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DI\Web-Project\e-Material Budget\"/>
    </mc:Choice>
  </mc:AlternateContent>
  <xr:revisionPtr revIDLastSave="0" documentId="8_{D56D6F0C-46D2-4BE7-B53E-820606456FF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ort Order" sheetId="5" r:id="rId1"/>
    <sheet name="Summary" sheetId="3" r:id="rId2"/>
    <sheet name="ROP200F" sheetId="1" r:id="rId3"/>
    <sheet name="ROP100" sheetId="2" r:id="rId4"/>
    <sheet name="End Stock 2024" sheetId="4" r:id="rId5"/>
    <sheet name="Sheet1" sheetId="6" r:id="rId6"/>
  </sheets>
  <externalReferences>
    <externalReference r:id="rId7"/>
    <externalReference r:id="rId8"/>
  </externalReferences>
  <definedNames>
    <definedName name="_xlnm._FilterDatabase" localSheetId="2" hidden="1">ROP200F!$A$5:$T$523</definedName>
    <definedName name="_xlnm._FilterDatabase" localSheetId="0" hidden="1">'Sort Order'!$A$5:$T$523</definedName>
    <definedName name="_xlnm._FilterDatabase" localSheetId="1" hidden="1">Summary!$A$8:$WWV$534</definedName>
    <definedName name="_xlnm.Print_Area" localSheetId="4">'End Stock 2024'!$A$688:$C$747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C418" i="4" l="1"/>
  <c r="C404" i="4"/>
  <c r="C406" i="4"/>
  <c r="C339" i="4" l="1"/>
  <c r="C340" i="4"/>
  <c r="B7" i="4" l="1"/>
  <c r="D400" i="3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D538" i="3"/>
  <c r="D539" i="3"/>
  <c r="D540" i="3"/>
  <c r="D541" i="3"/>
  <c r="D542" i="3"/>
  <c r="D543" i="3"/>
  <c r="D544" i="3"/>
  <c r="D545" i="3"/>
  <c r="D546" i="3"/>
  <c r="D547" i="3"/>
  <c r="D548" i="3"/>
  <c r="D537" i="3"/>
  <c r="F310" i="3" l="1"/>
  <c r="AM534" i="3" l="1"/>
  <c r="AL534" i="3"/>
  <c r="AJ534" i="3"/>
  <c r="AI534" i="3"/>
  <c r="AG534" i="3"/>
  <c r="AF534" i="3"/>
  <c r="AD534" i="3"/>
  <c r="AC534" i="3"/>
  <c r="AA534" i="3"/>
  <c r="Z534" i="3"/>
  <c r="X534" i="3"/>
  <c r="W534" i="3"/>
  <c r="U534" i="3"/>
  <c r="T534" i="3"/>
  <c r="R534" i="3"/>
  <c r="Q534" i="3"/>
  <c r="O534" i="3"/>
  <c r="N534" i="3"/>
  <c r="L534" i="3"/>
  <c r="K534" i="3"/>
  <c r="I534" i="3"/>
  <c r="H534" i="3"/>
  <c r="F534" i="3"/>
  <c r="E534" i="3"/>
  <c r="AM533" i="3"/>
  <c r="AL533" i="3"/>
  <c r="AJ533" i="3"/>
  <c r="AI533" i="3"/>
  <c r="AG533" i="3"/>
  <c r="AF533" i="3"/>
  <c r="AD533" i="3"/>
  <c r="AC533" i="3"/>
  <c r="AA533" i="3"/>
  <c r="Z533" i="3"/>
  <c r="X533" i="3"/>
  <c r="W533" i="3"/>
  <c r="U533" i="3"/>
  <c r="T533" i="3"/>
  <c r="R533" i="3"/>
  <c r="Q533" i="3"/>
  <c r="O533" i="3"/>
  <c r="N533" i="3"/>
  <c r="L533" i="3"/>
  <c r="K533" i="3"/>
  <c r="I533" i="3"/>
  <c r="H533" i="3"/>
  <c r="F533" i="3"/>
  <c r="E533" i="3"/>
  <c r="AM532" i="3"/>
  <c r="AL532" i="3"/>
  <c r="AJ532" i="3"/>
  <c r="AI532" i="3"/>
  <c r="AG532" i="3"/>
  <c r="AF532" i="3"/>
  <c r="AD532" i="3"/>
  <c r="AC532" i="3"/>
  <c r="AA532" i="3"/>
  <c r="Z532" i="3"/>
  <c r="X532" i="3"/>
  <c r="W532" i="3"/>
  <c r="U532" i="3"/>
  <c r="T532" i="3"/>
  <c r="R532" i="3"/>
  <c r="Q532" i="3"/>
  <c r="O532" i="3"/>
  <c r="N532" i="3"/>
  <c r="L532" i="3"/>
  <c r="K532" i="3"/>
  <c r="I532" i="3"/>
  <c r="H532" i="3"/>
  <c r="F532" i="3"/>
  <c r="E532" i="3"/>
  <c r="AM531" i="3"/>
  <c r="AL531" i="3"/>
  <c r="AJ531" i="3"/>
  <c r="AI531" i="3"/>
  <c r="AG531" i="3"/>
  <c r="AF531" i="3"/>
  <c r="AD531" i="3"/>
  <c r="AC531" i="3"/>
  <c r="AA531" i="3"/>
  <c r="Z531" i="3"/>
  <c r="X531" i="3"/>
  <c r="W531" i="3"/>
  <c r="U531" i="3"/>
  <c r="T531" i="3"/>
  <c r="R531" i="3"/>
  <c r="Q531" i="3"/>
  <c r="O531" i="3"/>
  <c r="N531" i="3"/>
  <c r="L531" i="3"/>
  <c r="K531" i="3"/>
  <c r="I531" i="3"/>
  <c r="H531" i="3"/>
  <c r="F531" i="3"/>
  <c r="E531" i="3"/>
  <c r="AM530" i="3"/>
  <c r="AL530" i="3"/>
  <c r="AJ530" i="3"/>
  <c r="AI530" i="3"/>
  <c r="AG530" i="3"/>
  <c r="AF530" i="3"/>
  <c r="AD530" i="3"/>
  <c r="AC530" i="3"/>
  <c r="AA530" i="3"/>
  <c r="Z530" i="3"/>
  <c r="X530" i="3"/>
  <c r="W530" i="3"/>
  <c r="U530" i="3"/>
  <c r="T530" i="3"/>
  <c r="R530" i="3"/>
  <c r="Q530" i="3"/>
  <c r="O530" i="3"/>
  <c r="N530" i="3"/>
  <c r="L530" i="3"/>
  <c r="K530" i="3"/>
  <c r="I530" i="3"/>
  <c r="H530" i="3"/>
  <c r="F530" i="3"/>
  <c r="E530" i="3"/>
  <c r="AM529" i="3"/>
  <c r="AL529" i="3"/>
  <c r="AJ529" i="3"/>
  <c r="AI529" i="3"/>
  <c r="AG529" i="3"/>
  <c r="AF529" i="3"/>
  <c r="AD529" i="3"/>
  <c r="AC529" i="3"/>
  <c r="AA529" i="3"/>
  <c r="Z529" i="3"/>
  <c r="X529" i="3"/>
  <c r="W529" i="3"/>
  <c r="U529" i="3"/>
  <c r="T529" i="3"/>
  <c r="R529" i="3"/>
  <c r="Q529" i="3"/>
  <c r="O529" i="3"/>
  <c r="N529" i="3"/>
  <c r="L529" i="3"/>
  <c r="K529" i="3"/>
  <c r="I529" i="3"/>
  <c r="H529" i="3"/>
  <c r="F529" i="3"/>
  <c r="E529" i="3"/>
  <c r="AM528" i="3"/>
  <c r="AL528" i="3"/>
  <c r="AJ528" i="3"/>
  <c r="AI528" i="3"/>
  <c r="AG528" i="3"/>
  <c r="AF528" i="3"/>
  <c r="AD528" i="3"/>
  <c r="AC528" i="3"/>
  <c r="AA528" i="3"/>
  <c r="Z528" i="3"/>
  <c r="X528" i="3"/>
  <c r="W528" i="3"/>
  <c r="U528" i="3"/>
  <c r="T528" i="3"/>
  <c r="R528" i="3"/>
  <c r="Q528" i="3"/>
  <c r="O528" i="3"/>
  <c r="N528" i="3"/>
  <c r="L528" i="3"/>
  <c r="K528" i="3"/>
  <c r="I528" i="3"/>
  <c r="H528" i="3"/>
  <c r="F528" i="3"/>
  <c r="E528" i="3"/>
  <c r="AM527" i="3"/>
  <c r="AL527" i="3"/>
  <c r="AJ527" i="3"/>
  <c r="AI527" i="3"/>
  <c r="AG527" i="3"/>
  <c r="AF527" i="3"/>
  <c r="AD527" i="3"/>
  <c r="AC527" i="3"/>
  <c r="AA527" i="3"/>
  <c r="Z527" i="3"/>
  <c r="X527" i="3"/>
  <c r="W527" i="3"/>
  <c r="U527" i="3"/>
  <c r="T527" i="3"/>
  <c r="R527" i="3"/>
  <c r="Q527" i="3"/>
  <c r="O527" i="3"/>
  <c r="N527" i="3"/>
  <c r="L527" i="3"/>
  <c r="K527" i="3"/>
  <c r="I527" i="3"/>
  <c r="H527" i="3"/>
  <c r="F527" i="3"/>
  <c r="E527" i="3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AP534" i="3" l="1"/>
  <c r="AP529" i="3"/>
  <c r="AP532" i="3"/>
  <c r="AO530" i="3"/>
  <c r="AP530" i="3"/>
  <c r="AO531" i="3"/>
  <c r="AP531" i="3"/>
  <c r="AO532" i="3"/>
  <c r="AO533" i="3"/>
  <c r="AP533" i="3"/>
  <c r="AO534" i="3"/>
  <c r="AO527" i="3"/>
  <c r="AP527" i="3"/>
  <c r="AO528" i="3"/>
  <c r="AP528" i="3"/>
  <c r="AO529" i="3"/>
  <c r="T494" i="5"/>
  <c r="T491" i="5"/>
  <c r="T490" i="5"/>
  <c r="T489" i="5"/>
  <c r="T487" i="5"/>
  <c r="T484" i="5"/>
  <c r="T483" i="5"/>
  <c r="T481" i="5"/>
  <c r="T480" i="5"/>
  <c r="T479" i="5"/>
  <c r="T476" i="5"/>
  <c r="T475" i="5"/>
  <c r="T474" i="5"/>
  <c r="T473" i="5"/>
  <c r="T472" i="5"/>
  <c r="T471" i="5"/>
  <c r="T470" i="5"/>
  <c r="T469" i="5"/>
  <c r="T468" i="5"/>
  <c r="T467" i="5"/>
  <c r="T464" i="5"/>
  <c r="T463" i="5"/>
  <c r="T459" i="5"/>
  <c r="T457" i="5"/>
  <c r="T456" i="5"/>
  <c r="T455" i="5"/>
  <c r="T453" i="5"/>
  <c r="T452" i="5"/>
  <c r="T451" i="5"/>
  <c r="T450" i="5"/>
  <c r="T449" i="5"/>
  <c r="T445" i="5"/>
  <c r="T444" i="5"/>
  <c r="T440" i="5"/>
  <c r="T439" i="5"/>
  <c r="T438" i="5"/>
  <c r="T437" i="5"/>
  <c r="T436" i="5"/>
  <c r="T435" i="5"/>
  <c r="T434" i="5"/>
  <c r="T433" i="5"/>
  <c r="T432" i="5"/>
  <c r="T431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3" i="5"/>
  <c r="T412" i="5"/>
  <c r="T411" i="5"/>
  <c r="T410" i="5"/>
  <c r="T409" i="5"/>
  <c r="T408" i="5"/>
  <c r="T407" i="5"/>
  <c r="T406" i="5"/>
  <c r="T405" i="5"/>
  <c r="T404" i="5"/>
  <c r="T401" i="5"/>
  <c r="T400" i="5"/>
  <c r="T399" i="5"/>
  <c r="T396" i="5"/>
  <c r="T395" i="5"/>
  <c r="T394" i="5"/>
  <c r="T389" i="5"/>
  <c r="T388" i="5"/>
  <c r="T387" i="5"/>
  <c r="T386" i="5"/>
  <c r="T385" i="5"/>
  <c r="T384" i="5"/>
  <c r="T383" i="5"/>
  <c r="T382" i="5"/>
  <c r="T379" i="5"/>
  <c r="T377" i="5"/>
  <c r="T375" i="5"/>
  <c r="T372" i="5"/>
  <c r="T371" i="5"/>
  <c r="T370" i="5"/>
  <c r="T369" i="5"/>
  <c r="T368" i="5"/>
  <c r="T367" i="5"/>
  <c r="T366" i="5"/>
  <c r="T365" i="5"/>
  <c r="T364" i="5"/>
  <c r="T363" i="5"/>
  <c r="T361" i="5"/>
  <c r="T360" i="5"/>
  <c r="T359" i="5"/>
  <c r="T358" i="5"/>
  <c r="T357" i="5"/>
  <c r="T277" i="5"/>
  <c r="T274" i="5"/>
  <c r="T272" i="5"/>
  <c r="T271" i="5"/>
  <c r="T265" i="5"/>
  <c r="T264" i="5"/>
  <c r="T263" i="5"/>
  <c r="T262" i="5"/>
  <c r="T261" i="5"/>
  <c r="T259" i="5"/>
  <c r="T257" i="5"/>
  <c r="T246" i="5"/>
  <c r="T245" i="5"/>
  <c r="T244" i="5"/>
  <c r="T243" i="5"/>
  <c r="T242" i="5"/>
  <c r="T236" i="5"/>
  <c r="T235" i="5"/>
  <c r="T234" i="5"/>
  <c r="T233" i="5"/>
  <c r="T232" i="5"/>
  <c r="T231" i="5"/>
  <c r="T224" i="5"/>
  <c r="T222" i="5"/>
  <c r="T221" i="5"/>
  <c r="T215" i="5"/>
  <c r="T214" i="5"/>
  <c r="T202" i="5"/>
  <c r="T195" i="5"/>
  <c r="T194" i="5"/>
  <c r="T193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T3" i="5" l="1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T494" i="1" l="1"/>
  <c r="T491" i="1"/>
  <c r="T490" i="1"/>
  <c r="T489" i="1"/>
  <c r="T487" i="1"/>
  <c r="T484" i="1"/>
  <c r="T483" i="1"/>
  <c r="T481" i="1"/>
  <c r="T480" i="1"/>
  <c r="T479" i="1"/>
  <c r="T476" i="1"/>
  <c r="T475" i="1"/>
  <c r="T474" i="1"/>
  <c r="T473" i="1"/>
  <c r="T472" i="1"/>
  <c r="T471" i="1"/>
  <c r="T470" i="1"/>
  <c r="T469" i="1"/>
  <c r="T468" i="1"/>
  <c r="T467" i="1"/>
  <c r="T464" i="1"/>
  <c r="T463" i="1"/>
  <c r="T459" i="1"/>
  <c r="T457" i="1"/>
  <c r="T456" i="1"/>
  <c r="T455" i="1"/>
  <c r="T453" i="1"/>
  <c r="T452" i="1"/>
  <c r="T451" i="1"/>
  <c r="T450" i="1"/>
  <c r="T449" i="1"/>
  <c r="T445" i="1"/>
  <c r="T444" i="1"/>
  <c r="T440" i="1"/>
  <c r="T439" i="1"/>
  <c r="T438" i="1"/>
  <c r="T437" i="1"/>
  <c r="T436" i="1"/>
  <c r="T435" i="1"/>
  <c r="T434" i="1"/>
  <c r="T433" i="1"/>
  <c r="T432" i="1"/>
  <c r="T431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3" i="1"/>
  <c r="T412" i="1"/>
  <c r="T411" i="1"/>
  <c r="T410" i="1"/>
  <c r="T409" i="1"/>
  <c r="T408" i="1"/>
  <c r="T407" i="1"/>
  <c r="T406" i="1"/>
  <c r="T405" i="1"/>
  <c r="T404" i="1"/>
  <c r="T401" i="1"/>
  <c r="T400" i="1"/>
  <c r="T399" i="1"/>
  <c r="T396" i="1"/>
  <c r="T395" i="1"/>
  <c r="T394" i="1"/>
  <c r="T389" i="1"/>
  <c r="T388" i="1"/>
  <c r="T387" i="1"/>
  <c r="T386" i="1"/>
  <c r="T385" i="1"/>
  <c r="T384" i="1"/>
  <c r="T383" i="1"/>
  <c r="T382" i="1"/>
  <c r="T379" i="1"/>
  <c r="T377" i="1"/>
  <c r="T375" i="1"/>
  <c r="T372" i="1"/>
  <c r="T371" i="1"/>
  <c r="T370" i="1"/>
  <c r="T369" i="1"/>
  <c r="T368" i="1"/>
  <c r="T367" i="1"/>
  <c r="T366" i="1"/>
  <c r="T365" i="1"/>
  <c r="T364" i="1"/>
  <c r="T363" i="1"/>
  <c r="T361" i="1"/>
  <c r="T360" i="1"/>
  <c r="T359" i="1"/>
  <c r="T358" i="1"/>
  <c r="T357" i="1"/>
  <c r="T277" i="1"/>
  <c r="T274" i="1"/>
  <c r="T272" i="1"/>
  <c r="T271" i="1"/>
  <c r="T265" i="1"/>
  <c r="T264" i="1"/>
  <c r="T263" i="1"/>
  <c r="T262" i="1"/>
  <c r="T261" i="1"/>
  <c r="T259" i="1"/>
  <c r="T257" i="1"/>
  <c r="T246" i="1"/>
  <c r="T245" i="1"/>
  <c r="T244" i="1"/>
  <c r="T243" i="1"/>
  <c r="T242" i="1"/>
  <c r="T236" i="1"/>
  <c r="T235" i="1"/>
  <c r="T234" i="1"/>
  <c r="T233" i="1"/>
  <c r="T232" i="1"/>
  <c r="T231" i="1"/>
  <c r="T224" i="1"/>
  <c r="T222" i="1"/>
  <c r="T221" i="1"/>
  <c r="T215" i="1"/>
  <c r="T214" i="1"/>
  <c r="T202" i="1"/>
  <c r="T195" i="1"/>
  <c r="T194" i="1"/>
  <c r="T193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T3" i="1" l="1"/>
  <c r="E10" i="3" l="1"/>
  <c r="F10" i="3"/>
  <c r="H10" i="3"/>
  <c r="I10" i="3"/>
  <c r="K10" i="3"/>
  <c r="L10" i="3"/>
  <c r="N10" i="3"/>
  <c r="O10" i="3"/>
  <c r="Q10" i="3"/>
  <c r="R10" i="3"/>
  <c r="T10" i="3"/>
  <c r="U10" i="3"/>
  <c r="W10" i="3"/>
  <c r="X10" i="3"/>
  <c r="Z10" i="3"/>
  <c r="AA10" i="3"/>
  <c r="AC10" i="3"/>
  <c r="AD10" i="3"/>
  <c r="AF10" i="3"/>
  <c r="AG10" i="3"/>
  <c r="AI10" i="3"/>
  <c r="AJ10" i="3"/>
  <c r="AL10" i="3"/>
  <c r="AM10" i="3"/>
  <c r="E11" i="3"/>
  <c r="F11" i="3"/>
  <c r="H11" i="3"/>
  <c r="I11" i="3"/>
  <c r="K11" i="3"/>
  <c r="L11" i="3"/>
  <c r="N11" i="3"/>
  <c r="O11" i="3"/>
  <c r="Q11" i="3"/>
  <c r="R11" i="3"/>
  <c r="T11" i="3"/>
  <c r="U11" i="3"/>
  <c r="W11" i="3"/>
  <c r="X11" i="3"/>
  <c r="Z11" i="3"/>
  <c r="AA11" i="3"/>
  <c r="AC11" i="3"/>
  <c r="AD11" i="3"/>
  <c r="AF11" i="3"/>
  <c r="AG11" i="3"/>
  <c r="AI11" i="3"/>
  <c r="AJ11" i="3"/>
  <c r="AL11" i="3"/>
  <c r="AM11" i="3"/>
  <c r="E12" i="3"/>
  <c r="F12" i="3"/>
  <c r="H12" i="3"/>
  <c r="I12" i="3"/>
  <c r="K12" i="3"/>
  <c r="L12" i="3"/>
  <c r="N12" i="3"/>
  <c r="O12" i="3"/>
  <c r="Q12" i="3"/>
  <c r="R12" i="3"/>
  <c r="T12" i="3"/>
  <c r="U12" i="3"/>
  <c r="W12" i="3"/>
  <c r="X12" i="3"/>
  <c r="Z12" i="3"/>
  <c r="AA12" i="3"/>
  <c r="AC12" i="3"/>
  <c r="AD12" i="3"/>
  <c r="AF12" i="3"/>
  <c r="AG12" i="3"/>
  <c r="AI12" i="3"/>
  <c r="AJ12" i="3"/>
  <c r="AL12" i="3"/>
  <c r="AM12" i="3"/>
  <c r="E13" i="3"/>
  <c r="F13" i="3"/>
  <c r="H13" i="3"/>
  <c r="I13" i="3"/>
  <c r="K13" i="3"/>
  <c r="L13" i="3"/>
  <c r="N13" i="3"/>
  <c r="O13" i="3"/>
  <c r="Q13" i="3"/>
  <c r="R13" i="3"/>
  <c r="T13" i="3"/>
  <c r="U13" i="3"/>
  <c r="W13" i="3"/>
  <c r="X13" i="3"/>
  <c r="Z13" i="3"/>
  <c r="AA13" i="3"/>
  <c r="AC13" i="3"/>
  <c r="AD13" i="3"/>
  <c r="AF13" i="3"/>
  <c r="AG13" i="3"/>
  <c r="AI13" i="3"/>
  <c r="AJ13" i="3"/>
  <c r="AL13" i="3"/>
  <c r="AM13" i="3"/>
  <c r="E14" i="3"/>
  <c r="F14" i="3"/>
  <c r="H14" i="3"/>
  <c r="I14" i="3"/>
  <c r="K14" i="3"/>
  <c r="L14" i="3"/>
  <c r="N14" i="3"/>
  <c r="O14" i="3"/>
  <c r="Q14" i="3"/>
  <c r="R14" i="3"/>
  <c r="T14" i="3"/>
  <c r="U14" i="3"/>
  <c r="W14" i="3"/>
  <c r="X14" i="3"/>
  <c r="Z14" i="3"/>
  <c r="AA14" i="3"/>
  <c r="AC14" i="3"/>
  <c r="AD14" i="3"/>
  <c r="AF14" i="3"/>
  <c r="AG14" i="3"/>
  <c r="AI14" i="3"/>
  <c r="AJ14" i="3"/>
  <c r="AL14" i="3"/>
  <c r="AM14" i="3"/>
  <c r="E15" i="3"/>
  <c r="F15" i="3"/>
  <c r="H15" i="3"/>
  <c r="I15" i="3"/>
  <c r="K15" i="3"/>
  <c r="L15" i="3"/>
  <c r="N15" i="3"/>
  <c r="O15" i="3"/>
  <c r="Q15" i="3"/>
  <c r="R15" i="3"/>
  <c r="T15" i="3"/>
  <c r="U15" i="3"/>
  <c r="W15" i="3"/>
  <c r="X15" i="3"/>
  <c r="Z15" i="3"/>
  <c r="AA15" i="3"/>
  <c r="AC15" i="3"/>
  <c r="AD15" i="3"/>
  <c r="AF15" i="3"/>
  <c r="AG15" i="3"/>
  <c r="AI15" i="3"/>
  <c r="AJ15" i="3"/>
  <c r="AL15" i="3"/>
  <c r="AM15" i="3"/>
  <c r="E16" i="3"/>
  <c r="F16" i="3"/>
  <c r="H16" i="3"/>
  <c r="I16" i="3"/>
  <c r="K16" i="3"/>
  <c r="L16" i="3"/>
  <c r="N16" i="3"/>
  <c r="O16" i="3"/>
  <c r="Q16" i="3"/>
  <c r="R16" i="3"/>
  <c r="T16" i="3"/>
  <c r="U16" i="3"/>
  <c r="W16" i="3"/>
  <c r="X16" i="3"/>
  <c r="Z16" i="3"/>
  <c r="AA16" i="3"/>
  <c r="AC16" i="3"/>
  <c r="AD16" i="3"/>
  <c r="AF16" i="3"/>
  <c r="AG16" i="3"/>
  <c r="AI16" i="3"/>
  <c r="AJ16" i="3"/>
  <c r="AL16" i="3"/>
  <c r="AM16" i="3"/>
  <c r="E17" i="3"/>
  <c r="F17" i="3"/>
  <c r="H17" i="3"/>
  <c r="I17" i="3"/>
  <c r="K17" i="3"/>
  <c r="L17" i="3"/>
  <c r="N17" i="3"/>
  <c r="O17" i="3"/>
  <c r="Q17" i="3"/>
  <c r="R17" i="3"/>
  <c r="T17" i="3"/>
  <c r="U17" i="3"/>
  <c r="W17" i="3"/>
  <c r="X17" i="3"/>
  <c r="Z17" i="3"/>
  <c r="AA17" i="3"/>
  <c r="AC17" i="3"/>
  <c r="AD17" i="3"/>
  <c r="AF17" i="3"/>
  <c r="AG17" i="3"/>
  <c r="AI17" i="3"/>
  <c r="AJ17" i="3"/>
  <c r="AL17" i="3"/>
  <c r="AM17" i="3"/>
  <c r="E18" i="3"/>
  <c r="F18" i="3"/>
  <c r="H18" i="3"/>
  <c r="I18" i="3"/>
  <c r="K18" i="3"/>
  <c r="L18" i="3"/>
  <c r="N18" i="3"/>
  <c r="O18" i="3"/>
  <c r="Q18" i="3"/>
  <c r="R18" i="3"/>
  <c r="T18" i="3"/>
  <c r="U18" i="3"/>
  <c r="W18" i="3"/>
  <c r="X18" i="3"/>
  <c r="Z18" i="3"/>
  <c r="AA18" i="3"/>
  <c r="AC18" i="3"/>
  <c r="AD18" i="3"/>
  <c r="AF18" i="3"/>
  <c r="AG18" i="3"/>
  <c r="AI18" i="3"/>
  <c r="AJ18" i="3"/>
  <c r="AL18" i="3"/>
  <c r="AM18" i="3"/>
  <c r="E19" i="3"/>
  <c r="F19" i="3"/>
  <c r="H19" i="3"/>
  <c r="I19" i="3"/>
  <c r="K19" i="3"/>
  <c r="L19" i="3"/>
  <c r="N19" i="3"/>
  <c r="O19" i="3"/>
  <c r="Q19" i="3"/>
  <c r="R19" i="3"/>
  <c r="T19" i="3"/>
  <c r="U19" i="3"/>
  <c r="W19" i="3"/>
  <c r="X19" i="3"/>
  <c r="Z19" i="3"/>
  <c r="AA19" i="3"/>
  <c r="AC19" i="3"/>
  <c r="AD19" i="3"/>
  <c r="AF19" i="3"/>
  <c r="AG19" i="3"/>
  <c r="AI19" i="3"/>
  <c r="AJ19" i="3"/>
  <c r="AL19" i="3"/>
  <c r="AM19" i="3"/>
  <c r="E20" i="3"/>
  <c r="F20" i="3"/>
  <c r="H20" i="3"/>
  <c r="I20" i="3"/>
  <c r="K20" i="3"/>
  <c r="L20" i="3"/>
  <c r="N20" i="3"/>
  <c r="O20" i="3"/>
  <c r="Q20" i="3"/>
  <c r="R20" i="3"/>
  <c r="T20" i="3"/>
  <c r="U20" i="3"/>
  <c r="W20" i="3"/>
  <c r="X20" i="3"/>
  <c r="Z20" i="3"/>
  <c r="AA20" i="3"/>
  <c r="AC20" i="3"/>
  <c r="AD20" i="3"/>
  <c r="AF20" i="3"/>
  <c r="AG20" i="3"/>
  <c r="AI20" i="3"/>
  <c r="AJ20" i="3"/>
  <c r="AL20" i="3"/>
  <c r="AM20" i="3"/>
  <c r="E21" i="3"/>
  <c r="F21" i="3"/>
  <c r="H21" i="3"/>
  <c r="I21" i="3"/>
  <c r="K21" i="3"/>
  <c r="L21" i="3"/>
  <c r="N21" i="3"/>
  <c r="O21" i="3"/>
  <c r="Q21" i="3"/>
  <c r="R21" i="3"/>
  <c r="T21" i="3"/>
  <c r="U21" i="3"/>
  <c r="W21" i="3"/>
  <c r="X21" i="3"/>
  <c r="Z21" i="3"/>
  <c r="AA21" i="3"/>
  <c r="AC21" i="3"/>
  <c r="AD21" i="3"/>
  <c r="AF21" i="3"/>
  <c r="AG21" i="3"/>
  <c r="AI21" i="3"/>
  <c r="AJ21" i="3"/>
  <c r="AL21" i="3"/>
  <c r="AM21" i="3"/>
  <c r="E22" i="3"/>
  <c r="F22" i="3"/>
  <c r="H22" i="3"/>
  <c r="I22" i="3"/>
  <c r="K22" i="3"/>
  <c r="L22" i="3"/>
  <c r="N22" i="3"/>
  <c r="O22" i="3"/>
  <c r="Q22" i="3"/>
  <c r="R22" i="3"/>
  <c r="T22" i="3"/>
  <c r="U22" i="3"/>
  <c r="W22" i="3"/>
  <c r="X22" i="3"/>
  <c r="Z22" i="3"/>
  <c r="AA22" i="3"/>
  <c r="AC22" i="3"/>
  <c r="AD22" i="3"/>
  <c r="AF22" i="3"/>
  <c r="AG22" i="3"/>
  <c r="AI22" i="3"/>
  <c r="AJ22" i="3"/>
  <c r="AL22" i="3"/>
  <c r="AM22" i="3"/>
  <c r="E23" i="3"/>
  <c r="F23" i="3"/>
  <c r="H23" i="3"/>
  <c r="I23" i="3"/>
  <c r="K23" i="3"/>
  <c r="L23" i="3"/>
  <c r="N23" i="3"/>
  <c r="O23" i="3"/>
  <c r="Q23" i="3"/>
  <c r="R23" i="3"/>
  <c r="T23" i="3"/>
  <c r="U23" i="3"/>
  <c r="W23" i="3"/>
  <c r="X23" i="3"/>
  <c r="Z23" i="3"/>
  <c r="AA23" i="3"/>
  <c r="AC23" i="3"/>
  <c r="AD23" i="3"/>
  <c r="AF23" i="3"/>
  <c r="AG23" i="3"/>
  <c r="AI23" i="3"/>
  <c r="AJ23" i="3"/>
  <c r="AL23" i="3"/>
  <c r="AM23" i="3"/>
  <c r="E24" i="3"/>
  <c r="F24" i="3"/>
  <c r="H24" i="3"/>
  <c r="I24" i="3"/>
  <c r="K24" i="3"/>
  <c r="L24" i="3"/>
  <c r="N24" i="3"/>
  <c r="O24" i="3"/>
  <c r="Q24" i="3"/>
  <c r="R24" i="3"/>
  <c r="T24" i="3"/>
  <c r="U24" i="3"/>
  <c r="W24" i="3"/>
  <c r="X24" i="3"/>
  <c r="Z24" i="3"/>
  <c r="AA24" i="3"/>
  <c r="AC24" i="3"/>
  <c r="AD24" i="3"/>
  <c r="AF24" i="3"/>
  <c r="AG24" i="3"/>
  <c r="AI24" i="3"/>
  <c r="AJ24" i="3"/>
  <c r="AL24" i="3"/>
  <c r="AM24" i="3"/>
  <c r="E25" i="3"/>
  <c r="F25" i="3"/>
  <c r="H25" i="3"/>
  <c r="I25" i="3"/>
  <c r="K25" i="3"/>
  <c r="L25" i="3"/>
  <c r="N25" i="3"/>
  <c r="O25" i="3"/>
  <c r="Q25" i="3"/>
  <c r="R25" i="3"/>
  <c r="T25" i="3"/>
  <c r="U25" i="3"/>
  <c r="W25" i="3"/>
  <c r="X25" i="3"/>
  <c r="Z25" i="3"/>
  <c r="AA25" i="3"/>
  <c r="AC25" i="3"/>
  <c r="AD25" i="3"/>
  <c r="AF25" i="3"/>
  <c r="AG25" i="3"/>
  <c r="AI25" i="3"/>
  <c r="AJ25" i="3"/>
  <c r="AL25" i="3"/>
  <c r="AM25" i="3"/>
  <c r="E26" i="3"/>
  <c r="F26" i="3"/>
  <c r="H26" i="3"/>
  <c r="I26" i="3"/>
  <c r="K26" i="3"/>
  <c r="L26" i="3"/>
  <c r="N26" i="3"/>
  <c r="O26" i="3"/>
  <c r="Q26" i="3"/>
  <c r="R26" i="3"/>
  <c r="T26" i="3"/>
  <c r="U26" i="3"/>
  <c r="W26" i="3"/>
  <c r="X26" i="3"/>
  <c r="Z26" i="3"/>
  <c r="AA26" i="3"/>
  <c r="AC26" i="3"/>
  <c r="AD26" i="3"/>
  <c r="AF26" i="3"/>
  <c r="AG26" i="3"/>
  <c r="AI26" i="3"/>
  <c r="AJ26" i="3"/>
  <c r="AL26" i="3"/>
  <c r="AM26" i="3"/>
  <c r="E27" i="3"/>
  <c r="F27" i="3"/>
  <c r="H27" i="3"/>
  <c r="I27" i="3"/>
  <c r="K27" i="3"/>
  <c r="L27" i="3"/>
  <c r="N27" i="3"/>
  <c r="O27" i="3"/>
  <c r="Q27" i="3"/>
  <c r="R27" i="3"/>
  <c r="T27" i="3"/>
  <c r="U27" i="3"/>
  <c r="W27" i="3"/>
  <c r="X27" i="3"/>
  <c r="Z27" i="3"/>
  <c r="AA27" i="3"/>
  <c r="AC27" i="3"/>
  <c r="AD27" i="3"/>
  <c r="AF27" i="3"/>
  <c r="AG27" i="3"/>
  <c r="AI27" i="3"/>
  <c r="AJ27" i="3"/>
  <c r="AL27" i="3"/>
  <c r="AM27" i="3"/>
  <c r="E28" i="3"/>
  <c r="F28" i="3"/>
  <c r="H28" i="3"/>
  <c r="I28" i="3"/>
  <c r="K28" i="3"/>
  <c r="L28" i="3"/>
  <c r="N28" i="3"/>
  <c r="O28" i="3"/>
  <c r="Q28" i="3"/>
  <c r="R28" i="3"/>
  <c r="T28" i="3"/>
  <c r="U28" i="3"/>
  <c r="W28" i="3"/>
  <c r="X28" i="3"/>
  <c r="Z28" i="3"/>
  <c r="AA28" i="3"/>
  <c r="AC28" i="3"/>
  <c r="AD28" i="3"/>
  <c r="AF28" i="3"/>
  <c r="AG28" i="3"/>
  <c r="AI28" i="3"/>
  <c r="AJ28" i="3"/>
  <c r="AL28" i="3"/>
  <c r="AM28" i="3"/>
  <c r="E29" i="3"/>
  <c r="F29" i="3"/>
  <c r="H29" i="3"/>
  <c r="I29" i="3"/>
  <c r="K29" i="3"/>
  <c r="L29" i="3"/>
  <c r="N29" i="3"/>
  <c r="O29" i="3"/>
  <c r="Q29" i="3"/>
  <c r="R29" i="3"/>
  <c r="T29" i="3"/>
  <c r="U29" i="3"/>
  <c r="W29" i="3"/>
  <c r="X29" i="3"/>
  <c r="Z29" i="3"/>
  <c r="AA29" i="3"/>
  <c r="AC29" i="3"/>
  <c r="AD29" i="3"/>
  <c r="AF29" i="3"/>
  <c r="AG29" i="3"/>
  <c r="AI29" i="3"/>
  <c r="AJ29" i="3"/>
  <c r="AL29" i="3"/>
  <c r="AM29" i="3"/>
  <c r="E30" i="3"/>
  <c r="F30" i="3"/>
  <c r="H30" i="3"/>
  <c r="I30" i="3"/>
  <c r="K30" i="3"/>
  <c r="L30" i="3"/>
  <c r="N30" i="3"/>
  <c r="O30" i="3"/>
  <c r="Q30" i="3"/>
  <c r="R30" i="3"/>
  <c r="T30" i="3"/>
  <c r="U30" i="3"/>
  <c r="W30" i="3"/>
  <c r="X30" i="3"/>
  <c r="Z30" i="3"/>
  <c r="AA30" i="3"/>
  <c r="AC30" i="3"/>
  <c r="AD30" i="3"/>
  <c r="AF30" i="3"/>
  <c r="AG30" i="3"/>
  <c r="AI30" i="3"/>
  <c r="AJ30" i="3"/>
  <c r="AL30" i="3"/>
  <c r="AM30" i="3"/>
  <c r="E31" i="3"/>
  <c r="F31" i="3"/>
  <c r="H31" i="3"/>
  <c r="I31" i="3"/>
  <c r="K31" i="3"/>
  <c r="L31" i="3"/>
  <c r="N31" i="3"/>
  <c r="O31" i="3"/>
  <c r="Q31" i="3"/>
  <c r="R31" i="3"/>
  <c r="T31" i="3"/>
  <c r="U31" i="3"/>
  <c r="W31" i="3"/>
  <c r="X31" i="3"/>
  <c r="Z31" i="3"/>
  <c r="AA31" i="3"/>
  <c r="AC31" i="3"/>
  <c r="AD31" i="3"/>
  <c r="AF31" i="3"/>
  <c r="AG31" i="3"/>
  <c r="AI31" i="3"/>
  <c r="AJ31" i="3"/>
  <c r="AL31" i="3"/>
  <c r="AM31" i="3"/>
  <c r="E32" i="3"/>
  <c r="F32" i="3"/>
  <c r="H32" i="3"/>
  <c r="I32" i="3"/>
  <c r="K32" i="3"/>
  <c r="L32" i="3"/>
  <c r="N32" i="3"/>
  <c r="O32" i="3"/>
  <c r="Q32" i="3"/>
  <c r="R32" i="3"/>
  <c r="T32" i="3"/>
  <c r="U32" i="3"/>
  <c r="W32" i="3"/>
  <c r="X32" i="3"/>
  <c r="Z32" i="3"/>
  <c r="AA32" i="3"/>
  <c r="AC32" i="3"/>
  <c r="AD32" i="3"/>
  <c r="AF32" i="3"/>
  <c r="AG32" i="3"/>
  <c r="AI32" i="3"/>
  <c r="AJ32" i="3"/>
  <c r="AL32" i="3"/>
  <c r="AM32" i="3"/>
  <c r="E33" i="3"/>
  <c r="F33" i="3"/>
  <c r="H33" i="3"/>
  <c r="I33" i="3"/>
  <c r="K33" i="3"/>
  <c r="L33" i="3"/>
  <c r="N33" i="3"/>
  <c r="O33" i="3"/>
  <c r="Q33" i="3"/>
  <c r="R33" i="3"/>
  <c r="T33" i="3"/>
  <c r="U33" i="3"/>
  <c r="W33" i="3"/>
  <c r="X33" i="3"/>
  <c r="Z33" i="3"/>
  <c r="AA33" i="3"/>
  <c r="AC33" i="3"/>
  <c r="AD33" i="3"/>
  <c r="AF33" i="3"/>
  <c r="AG33" i="3"/>
  <c r="AI33" i="3"/>
  <c r="AJ33" i="3"/>
  <c r="AL33" i="3"/>
  <c r="AM33" i="3"/>
  <c r="E34" i="3"/>
  <c r="F34" i="3"/>
  <c r="H34" i="3"/>
  <c r="I34" i="3"/>
  <c r="K34" i="3"/>
  <c r="L34" i="3"/>
  <c r="N34" i="3"/>
  <c r="O34" i="3"/>
  <c r="Q34" i="3"/>
  <c r="R34" i="3"/>
  <c r="T34" i="3"/>
  <c r="U34" i="3"/>
  <c r="W34" i="3"/>
  <c r="X34" i="3"/>
  <c r="Z34" i="3"/>
  <c r="AA34" i="3"/>
  <c r="AC34" i="3"/>
  <c r="AD34" i="3"/>
  <c r="AF34" i="3"/>
  <c r="AG34" i="3"/>
  <c r="AI34" i="3"/>
  <c r="AJ34" i="3"/>
  <c r="AL34" i="3"/>
  <c r="AM34" i="3"/>
  <c r="E35" i="3"/>
  <c r="F35" i="3"/>
  <c r="H35" i="3"/>
  <c r="I35" i="3"/>
  <c r="K35" i="3"/>
  <c r="L35" i="3"/>
  <c r="N35" i="3"/>
  <c r="O35" i="3"/>
  <c r="Q35" i="3"/>
  <c r="R35" i="3"/>
  <c r="T35" i="3"/>
  <c r="U35" i="3"/>
  <c r="W35" i="3"/>
  <c r="X35" i="3"/>
  <c r="Z35" i="3"/>
  <c r="AA35" i="3"/>
  <c r="AC35" i="3"/>
  <c r="AD35" i="3"/>
  <c r="AF35" i="3"/>
  <c r="AG35" i="3"/>
  <c r="AI35" i="3"/>
  <c r="AJ35" i="3"/>
  <c r="AL35" i="3"/>
  <c r="AM35" i="3"/>
  <c r="E36" i="3"/>
  <c r="F36" i="3"/>
  <c r="H36" i="3"/>
  <c r="I36" i="3"/>
  <c r="K36" i="3"/>
  <c r="L36" i="3"/>
  <c r="N36" i="3"/>
  <c r="O36" i="3"/>
  <c r="Q36" i="3"/>
  <c r="R36" i="3"/>
  <c r="T36" i="3"/>
  <c r="U36" i="3"/>
  <c r="W36" i="3"/>
  <c r="X36" i="3"/>
  <c r="Z36" i="3"/>
  <c r="AA36" i="3"/>
  <c r="AC36" i="3"/>
  <c r="AD36" i="3"/>
  <c r="AF36" i="3"/>
  <c r="AG36" i="3"/>
  <c r="AI36" i="3"/>
  <c r="AJ36" i="3"/>
  <c r="AL36" i="3"/>
  <c r="AM36" i="3"/>
  <c r="E37" i="3"/>
  <c r="F37" i="3"/>
  <c r="H37" i="3"/>
  <c r="I37" i="3"/>
  <c r="K37" i="3"/>
  <c r="L37" i="3"/>
  <c r="N37" i="3"/>
  <c r="O37" i="3"/>
  <c r="Q37" i="3"/>
  <c r="R37" i="3"/>
  <c r="T37" i="3"/>
  <c r="U37" i="3"/>
  <c r="W37" i="3"/>
  <c r="X37" i="3"/>
  <c r="Z37" i="3"/>
  <c r="AA37" i="3"/>
  <c r="AC37" i="3"/>
  <c r="AD37" i="3"/>
  <c r="AF37" i="3"/>
  <c r="AG37" i="3"/>
  <c r="AI37" i="3"/>
  <c r="AJ37" i="3"/>
  <c r="AL37" i="3"/>
  <c r="AM37" i="3"/>
  <c r="E38" i="3"/>
  <c r="F38" i="3"/>
  <c r="H38" i="3"/>
  <c r="I38" i="3"/>
  <c r="K38" i="3"/>
  <c r="L38" i="3"/>
  <c r="N38" i="3"/>
  <c r="O38" i="3"/>
  <c r="Q38" i="3"/>
  <c r="R38" i="3"/>
  <c r="T38" i="3"/>
  <c r="U38" i="3"/>
  <c r="W38" i="3"/>
  <c r="X38" i="3"/>
  <c r="Z38" i="3"/>
  <c r="AA38" i="3"/>
  <c r="AC38" i="3"/>
  <c r="AD38" i="3"/>
  <c r="AF38" i="3"/>
  <c r="AG38" i="3"/>
  <c r="AI38" i="3"/>
  <c r="AJ38" i="3"/>
  <c r="AL38" i="3"/>
  <c r="AM38" i="3"/>
  <c r="E39" i="3"/>
  <c r="F39" i="3"/>
  <c r="H39" i="3"/>
  <c r="I39" i="3"/>
  <c r="K39" i="3"/>
  <c r="L39" i="3"/>
  <c r="N39" i="3"/>
  <c r="O39" i="3"/>
  <c r="Q39" i="3"/>
  <c r="R39" i="3"/>
  <c r="T39" i="3"/>
  <c r="U39" i="3"/>
  <c r="W39" i="3"/>
  <c r="X39" i="3"/>
  <c r="Z39" i="3"/>
  <c r="AA39" i="3"/>
  <c r="AC39" i="3"/>
  <c r="AD39" i="3"/>
  <c r="AF39" i="3"/>
  <c r="AG39" i="3"/>
  <c r="AI39" i="3"/>
  <c r="AJ39" i="3"/>
  <c r="AL39" i="3"/>
  <c r="AM39" i="3"/>
  <c r="E40" i="3"/>
  <c r="F40" i="3"/>
  <c r="H40" i="3"/>
  <c r="I40" i="3"/>
  <c r="K40" i="3"/>
  <c r="L40" i="3"/>
  <c r="N40" i="3"/>
  <c r="O40" i="3"/>
  <c r="Q40" i="3"/>
  <c r="R40" i="3"/>
  <c r="T40" i="3"/>
  <c r="U40" i="3"/>
  <c r="W40" i="3"/>
  <c r="X40" i="3"/>
  <c r="Z40" i="3"/>
  <c r="AA40" i="3"/>
  <c r="AC40" i="3"/>
  <c r="AD40" i="3"/>
  <c r="AF40" i="3"/>
  <c r="AG40" i="3"/>
  <c r="AI40" i="3"/>
  <c r="AJ40" i="3"/>
  <c r="AL40" i="3"/>
  <c r="AM40" i="3"/>
  <c r="E41" i="3"/>
  <c r="F41" i="3"/>
  <c r="H41" i="3"/>
  <c r="I41" i="3"/>
  <c r="K41" i="3"/>
  <c r="L41" i="3"/>
  <c r="N41" i="3"/>
  <c r="O41" i="3"/>
  <c r="Q41" i="3"/>
  <c r="R41" i="3"/>
  <c r="T41" i="3"/>
  <c r="U41" i="3"/>
  <c r="W41" i="3"/>
  <c r="X41" i="3"/>
  <c r="Z41" i="3"/>
  <c r="AA41" i="3"/>
  <c r="AC41" i="3"/>
  <c r="AD41" i="3"/>
  <c r="AF41" i="3"/>
  <c r="AG41" i="3"/>
  <c r="AI41" i="3"/>
  <c r="AJ41" i="3"/>
  <c r="AL41" i="3"/>
  <c r="AM41" i="3"/>
  <c r="E42" i="3"/>
  <c r="F42" i="3"/>
  <c r="H42" i="3"/>
  <c r="I42" i="3"/>
  <c r="K42" i="3"/>
  <c r="L42" i="3"/>
  <c r="N42" i="3"/>
  <c r="O42" i="3"/>
  <c r="Q42" i="3"/>
  <c r="R42" i="3"/>
  <c r="T42" i="3"/>
  <c r="U42" i="3"/>
  <c r="W42" i="3"/>
  <c r="X42" i="3"/>
  <c r="Z42" i="3"/>
  <c r="AA42" i="3"/>
  <c r="AC42" i="3"/>
  <c r="AD42" i="3"/>
  <c r="AF42" i="3"/>
  <c r="AG42" i="3"/>
  <c r="AI42" i="3"/>
  <c r="AJ42" i="3"/>
  <c r="AL42" i="3"/>
  <c r="AM42" i="3"/>
  <c r="E43" i="3"/>
  <c r="F43" i="3"/>
  <c r="H43" i="3"/>
  <c r="I43" i="3"/>
  <c r="K43" i="3"/>
  <c r="L43" i="3"/>
  <c r="N43" i="3"/>
  <c r="O43" i="3"/>
  <c r="Q43" i="3"/>
  <c r="R43" i="3"/>
  <c r="T43" i="3"/>
  <c r="U43" i="3"/>
  <c r="W43" i="3"/>
  <c r="X43" i="3"/>
  <c r="Z43" i="3"/>
  <c r="AA43" i="3"/>
  <c r="AC43" i="3"/>
  <c r="AD43" i="3"/>
  <c r="AF43" i="3"/>
  <c r="AG43" i="3"/>
  <c r="AI43" i="3"/>
  <c r="AJ43" i="3"/>
  <c r="AL43" i="3"/>
  <c r="AM43" i="3"/>
  <c r="E44" i="3"/>
  <c r="F44" i="3"/>
  <c r="H44" i="3"/>
  <c r="I44" i="3"/>
  <c r="K44" i="3"/>
  <c r="L44" i="3"/>
  <c r="N44" i="3"/>
  <c r="O44" i="3"/>
  <c r="Q44" i="3"/>
  <c r="R44" i="3"/>
  <c r="T44" i="3"/>
  <c r="U44" i="3"/>
  <c r="W44" i="3"/>
  <c r="X44" i="3"/>
  <c r="Z44" i="3"/>
  <c r="AA44" i="3"/>
  <c r="AC44" i="3"/>
  <c r="AD44" i="3"/>
  <c r="AF44" i="3"/>
  <c r="AG44" i="3"/>
  <c r="AI44" i="3"/>
  <c r="AJ44" i="3"/>
  <c r="AL44" i="3"/>
  <c r="AM44" i="3"/>
  <c r="E45" i="3"/>
  <c r="F45" i="3"/>
  <c r="H45" i="3"/>
  <c r="I45" i="3"/>
  <c r="K45" i="3"/>
  <c r="L45" i="3"/>
  <c r="N45" i="3"/>
  <c r="O45" i="3"/>
  <c r="Q45" i="3"/>
  <c r="R45" i="3"/>
  <c r="T45" i="3"/>
  <c r="U45" i="3"/>
  <c r="W45" i="3"/>
  <c r="X45" i="3"/>
  <c r="Z45" i="3"/>
  <c r="AA45" i="3"/>
  <c r="AC45" i="3"/>
  <c r="AD45" i="3"/>
  <c r="AF45" i="3"/>
  <c r="AG45" i="3"/>
  <c r="AI45" i="3"/>
  <c r="AJ45" i="3"/>
  <c r="AL45" i="3"/>
  <c r="AM45" i="3"/>
  <c r="E46" i="3"/>
  <c r="F46" i="3"/>
  <c r="H46" i="3"/>
  <c r="I46" i="3"/>
  <c r="K46" i="3"/>
  <c r="L46" i="3"/>
  <c r="N46" i="3"/>
  <c r="O46" i="3"/>
  <c r="Q46" i="3"/>
  <c r="R46" i="3"/>
  <c r="T46" i="3"/>
  <c r="U46" i="3"/>
  <c r="W46" i="3"/>
  <c r="X46" i="3"/>
  <c r="Z46" i="3"/>
  <c r="AA46" i="3"/>
  <c r="AC46" i="3"/>
  <c r="AD46" i="3"/>
  <c r="AF46" i="3"/>
  <c r="AG46" i="3"/>
  <c r="AI46" i="3"/>
  <c r="AJ46" i="3"/>
  <c r="AL46" i="3"/>
  <c r="AM46" i="3"/>
  <c r="E47" i="3"/>
  <c r="F47" i="3"/>
  <c r="H47" i="3"/>
  <c r="I47" i="3"/>
  <c r="K47" i="3"/>
  <c r="L47" i="3"/>
  <c r="N47" i="3"/>
  <c r="O47" i="3"/>
  <c r="Q47" i="3"/>
  <c r="R47" i="3"/>
  <c r="T47" i="3"/>
  <c r="U47" i="3"/>
  <c r="W47" i="3"/>
  <c r="X47" i="3"/>
  <c r="Z47" i="3"/>
  <c r="AA47" i="3"/>
  <c r="AC47" i="3"/>
  <c r="AD47" i="3"/>
  <c r="AF47" i="3"/>
  <c r="AG47" i="3"/>
  <c r="AI47" i="3"/>
  <c r="AJ47" i="3"/>
  <c r="AL47" i="3"/>
  <c r="AM47" i="3"/>
  <c r="E48" i="3"/>
  <c r="F48" i="3"/>
  <c r="H48" i="3"/>
  <c r="I48" i="3"/>
  <c r="K48" i="3"/>
  <c r="L48" i="3"/>
  <c r="N48" i="3"/>
  <c r="O48" i="3"/>
  <c r="Q48" i="3"/>
  <c r="R48" i="3"/>
  <c r="T48" i="3"/>
  <c r="U48" i="3"/>
  <c r="W48" i="3"/>
  <c r="X48" i="3"/>
  <c r="Z48" i="3"/>
  <c r="AA48" i="3"/>
  <c r="AC48" i="3"/>
  <c r="AD48" i="3"/>
  <c r="AF48" i="3"/>
  <c r="AG48" i="3"/>
  <c r="AI48" i="3"/>
  <c r="AJ48" i="3"/>
  <c r="AL48" i="3"/>
  <c r="AM48" i="3"/>
  <c r="E49" i="3"/>
  <c r="F49" i="3"/>
  <c r="H49" i="3"/>
  <c r="I49" i="3"/>
  <c r="K49" i="3"/>
  <c r="L49" i="3"/>
  <c r="N49" i="3"/>
  <c r="O49" i="3"/>
  <c r="Q49" i="3"/>
  <c r="R49" i="3"/>
  <c r="T49" i="3"/>
  <c r="U49" i="3"/>
  <c r="W49" i="3"/>
  <c r="X49" i="3"/>
  <c r="Z49" i="3"/>
  <c r="AA49" i="3"/>
  <c r="AC49" i="3"/>
  <c r="AD49" i="3"/>
  <c r="AF49" i="3"/>
  <c r="AG49" i="3"/>
  <c r="AI49" i="3"/>
  <c r="AJ49" i="3"/>
  <c r="AL49" i="3"/>
  <c r="AM49" i="3"/>
  <c r="E50" i="3"/>
  <c r="F50" i="3"/>
  <c r="H50" i="3"/>
  <c r="I50" i="3"/>
  <c r="K50" i="3"/>
  <c r="L50" i="3"/>
  <c r="N50" i="3"/>
  <c r="O50" i="3"/>
  <c r="Q50" i="3"/>
  <c r="R50" i="3"/>
  <c r="T50" i="3"/>
  <c r="U50" i="3"/>
  <c r="W50" i="3"/>
  <c r="X50" i="3"/>
  <c r="Z50" i="3"/>
  <c r="AA50" i="3"/>
  <c r="AC50" i="3"/>
  <c r="AD50" i="3"/>
  <c r="AF50" i="3"/>
  <c r="AG50" i="3"/>
  <c r="AI50" i="3"/>
  <c r="AJ50" i="3"/>
  <c r="AL50" i="3"/>
  <c r="AM50" i="3"/>
  <c r="E51" i="3"/>
  <c r="F51" i="3"/>
  <c r="H51" i="3"/>
  <c r="I51" i="3"/>
  <c r="K51" i="3"/>
  <c r="L51" i="3"/>
  <c r="N51" i="3"/>
  <c r="O51" i="3"/>
  <c r="Q51" i="3"/>
  <c r="R51" i="3"/>
  <c r="T51" i="3"/>
  <c r="U51" i="3"/>
  <c r="W51" i="3"/>
  <c r="X51" i="3"/>
  <c r="Z51" i="3"/>
  <c r="AA51" i="3"/>
  <c r="AC51" i="3"/>
  <c r="AD51" i="3"/>
  <c r="AF51" i="3"/>
  <c r="AG51" i="3"/>
  <c r="AI51" i="3"/>
  <c r="AJ51" i="3"/>
  <c r="AL51" i="3"/>
  <c r="AM51" i="3"/>
  <c r="E52" i="3"/>
  <c r="F52" i="3"/>
  <c r="H52" i="3"/>
  <c r="I52" i="3"/>
  <c r="K52" i="3"/>
  <c r="L52" i="3"/>
  <c r="N52" i="3"/>
  <c r="O52" i="3"/>
  <c r="Q52" i="3"/>
  <c r="R52" i="3"/>
  <c r="T52" i="3"/>
  <c r="U52" i="3"/>
  <c r="W52" i="3"/>
  <c r="X52" i="3"/>
  <c r="Z52" i="3"/>
  <c r="AA52" i="3"/>
  <c r="AC52" i="3"/>
  <c r="AD52" i="3"/>
  <c r="AF52" i="3"/>
  <c r="AG52" i="3"/>
  <c r="AI52" i="3"/>
  <c r="AJ52" i="3"/>
  <c r="AL52" i="3"/>
  <c r="AM52" i="3"/>
  <c r="E53" i="3"/>
  <c r="F53" i="3"/>
  <c r="H53" i="3"/>
  <c r="I53" i="3"/>
  <c r="K53" i="3"/>
  <c r="L53" i="3"/>
  <c r="N53" i="3"/>
  <c r="O53" i="3"/>
  <c r="Q53" i="3"/>
  <c r="R53" i="3"/>
  <c r="T53" i="3"/>
  <c r="U53" i="3"/>
  <c r="W53" i="3"/>
  <c r="X53" i="3"/>
  <c r="Z53" i="3"/>
  <c r="AA53" i="3"/>
  <c r="AC53" i="3"/>
  <c r="AD53" i="3"/>
  <c r="AF53" i="3"/>
  <c r="AG53" i="3"/>
  <c r="AI53" i="3"/>
  <c r="AJ53" i="3"/>
  <c r="AL53" i="3"/>
  <c r="AM53" i="3"/>
  <c r="E54" i="3"/>
  <c r="F54" i="3"/>
  <c r="H54" i="3"/>
  <c r="I54" i="3"/>
  <c r="K54" i="3"/>
  <c r="L54" i="3"/>
  <c r="N54" i="3"/>
  <c r="O54" i="3"/>
  <c r="Q54" i="3"/>
  <c r="R54" i="3"/>
  <c r="T54" i="3"/>
  <c r="U54" i="3"/>
  <c r="W54" i="3"/>
  <c r="X54" i="3"/>
  <c r="Z54" i="3"/>
  <c r="AA54" i="3"/>
  <c r="AC54" i="3"/>
  <c r="AD54" i="3"/>
  <c r="AF54" i="3"/>
  <c r="AG54" i="3"/>
  <c r="AI54" i="3"/>
  <c r="AJ54" i="3"/>
  <c r="AL54" i="3"/>
  <c r="AM54" i="3"/>
  <c r="E55" i="3"/>
  <c r="F55" i="3"/>
  <c r="H55" i="3"/>
  <c r="I55" i="3"/>
  <c r="K55" i="3"/>
  <c r="L55" i="3"/>
  <c r="N55" i="3"/>
  <c r="O55" i="3"/>
  <c r="Q55" i="3"/>
  <c r="R55" i="3"/>
  <c r="T55" i="3"/>
  <c r="U55" i="3"/>
  <c r="W55" i="3"/>
  <c r="X55" i="3"/>
  <c r="Z55" i="3"/>
  <c r="AA55" i="3"/>
  <c r="AC55" i="3"/>
  <c r="AD55" i="3"/>
  <c r="AF55" i="3"/>
  <c r="AG55" i="3"/>
  <c r="AI55" i="3"/>
  <c r="AJ55" i="3"/>
  <c r="AL55" i="3"/>
  <c r="AM55" i="3"/>
  <c r="E56" i="3"/>
  <c r="F56" i="3"/>
  <c r="H56" i="3"/>
  <c r="I56" i="3"/>
  <c r="K56" i="3"/>
  <c r="L56" i="3"/>
  <c r="N56" i="3"/>
  <c r="O56" i="3"/>
  <c r="Q56" i="3"/>
  <c r="R56" i="3"/>
  <c r="T56" i="3"/>
  <c r="U56" i="3"/>
  <c r="W56" i="3"/>
  <c r="X56" i="3"/>
  <c r="Z56" i="3"/>
  <c r="AA56" i="3"/>
  <c r="AC56" i="3"/>
  <c r="AD56" i="3"/>
  <c r="AF56" i="3"/>
  <c r="AG56" i="3"/>
  <c r="AI56" i="3"/>
  <c r="AJ56" i="3"/>
  <c r="AL56" i="3"/>
  <c r="AM56" i="3"/>
  <c r="E57" i="3"/>
  <c r="F57" i="3"/>
  <c r="H57" i="3"/>
  <c r="I57" i="3"/>
  <c r="K57" i="3"/>
  <c r="L57" i="3"/>
  <c r="N57" i="3"/>
  <c r="O57" i="3"/>
  <c r="Q57" i="3"/>
  <c r="R57" i="3"/>
  <c r="T57" i="3"/>
  <c r="U57" i="3"/>
  <c r="W57" i="3"/>
  <c r="X57" i="3"/>
  <c r="Z57" i="3"/>
  <c r="AA57" i="3"/>
  <c r="AC57" i="3"/>
  <c r="AD57" i="3"/>
  <c r="AF57" i="3"/>
  <c r="AG57" i="3"/>
  <c r="AI57" i="3"/>
  <c r="AJ57" i="3"/>
  <c r="AL57" i="3"/>
  <c r="AM57" i="3"/>
  <c r="E58" i="3"/>
  <c r="F58" i="3"/>
  <c r="H58" i="3"/>
  <c r="I58" i="3"/>
  <c r="K58" i="3"/>
  <c r="L58" i="3"/>
  <c r="N58" i="3"/>
  <c r="O58" i="3"/>
  <c r="Q58" i="3"/>
  <c r="R58" i="3"/>
  <c r="T58" i="3"/>
  <c r="U58" i="3"/>
  <c r="W58" i="3"/>
  <c r="X58" i="3"/>
  <c r="Z58" i="3"/>
  <c r="AA58" i="3"/>
  <c r="AC58" i="3"/>
  <c r="AD58" i="3"/>
  <c r="AF58" i="3"/>
  <c r="AG58" i="3"/>
  <c r="AI58" i="3"/>
  <c r="AJ58" i="3"/>
  <c r="AL58" i="3"/>
  <c r="AM58" i="3"/>
  <c r="E59" i="3"/>
  <c r="F59" i="3"/>
  <c r="H59" i="3"/>
  <c r="I59" i="3"/>
  <c r="K59" i="3"/>
  <c r="L59" i="3"/>
  <c r="N59" i="3"/>
  <c r="O59" i="3"/>
  <c r="Q59" i="3"/>
  <c r="R59" i="3"/>
  <c r="T59" i="3"/>
  <c r="U59" i="3"/>
  <c r="W59" i="3"/>
  <c r="X59" i="3"/>
  <c r="Z59" i="3"/>
  <c r="AA59" i="3"/>
  <c r="AC59" i="3"/>
  <c r="AD59" i="3"/>
  <c r="AF59" i="3"/>
  <c r="AG59" i="3"/>
  <c r="AI59" i="3"/>
  <c r="AJ59" i="3"/>
  <c r="AL59" i="3"/>
  <c r="AM59" i="3"/>
  <c r="E60" i="3"/>
  <c r="F60" i="3"/>
  <c r="H60" i="3"/>
  <c r="I60" i="3"/>
  <c r="K60" i="3"/>
  <c r="L60" i="3"/>
  <c r="N60" i="3"/>
  <c r="O60" i="3"/>
  <c r="Q60" i="3"/>
  <c r="R60" i="3"/>
  <c r="T60" i="3"/>
  <c r="U60" i="3"/>
  <c r="W60" i="3"/>
  <c r="X60" i="3"/>
  <c r="Z60" i="3"/>
  <c r="AA60" i="3"/>
  <c r="AC60" i="3"/>
  <c r="AD60" i="3"/>
  <c r="AF60" i="3"/>
  <c r="AG60" i="3"/>
  <c r="AI60" i="3"/>
  <c r="AJ60" i="3"/>
  <c r="AL60" i="3"/>
  <c r="AM60" i="3"/>
  <c r="E61" i="3"/>
  <c r="F61" i="3"/>
  <c r="H61" i="3"/>
  <c r="I61" i="3"/>
  <c r="K61" i="3"/>
  <c r="L61" i="3"/>
  <c r="N61" i="3"/>
  <c r="O61" i="3"/>
  <c r="Q61" i="3"/>
  <c r="R61" i="3"/>
  <c r="T61" i="3"/>
  <c r="U61" i="3"/>
  <c r="W61" i="3"/>
  <c r="X61" i="3"/>
  <c r="Z61" i="3"/>
  <c r="AA61" i="3"/>
  <c r="AC61" i="3"/>
  <c r="AD61" i="3"/>
  <c r="AF61" i="3"/>
  <c r="AG61" i="3"/>
  <c r="AI61" i="3"/>
  <c r="AJ61" i="3"/>
  <c r="AL61" i="3"/>
  <c r="AM61" i="3"/>
  <c r="E62" i="3"/>
  <c r="F62" i="3"/>
  <c r="H62" i="3"/>
  <c r="I62" i="3"/>
  <c r="K62" i="3"/>
  <c r="L62" i="3"/>
  <c r="N62" i="3"/>
  <c r="O62" i="3"/>
  <c r="Q62" i="3"/>
  <c r="R62" i="3"/>
  <c r="T62" i="3"/>
  <c r="U62" i="3"/>
  <c r="W62" i="3"/>
  <c r="X62" i="3"/>
  <c r="Z62" i="3"/>
  <c r="AA62" i="3"/>
  <c r="AC62" i="3"/>
  <c r="AD62" i="3"/>
  <c r="AF62" i="3"/>
  <c r="AG62" i="3"/>
  <c r="AI62" i="3"/>
  <c r="AJ62" i="3"/>
  <c r="AL62" i="3"/>
  <c r="AM62" i="3"/>
  <c r="E63" i="3"/>
  <c r="F63" i="3"/>
  <c r="H63" i="3"/>
  <c r="I63" i="3"/>
  <c r="K63" i="3"/>
  <c r="L63" i="3"/>
  <c r="N63" i="3"/>
  <c r="O63" i="3"/>
  <c r="Q63" i="3"/>
  <c r="R63" i="3"/>
  <c r="T63" i="3"/>
  <c r="U63" i="3"/>
  <c r="W63" i="3"/>
  <c r="X63" i="3"/>
  <c r="Z63" i="3"/>
  <c r="AA63" i="3"/>
  <c r="AC63" i="3"/>
  <c r="AD63" i="3"/>
  <c r="AF63" i="3"/>
  <c r="AG63" i="3"/>
  <c r="AI63" i="3"/>
  <c r="AJ63" i="3"/>
  <c r="AL63" i="3"/>
  <c r="AM63" i="3"/>
  <c r="E64" i="3"/>
  <c r="F64" i="3"/>
  <c r="H64" i="3"/>
  <c r="I64" i="3"/>
  <c r="K64" i="3"/>
  <c r="L64" i="3"/>
  <c r="N64" i="3"/>
  <c r="O64" i="3"/>
  <c r="Q64" i="3"/>
  <c r="R64" i="3"/>
  <c r="T64" i="3"/>
  <c r="U64" i="3"/>
  <c r="W64" i="3"/>
  <c r="X64" i="3"/>
  <c r="Z64" i="3"/>
  <c r="AA64" i="3"/>
  <c r="AC64" i="3"/>
  <c r="AD64" i="3"/>
  <c r="AF64" i="3"/>
  <c r="AG64" i="3"/>
  <c r="AI64" i="3"/>
  <c r="AJ64" i="3"/>
  <c r="AL64" i="3"/>
  <c r="AM64" i="3"/>
  <c r="E65" i="3"/>
  <c r="F65" i="3"/>
  <c r="H65" i="3"/>
  <c r="I65" i="3"/>
  <c r="K65" i="3"/>
  <c r="L65" i="3"/>
  <c r="N65" i="3"/>
  <c r="O65" i="3"/>
  <c r="Q65" i="3"/>
  <c r="R65" i="3"/>
  <c r="T65" i="3"/>
  <c r="U65" i="3"/>
  <c r="W65" i="3"/>
  <c r="X65" i="3"/>
  <c r="Z65" i="3"/>
  <c r="AA65" i="3"/>
  <c r="AC65" i="3"/>
  <c r="AD65" i="3"/>
  <c r="AF65" i="3"/>
  <c r="AG65" i="3"/>
  <c r="AI65" i="3"/>
  <c r="AJ65" i="3"/>
  <c r="AL65" i="3"/>
  <c r="AM65" i="3"/>
  <c r="E66" i="3"/>
  <c r="F66" i="3"/>
  <c r="H66" i="3"/>
  <c r="I66" i="3"/>
  <c r="K66" i="3"/>
  <c r="L66" i="3"/>
  <c r="N66" i="3"/>
  <c r="O66" i="3"/>
  <c r="Q66" i="3"/>
  <c r="R66" i="3"/>
  <c r="T66" i="3"/>
  <c r="U66" i="3"/>
  <c r="W66" i="3"/>
  <c r="X66" i="3"/>
  <c r="Z66" i="3"/>
  <c r="AA66" i="3"/>
  <c r="AC66" i="3"/>
  <c r="AD66" i="3"/>
  <c r="AF66" i="3"/>
  <c r="AG66" i="3"/>
  <c r="AI66" i="3"/>
  <c r="AJ66" i="3"/>
  <c r="AL66" i="3"/>
  <c r="AM66" i="3"/>
  <c r="E67" i="3"/>
  <c r="F67" i="3"/>
  <c r="H67" i="3"/>
  <c r="I67" i="3"/>
  <c r="K67" i="3"/>
  <c r="L67" i="3"/>
  <c r="N67" i="3"/>
  <c r="O67" i="3"/>
  <c r="Q67" i="3"/>
  <c r="R67" i="3"/>
  <c r="T67" i="3"/>
  <c r="U67" i="3"/>
  <c r="W67" i="3"/>
  <c r="X67" i="3"/>
  <c r="Z67" i="3"/>
  <c r="AA67" i="3"/>
  <c r="AC67" i="3"/>
  <c r="AD67" i="3"/>
  <c r="AF67" i="3"/>
  <c r="AG67" i="3"/>
  <c r="AI67" i="3"/>
  <c r="AJ67" i="3"/>
  <c r="AL67" i="3"/>
  <c r="AM67" i="3"/>
  <c r="E68" i="3"/>
  <c r="F68" i="3"/>
  <c r="H68" i="3"/>
  <c r="I68" i="3"/>
  <c r="K68" i="3"/>
  <c r="L68" i="3"/>
  <c r="N68" i="3"/>
  <c r="O68" i="3"/>
  <c r="Q68" i="3"/>
  <c r="R68" i="3"/>
  <c r="T68" i="3"/>
  <c r="U68" i="3"/>
  <c r="W68" i="3"/>
  <c r="X68" i="3"/>
  <c r="Z68" i="3"/>
  <c r="AA68" i="3"/>
  <c r="AC68" i="3"/>
  <c r="AD68" i="3"/>
  <c r="AF68" i="3"/>
  <c r="AG68" i="3"/>
  <c r="AI68" i="3"/>
  <c r="AJ68" i="3"/>
  <c r="AL68" i="3"/>
  <c r="AM68" i="3"/>
  <c r="E69" i="3"/>
  <c r="F69" i="3"/>
  <c r="H69" i="3"/>
  <c r="I69" i="3"/>
  <c r="K69" i="3"/>
  <c r="L69" i="3"/>
  <c r="N69" i="3"/>
  <c r="O69" i="3"/>
  <c r="Q69" i="3"/>
  <c r="R69" i="3"/>
  <c r="T69" i="3"/>
  <c r="U69" i="3"/>
  <c r="W69" i="3"/>
  <c r="X69" i="3"/>
  <c r="Z69" i="3"/>
  <c r="AA69" i="3"/>
  <c r="AC69" i="3"/>
  <c r="AD69" i="3"/>
  <c r="AF69" i="3"/>
  <c r="AG69" i="3"/>
  <c r="AI69" i="3"/>
  <c r="AJ69" i="3"/>
  <c r="AL69" i="3"/>
  <c r="AM69" i="3"/>
  <c r="E70" i="3"/>
  <c r="F70" i="3"/>
  <c r="H70" i="3"/>
  <c r="I70" i="3"/>
  <c r="K70" i="3"/>
  <c r="L70" i="3"/>
  <c r="N70" i="3"/>
  <c r="O70" i="3"/>
  <c r="Q70" i="3"/>
  <c r="R70" i="3"/>
  <c r="T70" i="3"/>
  <c r="U70" i="3"/>
  <c r="W70" i="3"/>
  <c r="X70" i="3"/>
  <c r="Z70" i="3"/>
  <c r="AA70" i="3"/>
  <c r="AC70" i="3"/>
  <c r="AD70" i="3"/>
  <c r="AF70" i="3"/>
  <c r="AG70" i="3"/>
  <c r="AI70" i="3"/>
  <c r="AJ70" i="3"/>
  <c r="AL70" i="3"/>
  <c r="AM70" i="3"/>
  <c r="E71" i="3"/>
  <c r="F71" i="3"/>
  <c r="H71" i="3"/>
  <c r="I71" i="3"/>
  <c r="K71" i="3"/>
  <c r="L71" i="3"/>
  <c r="N71" i="3"/>
  <c r="O71" i="3"/>
  <c r="Q71" i="3"/>
  <c r="R71" i="3"/>
  <c r="T71" i="3"/>
  <c r="U71" i="3"/>
  <c r="W71" i="3"/>
  <c r="X71" i="3"/>
  <c r="Z71" i="3"/>
  <c r="AA71" i="3"/>
  <c r="AC71" i="3"/>
  <c r="AD71" i="3"/>
  <c r="AF71" i="3"/>
  <c r="AG71" i="3"/>
  <c r="AI71" i="3"/>
  <c r="AJ71" i="3"/>
  <c r="AL71" i="3"/>
  <c r="AM71" i="3"/>
  <c r="E72" i="3"/>
  <c r="F72" i="3"/>
  <c r="H72" i="3"/>
  <c r="I72" i="3"/>
  <c r="K72" i="3"/>
  <c r="L72" i="3"/>
  <c r="N72" i="3"/>
  <c r="O72" i="3"/>
  <c r="Q72" i="3"/>
  <c r="R72" i="3"/>
  <c r="T72" i="3"/>
  <c r="U72" i="3"/>
  <c r="W72" i="3"/>
  <c r="X72" i="3"/>
  <c r="Z72" i="3"/>
  <c r="AA72" i="3"/>
  <c r="AC72" i="3"/>
  <c r="AD72" i="3"/>
  <c r="AF72" i="3"/>
  <c r="AG72" i="3"/>
  <c r="AI72" i="3"/>
  <c r="AJ72" i="3"/>
  <c r="AL72" i="3"/>
  <c r="AM72" i="3"/>
  <c r="E73" i="3"/>
  <c r="F73" i="3"/>
  <c r="H73" i="3"/>
  <c r="I73" i="3"/>
  <c r="K73" i="3"/>
  <c r="L73" i="3"/>
  <c r="N73" i="3"/>
  <c r="O73" i="3"/>
  <c r="Q73" i="3"/>
  <c r="R73" i="3"/>
  <c r="T73" i="3"/>
  <c r="U73" i="3"/>
  <c r="W73" i="3"/>
  <c r="X73" i="3"/>
  <c r="Z73" i="3"/>
  <c r="AA73" i="3"/>
  <c r="AC73" i="3"/>
  <c r="AD73" i="3"/>
  <c r="AF73" i="3"/>
  <c r="AG73" i="3"/>
  <c r="AI73" i="3"/>
  <c r="AJ73" i="3"/>
  <c r="AL73" i="3"/>
  <c r="AM73" i="3"/>
  <c r="E74" i="3"/>
  <c r="F74" i="3"/>
  <c r="H74" i="3"/>
  <c r="I74" i="3"/>
  <c r="K74" i="3"/>
  <c r="L74" i="3"/>
  <c r="N74" i="3"/>
  <c r="O74" i="3"/>
  <c r="Q74" i="3"/>
  <c r="R74" i="3"/>
  <c r="T74" i="3"/>
  <c r="U74" i="3"/>
  <c r="W74" i="3"/>
  <c r="X74" i="3"/>
  <c r="Z74" i="3"/>
  <c r="AA74" i="3"/>
  <c r="AC74" i="3"/>
  <c r="AD74" i="3"/>
  <c r="AF74" i="3"/>
  <c r="AG74" i="3"/>
  <c r="AI74" i="3"/>
  <c r="AJ74" i="3"/>
  <c r="AL74" i="3"/>
  <c r="AM74" i="3"/>
  <c r="E75" i="3"/>
  <c r="F75" i="3"/>
  <c r="H75" i="3"/>
  <c r="I75" i="3"/>
  <c r="K75" i="3"/>
  <c r="L75" i="3"/>
  <c r="N75" i="3"/>
  <c r="O75" i="3"/>
  <c r="Q75" i="3"/>
  <c r="R75" i="3"/>
  <c r="T75" i="3"/>
  <c r="U75" i="3"/>
  <c r="W75" i="3"/>
  <c r="X75" i="3"/>
  <c r="Z75" i="3"/>
  <c r="AA75" i="3"/>
  <c r="AC75" i="3"/>
  <c r="AD75" i="3"/>
  <c r="AF75" i="3"/>
  <c r="AG75" i="3"/>
  <c r="AI75" i="3"/>
  <c r="AJ75" i="3"/>
  <c r="AL75" i="3"/>
  <c r="AM75" i="3"/>
  <c r="E76" i="3"/>
  <c r="F76" i="3"/>
  <c r="H76" i="3"/>
  <c r="I76" i="3"/>
  <c r="K76" i="3"/>
  <c r="L76" i="3"/>
  <c r="N76" i="3"/>
  <c r="O76" i="3"/>
  <c r="Q76" i="3"/>
  <c r="R76" i="3"/>
  <c r="T76" i="3"/>
  <c r="U76" i="3"/>
  <c r="W76" i="3"/>
  <c r="X76" i="3"/>
  <c r="Z76" i="3"/>
  <c r="AA76" i="3"/>
  <c r="AC76" i="3"/>
  <c r="AD76" i="3"/>
  <c r="AF76" i="3"/>
  <c r="AG76" i="3"/>
  <c r="AI76" i="3"/>
  <c r="AJ76" i="3"/>
  <c r="AL76" i="3"/>
  <c r="AM76" i="3"/>
  <c r="E77" i="3"/>
  <c r="F77" i="3"/>
  <c r="H77" i="3"/>
  <c r="I77" i="3"/>
  <c r="K77" i="3"/>
  <c r="L77" i="3"/>
  <c r="N77" i="3"/>
  <c r="O77" i="3"/>
  <c r="Q77" i="3"/>
  <c r="R77" i="3"/>
  <c r="T77" i="3"/>
  <c r="U77" i="3"/>
  <c r="W77" i="3"/>
  <c r="X77" i="3"/>
  <c r="Z77" i="3"/>
  <c r="AA77" i="3"/>
  <c r="AC77" i="3"/>
  <c r="AD77" i="3"/>
  <c r="AF77" i="3"/>
  <c r="AG77" i="3"/>
  <c r="AI77" i="3"/>
  <c r="AJ77" i="3"/>
  <c r="AL77" i="3"/>
  <c r="AM77" i="3"/>
  <c r="E78" i="3"/>
  <c r="F78" i="3"/>
  <c r="H78" i="3"/>
  <c r="I78" i="3"/>
  <c r="K78" i="3"/>
  <c r="L78" i="3"/>
  <c r="N78" i="3"/>
  <c r="O78" i="3"/>
  <c r="Q78" i="3"/>
  <c r="R78" i="3"/>
  <c r="T78" i="3"/>
  <c r="U78" i="3"/>
  <c r="W78" i="3"/>
  <c r="X78" i="3"/>
  <c r="Z78" i="3"/>
  <c r="AA78" i="3"/>
  <c r="AC78" i="3"/>
  <c r="AD78" i="3"/>
  <c r="AF78" i="3"/>
  <c r="AG78" i="3"/>
  <c r="AI78" i="3"/>
  <c r="AJ78" i="3"/>
  <c r="AL78" i="3"/>
  <c r="AM78" i="3"/>
  <c r="E79" i="3"/>
  <c r="F79" i="3"/>
  <c r="H79" i="3"/>
  <c r="I79" i="3"/>
  <c r="K79" i="3"/>
  <c r="L79" i="3"/>
  <c r="N79" i="3"/>
  <c r="O79" i="3"/>
  <c r="Q79" i="3"/>
  <c r="R79" i="3"/>
  <c r="T79" i="3"/>
  <c r="U79" i="3"/>
  <c r="W79" i="3"/>
  <c r="X79" i="3"/>
  <c r="Z79" i="3"/>
  <c r="AA79" i="3"/>
  <c r="AC79" i="3"/>
  <c r="AD79" i="3"/>
  <c r="AF79" i="3"/>
  <c r="AG79" i="3"/>
  <c r="AI79" i="3"/>
  <c r="AJ79" i="3"/>
  <c r="AL79" i="3"/>
  <c r="AM79" i="3"/>
  <c r="E80" i="3"/>
  <c r="F80" i="3"/>
  <c r="H80" i="3"/>
  <c r="I80" i="3"/>
  <c r="K80" i="3"/>
  <c r="L80" i="3"/>
  <c r="N80" i="3"/>
  <c r="O80" i="3"/>
  <c r="Q80" i="3"/>
  <c r="R80" i="3"/>
  <c r="T80" i="3"/>
  <c r="U80" i="3"/>
  <c r="W80" i="3"/>
  <c r="X80" i="3"/>
  <c r="Z80" i="3"/>
  <c r="AA80" i="3"/>
  <c r="AC80" i="3"/>
  <c r="AD80" i="3"/>
  <c r="AF80" i="3"/>
  <c r="AG80" i="3"/>
  <c r="AI80" i="3"/>
  <c r="AJ80" i="3"/>
  <c r="AL80" i="3"/>
  <c r="AM80" i="3"/>
  <c r="E81" i="3"/>
  <c r="F81" i="3"/>
  <c r="H81" i="3"/>
  <c r="I81" i="3"/>
  <c r="K81" i="3"/>
  <c r="L81" i="3"/>
  <c r="N81" i="3"/>
  <c r="O81" i="3"/>
  <c r="Q81" i="3"/>
  <c r="R81" i="3"/>
  <c r="T81" i="3"/>
  <c r="U81" i="3"/>
  <c r="W81" i="3"/>
  <c r="X81" i="3"/>
  <c r="Z81" i="3"/>
  <c r="AA81" i="3"/>
  <c r="AC81" i="3"/>
  <c r="AD81" i="3"/>
  <c r="AF81" i="3"/>
  <c r="AG81" i="3"/>
  <c r="AI81" i="3"/>
  <c r="AJ81" i="3"/>
  <c r="AL81" i="3"/>
  <c r="AM81" i="3"/>
  <c r="E82" i="3"/>
  <c r="F82" i="3"/>
  <c r="H82" i="3"/>
  <c r="I82" i="3"/>
  <c r="K82" i="3"/>
  <c r="L82" i="3"/>
  <c r="N82" i="3"/>
  <c r="O82" i="3"/>
  <c r="Q82" i="3"/>
  <c r="R82" i="3"/>
  <c r="T82" i="3"/>
  <c r="U82" i="3"/>
  <c r="W82" i="3"/>
  <c r="X82" i="3"/>
  <c r="Z82" i="3"/>
  <c r="AA82" i="3"/>
  <c r="AC82" i="3"/>
  <c r="AD82" i="3"/>
  <c r="AF82" i="3"/>
  <c r="AG82" i="3"/>
  <c r="AI82" i="3"/>
  <c r="AJ82" i="3"/>
  <c r="AL82" i="3"/>
  <c r="AM82" i="3"/>
  <c r="E83" i="3"/>
  <c r="F83" i="3"/>
  <c r="H83" i="3"/>
  <c r="I83" i="3"/>
  <c r="K83" i="3"/>
  <c r="L83" i="3"/>
  <c r="N83" i="3"/>
  <c r="O83" i="3"/>
  <c r="Q83" i="3"/>
  <c r="R83" i="3"/>
  <c r="T83" i="3"/>
  <c r="U83" i="3"/>
  <c r="W83" i="3"/>
  <c r="X83" i="3"/>
  <c r="Z83" i="3"/>
  <c r="AA83" i="3"/>
  <c r="AC83" i="3"/>
  <c r="AD83" i="3"/>
  <c r="AF83" i="3"/>
  <c r="AG83" i="3"/>
  <c r="AI83" i="3"/>
  <c r="AJ83" i="3"/>
  <c r="AL83" i="3"/>
  <c r="AM83" i="3"/>
  <c r="E84" i="3"/>
  <c r="F84" i="3"/>
  <c r="H84" i="3"/>
  <c r="I84" i="3"/>
  <c r="K84" i="3"/>
  <c r="L84" i="3"/>
  <c r="N84" i="3"/>
  <c r="O84" i="3"/>
  <c r="Q84" i="3"/>
  <c r="R84" i="3"/>
  <c r="T84" i="3"/>
  <c r="U84" i="3"/>
  <c r="W84" i="3"/>
  <c r="X84" i="3"/>
  <c r="Z84" i="3"/>
  <c r="AA84" i="3"/>
  <c r="AC84" i="3"/>
  <c r="AD84" i="3"/>
  <c r="AF84" i="3"/>
  <c r="AG84" i="3"/>
  <c r="AI84" i="3"/>
  <c r="AJ84" i="3"/>
  <c r="AL84" i="3"/>
  <c r="AM84" i="3"/>
  <c r="E85" i="3"/>
  <c r="F85" i="3"/>
  <c r="H85" i="3"/>
  <c r="I85" i="3"/>
  <c r="K85" i="3"/>
  <c r="L85" i="3"/>
  <c r="N85" i="3"/>
  <c r="O85" i="3"/>
  <c r="Q85" i="3"/>
  <c r="R85" i="3"/>
  <c r="T85" i="3"/>
  <c r="U85" i="3"/>
  <c r="W85" i="3"/>
  <c r="X85" i="3"/>
  <c r="Z85" i="3"/>
  <c r="AA85" i="3"/>
  <c r="AC85" i="3"/>
  <c r="AD85" i="3"/>
  <c r="AF85" i="3"/>
  <c r="AG85" i="3"/>
  <c r="AI85" i="3"/>
  <c r="AJ85" i="3"/>
  <c r="AL85" i="3"/>
  <c r="AM85" i="3"/>
  <c r="E86" i="3"/>
  <c r="F86" i="3"/>
  <c r="H86" i="3"/>
  <c r="I86" i="3"/>
  <c r="K86" i="3"/>
  <c r="L86" i="3"/>
  <c r="N86" i="3"/>
  <c r="O86" i="3"/>
  <c r="Q86" i="3"/>
  <c r="R86" i="3"/>
  <c r="T86" i="3"/>
  <c r="U86" i="3"/>
  <c r="W86" i="3"/>
  <c r="X86" i="3"/>
  <c r="Z86" i="3"/>
  <c r="AA86" i="3"/>
  <c r="AC86" i="3"/>
  <c r="AD86" i="3"/>
  <c r="AF86" i="3"/>
  <c r="AG86" i="3"/>
  <c r="AI86" i="3"/>
  <c r="AJ86" i="3"/>
  <c r="AL86" i="3"/>
  <c r="AM86" i="3"/>
  <c r="E87" i="3"/>
  <c r="F87" i="3"/>
  <c r="H87" i="3"/>
  <c r="I87" i="3"/>
  <c r="K87" i="3"/>
  <c r="L87" i="3"/>
  <c r="N87" i="3"/>
  <c r="O87" i="3"/>
  <c r="Q87" i="3"/>
  <c r="R87" i="3"/>
  <c r="T87" i="3"/>
  <c r="U87" i="3"/>
  <c r="W87" i="3"/>
  <c r="X87" i="3"/>
  <c r="Z87" i="3"/>
  <c r="AA87" i="3"/>
  <c r="AC87" i="3"/>
  <c r="AD87" i="3"/>
  <c r="AF87" i="3"/>
  <c r="AG87" i="3"/>
  <c r="AI87" i="3"/>
  <c r="AJ87" i="3"/>
  <c r="AL87" i="3"/>
  <c r="AM87" i="3"/>
  <c r="E88" i="3"/>
  <c r="F88" i="3"/>
  <c r="H88" i="3"/>
  <c r="I88" i="3"/>
  <c r="K88" i="3"/>
  <c r="L88" i="3"/>
  <c r="N88" i="3"/>
  <c r="O88" i="3"/>
  <c r="Q88" i="3"/>
  <c r="R88" i="3"/>
  <c r="T88" i="3"/>
  <c r="U88" i="3"/>
  <c r="W88" i="3"/>
  <c r="X88" i="3"/>
  <c r="Z88" i="3"/>
  <c r="AA88" i="3"/>
  <c r="AC88" i="3"/>
  <c r="AD88" i="3"/>
  <c r="AF88" i="3"/>
  <c r="AG88" i="3"/>
  <c r="AI88" i="3"/>
  <c r="AJ88" i="3"/>
  <c r="AL88" i="3"/>
  <c r="AM88" i="3"/>
  <c r="E89" i="3"/>
  <c r="F89" i="3"/>
  <c r="H89" i="3"/>
  <c r="I89" i="3"/>
  <c r="K89" i="3"/>
  <c r="L89" i="3"/>
  <c r="N89" i="3"/>
  <c r="O89" i="3"/>
  <c r="Q89" i="3"/>
  <c r="R89" i="3"/>
  <c r="T89" i="3"/>
  <c r="U89" i="3"/>
  <c r="W89" i="3"/>
  <c r="X89" i="3"/>
  <c r="Z89" i="3"/>
  <c r="AA89" i="3"/>
  <c r="AC89" i="3"/>
  <c r="AD89" i="3"/>
  <c r="AF89" i="3"/>
  <c r="AG89" i="3"/>
  <c r="AI89" i="3"/>
  <c r="AJ89" i="3"/>
  <c r="AL89" i="3"/>
  <c r="AM89" i="3"/>
  <c r="E90" i="3"/>
  <c r="F90" i="3"/>
  <c r="H90" i="3"/>
  <c r="I90" i="3"/>
  <c r="K90" i="3"/>
  <c r="L90" i="3"/>
  <c r="N90" i="3"/>
  <c r="O90" i="3"/>
  <c r="Q90" i="3"/>
  <c r="R90" i="3"/>
  <c r="T90" i="3"/>
  <c r="U90" i="3"/>
  <c r="W90" i="3"/>
  <c r="X90" i="3"/>
  <c r="Z90" i="3"/>
  <c r="AA90" i="3"/>
  <c r="AC90" i="3"/>
  <c r="AD90" i="3"/>
  <c r="AF90" i="3"/>
  <c r="AG90" i="3"/>
  <c r="AI90" i="3"/>
  <c r="AJ90" i="3"/>
  <c r="AL90" i="3"/>
  <c r="AM90" i="3"/>
  <c r="E91" i="3"/>
  <c r="F91" i="3"/>
  <c r="H91" i="3"/>
  <c r="I91" i="3"/>
  <c r="K91" i="3"/>
  <c r="L91" i="3"/>
  <c r="N91" i="3"/>
  <c r="O91" i="3"/>
  <c r="Q91" i="3"/>
  <c r="R91" i="3"/>
  <c r="T91" i="3"/>
  <c r="U91" i="3"/>
  <c r="W91" i="3"/>
  <c r="X91" i="3"/>
  <c r="Z91" i="3"/>
  <c r="AA91" i="3"/>
  <c r="AC91" i="3"/>
  <c r="AD91" i="3"/>
  <c r="AF91" i="3"/>
  <c r="AG91" i="3"/>
  <c r="AI91" i="3"/>
  <c r="AJ91" i="3"/>
  <c r="AL91" i="3"/>
  <c r="AM91" i="3"/>
  <c r="E92" i="3"/>
  <c r="F92" i="3"/>
  <c r="H92" i="3"/>
  <c r="I92" i="3"/>
  <c r="K92" i="3"/>
  <c r="L92" i="3"/>
  <c r="N92" i="3"/>
  <c r="O92" i="3"/>
  <c r="Q92" i="3"/>
  <c r="R92" i="3"/>
  <c r="T92" i="3"/>
  <c r="U92" i="3"/>
  <c r="W92" i="3"/>
  <c r="X92" i="3"/>
  <c r="Z92" i="3"/>
  <c r="AA92" i="3"/>
  <c r="AC92" i="3"/>
  <c r="AD92" i="3"/>
  <c r="AF92" i="3"/>
  <c r="AG92" i="3"/>
  <c r="AI92" i="3"/>
  <c r="AJ92" i="3"/>
  <c r="AL92" i="3"/>
  <c r="AM92" i="3"/>
  <c r="E93" i="3"/>
  <c r="F93" i="3"/>
  <c r="H93" i="3"/>
  <c r="I93" i="3"/>
  <c r="K93" i="3"/>
  <c r="L93" i="3"/>
  <c r="N93" i="3"/>
  <c r="O93" i="3"/>
  <c r="Q93" i="3"/>
  <c r="R93" i="3"/>
  <c r="T93" i="3"/>
  <c r="U93" i="3"/>
  <c r="W93" i="3"/>
  <c r="X93" i="3"/>
  <c r="Z93" i="3"/>
  <c r="AA93" i="3"/>
  <c r="AC93" i="3"/>
  <c r="AD93" i="3"/>
  <c r="AF93" i="3"/>
  <c r="AG93" i="3"/>
  <c r="AI93" i="3"/>
  <c r="AJ93" i="3"/>
  <c r="AL93" i="3"/>
  <c r="AM93" i="3"/>
  <c r="E94" i="3"/>
  <c r="F94" i="3"/>
  <c r="H94" i="3"/>
  <c r="I94" i="3"/>
  <c r="K94" i="3"/>
  <c r="L94" i="3"/>
  <c r="N94" i="3"/>
  <c r="O94" i="3"/>
  <c r="Q94" i="3"/>
  <c r="R94" i="3"/>
  <c r="T94" i="3"/>
  <c r="U94" i="3"/>
  <c r="W94" i="3"/>
  <c r="X94" i="3"/>
  <c r="Z94" i="3"/>
  <c r="AA94" i="3"/>
  <c r="AC94" i="3"/>
  <c r="AD94" i="3"/>
  <c r="AF94" i="3"/>
  <c r="AG94" i="3"/>
  <c r="AI94" i="3"/>
  <c r="AJ94" i="3"/>
  <c r="AL94" i="3"/>
  <c r="AM94" i="3"/>
  <c r="E95" i="3"/>
  <c r="F95" i="3"/>
  <c r="H95" i="3"/>
  <c r="I95" i="3"/>
  <c r="K95" i="3"/>
  <c r="L95" i="3"/>
  <c r="N95" i="3"/>
  <c r="O95" i="3"/>
  <c r="Q95" i="3"/>
  <c r="R95" i="3"/>
  <c r="T95" i="3"/>
  <c r="U95" i="3"/>
  <c r="W95" i="3"/>
  <c r="X95" i="3"/>
  <c r="Z95" i="3"/>
  <c r="AA95" i="3"/>
  <c r="AC95" i="3"/>
  <c r="AD95" i="3"/>
  <c r="AF95" i="3"/>
  <c r="AG95" i="3"/>
  <c r="AI95" i="3"/>
  <c r="AJ95" i="3"/>
  <c r="AL95" i="3"/>
  <c r="AM95" i="3"/>
  <c r="E96" i="3"/>
  <c r="F96" i="3"/>
  <c r="H96" i="3"/>
  <c r="I96" i="3"/>
  <c r="K96" i="3"/>
  <c r="L96" i="3"/>
  <c r="N96" i="3"/>
  <c r="O96" i="3"/>
  <c r="Q96" i="3"/>
  <c r="R96" i="3"/>
  <c r="T96" i="3"/>
  <c r="U96" i="3"/>
  <c r="W96" i="3"/>
  <c r="X96" i="3"/>
  <c r="Z96" i="3"/>
  <c r="AA96" i="3"/>
  <c r="AC96" i="3"/>
  <c r="AD96" i="3"/>
  <c r="AF96" i="3"/>
  <c r="AG96" i="3"/>
  <c r="AI96" i="3"/>
  <c r="AJ96" i="3"/>
  <c r="AL96" i="3"/>
  <c r="AM96" i="3"/>
  <c r="E97" i="3"/>
  <c r="F97" i="3"/>
  <c r="H97" i="3"/>
  <c r="I97" i="3"/>
  <c r="K97" i="3"/>
  <c r="L97" i="3"/>
  <c r="N97" i="3"/>
  <c r="O97" i="3"/>
  <c r="Q97" i="3"/>
  <c r="R97" i="3"/>
  <c r="T97" i="3"/>
  <c r="U97" i="3"/>
  <c r="W97" i="3"/>
  <c r="X97" i="3"/>
  <c r="Z97" i="3"/>
  <c r="AA97" i="3"/>
  <c r="AC97" i="3"/>
  <c r="AD97" i="3"/>
  <c r="AF97" i="3"/>
  <c r="AG97" i="3"/>
  <c r="AI97" i="3"/>
  <c r="AJ97" i="3"/>
  <c r="AL97" i="3"/>
  <c r="AM97" i="3"/>
  <c r="E98" i="3"/>
  <c r="F98" i="3"/>
  <c r="H98" i="3"/>
  <c r="I98" i="3"/>
  <c r="K98" i="3"/>
  <c r="L98" i="3"/>
  <c r="N98" i="3"/>
  <c r="O98" i="3"/>
  <c r="Q98" i="3"/>
  <c r="R98" i="3"/>
  <c r="T98" i="3"/>
  <c r="U98" i="3"/>
  <c r="W98" i="3"/>
  <c r="X98" i="3"/>
  <c r="Z98" i="3"/>
  <c r="AA98" i="3"/>
  <c r="AC98" i="3"/>
  <c r="AD98" i="3"/>
  <c r="AF98" i="3"/>
  <c r="AG98" i="3"/>
  <c r="AI98" i="3"/>
  <c r="AJ98" i="3"/>
  <c r="AL98" i="3"/>
  <c r="AM98" i="3"/>
  <c r="E99" i="3"/>
  <c r="F99" i="3"/>
  <c r="H99" i="3"/>
  <c r="I99" i="3"/>
  <c r="K99" i="3"/>
  <c r="L99" i="3"/>
  <c r="N99" i="3"/>
  <c r="O99" i="3"/>
  <c r="Q99" i="3"/>
  <c r="R99" i="3"/>
  <c r="T99" i="3"/>
  <c r="U99" i="3"/>
  <c r="W99" i="3"/>
  <c r="X99" i="3"/>
  <c r="Z99" i="3"/>
  <c r="AA99" i="3"/>
  <c r="AC99" i="3"/>
  <c r="AD99" i="3"/>
  <c r="AF99" i="3"/>
  <c r="AG99" i="3"/>
  <c r="AI99" i="3"/>
  <c r="AJ99" i="3"/>
  <c r="AL99" i="3"/>
  <c r="AM99" i="3"/>
  <c r="E100" i="3"/>
  <c r="F100" i="3"/>
  <c r="H100" i="3"/>
  <c r="I100" i="3"/>
  <c r="K100" i="3"/>
  <c r="L100" i="3"/>
  <c r="N100" i="3"/>
  <c r="O100" i="3"/>
  <c r="Q100" i="3"/>
  <c r="R100" i="3"/>
  <c r="T100" i="3"/>
  <c r="U100" i="3"/>
  <c r="W100" i="3"/>
  <c r="X100" i="3"/>
  <c r="Z100" i="3"/>
  <c r="AA100" i="3"/>
  <c r="AC100" i="3"/>
  <c r="AD100" i="3"/>
  <c r="AF100" i="3"/>
  <c r="AG100" i="3"/>
  <c r="AI100" i="3"/>
  <c r="AJ100" i="3"/>
  <c r="AL100" i="3"/>
  <c r="AM100" i="3"/>
  <c r="E101" i="3"/>
  <c r="F101" i="3"/>
  <c r="H101" i="3"/>
  <c r="I101" i="3"/>
  <c r="K101" i="3"/>
  <c r="L101" i="3"/>
  <c r="N101" i="3"/>
  <c r="O101" i="3"/>
  <c r="Q101" i="3"/>
  <c r="R101" i="3"/>
  <c r="T101" i="3"/>
  <c r="U101" i="3"/>
  <c r="W101" i="3"/>
  <c r="X101" i="3"/>
  <c r="Z101" i="3"/>
  <c r="AA101" i="3"/>
  <c r="AC101" i="3"/>
  <c r="AD101" i="3"/>
  <c r="AF101" i="3"/>
  <c r="AG101" i="3"/>
  <c r="AI101" i="3"/>
  <c r="AJ101" i="3"/>
  <c r="AL101" i="3"/>
  <c r="AM101" i="3"/>
  <c r="E102" i="3"/>
  <c r="F102" i="3"/>
  <c r="H102" i="3"/>
  <c r="I102" i="3"/>
  <c r="K102" i="3"/>
  <c r="L102" i="3"/>
  <c r="N102" i="3"/>
  <c r="O102" i="3"/>
  <c r="Q102" i="3"/>
  <c r="R102" i="3"/>
  <c r="T102" i="3"/>
  <c r="U102" i="3"/>
  <c r="W102" i="3"/>
  <c r="X102" i="3"/>
  <c r="Z102" i="3"/>
  <c r="AA102" i="3"/>
  <c r="AC102" i="3"/>
  <c r="AD102" i="3"/>
  <c r="AF102" i="3"/>
  <c r="AG102" i="3"/>
  <c r="AI102" i="3"/>
  <c r="AJ102" i="3"/>
  <c r="AL102" i="3"/>
  <c r="AM102" i="3"/>
  <c r="E103" i="3"/>
  <c r="F103" i="3"/>
  <c r="H103" i="3"/>
  <c r="I103" i="3"/>
  <c r="K103" i="3"/>
  <c r="L103" i="3"/>
  <c r="N103" i="3"/>
  <c r="O103" i="3"/>
  <c r="Q103" i="3"/>
  <c r="R103" i="3"/>
  <c r="T103" i="3"/>
  <c r="U103" i="3"/>
  <c r="W103" i="3"/>
  <c r="X103" i="3"/>
  <c r="Z103" i="3"/>
  <c r="AA103" i="3"/>
  <c r="AC103" i="3"/>
  <c r="AD103" i="3"/>
  <c r="AF103" i="3"/>
  <c r="AG103" i="3"/>
  <c r="AI103" i="3"/>
  <c r="AJ103" i="3"/>
  <c r="AL103" i="3"/>
  <c r="AM103" i="3"/>
  <c r="E104" i="3"/>
  <c r="F104" i="3"/>
  <c r="H104" i="3"/>
  <c r="I104" i="3"/>
  <c r="K104" i="3"/>
  <c r="L104" i="3"/>
  <c r="N104" i="3"/>
  <c r="O104" i="3"/>
  <c r="Q104" i="3"/>
  <c r="R104" i="3"/>
  <c r="T104" i="3"/>
  <c r="U104" i="3"/>
  <c r="W104" i="3"/>
  <c r="X104" i="3"/>
  <c r="Z104" i="3"/>
  <c r="AA104" i="3"/>
  <c r="AC104" i="3"/>
  <c r="AD104" i="3"/>
  <c r="AF104" i="3"/>
  <c r="AG104" i="3"/>
  <c r="AI104" i="3"/>
  <c r="AJ104" i="3"/>
  <c r="AL104" i="3"/>
  <c r="AM104" i="3"/>
  <c r="E105" i="3"/>
  <c r="F105" i="3"/>
  <c r="H105" i="3"/>
  <c r="I105" i="3"/>
  <c r="K105" i="3"/>
  <c r="L105" i="3"/>
  <c r="N105" i="3"/>
  <c r="O105" i="3"/>
  <c r="Q105" i="3"/>
  <c r="R105" i="3"/>
  <c r="T105" i="3"/>
  <c r="U105" i="3"/>
  <c r="W105" i="3"/>
  <c r="X105" i="3"/>
  <c r="Z105" i="3"/>
  <c r="AA105" i="3"/>
  <c r="AC105" i="3"/>
  <c r="AD105" i="3"/>
  <c r="AF105" i="3"/>
  <c r="AG105" i="3"/>
  <c r="AI105" i="3"/>
  <c r="AJ105" i="3"/>
  <c r="AL105" i="3"/>
  <c r="AM105" i="3"/>
  <c r="E106" i="3"/>
  <c r="F106" i="3"/>
  <c r="H106" i="3"/>
  <c r="I106" i="3"/>
  <c r="K106" i="3"/>
  <c r="L106" i="3"/>
  <c r="N106" i="3"/>
  <c r="O106" i="3"/>
  <c r="Q106" i="3"/>
  <c r="R106" i="3"/>
  <c r="T106" i="3"/>
  <c r="U106" i="3"/>
  <c r="W106" i="3"/>
  <c r="X106" i="3"/>
  <c r="Z106" i="3"/>
  <c r="AA106" i="3"/>
  <c r="AC106" i="3"/>
  <c r="AD106" i="3"/>
  <c r="AF106" i="3"/>
  <c r="AG106" i="3"/>
  <c r="AI106" i="3"/>
  <c r="AJ106" i="3"/>
  <c r="AL106" i="3"/>
  <c r="AM106" i="3"/>
  <c r="E107" i="3"/>
  <c r="F107" i="3"/>
  <c r="H107" i="3"/>
  <c r="I107" i="3"/>
  <c r="K107" i="3"/>
  <c r="L107" i="3"/>
  <c r="N107" i="3"/>
  <c r="O107" i="3"/>
  <c r="Q107" i="3"/>
  <c r="R107" i="3"/>
  <c r="T107" i="3"/>
  <c r="U107" i="3"/>
  <c r="W107" i="3"/>
  <c r="X107" i="3"/>
  <c r="Z107" i="3"/>
  <c r="AA107" i="3"/>
  <c r="AC107" i="3"/>
  <c r="AD107" i="3"/>
  <c r="AF107" i="3"/>
  <c r="AG107" i="3"/>
  <c r="AI107" i="3"/>
  <c r="AJ107" i="3"/>
  <c r="AL107" i="3"/>
  <c r="AM107" i="3"/>
  <c r="E108" i="3"/>
  <c r="F108" i="3"/>
  <c r="H108" i="3"/>
  <c r="I108" i="3"/>
  <c r="K108" i="3"/>
  <c r="L108" i="3"/>
  <c r="N108" i="3"/>
  <c r="O108" i="3"/>
  <c r="Q108" i="3"/>
  <c r="R108" i="3"/>
  <c r="T108" i="3"/>
  <c r="U108" i="3"/>
  <c r="W108" i="3"/>
  <c r="X108" i="3"/>
  <c r="Z108" i="3"/>
  <c r="AA108" i="3"/>
  <c r="AC108" i="3"/>
  <c r="AD108" i="3"/>
  <c r="AF108" i="3"/>
  <c r="AG108" i="3"/>
  <c r="AI108" i="3"/>
  <c r="AJ108" i="3"/>
  <c r="AL108" i="3"/>
  <c r="AM108" i="3"/>
  <c r="E109" i="3"/>
  <c r="F109" i="3"/>
  <c r="H109" i="3"/>
  <c r="I109" i="3"/>
  <c r="K109" i="3"/>
  <c r="L109" i="3"/>
  <c r="N109" i="3"/>
  <c r="O109" i="3"/>
  <c r="Q109" i="3"/>
  <c r="R109" i="3"/>
  <c r="T109" i="3"/>
  <c r="U109" i="3"/>
  <c r="W109" i="3"/>
  <c r="X109" i="3"/>
  <c r="Z109" i="3"/>
  <c r="AA109" i="3"/>
  <c r="AC109" i="3"/>
  <c r="AD109" i="3"/>
  <c r="AF109" i="3"/>
  <c r="AG109" i="3"/>
  <c r="AI109" i="3"/>
  <c r="AJ109" i="3"/>
  <c r="AL109" i="3"/>
  <c r="AM109" i="3"/>
  <c r="E110" i="3"/>
  <c r="F110" i="3"/>
  <c r="H110" i="3"/>
  <c r="I110" i="3"/>
  <c r="K110" i="3"/>
  <c r="L110" i="3"/>
  <c r="N110" i="3"/>
  <c r="O110" i="3"/>
  <c r="Q110" i="3"/>
  <c r="R110" i="3"/>
  <c r="T110" i="3"/>
  <c r="U110" i="3"/>
  <c r="W110" i="3"/>
  <c r="X110" i="3"/>
  <c r="Z110" i="3"/>
  <c r="AA110" i="3"/>
  <c r="AC110" i="3"/>
  <c r="AD110" i="3"/>
  <c r="AF110" i="3"/>
  <c r="AG110" i="3"/>
  <c r="AI110" i="3"/>
  <c r="AJ110" i="3"/>
  <c r="AL110" i="3"/>
  <c r="AM110" i="3"/>
  <c r="E111" i="3"/>
  <c r="F111" i="3"/>
  <c r="H111" i="3"/>
  <c r="I111" i="3"/>
  <c r="K111" i="3"/>
  <c r="L111" i="3"/>
  <c r="N111" i="3"/>
  <c r="O111" i="3"/>
  <c r="Q111" i="3"/>
  <c r="R111" i="3"/>
  <c r="T111" i="3"/>
  <c r="U111" i="3"/>
  <c r="W111" i="3"/>
  <c r="X111" i="3"/>
  <c r="Z111" i="3"/>
  <c r="AA111" i="3"/>
  <c r="AC111" i="3"/>
  <c r="AD111" i="3"/>
  <c r="AF111" i="3"/>
  <c r="AG111" i="3"/>
  <c r="AI111" i="3"/>
  <c r="AJ111" i="3"/>
  <c r="AL111" i="3"/>
  <c r="AM111" i="3"/>
  <c r="E112" i="3"/>
  <c r="F112" i="3"/>
  <c r="H112" i="3"/>
  <c r="I112" i="3"/>
  <c r="K112" i="3"/>
  <c r="L112" i="3"/>
  <c r="N112" i="3"/>
  <c r="O112" i="3"/>
  <c r="Q112" i="3"/>
  <c r="R112" i="3"/>
  <c r="T112" i="3"/>
  <c r="U112" i="3"/>
  <c r="W112" i="3"/>
  <c r="X112" i="3"/>
  <c r="Z112" i="3"/>
  <c r="AA112" i="3"/>
  <c r="AC112" i="3"/>
  <c r="AD112" i="3"/>
  <c r="AF112" i="3"/>
  <c r="AG112" i="3"/>
  <c r="AI112" i="3"/>
  <c r="AJ112" i="3"/>
  <c r="AL112" i="3"/>
  <c r="AM112" i="3"/>
  <c r="E113" i="3"/>
  <c r="F113" i="3"/>
  <c r="H113" i="3"/>
  <c r="I113" i="3"/>
  <c r="K113" i="3"/>
  <c r="L113" i="3"/>
  <c r="N113" i="3"/>
  <c r="O113" i="3"/>
  <c r="Q113" i="3"/>
  <c r="R113" i="3"/>
  <c r="T113" i="3"/>
  <c r="U113" i="3"/>
  <c r="W113" i="3"/>
  <c r="X113" i="3"/>
  <c r="Z113" i="3"/>
  <c r="AA113" i="3"/>
  <c r="AC113" i="3"/>
  <c r="AD113" i="3"/>
  <c r="AF113" i="3"/>
  <c r="AG113" i="3"/>
  <c r="AI113" i="3"/>
  <c r="AJ113" i="3"/>
  <c r="AL113" i="3"/>
  <c r="AM113" i="3"/>
  <c r="E114" i="3"/>
  <c r="F114" i="3"/>
  <c r="H114" i="3"/>
  <c r="I114" i="3"/>
  <c r="K114" i="3"/>
  <c r="L114" i="3"/>
  <c r="N114" i="3"/>
  <c r="O114" i="3"/>
  <c r="Q114" i="3"/>
  <c r="R114" i="3"/>
  <c r="T114" i="3"/>
  <c r="U114" i="3"/>
  <c r="W114" i="3"/>
  <c r="X114" i="3"/>
  <c r="Z114" i="3"/>
  <c r="AA114" i="3"/>
  <c r="AC114" i="3"/>
  <c r="AD114" i="3"/>
  <c r="AF114" i="3"/>
  <c r="AG114" i="3"/>
  <c r="AI114" i="3"/>
  <c r="AJ114" i="3"/>
  <c r="AL114" i="3"/>
  <c r="AM114" i="3"/>
  <c r="E115" i="3"/>
  <c r="F115" i="3"/>
  <c r="H115" i="3"/>
  <c r="I115" i="3"/>
  <c r="K115" i="3"/>
  <c r="L115" i="3"/>
  <c r="N115" i="3"/>
  <c r="O115" i="3"/>
  <c r="Q115" i="3"/>
  <c r="R115" i="3"/>
  <c r="T115" i="3"/>
  <c r="U115" i="3"/>
  <c r="W115" i="3"/>
  <c r="X115" i="3"/>
  <c r="Z115" i="3"/>
  <c r="AA115" i="3"/>
  <c r="AC115" i="3"/>
  <c r="AD115" i="3"/>
  <c r="AF115" i="3"/>
  <c r="AG115" i="3"/>
  <c r="AI115" i="3"/>
  <c r="AJ115" i="3"/>
  <c r="AL115" i="3"/>
  <c r="AM115" i="3"/>
  <c r="E116" i="3"/>
  <c r="F116" i="3"/>
  <c r="H116" i="3"/>
  <c r="I116" i="3"/>
  <c r="K116" i="3"/>
  <c r="L116" i="3"/>
  <c r="N116" i="3"/>
  <c r="O116" i="3"/>
  <c r="Q116" i="3"/>
  <c r="R116" i="3"/>
  <c r="T116" i="3"/>
  <c r="U116" i="3"/>
  <c r="W116" i="3"/>
  <c r="X116" i="3"/>
  <c r="Z116" i="3"/>
  <c r="AA116" i="3"/>
  <c r="AC116" i="3"/>
  <c r="AD116" i="3"/>
  <c r="AF116" i="3"/>
  <c r="AG116" i="3"/>
  <c r="AI116" i="3"/>
  <c r="AJ116" i="3"/>
  <c r="AL116" i="3"/>
  <c r="AM116" i="3"/>
  <c r="E117" i="3"/>
  <c r="F117" i="3"/>
  <c r="H117" i="3"/>
  <c r="I117" i="3"/>
  <c r="K117" i="3"/>
  <c r="L117" i="3"/>
  <c r="N117" i="3"/>
  <c r="O117" i="3"/>
  <c r="Q117" i="3"/>
  <c r="R117" i="3"/>
  <c r="T117" i="3"/>
  <c r="U117" i="3"/>
  <c r="W117" i="3"/>
  <c r="X117" i="3"/>
  <c r="Z117" i="3"/>
  <c r="AA117" i="3"/>
  <c r="AC117" i="3"/>
  <c r="AD117" i="3"/>
  <c r="AF117" i="3"/>
  <c r="AG117" i="3"/>
  <c r="AI117" i="3"/>
  <c r="AJ117" i="3"/>
  <c r="AL117" i="3"/>
  <c r="AM117" i="3"/>
  <c r="E118" i="3"/>
  <c r="F118" i="3"/>
  <c r="H118" i="3"/>
  <c r="I118" i="3"/>
  <c r="K118" i="3"/>
  <c r="L118" i="3"/>
  <c r="N118" i="3"/>
  <c r="O118" i="3"/>
  <c r="Q118" i="3"/>
  <c r="R118" i="3"/>
  <c r="T118" i="3"/>
  <c r="U118" i="3"/>
  <c r="W118" i="3"/>
  <c r="X118" i="3"/>
  <c r="Z118" i="3"/>
  <c r="AA118" i="3"/>
  <c r="AC118" i="3"/>
  <c r="AD118" i="3"/>
  <c r="AF118" i="3"/>
  <c r="AG118" i="3"/>
  <c r="AI118" i="3"/>
  <c r="AJ118" i="3"/>
  <c r="AL118" i="3"/>
  <c r="AM118" i="3"/>
  <c r="E119" i="3"/>
  <c r="F119" i="3"/>
  <c r="H119" i="3"/>
  <c r="I119" i="3"/>
  <c r="K119" i="3"/>
  <c r="L119" i="3"/>
  <c r="N119" i="3"/>
  <c r="O119" i="3"/>
  <c r="Q119" i="3"/>
  <c r="R119" i="3"/>
  <c r="T119" i="3"/>
  <c r="U119" i="3"/>
  <c r="W119" i="3"/>
  <c r="X119" i="3"/>
  <c r="Z119" i="3"/>
  <c r="AA119" i="3"/>
  <c r="AC119" i="3"/>
  <c r="AD119" i="3"/>
  <c r="AF119" i="3"/>
  <c r="AG119" i="3"/>
  <c r="AI119" i="3"/>
  <c r="AJ119" i="3"/>
  <c r="AL119" i="3"/>
  <c r="AM119" i="3"/>
  <c r="E120" i="3"/>
  <c r="F120" i="3"/>
  <c r="H120" i="3"/>
  <c r="I120" i="3"/>
  <c r="K120" i="3"/>
  <c r="L120" i="3"/>
  <c r="N120" i="3"/>
  <c r="O120" i="3"/>
  <c r="Q120" i="3"/>
  <c r="R120" i="3"/>
  <c r="T120" i="3"/>
  <c r="U120" i="3"/>
  <c r="W120" i="3"/>
  <c r="X120" i="3"/>
  <c r="Z120" i="3"/>
  <c r="AA120" i="3"/>
  <c r="AC120" i="3"/>
  <c r="AD120" i="3"/>
  <c r="AF120" i="3"/>
  <c r="AG120" i="3"/>
  <c r="AI120" i="3"/>
  <c r="AJ120" i="3"/>
  <c r="AL120" i="3"/>
  <c r="AM120" i="3"/>
  <c r="E121" i="3"/>
  <c r="F121" i="3"/>
  <c r="H121" i="3"/>
  <c r="I121" i="3"/>
  <c r="K121" i="3"/>
  <c r="L121" i="3"/>
  <c r="N121" i="3"/>
  <c r="O121" i="3"/>
  <c r="Q121" i="3"/>
  <c r="R121" i="3"/>
  <c r="T121" i="3"/>
  <c r="U121" i="3"/>
  <c r="W121" i="3"/>
  <c r="X121" i="3"/>
  <c r="Z121" i="3"/>
  <c r="AA121" i="3"/>
  <c r="AC121" i="3"/>
  <c r="AD121" i="3"/>
  <c r="AF121" i="3"/>
  <c r="AG121" i="3"/>
  <c r="AI121" i="3"/>
  <c r="AJ121" i="3"/>
  <c r="AL121" i="3"/>
  <c r="AM121" i="3"/>
  <c r="E122" i="3"/>
  <c r="F122" i="3"/>
  <c r="H122" i="3"/>
  <c r="I122" i="3"/>
  <c r="K122" i="3"/>
  <c r="L122" i="3"/>
  <c r="N122" i="3"/>
  <c r="O122" i="3"/>
  <c r="Q122" i="3"/>
  <c r="R122" i="3"/>
  <c r="T122" i="3"/>
  <c r="U122" i="3"/>
  <c r="W122" i="3"/>
  <c r="X122" i="3"/>
  <c r="Z122" i="3"/>
  <c r="AA122" i="3"/>
  <c r="AC122" i="3"/>
  <c r="AD122" i="3"/>
  <c r="AF122" i="3"/>
  <c r="AG122" i="3"/>
  <c r="AI122" i="3"/>
  <c r="AJ122" i="3"/>
  <c r="AL122" i="3"/>
  <c r="AM122" i="3"/>
  <c r="E123" i="3"/>
  <c r="F123" i="3"/>
  <c r="H123" i="3"/>
  <c r="I123" i="3"/>
  <c r="K123" i="3"/>
  <c r="L123" i="3"/>
  <c r="N123" i="3"/>
  <c r="O123" i="3"/>
  <c r="Q123" i="3"/>
  <c r="R123" i="3"/>
  <c r="T123" i="3"/>
  <c r="U123" i="3"/>
  <c r="W123" i="3"/>
  <c r="X123" i="3"/>
  <c r="Z123" i="3"/>
  <c r="AA123" i="3"/>
  <c r="AC123" i="3"/>
  <c r="AD123" i="3"/>
  <c r="AF123" i="3"/>
  <c r="AG123" i="3"/>
  <c r="AI123" i="3"/>
  <c r="AJ123" i="3"/>
  <c r="AL123" i="3"/>
  <c r="AM123" i="3"/>
  <c r="E124" i="3"/>
  <c r="F124" i="3"/>
  <c r="H124" i="3"/>
  <c r="I124" i="3"/>
  <c r="K124" i="3"/>
  <c r="L124" i="3"/>
  <c r="N124" i="3"/>
  <c r="O124" i="3"/>
  <c r="Q124" i="3"/>
  <c r="R124" i="3"/>
  <c r="T124" i="3"/>
  <c r="U124" i="3"/>
  <c r="W124" i="3"/>
  <c r="X124" i="3"/>
  <c r="Z124" i="3"/>
  <c r="AA124" i="3"/>
  <c r="AC124" i="3"/>
  <c r="AD124" i="3"/>
  <c r="AF124" i="3"/>
  <c r="AG124" i="3"/>
  <c r="AI124" i="3"/>
  <c r="AJ124" i="3"/>
  <c r="AL124" i="3"/>
  <c r="AM124" i="3"/>
  <c r="E125" i="3"/>
  <c r="F125" i="3"/>
  <c r="H125" i="3"/>
  <c r="I125" i="3"/>
  <c r="K125" i="3"/>
  <c r="L125" i="3"/>
  <c r="N125" i="3"/>
  <c r="O125" i="3"/>
  <c r="Q125" i="3"/>
  <c r="R125" i="3"/>
  <c r="T125" i="3"/>
  <c r="U125" i="3"/>
  <c r="W125" i="3"/>
  <c r="X125" i="3"/>
  <c r="Z125" i="3"/>
  <c r="AA125" i="3"/>
  <c r="AC125" i="3"/>
  <c r="AD125" i="3"/>
  <c r="AF125" i="3"/>
  <c r="AG125" i="3"/>
  <c r="AI125" i="3"/>
  <c r="AJ125" i="3"/>
  <c r="AL125" i="3"/>
  <c r="AM125" i="3"/>
  <c r="E126" i="3"/>
  <c r="F126" i="3"/>
  <c r="H126" i="3"/>
  <c r="I126" i="3"/>
  <c r="K126" i="3"/>
  <c r="L126" i="3"/>
  <c r="N126" i="3"/>
  <c r="O126" i="3"/>
  <c r="Q126" i="3"/>
  <c r="R126" i="3"/>
  <c r="T126" i="3"/>
  <c r="U126" i="3"/>
  <c r="W126" i="3"/>
  <c r="X126" i="3"/>
  <c r="Z126" i="3"/>
  <c r="AA126" i="3"/>
  <c r="AC126" i="3"/>
  <c r="AD126" i="3"/>
  <c r="AF126" i="3"/>
  <c r="AG126" i="3"/>
  <c r="AI126" i="3"/>
  <c r="AJ126" i="3"/>
  <c r="AL126" i="3"/>
  <c r="AM126" i="3"/>
  <c r="E127" i="3"/>
  <c r="F127" i="3"/>
  <c r="H127" i="3"/>
  <c r="I127" i="3"/>
  <c r="K127" i="3"/>
  <c r="L127" i="3"/>
  <c r="N127" i="3"/>
  <c r="O127" i="3"/>
  <c r="Q127" i="3"/>
  <c r="R127" i="3"/>
  <c r="T127" i="3"/>
  <c r="U127" i="3"/>
  <c r="W127" i="3"/>
  <c r="X127" i="3"/>
  <c r="Z127" i="3"/>
  <c r="AA127" i="3"/>
  <c r="AC127" i="3"/>
  <c r="AD127" i="3"/>
  <c r="AF127" i="3"/>
  <c r="AG127" i="3"/>
  <c r="AI127" i="3"/>
  <c r="AJ127" i="3"/>
  <c r="AL127" i="3"/>
  <c r="AM127" i="3"/>
  <c r="E128" i="3"/>
  <c r="F128" i="3"/>
  <c r="H128" i="3"/>
  <c r="I128" i="3"/>
  <c r="K128" i="3"/>
  <c r="L128" i="3"/>
  <c r="N128" i="3"/>
  <c r="O128" i="3"/>
  <c r="Q128" i="3"/>
  <c r="R128" i="3"/>
  <c r="T128" i="3"/>
  <c r="U128" i="3"/>
  <c r="W128" i="3"/>
  <c r="X128" i="3"/>
  <c r="Z128" i="3"/>
  <c r="AA128" i="3"/>
  <c r="AC128" i="3"/>
  <c r="AD128" i="3"/>
  <c r="AF128" i="3"/>
  <c r="AG128" i="3"/>
  <c r="AI128" i="3"/>
  <c r="AJ128" i="3"/>
  <c r="AL128" i="3"/>
  <c r="AM128" i="3"/>
  <c r="E129" i="3"/>
  <c r="F129" i="3"/>
  <c r="H129" i="3"/>
  <c r="I129" i="3"/>
  <c r="K129" i="3"/>
  <c r="L129" i="3"/>
  <c r="N129" i="3"/>
  <c r="O129" i="3"/>
  <c r="Q129" i="3"/>
  <c r="R129" i="3"/>
  <c r="T129" i="3"/>
  <c r="U129" i="3"/>
  <c r="W129" i="3"/>
  <c r="X129" i="3"/>
  <c r="Z129" i="3"/>
  <c r="AA129" i="3"/>
  <c r="AC129" i="3"/>
  <c r="AD129" i="3"/>
  <c r="AF129" i="3"/>
  <c r="AG129" i="3"/>
  <c r="AI129" i="3"/>
  <c r="AJ129" i="3"/>
  <c r="AL129" i="3"/>
  <c r="AM129" i="3"/>
  <c r="E130" i="3"/>
  <c r="F130" i="3"/>
  <c r="H130" i="3"/>
  <c r="I130" i="3"/>
  <c r="K130" i="3"/>
  <c r="L130" i="3"/>
  <c r="N130" i="3"/>
  <c r="O130" i="3"/>
  <c r="Q130" i="3"/>
  <c r="R130" i="3"/>
  <c r="T130" i="3"/>
  <c r="U130" i="3"/>
  <c r="W130" i="3"/>
  <c r="X130" i="3"/>
  <c r="Z130" i="3"/>
  <c r="AA130" i="3"/>
  <c r="AC130" i="3"/>
  <c r="AD130" i="3"/>
  <c r="AF130" i="3"/>
  <c r="AG130" i="3"/>
  <c r="AI130" i="3"/>
  <c r="AJ130" i="3"/>
  <c r="AL130" i="3"/>
  <c r="AM130" i="3"/>
  <c r="E131" i="3"/>
  <c r="F131" i="3"/>
  <c r="H131" i="3"/>
  <c r="I131" i="3"/>
  <c r="K131" i="3"/>
  <c r="L131" i="3"/>
  <c r="N131" i="3"/>
  <c r="O131" i="3"/>
  <c r="Q131" i="3"/>
  <c r="R131" i="3"/>
  <c r="T131" i="3"/>
  <c r="U131" i="3"/>
  <c r="W131" i="3"/>
  <c r="X131" i="3"/>
  <c r="Z131" i="3"/>
  <c r="AA131" i="3"/>
  <c r="AC131" i="3"/>
  <c r="AD131" i="3"/>
  <c r="AF131" i="3"/>
  <c r="AG131" i="3"/>
  <c r="AI131" i="3"/>
  <c r="AJ131" i="3"/>
  <c r="AL131" i="3"/>
  <c r="AM131" i="3"/>
  <c r="E132" i="3"/>
  <c r="F132" i="3"/>
  <c r="H132" i="3"/>
  <c r="I132" i="3"/>
  <c r="K132" i="3"/>
  <c r="L132" i="3"/>
  <c r="N132" i="3"/>
  <c r="O132" i="3"/>
  <c r="Q132" i="3"/>
  <c r="R132" i="3"/>
  <c r="T132" i="3"/>
  <c r="U132" i="3"/>
  <c r="W132" i="3"/>
  <c r="X132" i="3"/>
  <c r="Z132" i="3"/>
  <c r="AA132" i="3"/>
  <c r="AC132" i="3"/>
  <c r="AD132" i="3"/>
  <c r="AF132" i="3"/>
  <c r="AG132" i="3"/>
  <c r="AI132" i="3"/>
  <c r="AJ132" i="3"/>
  <c r="AL132" i="3"/>
  <c r="AM132" i="3"/>
  <c r="E133" i="3"/>
  <c r="F133" i="3"/>
  <c r="H133" i="3"/>
  <c r="I133" i="3"/>
  <c r="K133" i="3"/>
  <c r="L133" i="3"/>
  <c r="N133" i="3"/>
  <c r="O133" i="3"/>
  <c r="Q133" i="3"/>
  <c r="R133" i="3"/>
  <c r="T133" i="3"/>
  <c r="U133" i="3"/>
  <c r="W133" i="3"/>
  <c r="X133" i="3"/>
  <c r="Z133" i="3"/>
  <c r="AA133" i="3"/>
  <c r="AC133" i="3"/>
  <c r="AD133" i="3"/>
  <c r="AF133" i="3"/>
  <c r="AG133" i="3"/>
  <c r="AI133" i="3"/>
  <c r="AJ133" i="3"/>
  <c r="AL133" i="3"/>
  <c r="AM133" i="3"/>
  <c r="E134" i="3"/>
  <c r="F134" i="3"/>
  <c r="H134" i="3"/>
  <c r="I134" i="3"/>
  <c r="K134" i="3"/>
  <c r="L134" i="3"/>
  <c r="N134" i="3"/>
  <c r="O134" i="3"/>
  <c r="Q134" i="3"/>
  <c r="R134" i="3"/>
  <c r="T134" i="3"/>
  <c r="U134" i="3"/>
  <c r="W134" i="3"/>
  <c r="X134" i="3"/>
  <c r="Z134" i="3"/>
  <c r="AA134" i="3"/>
  <c r="AC134" i="3"/>
  <c r="AD134" i="3"/>
  <c r="AF134" i="3"/>
  <c r="AG134" i="3"/>
  <c r="AI134" i="3"/>
  <c r="AJ134" i="3"/>
  <c r="AL134" i="3"/>
  <c r="AM134" i="3"/>
  <c r="E135" i="3"/>
  <c r="F135" i="3"/>
  <c r="H135" i="3"/>
  <c r="I135" i="3"/>
  <c r="K135" i="3"/>
  <c r="L135" i="3"/>
  <c r="N135" i="3"/>
  <c r="O135" i="3"/>
  <c r="Q135" i="3"/>
  <c r="R135" i="3"/>
  <c r="T135" i="3"/>
  <c r="U135" i="3"/>
  <c r="W135" i="3"/>
  <c r="X135" i="3"/>
  <c r="Z135" i="3"/>
  <c r="AA135" i="3"/>
  <c r="AC135" i="3"/>
  <c r="AD135" i="3"/>
  <c r="AF135" i="3"/>
  <c r="AG135" i="3"/>
  <c r="AI135" i="3"/>
  <c r="AJ135" i="3"/>
  <c r="AL135" i="3"/>
  <c r="AM135" i="3"/>
  <c r="E136" i="3"/>
  <c r="F136" i="3"/>
  <c r="H136" i="3"/>
  <c r="I136" i="3"/>
  <c r="K136" i="3"/>
  <c r="L136" i="3"/>
  <c r="N136" i="3"/>
  <c r="O136" i="3"/>
  <c r="Q136" i="3"/>
  <c r="R136" i="3"/>
  <c r="T136" i="3"/>
  <c r="U136" i="3"/>
  <c r="W136" i="3"/>
  <c r="X136" i="3"/>
  <c r="Z136" i="3"/>
  <c r="AA136" i="3"/>
  <c r="AC136" i="3"/>
  <c r="AD136" i="3"/>
  <c r="AF136" i="3"/>
  <c r="AG136" i="3"/>
  <c r="AI136" i="3"/>
  <c r="AJ136" i="3"/>
  <c r="AL136" i="3"/>
  <c r="AM136" i="3"/>
  <c r="E137" i="3"/>
  <c r="F137" i="3"/>
  <c r="H137" i="3"/>
  <c r="I137" i="3"/>
  <c r="K137" i="3"/>
  <c r="L137" i="3"/>
  <c r="N137" i="3"/>
  <c r="O137" i="3"/>
  <c r="Q137" i="3"/>
  <c r="R137" i="3"/>
  <c r="T137" i="3"/>
  <c r="U137" i="3"/>
  <c r="W137" i="3"/>
  <c r="X137" i="3"/>
  <c r="Z137" i="3"/>
  <c r="AA137" i="3"/>
  <c r="AC137" i="3"/>
  <c r="AD137" i="3"/>
  <c r="AF137" i="3"/>
  <c r="AG137" i="3"/>
  <c r="AI137" i="3"/>
  <c r="AJ137" i="3"/>
  <c r="AL137" i="3"/>
  <c r="AM137" i="3"/>
  <c r="E138" i="3"/>
  <c r="F138" i="3"/>
  <c r="H138" i="3"/>
  <c r="I138" i="3"/>
  <c r="K138" i="3"/>
  <c r="L138" i="3"/>
  <c r="N138" i="3"/>
  <c r="O138" i="3"/>
  <c r="Q138" i="3"/>
  <c r="R138" i="3"/>
  <c r="T138" i="3"/>
  <c r="U138" i="3"/>
  <c r="W138" i="3"/>
  <c r="X138" i="3"/>
  <c r="Z138" i="3"/>
  <c r="AA138" i="3"/>
  <c r="AC138" i="3"/>
  <c r="AD138" i="3"/>
  <c r="AF138" i="3"/>
  <c r="AG138" i="3"/>
  <c r="AI138" i="3"/>
  <c r="AJ138" i="3"/>
  <c r="AL138" i="3"/>
  <c r="AM138" i="3"/>
  <c r="E139" i="3"/>
  <c r="F139" i="3"/>
  <c r="H139" i="3"/>
  <c r="I139" i="3"/>
  <c r="K139" i="3"/>
  <c r="L139" i="3"/>
  <c r="N139" i="3"/>
  <c r="O139" i="3"/>
  <c r="Q139" i="3"/>
  <c r="R139" i="3"/>
  <c r="T139" i="3"/>
  <c r="U139" i="3"/>
  <c r="W139" i="3"/>
  <c r="X139" i="3"/>
  <c r="Z139" i="3"/>
  <c r="AA139" i="3"/>
  <c r="AC139" i="3"/>
  <c r="AD139" i="3"/>
  <c r="AF139" i="3"/>
  <c r="AG139" i="3"/>
  <c r="AI139" i="3"/>
  <c r="AJ139" i="3"/>
  <c r="AL139" i="3"/>
  <c r="AM139" i="3"/>
  <c r="E140" i="3"/>
  <c r="F140" i="3"/>
  <c r="H140" i="3"/>
  <c r="I140" i="3"/>
  <c r="K140" i="3"/>
  <c r="L140" i="3"/>
  <c r="N140" i="3"/>
  <c r="O140" i="3"/>
  <c r="Q140" i="3"/>
  <c r="R140" i="3"/>
  <c r="T140" i="3"/>
  <c r="U140" i="3"/>
  <c r="W140" i="3"/>
  <c r="X140" i="3"/>
  <c r="Z140" i="3"/>
  <c r="AA140" i="3"/>
  <c r="AC140" i="3"/>
  <c r="AD140" i="3"/>
  <c r="AF140" i="3"/>
  <c r="AG140" i="3"/>
  <c r="AI140" i="3"/>
  <c r="AJ140" i="3"/>
  <c r="AL140" i="3"/>
  <c r="AM140" i="3"/>
  <c r="E141" i="3"/>
  <c r="F141" i="3"/>
  <c r="H141" i="3"/>
  <c r="I141" i="3"/>
  <c r="K141" i="3"/>
  <c r="L141" i="3"/>
  <c r="N141" i="3"/>
  <c r="O141" i="3"/>
  <c r="Q141" i="3"/>
  <c r="R141" i="3"/>
  <c r="T141" i="3"/>
  <c r="U141" i="3"/>
  <c r="W141" i="3"/>
  <c r="X141" i="3"/>
  <c r="Z141" i="3"/>
  <c r="AA141" i="3"/>
  <c r="AC141" i="3"/>
  <c r="AD141" i="3"/>
  <c r="AF141" i="3"/>
  <c r="AG141" i="3"/>
  <c r="AI141" i="3"/>
  <c r="AJ141" i="3"/>
  <c r="AL141" i="3"/>
  <c r="AM141" i="3"/>
  <c r="E142" i="3"/>
  <c r="F142" i="3"/>
  <c r="H142" i="3"/>
  <c r="I142" i="3"/>
  <c r="K142" i="3"/>
  <c r="L142" i="3"/>
  <c r="N142" i="3"/>
  <c r="O142" i="3"/>
  <c r="Q142" i="3"/>
  <c r="R142" i="3"/>
  <c r="T142" i="3"/>
  <c r="U142" i="3"/>
  <c r="W142" i="3"/>
  <c r="X142" i="3"/>
  <c r="Z142" i="3"/>
  <c r="AA142" i="3"/>
  <c r="AC142" i="3"/>
  <c r="AD142" i="3"/>
  <c r="AF142" i="3"/>
  <c r="AG142" i="3"/>
  <c r="AI142" i="3"/>
  <c r="AJ142" i="3"/>
  <c r="AL142" i="3"/>
  <c r="AM142" i="3"/>
  <c r="E143" i="3"/>
  <c r="F143" i="3"/>
  <c r="H143" i="3"/>
  <c r="I143" i="3"/>
  <c r="K143" i="3"/>
  <c r="L143" i="3"/>
  <c r="N143" i="3"/>
  <c r="O143" i="3"/>
  <c r="Q143" i="3"/>
  <c r="R143" i="3"/>
  <c r="T143" i="3"/>
  <c r="U143" i="3"/>
  <c r="W143" i="3"/>
  <c r="X143" i="3"/>
  <c r="Z143" i="3"/>
  <c r="AA143" i="3"/>
  <c r="AC143" i="3"/>
  <c r="AD143" i="3"/>
  <c r="AF143" i="3"/>
  <c r="AG143" i="3"/>
  <c r="AI143" i="3"/>
  <c r="AJ143" i="3"/>
  <c r="AL143" i="3"/>
  <c r="AM143" i="3"/>
  <c r="E144" i="3"/>
  <c r="F144" i="3"/>
  <c r="H144" i="3"/>
  <c r="I144" i="3"/>
  <c r="K144" i="3"/>
  <c r="L144" i="3"/>
  <c r="N144" i="3"/>
  <c r="O144" i="3"/>
  <c r="Q144" i="3"/>
  <c r="R144" i="3"/>
  <c r="T144" i="3"/>
  <c r="U144" i="3"/>
  <c r="W144" i="3"/>
  <c r="X144" i="3"/>
  <c r="Z144" i="3"/>
  <c r="AA144" i="3"/>
  <c r="AC144" i="3"/>
  <c r="AD144" i="3"/>
  <c r="AF144" i="3"/>
  <c r="AG144" i="3"/>
  <c r="AI144" i="3"/>
  <c r="AJ144" i="3"/>
  <c r="AL144" i="3"/>
  <c r="AM144" i="3"/>
  <c r="E145" i="3"/>
  <c r="F145" i="3"/>
  <c r="H145" i="3"/>
  <c r="I145" i="3"/>
  <c r="K145" i="3"/>
  <c r="L145" i="3"/>
  <c r="N145" i="3"/>
  <c r="O145" i="3"/>
  <c r="Q145" i="3"/>
  <c r="R145" i="3"/>
  <c r="T145" i="3"/>
  <c r="U145" i="3"/>
  <c r="W145" i="3"/>
  <c r="X145" i="3"/>
  <c r="Z145" i="3"/>
  <c r="AA145" i="3"/>
  <c r="AC145" i="3"/>
  <c r="AD145" i="3"/>
  <c r="AF145" i="3"/>
  <c r="AG145" i="3"/>
  <c r="AI145" i="3"/>
  <c r="AJ145" i="3"/>
  <c r="AL145" i="3"/>
  <c r="AM145" i="3"/>
  <c r="E146" i="3"/>
  <c r="F146" i="3"/>
  <c r="H146" i="3"/>
  <c r="I146" i="3"/>
  <c r="K146" i="3"/>
  <c r="L146" i="3"/>
  <c r="N146" i="3"/>
  <c r="O146" i="3"/>
  <c r="Q146" i="3"/>
  <c r="R146" i="3"/>
  <c r="T146" i="3"/>
  <c r="U146" i="3"/>
  <c r="W146" i="3"/>
  <c r="X146" i="3"/>
  <c r="Z146" i="3"/>
  <c r="AA146" i="3"/>
  <c r="AC146" i="3"/>
  <c r="AD146" i="3"/>
  <c r="AF146" i="3"/>
  <c r="AG146" i="3"/>
  <c r="AI146" i="3"/>
  <c r="AJ146" i="3"/>
  <c r="AL146" i="3"/>
  <c r="AM146" i="3"/>
  <c r="E147" i="3"/>
  <c r="F147" i="3"/>
  <c r="H147" i="3"/>
  <c r="I147" i="3"/>
  <c r="K147" i="3"/>
  <c r="L147" i="3"/>
  <c r="N147" i="3"/>
  <c r="O147" i="3"/>
  <c r="Q147" i="3"/>
  <c r="R147" i="3"/>
  <c r="T147" i="3"/>
  <c r="U147" i="3"/>
  <c r="W147" i="3"/>
  <c r="X147" i="3"/>
  <c r="Z147" i="3"/>
  <c r="AA147" i="3"/>
  <c r="AC147" i="3"/>
  <c r="AD147" i="3"/>
  <c r="AF147" i="3"/>
  <c r="AG147" i="3"/>
  <c r="AI147" i="3"/>
  <c r="AJ147" i="3"/>
  <c r="AL147" i="3"/>
  <c r="AM147" i="3"/>
  <c r="E148" i="3"/>
  <c r="F148" i="3"/>
  <c r="H148" i="3"/>
  <c r="I148" i="3"/>
  <c r="K148" i="3"/>
  <c r="L148" i="3"/>
  <c r="N148" i="3"/>
  <c r="O148" i="3"/>
  <c r="Q148" i="3"/>
  <c r="R148" i="3"/>
  <c r="T148" i="3"/>
  <c r="U148" i="3"/>
  <c r="W148" i="3"/>
  <c r="X148" i="3"/>
  <c r="Z148" i="3"/>
  <c r="AA148" i="3"/>
  <c r="AC148" i="3"/>
  <c r="AD148" i="3"/>
  <c r="AF148" i="3"/>
  <c r="AG148" i="3"/>
  <c r="AI148" i="3"/>
  <c r="AJ148" i="3"/>
  <c r="AL148" i="3"/>
  <c r="AM148" i="3"/>
  <c r="E149" i="3"/>
  <c r="F149" i="3"/>
  <c r="H149" i="3"/>
  <c r="I149" i="3"/>
  <c r="K149" i="3"/>
  <c r="L149" i="3"/>
  <c r="N149" i="3"/>
  <c r="O149" i="3"/>
  <c r="Q149" i="3"/>
  <c r="R149" i="3"/>
  <c r="T149" i="3"/>
  <c r="U149" i="3"/>
  <c r="W149" i="3"/>
  <c r="X149" i="3"/>
  <c r="Z149" i="3"/>
  <c r="AA149" i="3"/>
  <c r="AC149" i="3"/>
  <c r="AD149" i="3"/>
  <c r="AF149" i="3"/>
  <c r="AG149" i="3"/>
  <c r="AI149" i="3"/>
  <c r="AJ149" i="3"/>
  <c r="AL149" i="3"/>
  <c r="AM149" i="3"/>
  <c r="E150" i="3"/>
  <c r="F150" i="3"/>
  <c r="H150" i="3"/>
  <c r="I150" i="3"/>
  <c r="K150" i="3"/>
  <c r="L150" i="3"/>
  <c r="N150" i="3"/>
  <c r="O150" i="3"/>
  <c r="Q150" i="3"/>
  <c r="R150" i="3"/>
  <c r="T150" i="3"/>
  <c r="U150" i="3"/>
  <c r="W150" i="3"/>
  <c r="X150" i="3"/>
  <c r="Z150" i="3"/>
  <c r="AA150" i="3"/>
  <c r="AC150" i="3"/>
  <c r="AD150" i="3"/>
  <c r="AF150" i="3"/>
  <c r="AG150" i="3"/>
  <c r="AI150" i="3"/>
  <c r="AJ150" i="3"/>
  <c r="AL150" i="3"/>
  <c r="AM150" i="3"/>
  <c r="E151" i="3"/>
  <c r="F151" i="3"/>
  <c r="H151" i="3"/>
  <c r="I151" i="3"/>
  <c r="K151" i="3"/>
  <c r="L151" i="3"/>
  <c r="N151" i="3"/>
  <c r="O151" i="3"/>
  <c r="Q151" i="3"/>
  <c r="R151" i="3"/>
  <c r="T151" i="3"/>
  <c r="U151" i="3"/>
  <c r="W151" i="3"/>
  <c r="X151" i="3"/>
  <c r="Z151" i="3"/>
  <c r="AA151" i="3"/>
  <c r="AC151" i="3"/>
  <c r="AD151" i="3"/>
  <c r="AF151" i="3"/>
  <c r="AG151" i="3"/>
  <c r="AI151" i="3"/>
  <c r="AJ151" i="3"/>
  <c r="AL151" i="3"/>
  <c r="AM151" i="3"/>
  <c r="E152" i="3"/>
  <c r="F152" i="3"/>
  <c r="H152" i="3"/>
  <c r="I152" i="3"/>
  <c r="K152" i="3"/>
  <c r="L152" i="3"/>
  <c r="N152" i="3"/>
  <c r="O152" i="3"/>
  <c r="Q152" i="3"/>
  <c r="R152" i="3"/>
  <c r="T152" i="3"/>
  <c r="U152" i="3"/>
  <c r="W152" i="3"/>
  <c r="X152" i="3"/>
  <c r="Z152" i="3"/>
  <c r="AA152" i="3"/>
  <c r="AC152" i="3"/>
  <c r="AD152" i="3"/>
  <c r="AF152" i="3"/>
  <c r="AG152" i="3"/>
  <c r="AI152" i="3"/>
  <c r="AJ152" i="3"/>
  <c r="AL152" i="3"/>
  <c r="AM152" i="3"/>
  <c r="E153" i="3"/>
  <c r="F153" i="3"/>
  <c r="H153" i="3"/>
  <c r="I153" i="3"/>
  <c r="K153" i="3"/>
  <c r="L153" i="3"/>
  <c r="N153" i="3"/>
  <c r="O153" i="3"/>
  <c r="Q153" i="3"/>
  <c r="R153" i="3"/>
  <c r="T153" i="3"/>
  <c r="U153" i="3"/>
  <c r="W153" i="3"/>
  <c r="X153" i="3"/>
  <c r="Z153" i="3"/>
  <c r="AA153" i="3"/>
  <c r="AC153" i="3"/>
  <c r="AD153" i="3"/>
  <c r="AF153" i="3"/>
  <c r="AG153" i="3"/>
  <c r="AI153" i="3"/>
  <c r="AJ153" i="3"/>
  <c r="AL153" i="3"/>
  <c r="AM153" i="3"/>
  <c r="E154" i="3"/>
  <c r="F154" i="3"/>
  <c r="H154" i="3"/>
  <c r="I154" i="3"/>
  <c r="K154" i="3"/>
  <c r="L154" i="3"/>
  <c r="N154" i="3"/>
  <c r="O154" i="3"/>
  <c r="Q154" i="3"/>
  <c r="R154" i="3"/>
  <c r="T154" i="3"/>
  <c r="U154" i="3"/>
  <c r="W154" i="3"/>
  <c r="X154" i="3"/>
  <c r="Z154" i="3"/>
  <c r="AA154" i="3"/>
  <c r="AC154" i="3"/>
  <c r="AD154" i="3"/>
  <c r="AF154" i="3"/>
  <c r="AG154" i="3"/>
  <c r="AI154" i="3"/>
  <c r="AJ154" i="3"/>
  <c r="AL154" i="3"/>
  <c r="AM154" i="3"/>
  <c r="E155" i="3"/>
  <c r="F155" i="3"/>
  <c r="H155" i="3"/>
  <c r="I155" i="3"/>
  <c r="K155" i="3"/>
  <c r="L155" i="3"/>
  <c r="N155" i="3"/>
  <c r="O155" i="3"/>
  <c r="Q155" i="3"/>
  <c r="R155" i="3"/>
  <c r="T155" i="3"/>
  <c r="U155" i="3"/>
  <c r="W155" i="3"/>
  <c r="X155" i="3"/>
  <c r="Z155" i="3"/>
  <c r="AA155" i="3"/>
  <c r="AC155" i="3"/>
  <c r="AD155" i="3"/>
  <c r="AF155" i="3"/>
  <c r="AG155" i="3"/>
  <c r="AI155" i="3"/>
  <c r="AJ155" i="3"/>
  <c r="AL155" i="3"/>
  <c r="AM155" i="3"/>
  <c r="E156" i="3"/>
  <c r="F156" i="3"/>
  <c r="H156" i="3"/>
  <c r="I156" i="3"/>
  <c r="K156" i="3"/>
  <c r="L156" i="3"/>
  <c r="N156" i="3"/>
  <c r="O156" i="3"/>
  <c r="Q156" i="3"/>
  <c r="R156" i="3"/>
  <c r="T156" i="3"/>
  <c r="U156" i="3"/>
  <c r="W156" i="3"/>
  <c r="X156" i="3"/>
  <c r="Z156" i="3"/>
  <c r="AA156" i="3"/>
  <c r="AC156" i="3"/>
  <c r="AD156" i="3"/>
  <c r="AF156" i="3"/>
  <c r="AG156" i="3"/>
  <c r="AI156" i="3"/>
  <c r="AJ156" i="3"/>
  <c r="AL156" i="3"/>
  <c r="AM156" i="3"/>
  <c r="E157" i="3"/>
  <c r="F157" i="3"/>
  <c r="H157" i="3"/>
  <c r="I157" i="3"/>
  <c r="K157" i="3"/>
  <c r="L157" i="3"/>
  <c r="N157" i="3"/>
  <c r="O157" i="3"/>
  <c r="Q157" i="3"/>
  <c r="R157" i="3"/>
  <c r="T157" i="3"/>
  <c r="U157" i="3"/>
  <c r="W157" i="3"/>
  <c r="X157" i="3"/>
  <c r="Z157" i="3"/>
  <c r="AA157" i="3"/>
  <c r="AC157" i="3"/>
  <c r="AD157" i="3"/>
  <c r="AF157" i="3"/>
  <c r="AG157" i="3"/>
  <c r="AI157" i="3"/>
  <c r="AJ157" i="3"/>
  <c r="AL157" i="3"/>
  <c r="AM157" i="3"/>
  <c r="E158" i="3"/>
  <c r="F158" i="3"/>
  <c r="H158" i="3"/>
  <c r="I158" i="3"/>
  <c r="K158" i="3"/>
  <c r="L158" i="3"/>
  <c r="N158" i="3"/>
  <c r="O158" i="3"/>
  <c r="Q158" i="3"/>
  <c r="R158" i="3"/>
  <c r="T158" i="3"/>
  <c r="U158" i="3"/>
  <c r="W158" i="3"/>
  <c r="X158" i="3"/>
  <c r="Z158" i="3"/>
  <c r="AA158" i="3"/>
  <c r="AC158" i="3"/>
  <c r="AD158" i="3"/>
  <c r="AF158" i="3"/>
  <c r="AG158" i="3"/>
  <c r="AI158" i="3"/>
  <c r="AJ158" i="3"/>
  <c r="AL158" i="3"/>
  <c r="AM158" i="3"/>
  <c r="E159" i="3"/>
  <c r="F159" i="3"/>
  <c r="H159" i="3"/>
  <c r="I159" i="3"/>
  <c r="K159" i="3"/>
  <c r="L159" i="3"/>
  <c r="N159" i="3"/>
  <c r="O159" i="3"/>
  <c r="Q159" i="3"/>
  <c r="R159" i="3"/>
  <c r="T159" i="3"/>
  <c r="U159" i="3"/>
  <c r="W159" i="3"/>
  <c r="X159" i="3"/>
  <c r="Z159" i="3"/>
  <c r="AA159" i="3"/>
  <c r="AC159" i="3"/>
  <c r="AD159" i="3"/>
  <c r="AF159" i="3"/>
  <c r="AG159" i="3"/>
  <c r="AI159" i="3"/>
  <c r="AJ159" i="3"/>
  <c r="AL159" i="3"/>
  <c r="AM159" i="3"/>
  <c r="E160" i="3"/>
  <c r="F160" i="3"/>
  <c r="H160" i="3"/>
  <c r="I160" i="3"/>
  <c r="K160" i="3"/>
  <c r="L160" i="3"/>
  <c r="N160" i="3"/>
  <c r="O160" i="3"/>
  <c r="Q160" i="3"/>
  <c r="R160" i="3"/>
  <c r="T160" i="3"/>
  <c r="U160" i="3"/>
  <c r="W160" i="3"/>
  <c r="X160" i="3"/>
  <c r="Z160" i="3"/>
  <c r="AA160" i="3"/>
  <c r="AC160" i="3"/>
  <c r="AD160" i="3"/>
  <c r="AF160" i="3"/>
  <c r="AG160" i="3"/>
  <c r="AI160" i="3"/>
  <c r="AJ160" i="3"/>
  <c r="AL160" i="3"/>
  <c r="AM160" i="3"/>
  <c r="E161" i="3"/>
  <c r="F161" i="3"/>
  <c r="H161" i="3"/>
  <c r="I161" i="3"/>
  <c r="K161" i="3"/>
  <c r="L161" i="3"/>
  <c r="N161" i="3"/>
  <c r="O161" i="3"/>
  <c r="Q161" i="3"/>
  <c r="R161" i="3"/>
  <c r="T161" i="3"/>
  <c r="U161" i="3"/>
  <c r="W161" i="3"/>
  <c r="X161" i="3"/>
  <c r="Z161" i="3"/>
  <c r="AA161" i="3"/>
  <c r="AC161" i="3"/>
  <c r="AD161" i="3"/>
  <c r="AF161" i="3"/>
  <c r="AG161" i="3"/>
  <c r="AI161" i="3"/>
  <c r="AJ161" i="3"/>
  <c r="AL161" i="3"/>
  <c r="AM161" i="3"/>
  <c r="E162" i="3"/>
  <c r="F162" i="3"/>
  <c r="H162" i="3"/>
  <c r="I162" i="3"/>
  <c r="K162" i="3"/>
  <c r="L162" i="3"/>
  <c r="N162" i="3"/>
  <c r="O162" i="3"/>
  <c r="Q162" i="3"/>
  <c r="R162" i="3"/>
  <c r="T162" i="3"/>
  <c r="U162" i="3"/>
  <c r="W162" i="3"/>
  <c r="X162" i="3"/>
  <c r="Z162" i="3"/>
  <c r="AA162" i="3"/>
  <c r="AC162" i="3"/>
  <c r="AD162" i="3"/>
  <c r="AF162" i="3"/>
  <c r="AG162" i="3"/>
  <c r="AI162" i="3"/>
  <c r="AJ162" i="3"/>
  <c r="AL162" i="3"/>
  <c r="AM162" i="3"/>
  <c r="E163" i="3"/>
  <c r="F163" i="3"/>
  <c r="H163" i="3"/>
  <c r="I163" i="3"/>
  <c r="K163" i="3"/>
  <c r="L163" i="3"/>
  <c r="N163" i="3"/>
  <c r="O163" i="3"/>
  <c r="Q163" i="3"/>
  <c r="R163" i="3"/>
  <c r="T163" i="3"/>
  <c r="U163" i="3"/>
  <c r="W163" i="3"/>
  <c r="X163" i="3"/>
  <c r="Z163" i="3"/>
  <c r="AA163" i="3"/>
  <c r="AC163" i="3"/>
  <c r="AD163" i="3"/>
  <c r="AF163" i="3"/>
  <c r="AG163" i="3"/>
  <c r="AI163" i="3"/>
  <c r="AJ163" i="3"/>
  <c r="AL163" i="3"/>
  <c r="AM163" i="3"/>
  <c r="E164" i="3"/>
  <c r="F164" i="3"/>
  <c r="H164" i="3"/>
  <c r="I164" i="3"/>
  <c r="K164" i="3"/>
  <c r="L164" i="3"/>
  <c r="N164" i="3"/>
  <c r="O164" i="3"/>
  <c r="Q164" i="3"/>
  <c r="R164" i="3"/>
  <c r="T164" i="3"/>
  <c r="U164" i="3"/>
  <c r="W164" i="3"/>
  <c r="X164" i="3"/>
  <c r="Z164" i="3"/>
  <c r="AA164" i="3"/>
  <c r="AC164" i="3"/>
  <c r="AD164" i="3"/>
  <c r="AF164" i="3"/>
  <c r="AG164" i="3"/>
  <c r="AI164" i="3"/>
  <c r="AJ164" i="3"/>
  <c r="AL164" i="3"/>
  <c r="AM164" i="3"/>
  <c r="E165" i="3"/>
  <c r="F165" i="3"/>
  <c r="H165" i="3"/>
  <c r="I165" i="3"/>
  <c r="K165" i="3"/>
  <c r="L165" i="3"/>
  <c r="N165" i="3"/>
  <c r="O165" i="3"/>
  <c r="Q165" i="3"/>
  <c r="R165" i="3"/>
  <c r="T165" i="3"/>
  <c r="U165" i="3"/>
  <c r="W165" i="3"/>
  <c r="X165" i="3"/>
  <c r="Z165" i="3"/>
  <c r="AA165" i="3"/>
  <c r="AC165" i="3"/>
  <c r="AD165" i="3"/>
  <c r="AF165" i="3"/>
  <c r="AG165" i="3"/>
  <c r="AI165" i="3"/>
  <c r="AJ165" i="3"/>
  <c r="AL165" i="3"/>
  <c r="AM165" i="3"/>
  <c r="E166" i="3"/>
  <c r="F166" i="3"/>
  <c r="H166" i="3"/>
  <c r="I166" i="3"/>
  <c r="K166" i="3"/>
  <c r="L166" i="3"/>
  <c r="N166" i="3"/>
  <c r="O166" i="3"/>
  <c r="Q166" i="3"/>
  <c r="R166" i="3"/>
  <c r="T166" i="3"/>
  <c r="U166" i="3"/>
  <c r="W166" i="3"/>
  <c r="X166" i="3"/>
  <c r="Z166" i="3"/>
  <c r="AA166" i="3"/>
  <c r="AC166" i="3"/>
  <c r="AD166" i="3"/>
  <c r="AF166" i="3"/>
  <c r="AG166" i="3"/>
  <c r="AI166" i="3"/>
  <c r="AJ166" i="3"/>
  <c r="AL166" i="3"/>
  <c r="AM166" i="3"/>
  <c r="E167" i="3"/>
  <c r="F167" i="3"/>
  <c r="H167" i="3"/>
  <c r="I167" i="3"/>
  <c r="K167" i="3"/>
  <c r="L167" i="3"/>
  <c r="N167" i="3"/>
  <c r="O167" i="3"/>
  <c r="Q167" i="3"/>
  <c r="R167" i="3"/>
  <c r="T167" i="3"/>
  <c r="U167" i="3"/>
  <c r="W167" i="3"/>
  <c r="X167" i="3"/>
  <c r="Z167" i="3"/>
  <c r="AA167" i="3"/>
  <c r="AC167" i="3"/>
  <c r="AD167" i="3"/>
  <c r="AF167" i="3"/>
  <c r="AG167" i="3"/>
  <c r="AI167" i="3"/>
  <c r="AJ167" i="3"/>
  <c r="AL167" i="3"/>
  <c r="AM167" i="3"/>
  <c r="E168" i="3"/>
  <c r="F168" i="3"/>
  <c r="H168" i="3"/>
  <c r="I168" i="3"/>
  <c r="K168" i="3"/>
  <c r="L168" i="3"/>
  <c r="N168" i="3"/>
  <c r="O168" i="3"/>
  <c r="Q168" i="3"/>
  <c r="R168" i="3"/>
  <c r="T168" i="3"/>
  <c r="U168" i="3"/>
  <c r="W168" i="3"/>
  <c r="X168" i="3"/>
  <c r="Z168" i="3"/>
  <c r="AA168" i="3"/>
  <c r="AC168" i="3"/>
  <c r="AD168" i="3"/>
  <c r="AF168" i="3"/>
  <c r="AG168" i="3"/>
  <c r="AI168" i="3"/>
  <c r="AJ168" i="3"/>
  <c r="AL168" i="3"/>
  <c r="AM168" i="3"/>
  <c r="E169" i="3"/>
  <c r="F169" i="3"/>
  <c r="H169" i="3"/>
  <c r="I169" i="3"/>
  <c r="K169" i="3"/>
  <c r="L169" i="3"/>
  <c r="N169" i="3"/>
  <c r="O169" i="3"/>
  <c r="Q169" i="3"/>
  <c r="R169" i="3"/>
  <c r="T169" i="3"/>
  <c r="U169" i="3"/>
  <c r="W169" i="3"/>
  <c r="X169" i="3"/>
  <c r="Z169" i="3"/>
  <c r="AA169" i="3"/>
  <c r="AC169" i="3"/>
  <c r="AD169" i="3"/>
  <c r="AF169" i="3"/>
  <c r="AG169" i="3"/>
  <c r="AI169" i="3"/>
  <c r="AJ169" i="3"/>
  <c r="AL169" i="3"/>
  <c r="AM169" i="3"/>
  <c r="E170" i="3"/>
  <c r="F170" i="3"/>
  <c r="H170" i="3"/>
  <c r="I170" i="3"/>
  <c r="K170" i="3"/>
  <c r="L170" i="3"/>
  <c r="N170" i="3"/>
  <c r="O170" i="3"/>
  <c r="Q170" i="3"/>
  <c r="R170" i="3"/>
  <c r="T170" i="3"/>
  <c r="U170" i="3"/>
  <c r="W170" i="3"/>
  <c r="X170" i="3"/>
  <c r="Z170" i="3"/>
  <c r="AA170" i="3"/>
  <c r="AC170" i="3"/>
  <c r="AD170" i="3"/>
  <c r="AF170" i="3"/>
  <c r="AG170" i="3"/>
  <c r="AI170" i="3"/>
  <c r="AJ170" i="3"/>
  <c r="AL170" i="3"/>
  <c r="AM170" i="3"/>
  <c r="E171" i="3"/>
  <c r="F171" i="3"/>
  <c r="H171" i="3"/>
  <c r="I171" i="3"/>
  <c r="K171" i="3"/>
  <c r="L171" i="3"/>
  <c r="N171" i="3"/>
  <c r="O171" i="3"/>
  <c r="Q171" i="3"/>
  <c r="R171" i="3"/>
  <c r="T171" i="3"/>
  <c r="U171" i="3"/>
  <c r="W171" i="3"/>
  <c r="X171" i="3"/>
  <c r="Z171" i="3"/>
  <c r="AA171" i="3"/>
  <c r="AC171" i="3"/>
  <c r="AD171" i="3"/>
  <c r="AF171" i="3"/>
  <c r="AG171" i="3"/>
  <c r="AI171" i="3"/>
  <c r="AJ171" i="3"/>
  <c r="AL171" i="3"/>
  <c r="AM171" i="3"/>
  <c r="E172" i="3"/>
  <c r="F172" i="3"/>
  <c r="H172" i="3"/>
  <c r="I172" i="3"/>
  <c r="K172" i="3"/>
  <c r="L172" i="3"/>
  <c r="N172" i="3"/>
  <c r="O172" i="3"/>
  <c r="Q172" i="3"/>
  <c r="R172" i="3"/>
  <c r="T172" i="3"/>
  <c r="U172" i="3"/>
  <c r="W172" i="3"/>
  <c r="X172" i="3"/>
  <c r="Z172" i="3"/>
  <c r="AA172" i="3"/>
  <c r="AC172" i="3"/>
  <c r="AD172" i="3"/>
  <c r="AF172" i="3"/>
  <c r="AG172" i="3"/>
  <c r="AI172" i="3"/>
  <c r="AJ172" i="3"/>
  <c r="AL172" i="3"/>
  <c r="AM172" i="3"/>
  <c r="E173" i="3"/>
  <c r="F173" i="3"/>
  <c r="H173" i="3"/>
  <c r="I173" i="3"/>
  <c r="K173" i="3"/>
  <c r="L173" i="3"/>
  <c r="N173" i="3"/>
  <c r="O173" i="3"/>
  <c r="Q173" i="3"/>
  <c r="R173" i="3"/>
  <c r="T173" i="3"/>
  <c r="U173" i="3"/>
  <c r="W173" i="3"/>
  <c r="X173" i="3"/>
  <c r="Z173" i="3"/>
  <c r="AA173" i="3"/>
  <c r="AC173" i="3"/>
  <c r="AD173" i="3"/>
  <c r="AF173" i="3"/>
  <c r="AG173" i="3"/>
  <c r="AI173" i="3"/>
  <c r="AJ173" i="3"/>
  <c r="AL173" i="3"/>
  <c r="AM173" i="3"/>
  <c r="E174" i="3"/>
  <c r="F174" i="3"/>
  <c r="H174" i="3"/>
  <c r="I174" i="3"/>
  <c r="K174" i="3"/>
  <c r="L174" i="3"/>
  <c r="N174" i="3"/>
  <c r="O174" i="3"/>
  <c r="Q174" i="3"/>
  <c r="R174" i="3"/>
  <c r="T174" i="3"/>
  <c r="U174" i="3"/>
  <c r="W174" i="3"/>
  <c r="X174" i="3"/>
  <c r="Z174" i="3"/>
  <c r="AA174" i="3"/>
  <c r="AC174" i="3"/>
  <c r="AD174" i="3"/>
  <c r="AF174" i="3"/>
  <c r="AG174" i="3"/>
  <c r="AI174" i="3"/>
  <c r="AJ174" i="3"/>
  <c r="AL174" i="3"/>
  <c r="AM174" i="3"/>
  <c r="E175" i="3"/>
  <c r="F175" i="3"/>
  <c r="H175" i="3"/>
  <c r="I175" i="3"/>
  <c r="K175" i="3"/>
  <c r="L175" i="3"/>
  <c r="N175" i="3"/>
  <c r="O175" i="3"/>
  <c r="Q175" i="3"/>
  <c r="R175" i="3"/>
  <c r="T175" i="3"/>
  <c r="U175" i="3"/>
  <c r="W175" i="3"/>
  <c r="X175" i="3"/>
  <c r="Z175" i="3"/>
  <c r="AA175" i="3"/>
  <c r="AC175" i="3"/>
  <c r="AD175" i="3"/>
  <c r="AF175" i="3"/>
  <c r="AG175" i="3"/>
  <c r="AI175" i="3"/>
  <c r="AJ175" i="3"/>
  <c r="AL175" i="3"/>
  <c r="AM175" i="3"/>
  <c r="E176" i="3"/>
  <c r="F176" i="3"/>
  <c r="H176" i="3"/>
  <c r="I176" i="3"/>
  <c r="K176" i="3"/>
  <c r="L176" i="3"/>
  <c r="N176" i="3"/>
  <c r="O176" i="3"/>
  <c r="Q176" i="3"/>
  <c r="R176" i="3"/>
  <c r="T176" i="3"/>
  <c r="U176" i="3"/>
  <c r="W176" i="3"/>
  <c r="X176" i="3"/>
  <c r="Z176" i="3"/>
  <c r="AA176" i="3"/>
  <c r="AC176" i="3"/>
  <c r="AD176" i="3"/>
  <c r="AF176" i="3"/>
  <c r="AG176" i="3"/>
  <c r="AI176" i="3"/>
  <c r="AJ176" i="3"/>
  <c r="AL176" i="3"/>
  <c r="AM176" i="3"/>
  <c r="E177" i="3"/>
  <c r="F177" i="3"/>
  <c r="H177" i="3"/>
  <c r="I177" i="3"/>
  <c r="K177" i="3"/>
  <c r="L177" i="3"/>
  <c r="N177" i="3"/>
  <c r="O177" i="3"/>
  <c r="Q177" i="3"/>
  <c r="R177" i="3"/>
  <c r="T177" i="3"/>
  <c r="U177" i="3"/>
  <c r="W177" i="3"/>
  <c r="X177" i="3"/>
  <c r="Z177" i="3"/>
  <c r="AA177" i="3"/>
  <c r="AC177" i="3"/>
  <c r="AD177" i="3"/>
  <c r="AF177" i="3"/>
  <c r="AG177" i="3"/>
  <c r="AI177" i="3"/>
  <c r="AJ177" i="3"/>
  <c r="AL177" i="3"/>
  <c r="AM177" i="3"/>
  <c r="E178" i="3"/>
  <c r="F178" i="3"/>
  <c r="H178" i="3"/>
  <c r="I178" i="3"/>
  <c r="K178" i="3"/>
  <c r="L178" i="3"/>
  <c r="N178" i="3"/>
  <c r="O178" i="3"/>
  <c r="Q178" i="3"/>
  <c r="R178" i="3"/>
  <c r="T178" i="3"/>
  <c r="U178" i="3"/>
  <c r="W178" i="3"/>
  <c r="X178" i="3"/>
  <c r="Z178" i="3"/>
  <c r="AA178" i="3"/>
  <c r="AC178" i="3"/>
  <c r="AD178" i="3"/>
  <c r="AF178" i="3"/>
  <c r="AG178" i="3"/>
  <c r="AI178" i="3"/>
  <c r="AJ178" i="3"/>
  <c r="AL178" i="3"/>
  <c r="AM178" i="3"/>
  <c r="E179" i="3"/>
  <c r="F179" i="3"/>
  <c r="H179" i="3"/>
  <c r="I179" i="3"/>
  <c r="K179" i="3"/>
  <c r="L179" i="3"/>
  <c r="N179" i="3"/>
  <c r="O179" i="3"/>
  <c r="Q179" i="3"/>
  <c r="R179" i="3"/>
  <c r="T179" i="3"/>
  <c r="U179" i="3"/>
  <c r="W179" i="3"/>
  <c r="X179" i="3"/>
  <c r="Z179" i="3"/>
  <c r="AA179" i="3"/>
  <c r="AC179" i="3"/>
  <c r="AD179" i="3"/>
  <c r="AF179" i="3"/>
  <c r="AG179" i="3"/>
  <c r="AI179" i="3"/>
  <c r="AJ179" i="3"/>
  <c r="AL179" i="3"/>
  <c r="AM179" i="3"/>
  <c r="E180" i="3"/>
  <c r="F180" i="3"/>
  <c r="H180" i="3"/>
  <c r="I180" i="3"/>
  <c r="K180" i="3"/>
  <c r="L180" i="3"/>
  <c r="N180" i="3"/>
  <c r="O180" i="3"/>
  <c r="Q180" i="3"/>
  <c r="R180" i="3"/>
  <c r="T180" i="3"/>
  <c r="U180" i="3"/>
  <c r="W180" i="3"/>
  <c r="X180" i="3"/>
  <c r="Z180" i="3"/>
  <c r="AA180" i="3"/>
  <c r="AC180" i="3"/>
  <c r="AD180" i="3"/>
  <c r="AF180" i="3"/>
  <c r="AG180" i="3"/>
  <c r="AI180" i="3"/>
  <c r="AJ180" i="3"/>
  <c r="AL180" i="3"/>
  <c r="AM180" i="3"/>
  <c r="E181" i="3"/>
  <c r="F181" i="3"/>
  <c r="H181" i="3"/>
  <c r="I181" i="3"/>
  <c r="K181" i="3"/>
  <c r="L181" i="3"/>
  <c r="N181" i="3"/>
  <c r="O181" i="3"/>
  <c r="Q181" i="3"/>
  <c r="R181" i="3"/>
  <c r="T181" i="3"/>
  <c r="U181" i="3"/>
  <c r="W181" i="3"/>
  <c r="X181" i="3"/>
  <c r="Z181" i="3"/>
  <c r="AA181" i="3"/>
  <c r="AC181" i="3"/>
  <c r="AD181" i="3"/>
  <c r="AF181" i="3"/>
  <c r="AG181" i="3"/>
  <c r="AI181" i="3"/>
  <c r="AJ181" i="3"/>
  <c r="AL181" i="3"/>
  <c r="AM181" i="3"/>
  <c r="E182" i="3"/>
  <c r="F182" i="3"/>
  <c r="H182" i="3"/>
  <c r="I182" i="3"/>
  <c r="K182" i="3"/>
  <c r="L182" i="3"/>
  <c r="N182" i="3"/>
  <c r="O182" i="3"/>
  <c r="Q182" i="3"/>
  <c r="R182" i="3"/>
  <c r="T182" i="3"/>
  <c r="U182" i="3"/>
  <c r="W182" i="3"/>
  <c r="X182" i="3"/>
  <c r="Z182" i="3"/>
  <c r="AA182" i="3"/>
  <c r="AC182" i="3"/>
  <c r="AD182" i="3"/>
  <c r="AF182" i="3"/>
  <c r="AG182" i="3"/>
  <c r="AI182" i="3"/>
  <c r="AJ182" i="3"/>
  <c r="AL182" i="3"/>
  <c r="AM182" i="3"/>
  <c r="E183" i="3"/>
  <c r="F183" i="3"/>
  <c r="H183" i="3"/>
  <c r="I183" i="3"/>
  <c r="K183" i="3"/>
  <c r="L183" i="3"/>
  <c r="N183" i="3"/>
  <c r="O183" i="3"/>
  <c r="Q183" i="3"/>
  <c r="R183" i="3"/>
  <c r="T183" i="3"/>
  <c r="U183" i="3"/>
  <c r="W183" i="3"/>
  <c r="X183" i="3"/>
  <c r="Z183" i="3"/>
  <c r="AA183" i="3"/>
  <c r="AC183" i="3"/>
  <c r="AD183" i="3"/>
  <c r="AF183" i="3"/>
  <c r="AG183" i="3"/>
  <c r="AI183" i="3"/>
  <c r="AJ183" i="3"/>
  <c r="AL183" i="3"/>
  <c r="AM183" i="3"/>
  <c r="E184" i="3"/>
  <c r="F184" i="3"/>
  <c r="H184" i="3"/>
  <c r="I184" i="3"/>
  <c r="K184" i="3"/>
  <c r="L184" i="3"/>
  <c r="N184" i="3"/>
  <c r="O184" i="3"/>
  <c r="Q184" i="3"/>
  <c r="R184" i="3"/>
  <c r="T184" i="3"/>
  <c r="U184" i="3"/>
  <c r="W184" i="3"/>
  <c r="X184" i="3"/>
  <c r="Z184" i="3"/>
  <c r="AA184" i="3"/>
  <c r="AC184" i="3"/>
  <c r="AD184" i="3"/>
  <c r="AF184" i="3"/>
  <c r="AG184" i="3"/>
  <c r="AI184" i="3"/>
  <c r="AJ184" i="3"/>
  <c r="AL184" i="3"/>
  <c r="AM184" i="3"/>
  <c r="E185" i="3"/>
  <c r="F185" i="3"/>
  <c r="H185" i="3"/>
  <c r="I185" i="3"/>
  <c r="K185" i="3"/>
  <c r="L185" i="3"/>
  <c r="N185" i="3"/>
  <c r="O185" i="3"/>
  <c r="Q185" i="3"/>
  <c r="R185" i="3"/>
  <c r="T185" i="3"/>
  <c r="U185" i="3"/>
  <c r="W185" i="3"/>
  <c r="X185" i="3"/>
  <c r="Z185" i="3"/>
  <c r="AA185" i="3"/>
  <c r="AC185" i="3"/>
  <c r="AD185" i="3"/>
  <c r="AF185" i="3"/>
  <c r="AG185" i="3"/>
  <c r="AI185" i="3"/>
  <c r="AJ185" i="3"/>
  <c r="AL185" i="3"/>
  <c r="AM185" i="3"/>
  <c r="E186" i="3"/>
  <c r="F186" i="3"/>
  <c r="H186" i="3"/>
  <c r="I186" i="3"/>
  <c r="K186" i="3"/>
  <c r="L186" i="3"/>
  <c r="N186" i="3"/>
  <c r="O186" i="3"/>
  <c r="Q186" i="3"/>
  <c r="R186" i="3"/>
  <c r="T186" i="3"/>
  <c r="U186" i="3"/>
  <c r="W186" i="3"/>
  <c r="X186" i="3"/>
  <c r="Z186" i="3"/>
  <c r="AA186" i="3"/>
  <c r="AC186" i="3"/>
  <c r="AD186" i="3"/>
  <c r="AF186" i="3"/>
  <c r="AG186" i="3"/>
  <c r="AI186" i="3"/>
  <c r="AJ186" i="3"/>
  <c r="AL186" i="3"/>
  <c r="AM186" i="3"/>
  <c r="E187" i="3"/>
  <c r="F187" i="3"/>
  <c r="H187" i="3"/>
  <c r="I187" i="3"/>
  <c r="K187" i="3"/>
  <c r="L187" i="3"/>
  <c r="N187" i="3"/>
  <c r="O187" i="3"/>
  <c r="Q187" i="3"/>
  <c r="R187" i="3"/>
  <c r="T187" i="3"/>
  <c r="U187" i="3"/>
  <c r="W187" i="3"/>
  <c r="X187" i="3"/>
  <c r="Z187" i="3"/>
  <c r="AA187" i="3"/>
  <c r="AC187" i="3"/>
  <c r="AD187" i="3"/>
  <c r="AF187" i="3"/>
  <c r="AG187" i="3"/>
  <c r="AI187" i="3"/>
  <c r="AJ187" i="3"/>
  <c r="AL187" i="3"/>
  <c r="AM187" i="3"/>
  <c r="E188" i="3"/>
  <c r="F188" i="3"/>
  <c r="H188" i="3"/>
  <c r="I188" i="3"/>
  <c r="K188" i="3"/>
  <c r="L188" i="3"/>
  <c r="N188" i="3"/>
  <c r="O188" i="3"/>
  <c r="Q188" i="3"/>
  <c r="R188" i="3"/>
  <c r="T188" i="3"/>
  <c r="U188" i="3"/>
  <c r="W188" i="3"/>
  <c r="X188" i="3"/>
  <c r="Z188" i="3"/>
  <c r="AA188" i="3"/>
  <c r="AC188" i="3"/>
  <c r="AD188" i="3"/>
  <c r="AF188" i="3"/>
  <c r="AG188" i="3"/>
  <c r="AI188" i="3"/>
  <c r="AJ188" i="3"/>
  <c r="AL188" i="3"/>
  <c r="AM188" i="3"/>
  <c r="E189" i="3"/>
  <c r="F189" i="3"/>
  <c r="H189" i="3"/>
  <c r="I189" i="3"/>
  <c r="K189" i="3"/>
  <c r="L189" i="3"/>
  <c r="N189" i="3"/>
  <c r="O189" i="3"/>
  <c r="Q189" i="3"/>
  <c r="R189" i="3"/>
  <c r="T189" i="3"/>
  <c r="U189" i="3"/>
  <c r="W189" i="3"/>
  <c r="X189" i="3"/>
  <c r="Z189" i="3"/>
  <c r="AA189" i="3"/>
  <c r="AC189" i="3"/>
  <c r="AD189" i="3"/>
  <c r="AF189" i="3"/>
  <c r="AG189" i="3"/>
  <c r="AI189" i="3"/>
  <c r="AJ189" i="3"/>
  <c r="AL189" i="3"/>
  <c r="AM189" i="3"/>
  <c r="E190" i="3"/>
  <c r="F190" i="3"/>
  <c r="H190" i="3"/>
  <c r="I190" i="3"/>
  <c r="K190" i="3"/>
  <c r="L190" i="3"/>
  <c r="N190" i="3"/>
  <c r="O190" i="3"/>
  <c r="Q190" i="3"/>
  <c r="R190" i="3"/>
  <c r="T190" i="3"/>
  <c r="U190" i="3"/>
  <c r="W190" i="3"/>
  <c r="X190" i="3"/>
  <c r="Z190" i="3"/>
  <c r="AA190" i="3"/>
  <c r="AC190" i="3"/>
  <c r="AD190" i="3"/>
  <c r="AF190" i="3"/>
  <c r="AG190" i="3"/>
  <c r="AI190" i="3"/>
  <c r="AJ190" i="3"/>
  <c r="AL190" i="3"/>
  <c r="AM190" i="3"/>
  <c r="E191" i="3"/>
  <c r="F191" i="3"/>
  <c r="H191" i="3"/>
  <c r="I191" i="3"/>
  <c r="K191" i="3"/>
  <c r="L191" i="3"/>
  <c r="N191" i="3"/>
  <c r="O191" i="3"/>
  <c r="Q191" i="3"/>
  <c r="R191" i="3"/>
  <c r="T191" i="3"/>
  <c r="U191" i="3"/>
  <c r="W191" i="3"/>
  <c r="X191" i="3"/>
  <c r="Z191" i="3"/>
  <c r="AA191" i="3"/>
  <c r="AC191" i="3"/>
  <c r="AD191" i="3"/>
  <c r="AF191" i="3"/>
  <c r="AG191" i="3"/>
  <c r="AI191" i="3"/>
  <c r="AJ191" i="3"/>
  <c r="AL191" i="3"/>
  <c r="AM191" i="3"/>
  <c r="E192" i="3"/>
  <c r="F192" i="3"/>
  <c r="H192" i="3"/>
  <c r="I192" i="3"/>
  <c r="K192" i="3"/>
  <c r="L192" i="3"/>
  <c r="N192" i="3"/>
  <c r="O192" i="3"/>
  <c r="Q192" i="3"/>
  <c r="R192" i="3"/>
  <c r="T192" i="3"/>
  <c r="U192" i="3"/>
  <c r="W192" i="3"/>
  <c r="X192" i="3"/>
  <c r="Z192" i="3"/>
  <c r="AA192" i="3"/>
  <c r="AC192" i="3"/>
  <c r="AD192" i="3"/>
  <c r="AF192" i="3"/>
  <c r="AG192" i="3"/>
  <c r="AI192" i="3"/>
  <c r="AJ192" i="3"/>
  <c r="AL192" i="3"/>
  <c r="AM192" i="3"/>
  <c r="E193" i="3"/>
  <c r="F193" i="3"/>
  <c r="H193" i="3"/>
  <c r="I193" i="3"/>
  <c r="K193" i="3"/>
  <c r="L193" i="3"/>
  <c r="N193" i="3"/>
  <c r="O193" i="3"/>
  <c r="Q193" i="3"/>
  <c r="R193" i="3"/>
  <c r="T193" i="3"/>
  <c r="U193" i="3"/>
  <c r="W193" i="3"/>
  <c r="X193" i="3"/>
  <c r="Z193" i="3"/>
  <c r="AA193" i="3"/>
  <c r="AC193" i="3"/>
  <c r="AD193" i="3"/>
  <c r="AF193" i="3"/>
  <c r="AG193" i="3"/>
  <c r="AI193" i="3"/>
  <c r="AJ193" i="3"/>
  <c r="AL193" i="3"/>
  <c r="AM193" i="3"/>
  <c r="E194" i="3"/>
  <c r="F194" i="3"/>
  <c r="H194" i="3"/>
  <c r="I194" i="3"/>
  <c r="K194" i="3"/>
  <c r="L194" i="3"/>
  <c r="N194" i="3"/>
  <c r="O194" i="3"/>
  <c r="Q194" i="3"/>
  <c r="R194" i="3"/>
  <c r="T194" i="3"/>
  <c r="U194" i="3"/>
  <c r="W194" i="3"/>
  <c r="X194" i="3"/>
  <c r="Z194" i="3"/>
  <c r="AA194" i="3"/>
  <c r="AC194" i="3"/>
  <c r="AD194" i="3"/>
  <c r="AF194" i="3"/>
  <c r="AG194" i="3"/>
  <c r="AI194" i="3"/>
  <c r="AJ194" i="3"/>
  <c r="AL194" i="3"/>
  <c r="AM194" i="3"/>
  <c r="E195" i="3"/>
  <c r="F195" i="3"/>
  <c r="H195" i="3"/>
  <c r="I195" i="3"/>
  <c r="K195" i="3"/>
  <c r="L195" i="3"/>
  <c r="N195" i="3"/>
  <c r="O195" i="3"/>
  <c r="Q195" i="3"/>
  <c r="R195" i="3"/>
  <c r="T195" i="3"/>
  <c r="U195" i="3"/>
  <c r="W195" i="3"/>
  <c r="X195" i="3"/>
  <c r="Z195" i="3"/>
  <c r="AA195" i="3"/>
  <c r="AC195" i="3"/>
  <c r="AD195" i="3"/>
  <c r="AF195" i="3"/>
  <c r="AG195" i="3"/>
  <c r="AI195" i="3"/>
  <c r="AJ195" i="3"/>
  <c r="AL195" i="3"/>
  <c r="AM195" i="3"/>
  <c r="E196" i="3"/>
  <c r="F196" i="3"/>
  <c r="H196" i="3"/>
  <c r="I196" i="3"/>
  <c r="K196" i="3"/>
  <c r="L196" i="3"/>
  <c r="N196" i="3"/>
  <c r="O196" i="3"/>
  <c r="Q196" i="3"/>
  <c r="R196" i="3"/>
  <c r="T196" i="3"/>
  <c r="U196" i="3"/>
  <c r="W196" i="3"/>
  <c r="X196" i="3"/>
  <c r="Z196" i="3"/>
  <c r="AA196" i="3"/>
  <c r="AC196" i="3"/>
  <c r="AD196" i="3"/>
  <c r="AF196" i="3"/>
  <c r="AG196" i="3"/>
  <c r="AI196" i="3"/>
  <c r="AJ196" i="3"/>
  <c r="AL196" i="3"/>
  <c r="AM196" i="3"/>
  <c r="E197" i="3"/>
  <c r="F197" i="3"/>
  <c r="H197" i="3"/>
  <c r="I197" i="3"/>
  <c r="K197" i="3"/>
  <c r="L197" i="3"/>
  <c r="N197" i="3"/>
  <c r="O197" i="3"/>
  <c r="Q197" i="3"/>
  <c r="R197" i="3"/>
  <c r="T197" i="3"/>
  <c r="U197" i="3"/>
  <c r="W197" i="3"/>
  <c r="X197" i="3"/>
  <c r="Z197" i="3"/>
  <c r="AA197" i="3"/>
  <c r="AC197" i="3"/>
  <c r="AD197" i="3"/>
  <c r="AF197" i="3"/>
  <c r="AG197" i="3"/>
  <c r="AI197" i="3"/>
  <c r="AJ197" i="3"/>
  <c r="AL197" i="3"/>
  <c r="AM197" i="3"/>
  <c r="E198" i="3"/>
  <c r="F198" i="3"/>
  <c r="H198" i="3"/>
  <c r="I198" i="3"/>
  <c r="K198" i="3"/>
  <c r="L198" i="3"/>
  <c r="N198" i="3"/>
  <c r="O198" i="3"/>
  <c r="Q198" i="3"/>
  <c r="R198" i="3"/>
  <c r="T198" i="3"/>
  <c r="U198" i="3"/>
  <c r="W198" i="3"/>
  <c r="X198" i="3"/>
  <c r="Z198" i="3"/>
  <c r="AA198" i="3"/>
  <c r="AC198" i="3"/>
  <c r="AD198" i="3"/>
  <c r="AF198" i="3"/>
  <c r="AG198" i="3"/>
  <c r="AI198" i="3"/>
  <c r="AJ198" i="3"/>
  <c r="AL198" i="3"/>
  <c r="AM198" i="3"/>
  <c r="E199" i="3"/>
  <c r="F199" i="3"/>
  <c r="H199" i="3"/>
  <c r="I199" i="3"/>
  <c r="K199" i="3"/>
  <c r="L199" i="3"/>
  <c r="N199" i="3"/>
  <c r="O199" i="3"/>
  <c r="Q199" i="3"/>
  <c r="R199" i="3"/>
  <c r="T199" i="3"/>
  <c r="U199" i="3"/>
  <c r="W199" i="3"/>
  <c r="X199" i="3"/>
  <c r="Z199" i="3"/>
  <c r="AA199" i="3"/>
  <c r="AC199" i="3"/>
  <c r="AD199" i="3"/>
  <c r="AF199" i="3"/>
  <c r="AG199" i="3"/>
  <c r="AI199" i="3"/>
  <c r="AJ199" i="3"/>
  <c r="AL199" i="3"/>
  <c r="AM199" i="3"/>
  <c r="E200" i="3"/>
  <c r="F200" i="3"/>
  <c r="H200" i="3"/>
  <c r="I200" i="3"/>
  <c r="K200" i="3"/>
  <c r="L200" i="3"/>
  <c r="N200" i="3"/>
  <c r="O200" i="3"/>
  <c r="Q200" i="3"/>
  <c r="R200" i="3"/>
  <c r="T200" i="3"/>
  <c r="U200" i="3"/>
  <c r="W200" i="3"/>
  <c r="X200" i="3"/>
  <c r="Z200" i="3"/>
  <c r="AA200" i="3"/>
  <c r="AC200" i="3"/>
  <c r="AD200" i="3"/>
  <c r="AF200" i="3"/>
  <c r="AG200" i="3"/>
  <c r="AI200" i="3"/>
  <c r="AJ200" i="3"/>
  <c r="AL200" i="3"/>
  <c r="AM200" i="3"/>
  <c r="E201" i="3"/>
  <c r="F201" i="3"/>
  <c r="H201" i="3"/>
  <c r="I201" i="3"/>
  <c r="K201" i="3"/>
  <c r="L201" i="3"/>
  <c r="N201" i="3"/>
  <c r="O201" i="3"/>
  <c r="Q201" i="3"/>
  <c r="R201" i="3"/>
  <c r="T201" i="3"/>
  <c r="U201" i="3"/>
  <c r="W201" i="3"/>
  <c r="X201" i="3"/>
  <c r="Z201" i="3"/>
  <c r="AA201" i="3"/>
  <c r="AC201" i="3"/>
  <c r="AD201" i="3"/>
  <c r="AF201" i="3"/>
  <c r="AG201" i="3"/>
  <c r="AI201" i="3"/>
  <c r="AJ201" i="3"/>
  <c r="AL201" i="3"/>
  <c r="AM201" i="3"/>
  <c r="E202" i="3"/>
  <c r="F202" i="3"/>
  <c r="H202" i="3"/>
  <c r="I202" i="3"/>
  <c r="K202" i="3"/>
  <c r="L202" i="3"/>
  <c r="N202" i="3"/>
  <c r="O202" i="3"/>
  <c r="Q202" i="3"/>
  <c r="R202" i="3"/>
  <c r="T202" i="3"/>
  <c r="U202" i="3"/>
  <c r="W202" i="3"/>
  <c r="X202" i="3"/>
  <c r="Z202" i="3"/>
  <c r="AA202" i="3"/>
  <c r="AC202" i="3"/>
  <c r="AD202" i="3"/>
  <c r="AF202" i="3"/>
  <c r="AG202" i="3"/>
  <c r="AI202" i="3"/>
  <c r="AJ202" i="3"/>
  <c r="AL202" i="3"/>
  <c r="AM202" i="3"/>
  <c r="E203" i="3"/>
  <c r="F203" i="3"/>
  <c r="H203" i="3"/>
  <c r="I203" i="3"/>
  <c r="K203" i="3"/>
  <c r="L203" i="3"/>
  <c r="N203" i="3"/>
  <c r="O203" i="3"/>
  <c r="Q203" i="3"/>
  <c r="R203" i="3"/>
  <c r="T203" i="3"/>
  <c r="U203" i="3"/>
  <c r="W203" i="3"/>
  <c r="X203" i="3"/>
  <c r="Z203" i="3"/>
  <c r="AA203" i="3"/>
  <c r="AC203" i="3"/>
  <c r="AD203" i="3"/>
  <c r="AF203" i="3"/>
  <c r="AG203" i="3"/>
  <c r="AI203" i="3"/>
  <c r="AJ203" i="3"/>
  <c r="AL203" i="3"/>
  <c r="AM203" i="3"/>
  <c r="E204" i="3"/>
  <c r="F204" i="3"/>
  <c r="H204" i="3"/>
  <c r="I204" i="3"/>
  <c r="K204" i="3"/>
  <c r="L204" i="3"/>
  <c r="N204" i="3"/>
  <c r="O204" i="3"/>
  <c r="Q204" i="3"/>
  <c r="R204" i="3"/>
  <c r="T204" i="3"/>
  <c r="U204" i="3"/>
  <c r="W204" i="3"/>
  <c r="X204" i="3"/>
  <c r="Z204" i="3"/>
  <c r="AA204" i="3"/>
  <c r="AC204" i="3"/>
  <c r="AD204" i="3"/>
  <c r="AF204" i="3"/>
  <c r="AG204" i="3"/>
  <c r="AI204" i="3"/>
  <c r="AJ204" i="3"/>
  <c r="AL204" i="3"/>
  <c r="AM204" i="3"/>
  <c r="E205" i="3"/>
  <c r="F205" i="3"/>
  <c r="H205" i="3"/>
  <c r="I205" i="3"/>
  <c r="K205" i="3"/>
  <c r="L205" i="3"/>
  <c r="N205" i="3"/>
  <c r="O205" i="3"/>
  <c r="Q205" i="3"/>
  <c r="R205" i="3"/>
  <c r="T205" i="3"/>
  <c r="U205" i="3"/>
  <c r="W205" i="3"/>
  <c r="X205" i="3"/>
  <c r="Z205" i="3"/>
  <c r="AA205" i="3"/>
  <c r="AC205" i="3"/>
  <c r="AD205" i="3"/>
  <c r="AF205" i="3"/>
  <c r="AG205" i="3"/>
  <c r="AI205" i="3"/>
  <c r="AJ205" i="3"/>
  <c r="AL205" i="3"/>
  <c r="AM205" i="3"/>
  <c r="E206" i="3"/>
  <c r="F206" i="3"/>
  <c r="H206" i="3"/>
  <c r="I206" i="3"/>
  <c r="K206" i="3"/>
  <c r="L206" i="3"/>
  <c r="N206" i="3"/>
  <c r="O206" i="3"/>
  <c r="Q206" i="3"/>
  <c r="R206" i="3"/>
  <c r="T206" i="3"/>
  <c r="U206" i="3"/>
  <c r="W206" i="3"/>
  <c r="X206" i="3"/>
  <c r="Z206" i="3"/>
  <c r="AA206" i="3"/>
  <c r="AC206" i="3"/>
  <c r="AD206" i="3"/>
  <c r="AF206" i="3"/>
  <c r="AG206" i="3"/>
  <c r="AI206" i="3"/>
  <c r="AJ206" i="3"/>
  <c r="AL206" i="3"/>
  <c r="AM206" i="3"/>
  <c r="E207" i="3"/>
  <c r="F207" i="3"/>
  <c r="H207" i="3"/>
  <c r="I207" i="3"/>
  <c r="K207" i="3"/>
  <c r="L207" i="3"/>
  <c r="N207" i="3"/>
  <c r="O207" i="3"/>
  <c r="Q207" i="3"/>
  <c r="R207" i="3"/>
  <c r="T207" i="3"/>
  <c r="U207" i="3"/>
  <c r="W207" i="3"/>
  <c r="X207" i="3"/>
  <c r="Z207" i="3"/>
  <c r="AA207" i="3"/>
  <c r="AC207" i="3"/>
  <c r="AD207" i="3"/>
  <c r="AF207" i="3"/>
  <c r="AG207" i="3"/>
  <c r="AI207" i="3"/>
  <c r="AJ207" i="3"/>
  <c r="AL207" i="3"/>
  <c r="AM207" i="3"/>
  <c r="E208" i="3"/>
  <c r="F208" i="3"/>
  <c r="H208" i="3"/>
  <c r="I208" i="3"/>
  <c r="K208" i="3"/>
  <c r="L208" i="3"/>
  <c r="N208" i="3"/>
  <c r="O208" i="3"/>
  <c r="Q208" i="3"/>
  <c r="R208" i="3"/>
  <c r="T208" i="3"/>
  <c r="U208" i="3"/>
  <c r="W208" i="3"/>
  <c r="X208" i="3"/>
  <c r="Z208" i="3"/>
  <c r="AA208" i="3"/>
  <c r="AC208" i="3"/>
  <c r="AD208" i="3"/>
  <c r="AF208" i="3"/>
  <c r="AG208" i="3"/>
  <c r="AI208" i="3"/>
  <c r="AJ208" i="3"/>
  <c r="AL208" i="3"/>
  <c r="AM208" i="3"/>
  <c r="E209" i="3"/>
  <c r="F209" i="3"/>
  <c r="H209" i="3"/>
  <c r="I209" i="3"/>
  <c r="K209" i="3"/>
  <c r="L209" i="3"/>
  <c r="N209" i="3"/>
  <c r="O209" i="3"/>
  <c r="Q209" i="3"/>
  <c r="R209" i="3"/>
  <c r="T209" i="3"/>
  <c r="U209" i="3"/>
  <c r="W209" i="3"/>
  <c r="X209" i="3"/>
  <c r="Z209" i="3"/>
  <c r="AA209" i="3"/>
  <c r="AC209" i="3"/>
  <c r="AD209" i="3"/>
  <c r="AF209" i="3"/>
  <c r="AG209" i="3"/>
  <c r="AI209" i="3"/>
  <c r="AJ209" i="3"/>
  <c r="AL209" i="3"/>
  <c r="AM209" i="3"/>
  <c r="E210" i="3"/>
  <c r="F210" i="3"/>
  <c r="H210" i="3"/>
  <c r="I210" i="3"/>
  <c r="K210" i="3"/>
  <c r="L210" i="3"/>
  <c r="N210" i="3"/>
  <c r="O210" i="3"/>
  <c r="Q210" i="3"/>
  <c r="R210" i="3"/>
  <c r="T210" i="3"/>
  <c r="U210" i="3"/>
  <c r="W210" i="3"/>
  <c r="X210" i="3"/>
  <c r="Z210" i="3"/>
  <c r="AA210" i="3"/>
  <c r="AC210" i="3"/>
  <c r="AD210" i="3"/>
  <c r="AF210" i="3"/>
  <c r="AG210" i="3"/>
  <c r="AI210" i="3"/>
  <c r="AJ210" i="3"/>
  <c r="AL210" i="3"/>
  <c r="AM210" i="3"/>
  <c r="E211" i="3"/>
  <c r="F211" i="3"/>
  <c r="H211" i="3"/>
  <c r="I211" i="3"/>
  <c r="K211" i="3"/>
  <c r="L211" i="3"/>
  <c r="N211" i="3"/>
  <c r="O211" i="3"/>
  <c r="Q211" i="3"/>
  <c r="R211" i="3"/>
  <c r="T211" i="3"/>
  <c r="U211" i="3"/>
  <c r="W211" i="3"/>
  <c r="X211" i="3"/>
  <c r="Z211" i="3"/>
  <c r="AA211" i="3"/>
  <c r="AC211" i="3"/>
  <c r="AD211" i="3"/>
  <c r="AF211" i="3"/>
  <c r="AG211" i="3"/>
  <c r="AI211" i="3"/>
  <c r="AJ211" i="3"/>
  <c r="AL211" i="3"/>
  <c r="AM211" i="3"/>
  <c r="E212" i="3"/>
  <c r="F212" i="3"/>
  <c r="H212" i="3"/>
  <c r="I212" i="3"/>
  <c r="K212" i="3"/>
  <c r="L212" i="3"/>
  <c r="N212" i="3"/>
  <c r="O212" i="3"/>
  <c r="Q212" i="3"/>
  <c r="R212" i="3"/>
  <c r="T212" i="3"/>
  <c r="U212" i="3"/>
  <c r="W212" i="3"/>
  <c r="X212" i="3"/>
  <c r="Z212" i="3"/>
  <c r="AA212" i="3"/>
  <c r="AC212" i="3"/>
  <c r="AD212" i="3"/>
  <c r="AF212" i="3"/>
  <c r="AG212" i="3"/>
  <c r="AI212" i="3"/>
  <c r="AJ212" i="3"/>
  <c r="AL212" i="3"/>
  <c r="AM212" i="3"/>
  <c r="E213" i="3"/>
  <c r="F213" i="3"/>
  <c r="H213" i="3"/>
  <c r="I213" i="3"/>
  <c r="K213" i="3"/>
  <c r="L213" i="3"/>
  <c r="N213" i="3"/>
  <c r="O213" i="3"/>
  <c r="Q213" i="3"/>
  <c r="R213" i="3"/>
  <c r="T213" i="3"/>
  <c r="U213" i="3"/>
  <c r="W213" i="3"/>
  <c r="X213" i="3"/>
  <c r="Z213" i="3"/>
  <c r="AA213" i="3"/>
  <c r="AC213" i="3"/>
  <c r="AD213" i="3"/>
  <c r="AF213" i="3"/>
  <c r="AG213" i="3"/>
  <c r="AI213" i="3"/>
  <c r="AJ213" i="3"/>
  <c r="AL213" i="3"/>
  <c r="AM213" i="3"/>
  <c r="E214" i="3"/>
  <c r="F214" i="3"/>
  <c r="H214" i="3"/>
  <c r="I214" i="3"/>
  <c r="K214" i="3"/>
  <c r="L214" i="3"/>
  <c r="N214" i="3"/>
  <c r="O214" i="3"/>
  <c r="Q214" i="3"/>
  <c r="R214" i="3"/>
  <c r="T214" i="3"/>
  <c r="U214" i="3"/>
  <c r="W214" i="3"/>
  <c r="X214" i="3"/>
  <c r="Z214" i="3"/>
  <c r="AA214" i="3"/>
  <c r="AC214" i="3"/>
  <c r="AD214" i="3"/>
  <c r="AF214" i="3"/>
  <c r="AG214" i="3"/>
  <c r="AI214" i="3"/>
  <c r="AJ214" i="3"/>
  <c r="AL214" i="3"/>
  <c r="AM214" i="3"/>
  <c r="E215" i="3"/>
  <c r="F215" i="3"/>
  <c r="H215" i="3"/>
  <c r="I215" i="3"/>
  <c r="K215" i="3"/>
  <c r="L215" i="3"/>
  <c r="N215" i="3"/>
  <c r="O215" i="3"/>
  <c r="Q215" i="3"/>
  <c r="R215" i="3"/>
  <c r="T215" i="3"/>
  <c r="U215" i="3"/>
  <c r="W215" i="3"/>
  <c r="X215" i="3"/>
  <c r="Z215" i="3"/>
  <c r="AA215" i="3"/>
  <c r="AC215" i="3"/>
  <c r="AD215" i="3"/>
  <c r="AF215" i="3"/>
  <c r="AG215" i="3"/>
  <c r="AI215" i="3"/>
  <c r="AJ215" i="3"/>
  <c r="AL215" i="3"/>
  <c r="AM215" i="3"/>
  <c r="E216" i="3"/>
  <c r="F216" i="3"/>
  <c r="H216" i="3"/>
  <c r="I216" i="3"/>
  <c r="K216" i="3"/>
  <c r="L216" i="3"/>
  <c r="N216" i="3"/>
  <c r="O216" i="3"/>
  <c r="Q216" i="3"/>
  <c r="R216" i="3"/>
  <c r="T216" i="3"/>
  <c r="U216" i="3"/>
  <c r="W216" i="3"/>
  <c r="X216" i="3"/>
  <c r="Z216" i="3"/>
  <c r="AA216" i="3"/>
  <c r="AC216" i="3"/>
  <c r="AD216" i="3"/>
  <c r="AF216" i="3"/>
  <c r="AG216" i="3"/>
  <c r="AI216" i="3"/>
  <c r="AJ216" i="3"/>
  <c r="AL216" i="3"/>
  <c r="AM216" i="3"/>
  <c r="E217" i="3"/>
  <c r="F217" i="3"/>
  <c r="H217" i="3"/>
  <c r="I217" i="3"/>
  <c r="K217" i="3"/>
  <c r="L217" i="3"/>
  <c r="N217" i="3"/>
  <c r="O217" i="3"/>
  <c r="Q217" i="3"/>
  <c r="R217" i="3"/>
  <c r="T217" i="3"/>
  <c r="U217" i="3"/>
  <c r="W217" i="3"/>
  <c r="X217" i="3"/>
  <c r="Z217" i="3"/>
  <c r="AA217" i="3"/>
  <c r="AC217" i="3"/>
  <c r="AD217" i="3"/>
  <c r="AF217" i="3"/>
  <c r="AG217" i="3"/>
  <c r="AI217" i="3"/>
  <c r="AJ217" i="3"/>
  <c r="AL217" i="3"/>
  <c r="AM217" i="3"/>
  <c r="E218" i="3"/>
  <c r="F218" i="3"/>
  <c r="H218" i="3"/>
  <c r="I218" i="3"/>
  <c r="K218" i="3"/>
  <c r="L218" i="3"/>
  <c r="N218" i="3"/>
  <c r="O218" i="3"/>
  <c r="Q218" i="3"/>
  <c r="R218" i="3"/>
  <c r="T218" i="3"/>
  <c r="U218" i="3"/>
  <c r="W218" i="3"/>
  <c r="X218" i="3"/>
  <c r="Z218" i="3"/>
  <c r="AA218" i="3"/>
  <c r="AC218" i="3"/>
  <c r="AD218" i="3"/>
  <c r="AF218" i="3"/>
  <c r="AG218" i="3"/>
  <c r="AI218" i="3"/>
  <c r="AJ218" i="3"/>
  <c r="AL218" i="3"/>
  <c r="AM218" i="3"/>
  <c r="E219" i="3"/>
  <c r="F219" i="3"/>
  <c r="H219" i="3"/>
  <c r="I219" i="3"/>
  <c r="K219" i="3"/>
  <c r="L219" i="3"/>
  <c r="N219" i="3"/>
  <c r="O219" i="3"/>
  <c r="Q219" i="3"/>
  <c r="R219" i="3"/>
  <c r="T219" i="3"/>
  <c r="U219" i="3"/>
  <c r="W219" i="3"/>
  <c r="X219" i="3"/>
  <c r="Z219" i="3"/>
  <c r="AA219" i="3"/>
  <c r="AC219" i="3"/>
  <c r="AD219" i="3"/>
  <c r="AF219" i="3"/>
  <c r="AG219" i="3"/>
  <c r="AI219" i="3"/>
  <c r="AJ219" i="3"/>
  <c r="AL219" i="3"/>
  <c r="AM219" i="3"/>
  <c r="E220" i="3"/>
  <c r="F220" i="3"/>
  <c r="H220" i="3"/>
  <c r="I220" i="3"/>
  <c r="K220" i="3"/>
  <c r="L220" i="3"/>
  <c r="N220" i="3"/>
  <c r="O220" i="3"/>
  <c r="Q220" i="3"/>
  <c r="R220" i="3"/>
  <c r="T220" i="3"/>
  <c r="U220" i="3"/>
  <c r="W220" i="3"/>
  <c r="X220" i="3"/>
  <c r="Z220" i="3"/>
  <c r="AA220" i="3"/>
  <c r="AC220" i="3"/>
  <c r="AD220" i="3"/>
  <c r="AF220" i="3"/>
  <c r="AG220" i="3"/>
  <c r="AI220" i="3"/>
  <c r="AJ220" i="3"/>
  <c r="AL220" i="3"/>
  <c r="AM220" i="3"/>
  <c r="E221" i="3"/>
  <c r="F221" i="3"/>
  <c r="H221" i="3"/>
  <c r="I221" i="3"/>
  <c r="K221" i="3"/>
  <c r="L221" i="3"/>
  <c r="N221" i="3"/>
  <c r="O221" i="3"/>
  <c r="Q221" i="3"/>
  <c r="R221" i="3"/>
  <c r="T221" i="3"/>
  <c r="U221" i="3"/>
  <c r="W221" i="3"/>
  <c r="X221" i="3"/>
  <c r="Z221" i="3"/>
  <c r="AA221" i="3"/>
  <c r="AC221" i="3"/>
  <c r="AD221" i="3"/>
  <c r="AF221" i="3"/>
  <c r="AG221" i="3"/>
  <c r="AI221" i="3"/>
  <c r="AJ221" i="3"/>
  <c r="AL221" i="3"/>
  <c r="AM221" i="3"/>
  <c r="E222" i="3"/>
  <c r="F222" i="3"/>
  <c r="H222" i="3"/>
  <c r="I222" i="3"/>
  <c r="K222" i="3"/>
  <c r="L222" i="3"/>
  <c r="N222" i="3"/>
  <c r="O222" i="3"/>
  <c r="Q222" i="3"/>
  <c r="R222" i="3"/>
  <c r="T222" i="3"/>
  <c r="U222" i="3"/>
  <c r="W222" i="3"/>
  <c r="X222" i="3"/>
  <c r="Z222" i="3"/>
  <c r="AA222" i="3"/>
  <c r="AC222" i="3"/>
  <c r="AD222" i="3"/>
  <c r="AF222" i="3"/>
  <c r="AG222" i="3"/>
  <c r="AI222" i="3"/>
  <c r="AJ222" i="3"/>
  <c r="AL222" i="3"/>
  <c r="AM222" i="3"/>
  <c r="E223" i="3"/>
  <c r="F223" i="3"/>
  <c r="H223" i="3"/>
  <c r="I223" i="3"/>
  <c r="K223" i="3"/>
  <c r="L223" i="3"/>
  <c r="N223" i="3"/>
  <c r="O223" i="3"/>
  <c r="Q223" i="3"/>
  <c r="R223" i="3"/>
  <c r="T223" i="3"/>
  <c r="U223" i="3"/>
  <c r="W223" i="3"/>
  <c r="X223" i="3"/>
  <c r="Z223" i="3"/>
  <c r="AA223" i="3"/>
  <c r="AC223" i="3"/>
  <c r="AD223" i="3"/>
  <c r="AF223" i="3"/>
  <c r="AG223" i="3"/>
  <c r="AI223" i="3"/>
  <c r="AJ223" i="3"/>
  <c r="AL223" i="3"/>
  <c r="AM223" i="3"/>
  <c r="E224" i="3"/>
  <c r="F224" i="3"/>
  <c r="H224" i="3"/>
  <c r="I224" i="3"/>
  <c r="K224" i="3"/>
  <c r="L224" i="3"/>
  <c r="N224" i="3"/>
  <c r="O224" i="3"/>
  <c r="Q224" i="3"/>
  <c r="R224" i="3"/>
  <c r="T224" i="3"/>
  <c r="U224" i="3"/>
  <c r="W224" i="3"/>
  <c r="X224" i="3"/>
  <c r="Z224" i="3"/>
  <c r="AA224" i="3"/>
  <c r="AC224" i="3"/>
  <c r="AD224" i="3"/>
  <c r="AF224" i="3"/>
  <c r="AG224" i="3"/>
  <c r="AI224" i="3"/>
  <c r="AJ224" i="3"/>
  <c r="AL224" i="3"/>
  <c r="AM224" i="3"/>
  <c r="E225" i="3"/>
  <c r="F225" i="3"/>
  <c r="H225" i="3"/>
  <c r="I225" i="3"/>
  <c r="K225" i="3"/>
  <c r="L225" i="3"/>
  <c r="N225" i="3"/>
  <c r="O225" i="3"/>
  <c r="Q225" i="3"/>
  <c r="R225" i="3"/>
  <c r="T225" i="3"/>
  <c r="U225" i="3"/>
  <c r="W225" i="3"/>
  <c r="X225" i="3"/>
  <c r="Z225" i="3"/>
  <c r="AA225" i="3"/>
  <c r="AC225" i="3"/>
  <c r="AD225" i="3"/>
  <c r="AF225" i="3"/>
  <c r="AG225" i="3"/>
  <c r="AI225" i="3"/>
  <c r="AJ225" i="3"/>
  <c r="AL225" i="3"/>
  <c r="AM225" i="3"/>
  <c r="E226" i="3"/>
  <c r="F226" i="3"/>
  <c r="H226" i="3"/>
  <c r="I226" i="3"/>
  <c r="K226" i="3"/>
  <c r="L226" i="3"/>
  <c r="N226" i="3"/>
  <c r="O226" i="3"/>
  <c r="Q226" i="3"/>
  <c r="R226" i="3"/>
  <c r="T226" i="3"/>
  <c r="U226" i="3"/>
  <c r="W226" i="3"/>
  <c r="X226" i="3"/>
  <c r="Z226" i="3"/>
  <c r="AA226" i="3"/>
  <c r="AC226" i="3"/>
  <c r="AD226" i="3"/>
  <c r="AF226" i="3"/>
  <c r="AG226" i="3"/>
  <c r="AI226" i="3"/>
  <c r="AJ226" i="3"/>
  <c r="AL226" i="3"/>
  <c r="AM226" i="3"/>
  <c r="E227" i="3"/>
  <c r="F227" i="3"/>
  <c r="H227" i="3"/>
  <c r="I227" i="3"/>
  <c r="K227" i="3"/>
  <c r="L227" i="3"/>
  <c r="N227" i="3"/>
  <c r="O227" i="3"/>
  <c r="Q227" i="3"/>
  <c r="R227" i="3"/>
  <c r="T227" i="3"/>
  <c r="U227" i="3"/>
  <c r="W227" i="3"/>
  <c r="X227" i="3"/>
  <c r="Z227" i="3"/>
  <c r="AA227" i="3"/>
  <c r="AC227" i="3"/>
  <c r="AD227" i="3"/>
  <c r="AF227" i="3"/>
  <c r="AG227" i="3"/>
  <c r="AI227" i="3"/>
  <c r="AJ227" i="3"/>
  <c r="AL227" i="3"/>
  <c r="AM227" i="3"/>
  <c r="E228" i="3"/>
  <c r="F228" i="3"/>
  <c r="H228" i="3"/>
  <c r="I228" i="3"/>
  <c r="K228" i="3"/>
  <c r="L228" i="3"/>
  <c r="N228" i="3"/>
  <c r="O228" i="3"/>
  <c r="Q228" i="3"/>
  <c r="R228" i="3"/>
  <c r="T228" i="3"/>
  <c r="U228" i="3"/>
  <c r="W228" i="3"/>
  <c r="X228" i="3"/>
  <c r="Z228" i="3"/>
  <c r="AA228" i="3"/>
  <c r="AC228" i="3"/>
  <c r="AD228" i="3"/>
  <c r="AF228" i="3"/>
  <c r="AG228" i="3"/>
  <c r="AI228" i="3"/>
  <c r="AJ228" i="3"/>
  <c r="AL228" i="3"/>
  <c r="AM228" i="3"/>
  <c r="E229" i="3"/>
  <c r="F229" i="3"/>
  <c r="H229" i="3"/>
  <c r="I229" i="3"/>
  <c r="K229" i="3"/>
  <c r="L229" i="3"/>
  <c r="N229" i="3"/>
  <c r="O229" i="3"/>
  <c r="Q229" i="3"/>
  <c r="R229" i="3"/>
  <c r="T229" i="3"/>
  <c r="U229" i="3"/>
  <c r="W229" i="3"/>
  <c r="X229" i="3"/>
  <c r="Z229" i="3"/>
  <c r="AA229" i="3"/>
  <c r="AC229" i="3"/>
  <c r="AD229" i="3"/>
  <c r="AF229" i="3"/>
  <c r="AG229" i="3"/>
  <c r="AI229" i="3"/>
  <c r="AJ229" i="3"/>
  <c r="AL229" i="3"/>
  <c r="AM229" i="3"/>
  <c r="E230" i="3"/>
  <c r="F230" i="3"/>
  <c r="H230" i="3"/>
  <c r="I230" i="3"/>
  <c r="K230" i="3"/>
  <c r="L230" i="3"/>
  <c r="N230" i="3"/>
  <c r="O230" i="3"/>
  <c r="Q230" i="3"/>
  <c r="R230" i="3"/>
  <c r="T230" i="3"/>
  <c r="U230" i="3"/>
  <c r="W230" i="3"/>
  <c r="X230" i="3"/>
  <c r="Z230" i="3"/>
  <c r="AA230" i="3"/>
  <c r="AC230" i="3"/>
  <c r="AD230" i="3"/>
  <c r="AF230" i="3"/>
  <c r="AG230" i="3"/>
  <c r="AI230" i="3"/>
  <c r="AJ230" i="3"/>
  <c r="AL230" i="3"/>
  <c r="AM230" i="3"/>
  <c r="E231" i="3"/>
  <c r="F231" i="3"/>
  <c r="H231" i="3"/>
  <c r="I231" i="3"/>
  <c r="K231" i="3"/>
  <c r="L231" i="3"/>
  <c r="N231" i="3"/>
  <c r="O231" i="3"/>
  <c r="Q231" i="3"/>
  <c r="R231" i="3"/>
  <c r="T231" i="3"/>
  <c r="U231" i="3"/>
  <c r="W231" i="3"/>
  <c r="X231" i="3"/>
  <c r="Z231" i="3"/>
  <c r="AA231" i="3"/>
  <c r="AC231" i="3"/>
  <c r="AD231" i="3"/>
  <c r="AF231" i="3"/>
  <c r="AG231" i="3"/>
  <c r="AI231" i="3"/>
  <c r="AJ231" i="3"/>
  <c r="AL231" i="3"/>
  <c r="AM231" i="3"/>
  <c r="E232" i="3"/>
  <c r="F232" i="3"/>
  <c r="H232" i="3"/>
  <c r="I232" i="3"/>
  <c r="K232" i="3"/>
  <c r="L232" i="3"/>
  <c r="N232" i="3"/>
  <c r="O232" i="3"/>
  <c r="Q232" i="3"/>
  <c r="R232" i="3"/>
  <c r="T232" i="3"/>
  <c r="U232" i="3"/>
  <c r="W232" i="3"/>
  <c r="X232" i="3"/>
  <c r="Z232" i="3"/>
  <c r="AA232" i="3"/>
  <c r="AC232" i="3"/>
  <c r="AD232" i="3"/>
  <c r="AF232" i="3"/>
  <c r="AG232" i="3"/>
  <c r="AI232" i="3"/>
  <c r="AJ232" i="3"/>
  <c r="AL232" i="3"/>
  <c r="AM232" i="3"/>
  <c r="E233" i="3"/>
  <c r="F233" i="3"/>
  <c r="H233" i="3"/>
  <c r="I233" i="3"/>
  <c r="K233" i="3"/>
  <c r="L233" i="3"/>
  <c r="N233" i="3"/>
  <c r="O233" i="3"/>
  <c r="Q233" i="3"/>
  <c r="R233" i="3"/>
  <c r="T233" i="3"/>
  <c r="U233" i="3"/>
  <c r="W233" i="3"/>
  <c r="X233" i="3"/>
  <c r="Z233" i="3"/>
  <c r="AA233" i="3"/>
  <c r="AC233" i="3"/>
  <c r="AD233" i="3"/>
  <c r="AF233" i="3"/>
  <c r="AG233" i="3"/>
  <c r="AI233" i="3"/>
  <c r="AJ233" i="3"/>
  <c r="AL233" i="3"/>
  <c r="AM233" i="3"/>
  <c r="E234" i="3"/>
  <c r="F234" i="3"/>
  <c r="H234" i="3"/>
  <c r="I234" i="3"/>
  <c r="K234" i="3"/>
  <c r="L234" i="3"/>
  <c r="N234" i="3"/>
  <c r="O234" i="3"/>
  <c r="Q234" i="3"/>
  <c r="R234" i="3"/>
  <c r="T234" i="3"/>
  <c r="U234" i="3"/>
  <c r="W234" i="3"/>
  <c r="X234" i="3"/>
  <c r="Z234" i="3"/>
  <c r="AA234" i="3"/>
  <c r="AC234" i="3"/>
  <c r="AD234" i="3"/>
  <c r="AF234" i="3"/>
  <c r="AG234" i="3"/>
  <c r="AI234" i="3"/>
  <c r="AJ234" i="3"/>
  <c r="AL234" i="3"/>
  <c r="AM234" i="3"/>
  <c r="E235" i="3"/>
  <c r="F235" i="3"/>
  <c r="H235" i="3"/>
  <c r="I235" i="3"/>
  <c r="K235" i="3"/>
  <c r="L235" i="3"/>
  <c r="N235" i="3"/>
  <c r="O235" i="3"/>
  <c r="Q235" i="3"/>
  <c r="R235" i="3"/>
  <c r="T235" i="3"/>
  <c r="U235" i="3"/>
  <c r="W235" i="3"/>
  <c r="X235" i="3"/>
  <c r="Z235" i="3"/>
  <c r="AA235" i="3"/>
  <c r="AC235" i="3"/>
  <c r="AD235" i="3"/>
  <c r="AF235" i="3"/>
  <c r="AG235" i="3"/>
  <c r="AI235" i="3"/>
  <c r="AJ235" i="3"/>
  <c r="AL235" i="3"/>
  <c r="AM235" i="3"/>
  <c r="E236" i="3"/>
  <c r="F236" i="3"/>
  <c r="H236" i="3"/>
  <c r="I236" i="3"/>
  <c r="K236" i="3"/>
  <c r="L236" i="3"/>
  <c r="N236" i="3"/>
  <c r="O236" i="3"/>
  <c r="Q236" i="3"/>
  <c r="R236" i="3"/>
  <c r="T236" i="3"/>
  <c r="U236" i="3"/>
  <c r="W236" i="3"/>
  <c r="X236" i="3"/>
  <c r="Z236" i="3"/>
  <c r="AA236" i="3"/>
  <c r="AC236" i="3"/>
  <c r="AD236" i="3"/>
  <c r="AF236" i="3"/>
  <c r="AG236" i="3"/>
  <c r="AI236" i="3"/>
  <c r="AJ236" i="3"/>
  <c r="AL236" i="3"/>
  <c r="AM236" i="3"/>
  <c r="E237" i="3"/>
  <c r="F237" i="3"/>
  <c r="H237" i="3"/>
  <c r="I237" i="3"/>
  <c r="K237" i="3"/>
  <c r="L237" i="3"/>
  <c r="N237" i="3"/>
  <c r="O237" i="3"/>
  <c r="Q237" i="3"/>
  <c r="R237" i="3"/>
  <c r="T237" i="3"/>
  <c r="U237" i="3"/>
  <c r="W237" i="3"/>
  <c r="X237" i="3"/>
  <c r="Z237" i="3"/>
  <c r="AA237" i="3"/>
  <c r="AC237" i="3"/>
  <c r="AD237" i="3"/>
  <c r="AF237" i="3"/>
  <c r="AG237" i="3"/>
  <c r="AI237" i="3"/>
  <c r="AJ237" i="3"/>
  <c r="AL237" i="3"/>
  <c r="AM237" i="3"/>
  <c r="E238" i="3"/>
  <c r="F238" i="3"/>
  <c r="H238" i="3"/>
  <c r="I238" i="3"/>
  <c r="K238" i="3"/>
  <c r="L238" i="3"/>
  <c r="N238" i="3"/>
  <c r="O238" i="3"/>
  <c r="Q238" i="3"/>
  <c r="R238" i="3"/>
  <c r="T238" i="3"/>
  <c r="U238" i="3"/>
  <c r="W238" i="3"/>
  <c r="X238" i="3"/>
  <c r="Z238" i="3"/>
  <c r="AA238" i="3"/>
  <c r="AC238" i="3"/>
  <c r="AD238" i="3"/>
  <c r="AF238" i="3"/>
  <c r="AG238" i="3"/>
  <c r="AI238" i="3"/>
  <c r="AJ238" i="3"/>
  <c r="AL238" i="3"/>
  <c r="AM238" i="3"/>
  <c r="E239" i="3"/>
  <c r="F239" i="3"/>
  <c r="H239" i="3"/>
  <c r="I239" i="3"/>
  <c r="K239" i="3"/>
  <c r="L239" i="3"/>
  <c r="N239" i="3"/>
  <c r="O239" i="3"/>
  <c r="Q239" i="3"/>
  <c r="R239" i="3"/>
  <c r="T239" i="3"/>
  <c r="U239" i="3"/>
  <c r="W239" i="3"/>
  <c r="X239" i="3"/>
  <c r="Z239" i="3"/>
  <c r="AA239" i="3"/>
  <c r="AC239" i="3"/>
  <c r="AD239" i="3"/>
  <c r="AF239" i="3"/>
  <c r="AG239" i="3"/>
  <c r="AI239" i="3"/>
  <c r="AJ239" i="3"/>
  <c r="AL239" i="3"/>
  <c r="AM239" i="3"/>
  <c r="E240" i="3"/>
  <c r="F240" i="3"/>
  <c r="H240" i="3"/>
  <c r="I240" i="3"/>
  <c r="K240" i="3"/>
  <c r="L240" i="3"/>
  <c r="N240" i="3"/>
  <c r="O240" i="3"/>
  <c r="Q240" i="3"/>
  <c r="R240" i="3"/>
  <c r="T240" i="3"/>
  <c r="U240" i="3"/>
  <c r="W240" i="3"/>
  <c r="X240" i="3"/>
  <c r="Z240" i="3"/>
  <c r="AA240" i="3"/>
  <c r="AC240" i="3"/>
  <c r="AD240" i="3"/>
  <c r="AF240" i="3"/>
  <c r="AG240" i="3"/>
  <c r="AI240" i="3"/>
  <c r="AJ240" i="3"/>
  <c r="AL240" i="3"/>
  <c r="AM240" i="3"/>
  <c r="E241" i="3"/>
  <c r="F241" i="3"/>
  <c r="H241" i="3"/>
  <c r="I241" i="3"/>
  <c r="K241" i="3"/>
  <c r="L241" i="3"/>
  <c r="N241" i="3"/>
  <c r="O241" i="3"/>
  <c r="Q241" i="3"/>
  <c r="R241" i="3"/>
  <c r="T241" i="3"/>
  <c r="U241" i="3"/>
  <c r="W241" i="3"/>
  <c r="X241" i="3"/>
  <c r="Z241" i="3"/>
  <c r="AA241" i="3"/>
  <c r="AC241" i="3"/>
  <c r="AD241" i="3"/>
  <c r="AF241" i="3"/>
  <c r="AG241" i="3"/>
  <c r="AI241" i="3"/>
  <c r="AJ241" i="3"/>
  <c r="AL241" i="3"/>
  <c r="AM241" i="3"/>
  <c r="E242" i="3"/>
  <c r="F242" i="3"/>
  <c r="H242" i="3"/>
  <c r="I242" i="3"/>
  <c r="K242" i="3"/>
  <c r="L242" i="3"/>
  <c r="N242" i="3"/>
  <c r="O242" i="3"/>
  <c r="Q242" i="3"/>
  <c r="R242" i="3"/>
  <c r="T242" i="3"/>
  <c r="U242" i="3"/>
  <c r="W242" i="3"/>
  <c r="X242" i="3"/>
  <c r="Z242" i="3"/>
  <c r="AA242" i="3"/>
  <c r="AC242" i="3"/>
  <c r="AD242" i="3"/>
  <c r="AF242" i="3"/>
  <c r="AG242" i="3"/>
  <c r="AI242" i="3"/>
  <c r="AJ242" i="3"/>
  <c r="AL242" i="3"/>
  <c r="AM242" i="3"/>
  <c r="E243" i="3"/>
  <c r="F243" i="3"/>
  <c r="H243" i="3"/>
  <c r="I243" i="3"/>
  <c r="K243" i="3"/>
  <c r="L243" i="3"/>
  <c r="N243" i="3"/>
  <c r="O243" i="3"/>
  <c r="Q243" i="3"/>
  <c r="R243" i="3"/>
  <c r="T243" i="3"/>
  <c r="U243" i="3"/>
  <c r="W243" i="3"/>
  <c r="X243" i="3"/>
  <c r="Z243" i="3"/>
  <c r="AA243" i="3"/>
  <c r="AC243" i="3"/>
  <c r="AD243" i="3"/>
  <c r="AF243" i="3"/>
  <c r="AG243" i="3"/>
  <c r="AI243" i="3"/>
  <c r="AJ243" i="3"/>
  <c r="AL243" i="3"/>
  <c r="AM243" i="3"/>
  <c r="E244" i="3"/>
  <c r="F244" i="3"/>
  <c r="H244" i="3"/>
  <c r="I244" i="3"/>
  <c r="K244" i="3"/>
  <c r="L244" i="3"/>
  <c r="N244" i="3"/>
  <c r="O244" i="3"/>
  <c r="Q244" i="3"/>
  <c r="R244" i="3"/>
  <c r="T244" i="3"/>
  <c r="U244" i="3"/>
  <c r="W244" i="3"/>
  <c r="X244" i="3"/>
  <c r="Z244" i="3"/>
  <c r="AA244" i="3"/>
  <c r="AC244" i="3"/>
  <c r="AD244" i="3"/>
  <c r="AF244" i="3"/>
  <c r="AG244" i="3"/>
  <c r="AI244" i="3"/>
  <c r="AJ244" i="3"/>
  <c r="AL244" i="3"/>
  <c r="AM244" i="3"/>
  <c r="E245" i="3"/>
  <c r="F245" i="3"/>
  <c r="H245" i="3"/>
  <c r="I245" i="3"/>
  <c r="K245" i="3"/>
  <c r="L245" i="3"/>
  <c r="N245" i="3"/>
  <c r="O245" i="3"/>
  <c r="Q245" i="3"/>
  <c r="R245" i="3"/>
  <c r="T245" i="3"/>
  <c r="U245" i="3"/>
  <c r="W245" i="3"/>
  <c r="X245" i="3"/>
  <c r="Z245" i="3"/>
  <c r="AA245" i="3"/>
  <c r="AC245" i="3"/>
  <c r="AD245" i="3"/>
  <c r="AF245" i="3"/>
  <c r="AG245" i="3"/>
  <c r="AI245" i="3"/>
  <c r="AJ245" i="3"/>
  <c r="AL245" i="3"/>
  <c r="AM245" i="3"/>
  <c r="E246" i="3"/>
  <c r="F246" i="3"/>
  <c r="H246" i="3"/>
  <c r="I246" i="3"/>
  <c r="K246" i="3"/>
  <c r="L246" i="3"/>
  <c r="N246" i="3"/>
  <c r="O246" i="3"/>
  <c r="Q246" i="3"/>
  <c r="R246" i="3"/>
  <c r="T246" i="3"/>
  <c r="U246" i="3"/>
  <c r="W246" i="3"/>
  <c r="X246" i="3"/>
  <c r="Z246" i="3"/>
  <c r="AA246" i="3"/>
  <c r="AC246" i="3"/>
  <c r="AD246" i="3"/>
  <c r="AF246" i="3"/>
  <c r="AG246" i="3"/>
  <c r="AI246" i="3"/>
  <c r="AJ246" i="3"/>
  <c r="AL246" i="3"/>
  <c r="AM246" i="3"/>
  <c r="E247" i="3"/>
  <c r="F247" i="3"/>
  <c r="H247" i="3"/>
  <c r="I247" i="3"/>
  <c r="K247" i="3"/>
  <c r="L247" i="3"/>
  <c r="N247" i="3"/>
  <c r="O247" i="3"/>
  <c r="Q247" i="3"/>
  <c r="R247" i="3"/>
  <c r="T247" i="3"/>
  <c r="U247" i="3"/>
  <c r="W247" i="3"/>
  <c r="X247" i="3"/>
  <c r="Z247" i="3"/>
  <c r="AA247" i="3"/>
  <c r="AC247" i="3"/>
  <c r="AD247" i="3"/>
  <c r="AF247" i="3"/>
  <c r="AG247" i="3"/>
  <c r="AI247" i="3"/>
  <c r="AJ247" i="3"/>
  <c r="AL247" i="3"/>
  <c r="AM247" i="3"/>
  <c r="E248" i="3"/>
  <c r="F248" i="3"/>
  <c r="H248" i="3"/>
  <c r="I248" i="3"/>
  <c r="K248" i="3"/>
  <c r="L248" i="3"/>
  <c r="N248" i="3"/>
  <c r="O248" i="3"/>
  <c r="Q248" i="3"/>
  <c r="R248" i="3"/>
  <c r="T248" i="3"/>
  <c r="U248" i="3"/>
  <c r="W248" i="3"/>
  <c r="X248" i="3"/>
  <c r="Z248" i="3"/>
  <c r="AA248" i="3"/>
  <c r="AC248" i="3"/>
  <c r="AD248" i="3"/>
  <c r="AF248" i="3"/>
  <c r="AG248" i="3"/>
  <c r="AI248" i="3"/>
  <c r="AJ248" i="3"/>
  <c r="AL248" i="3"/>
  <c r="AM248" i="3"/>
  <c r="E249" i="3"/>
  <c r="F249" i="3"/>
  <c r="H249" i="3"/>
  <c r="I249" i="3"/>
  <c r="K249" i="3"/>
  <c r="L249" i="3"/>
  <c r="N249" i="3"/>
  <c r="O249" i="3"/>
  <c r="Q249" i="3"/>
  <c r="R249" i="3"/>
  <c r="T249" i="3"/>
  <c r="U249" i="3"/>
  <c r="W249" i="3"/>
  <c r="X249" i="3"/>
  <c r="Z249" i="3"/>
  <c r="AA249" i="3"/>
  <c r="AC249" i="3"/>
  <c r="AD249" i="3"/>
  <c r="AF249" i="3"/>
  <c r="AG249" i="3"/>
  <c r="AI249" i="3"/>
  <c r="AJ249" i="3"/>
  <c r="AL249" i="3"/>
  <c r="AM249" i="3"/>
  <c r="E250" i="3"/>
  <c r="F250" i="3"/>
  <c r="H250" i="3"/>
  <c r="I250" i="3"/>
  <c r="K250" i="3"/>
  <c r="L250" i="3"/>
  <c r="N250" i="3"/>
  <c r="O250" i="3"/>
  <c r="Q250" i="3"/>
  <c r="R250" i="3"/>
  <c r="T250" i="3"/>
  <c r="U250" i="3"/>
  <c r="W250" i="3"/>
  <c r="X250" i="3"/>
  <c r="Z250" i="3"/>
  <c r="AA250" i="3"/>
  <c r="AC250" i="3"/>
  <c r="AD250" i="3"/>
  <c r="AF250" i="3"/>
  <c r="AG250" i="3"/>
  <c r="AI250" i="3"/>
  <c r="AJ250" i="3"/>
  <c r="AL250" i="3"/>
  <c r="AM250" i="3"/>
  <c r="E251" i="3"/>
  <c r="F251" i="3"/>
  <c r="H251" i="3"/>
  <c r="I251" i="3"/>
  <c r="K251" i="3"/>
  <c r="L251" i="3"/>
  <c r="N251" i="3"/>
  <c r="O251" i="3"/>
  <c r="Q251" i="3"/>
  <c r="R251" i="3"/>
  <c r="T251" i="3"/>
  <c r="U251" i="3"/>
  <c r="W251" i="3"/>
  <c r="X251" i="3"/>
  <c r="Z251" i="3"/>
  <c r="AA251" i="3"/>
  <c r="AC251" i="3"/>
  <c r="AD251" i="3"/>
  <c r="AF251" i="3"/>
  <c r="AG251" i="3"/>
  <c r="AI251" i="3"/>
  <c r="AJ251" i="3"/>
  <c r="AL251" i="3"/>
  <c r="AM251" i="3"/>
  <c r="E252" i="3"/>
  <c r="F252" i="3"/>
  <c r="H252" i="3"/>
  <c r="I252" i="3"/>
  <c r="K252" i="3"/>
  <c r="L252" i="3"/>
  <c r="N252" i="3"/>
  <c r="O252" i="3"/>
  <c r="Q252" i="3"/>
  <c r="R252" i="3"/>
  <c r="T252" i="3"/>
  <c r="U252" i="3"/>
  <c r="W252" i="3"/>
  <c r="X252" i="3"/>
  <c r="Z252" i="3"/>
  <c r="AA252" i="3"/>
  <c r="AC252" i="3"/>
  <c r="AD252" i="3"/>
  <c r="AF252" i="3"/>
  <c r="AG252" i="3"/>
  <c r="AI252" i="3"/>
  <c r="AJ252" i="3"/>
  <c r="AL252" i="3"/>
  <c r="AM252" i="3"/>
  <c r="E253" i="3"/>
  <c r="F253" i="3"/>
  <c r="H253" i="3"/>
  <c r="I253" i="3"/>
  <c r="K253" i="3"/>
  <c r="L253" i="3"/>
  <c r="N253" i="3"/>
  <c r="O253" i="3"/>
  <c r="Q253" i="3"/>
  <c r="R253" i="3"/>
  <c r="T253" i="3"/>
  <c r="U253" i="3"/>
  <c r="W253" i="3"/>
  <c r="X253" i="3"/>
  <c r="Z253" i="3"/>
  <c r="AA253" i="3"/>
  <c r="AC253" i="3"/>
  <c r="AD253" i="3"/>
  <c r="AF253" i="3"/>
  <c r="AG253" i="3"/>
  <c r="AI253" i="3"/>
  <c r="AJ253" i="3"/>
  <c r="AL253" i="3"/>
  <c r="AM253" i="3"/>
  <c r="E254" i="3"/>
  <c r="F254" i="3"/>
  <c r="H254" i="3"/>
  <c r="I254" i="3"/>
  <c r="K254" i="3"/>
  <c r="L254" i="3"/>
  <c r="N254" i="3"/>
  <c r="O254" i="3"/>
  <c r="Q254" i="3"/>
  <c r="R254" i="3"/>
  <c r="T254" i="3"/>
  <c r="U254" i="3"/>
  <c r="W254" i="3"/>
  <c r="X254" i="3"/>
  <c r="Z254" i="3"/>
  <c r="AA254" i="3"/>
  <c r="AC254" i="3"/>
  <c r="AD254" i="3"/>
  <c r="AF254" i="3"/>
  <c r="AG254" i="3"/>
  <c r="AI254" i="3"/>
  <c r="AJ254" i="3"/>
  <c r="AL254" i="3"/>
  <c r="AM254" i="3"/>
  <c r="E255" i="3"/>
  <c r="F255" i="3"/>
  <c r="H255" i="3"/>
  <c r="I255" i="3"/>
  <c r="K255" i="3"/>
  <c r="L255" i="3"/>
  <c r="N255" i="3"/>
  <c r="O255" i="3"/>
  <c r="Q255" i="3"/>
  <c r="R255" i="3"/>
  <c r="T255" i="3"/>
  <c r="U255" i="3"/>
  <c r="W255" i="3"/>
  <c r="X255" i="3"/>
  <c r="Z255" i="3"/>
  <c r="AA255" i="3"/>
  <c r="AC255" i="3"/>
  <c r="AD255" i="3"/>
  <c r="AF255" i="3"/>
  <c r="AG255" i="3"/>
  <c r="AI255" i="3"/>
  <c r="AJ255" i="3"/>
  <c r="AL255" i="3"/>
  <c r="AM255" i="3"/>
  <c r="E256" i="3"/>
  <c r="F256" i="3"/>
  <c r="H256" i="3"/>
  <c r="I256" i="3"/>
  <c r="K256" i="3"/>
  <c r="L256" i="3"/>
  <c r="N256" i="3"/>
  <c r="O256" i="3"/>
  <c r="Q256" i="3"/>
  <c r="R256" i="3"/>
  <c r="T256" i="3"/>
  <c r="U256" i="3"/>
  <c r="W256" i="3"/>
  <c r="X256" i="3"/>
  <c r="Z256" i="3"/>
  <c r="AA256" i="3"/>
  <c r="AC256" i="3"/>
  <c r="AD256" i="3"/>
  <c r="AF256" i="3"/>
  <c r="AG256" i="3"/>
  <c r="AI256" i="3"/>
  <c r="AJ256" i="3"/>
  <c r="AL256" i="3"/>
  <c r="AM256" i="3"/>
  <c r="E257" i="3"/>
  <c r="F257" i="3"/>
  <c r="H257" i="3"/>
  <c r="I257" i="3"/>
  <c r="K257" i="3"/>
  <c r="L257" i="3"/>
  <c r="N257" i="3"/>
  <c r="O257" i="3"/>
  <c r="Q257" i="3"/>
  <c r="R257" i="3"/>
  <c r="T257" i="3"/>
  <c r="U257" i="3"/>
  <c r="W257" i="3"/>
  <c r="X257" i="3"/>
  <c r="Z257" i="3"/>
  <c r="AA257" i="3"/>
  <c r="AC257" i="3"/>
  <c r="AD257" i="3"/>
  <c r="AF257" i="3"/>
  <c r="AG257" i="3"/>
  <c r="AI257" i="3"/>
  <c r="AJ257" i="3"/>
  <c r="AL257" i="3"/>
  <c r="AM257" i="3"/>
  <c r="E258" i="3"/>
  <c r="F258" i="3"/>
  <c r="H258" i="3"/>
  <c r="I258" i="3"/>
  <c r="K258" i="3"/>
  <c r="L258" i="3"/>
  <c r="N258" i="3"/>
  <c r="O258" i="3"/>
  <c r="Q258" i="3"/>
  <c r="R258" i="3"/>
  <c r="T258" i="3"/>
  <c r="U258" i="3"/>
  <c r="W258" i="3"/>
  <c r="X258" i="3"/>
  <c r="Z258" i="3"/>
  <c r="AA258" i="3"/>
  <c r="AC258" i="3"/>
  <c r="AD258" i="3"/>
  <c r="AF258" i="3"/>
  <c r="AG258" i="3"/>
  <c r="AI258" i="3"/>
  <c r="AJ258" i="3"/>
  <c r="AL258" i="3"/>
  <c r="AM258" i="3"/>
  <c r="E259" i="3"/>
  <c r="F259" i="3"/>
  <c r="H259" i="3"/>
  <c r="I259" i="3"/>
  <c r="K259" i="3"/>
  <c r="L259" i="3"/>
  <c r="N259" i="3"/>
  <c r="O259" i="3"/>
  <c r="Q259" i="3"/>
  <c r="R259" i="3"/>
  <c r="T259" i="3"/>
  <c r="U259" i="3"/>
  <c r="W259" i="3"/>
  <c r="X259" i="3"/>
  <c r="Z259" i="3"/>
  <c r="AA259" i="3"/>
  <c r="AC259" i="3"/>
  <c r="AD259" i="3"/>
  <c r="AF259" i="3"/>
  <c r="AG259" i="3"/>
  <c r="AI259" i="3"/>
  <c r="AJ259" i="3"/>
  <c r="AL259" i="3"/>
  <c r="AM259" i="3"/>
  <c r="E260" i="3"/>
  <c r="F260" i="3"/>
  <c r="H260" i="3"/>
  <c r="I260" i="3"/>
  <c r="K260" i="3"/>
  <c r="L260" i="3"/>
  <c r="N260" i="3"/>
  <c r="O260" i="3"/>
  <c r="Q260" i="3"/>
  <c r="R260" i="3"/>
  <c r="T260" i="3"/>
  <c r="U260" i="3"/>
  <c r="W260" i="3"/>
  <c r="X260" i="3"/>
  <c r="Z260" i="3"/>
  <c r="AA260" i="3"/>
  <c r="AC260" i="3"/>
  <c r="AD260" i="3"/>
  <c r="AF260" i="3"/>
  <c r="AG260" i="3"/>
  <c r="AI260" i="3"/>
  <c r="AJ260" i="3"/>
  <c r="AL260" i="3"/>
  <c r="AM260" i="3"/>
  <c r="E261" i="3"/>
  <c r="F261" i="3"/>
  <c r="H261" i="3"/>
  <c r="I261" i="3"/>
  <c r="K261" i="3"/>
  <c r="L261" i="3"/>
  <c r="N261" i="3"/>
  <c r="O261" i="3"/>
  <c r="Q261" i="3"/>
  <c r="R261" i="3"/>
  <c r="T261" i="3"/>
  <c r="U261" i="3"/>
  <c r="W261" i="3"/>
  <c r="X261" i="3"/>
  <c r="Z261" i="3"/>
  <c r="AA261" i="3"/>
  <c r="AC261" i="3"/>
  <c r="AD261" i="3"/>
  <c r="AF261" i="3"/>
  <c r="AG261" i="3"/>
  <c r="AI261" i="3"/>
  <c r="AJ261" i="3"/>
  <c r="AL261" i="3"/>
  <c r="AM261" i="3"/>
  <c r="E262" i="3"/>
  <c r="F262" i="3"/>
  <c r="H262" i="3"/>
  <c r="I262" i="3"/>
  <c r="K262" i="3"/>
  <c r="L262" i="3"/>
  <c r="N262" i="3"/>
  <c r="O262" i="3"/>
  <c r="Q262" i="3"/>
  <c r="R262" i="3"/>
  <c r="T262" i="3"/>
  <c r="U262" i="3"/>
  <c r="W262" i="3"/>
  <c r="X262" i="3"/>
  <c r="Z262" i="3"/>
  <c r="AA262" i="3"/>
  <c r="AC262" i="3"/>
  <c r="AD262" i="3"/>
  <c r="AF262" i="3"/>
  <c r="AG262" i="3"/>
  <c r="AI262" i="3"/>
  <c r="AJ262" i="3"/>
  <c r="AL262" i="3"/>
  <c r="AM262" i="3"/>
  <c r="E263" i="3"/>
  <c r="F263" i="3"/>
  <c r="H263" i="3"/>
  <c r="I263" i="3"/>
  <c r="K263" i="3"/>
  <c r="L263" i="3"/>
  <c r="N263" i="3"/>
  <c r="O263" i="3"/>
  <c r="Q263" i="3"/>
  <c r="R263" i="3"/>
  <c r="T263" i="3"/>
  <c r="U263" i="3"/>
  <c r="W263" i="3"/>
  <c r="X263" i="3"/>
  <c r="Z263" i="3"/>
  <c r="AA263" i="3"/>
  <c r="AC263" i="3"/>
  <c r="AD263" i="3"/>
  <c r="AF263" i="3"/>
  <c r="AG263" i="3"/>
  <c r="AI263" i="3"/>
  <c r="AJ263" i="3"/>
  <c r="AL263" i="3"/>
  <c r="AM263" i="3"/>
  <c r="E264" i="3"/>
  <c r="F264" i="3"/>
  <c r="H264" i="3"/>
  <c r="I264" i="3"/>
  <c r="K264" i="3"/>
  <c r="L264" i="3"/>
  <c r="N264" i="3"/>
  <c r="O264" i="3"/>
  <c r="Q264" i="3"/>
  <c r="R264" i="3"/>
  <c r="T264" i="3"/>
  <c r="U264" i="3"/>
  <c r="W264" i="3"/>
  <c r="X264" i="3"/>
  <c r="Z264" i="3"/>
  <c r="AA264" i="3"/>
  <c r="AC264" i="3"/>
  <c r="AD264" i="3"/>
  <c r="AF264" i="3"/>
  <c r="AG264" i="3"/>
  <c r="AI264" i="3"/>
  <c r="AJ264" i="3"/>
  <c r="AL264" i="3"/>
  <c r="AM264" i="3"/>
  <c r="E265" i="3"/>
  <c r="F265" i="3"/>
  <c r="H265" i="3"/>
  <c r="I265" i="3"/>
  <c r="K265" i="3"/>
  <c r="L265" i="3"/>
  <c r="N265" i="3"/>
  <c r="O265" i="3"/>
  <c r="Q265" i="3"/>
  <c r="R265" i="3"/>
  <c r="T265" i="3"/>
  <c r="U265" i="3"/>
  <c r="W265" i="3"/>
  <c r="X265" i="3"/>
  <c r="Z265" i="3"/>
  <c r="AA265" i="3"/>
  <c r="AC265" i="3"/>
  <c r="AD265" i="3"/>
  <c r="AF265" i="3"/>
  <c r="AG265" i="3"/>
  <c r="AI265" i="3"/>
  <c r="AJ265" i="3"/>
  <c r="AL265" i="3"/>
  <c r="AM265" i="3"/>
  <c r="E266" i="3"/>
  <c r="F266" i="3"/>
  <c r="H266" i="3"/>
  <c r="I266" i="3"/>
  <c r="K266" i="3"/>
  <c r="L266" i="3"/>
  <c r="N266" i="3"/>
  <c r="O266" i="3"/>
  <c r="Q266" i="3"/>
  <c r="R266" i="3"/>
  <c r="T266" i="3"/>
  <c r="U266" i="3"/>
  <c r="W266" i="3"/>
  <c r="X266" i="3"/>
  <c r="Z266" i="3"/>
  <c r="AA266" i="3"/>
  <c r="AC266" i="3"/>
  <c r="AD266" i="3"/>
  <c r="AF266" i="3"/>
  <c r="AG266" i="3"/>
  <c r="AI266" i="3"/>
  <c r="AJ266" i="3"/>
  <c r="AL266" i="3"/>
  <c r="AM266" i="3"/>
  <c r="E267" i="3"/>
  <c r="F267" i="3"/>
  <c r="H267" i="3"/>
  <c r="I267" i="3"/>
  <c r="K267" i="3"/>
  <c r="L267" i="3"/>
  <c r="N267" i="3"/>
  <c r="O267" i="3"/>
  <c r="Q267" i="3"/>
  <c r="R267" i="3"/>
  <c r="T267" i="3"/>
  <c r="U267" i="3"/>
  <c r="W267" i="3"/>
  <c r="X267" i="3"/>
  <c r="Z267" i="3"/>
  <c r="AA267" i="3"/>
  <c r="AC267" i="3"/>
  <c r="AD267" i="3"/>
  <c r="AF267" i="3"/>
  <c r="AG267" i="3"/>
  <c r="AI267" i="3"/>
  <c r="AJ267" i="3"/>
  <c r="AL267" i="3"/>
  <c r="AM267" i="3"/>
  <c r="E268" i="3"/>
  <c r="F268" i="3"/>
  <c r="H268" i="3"/>
  <c r="I268" i="3"/>
  <c r="K268" i="3"/>
  <c r="L268" i="3"/>
  <c r="N268" i="3"/>
  <c r="O268" i="3"/>
  <c r="Q268" i="3"/>
  <c r="R268" i="3"/>
  <c r="T268" i="3"/>
  <c r="U268" i="3"/>
  <c r="W268" i="3"/>
  <c r="X268" i="3"/>
  <c r="Z268" i="3"/>
  <c r="AA268" i="3"/>
  <c r="AC268" i="3"/>
  <c r="AD268" i="3"/>
  <c r="AF268" i="3"/>
  <c r="AG268" i="3"/>
  <c r="AI268" i="3"/>
  <c r="AJ268" i="3"/>
  <c r="AL268" i="3"/>
  <c r="AM268" i="3"/>
  <c r="E269" i="3"/>
  <c r="F269" i="3"/>
  <c r="H269" i="3"/>
  <c r="I269" i="3"/>
  <c r="K269" i="3"/>
  <c r="L269" i="3"/>
  <c r="N269" i="3"/>
  <c r="O269" i="3"/>
  <c r="Q269" i="3"/>
  <c r="R269" i="3"/>
  <c r="T269" i="3"/>
  <c r="U269" i="3"/>
  <c r="W269" i="3"/>
  <c r="X269" i="3"/>
  <c r="Z269" i="3"/>
  <c r="AA269" i="3"/>
  <c r="AC269" i="3"/>
  <c r="AD269" i="3"/>
  <c r="AF269" i="3"/>
  <c r="AG269" i="3"/>
  <c r="AI269" i="3"/>
  <c r="AJ269" i="3"/>
  <c r="AL269" i="3"/>
  <c r="AM269" i="3"/>
  <c r="E270" i="3"/>
  <c r="F270" i="3"/>
  <c r="H270" i="3"/>
  <c r="I270" i="3"/>
  <c r="K270" i="3"/>
  <c r="L270" i="3"/>
  <c r="N270" i="3"/>
  <c r="O270" i="3"/>
  <c r="Q270" i="3"/>
  <c r="R270" i="3"/>
  <c r="T270" i="3"/>
  <c r="U270" i="3"/>
  <c r="W270" i="3"/>
  <c r="X270" i="3"/>
  <c r="Z270" i="3"/>
  <c r="AA270" i="3"/>
  <c r="AC270" i="3"/>
  <c r="AD270" i="3"/>
  <c r="AF270" i="3"/>
  <c r="AG270" i="3"/>
  <c r="AI270" i="3"/>
  <c r="AJ270" i="3"/>
  <c r="AL270" i="3"/>
  <c r="AM270" i="3"/>
  <c r="E271" i="3"/>
  <c r="F271" i="3"/>
  <c r="H271" i="3"/>
  <c r="I271" i="3"/>
  <c r="K271" i="3"/>
  <c r="L271" i="3"/>
  <c r="N271" i="3"/>
  <c r="O271" i="3"/>
  <c r="Q271" i="3"/>
  <c r="R271" i="3"/>
  <c r="T271" i="3"/>
  <c r="U271" i="3"/>
  <c r="W271" i="3"/>
  <c r="X271" i="3"/>
  <c r="Z271" i="3"/>
  <c r="AA271" i="3"/>
  <c r="AC271" i="3"/>
  <c r="AD271" i="3"/>
  <c r="AF271" i="3"/>
  <c r="AG271" i="3"/>
  <c r="AI271" i="3"/>
  <c r="AJ271" i="3"/>
  <c r="AL271" i="3"/>
  <c r="AM271" i="3"/>
  <c r="E272" i="3"/>
  <c r="F272" i="3"/>
  <c r="H272" i="3"/>
  <c r="I272" i="3"/>
  <c r="K272" i="3"/>
  <c r="L272" i="3"/>
  <c r="N272" i="3"/>
  <c r="O272" i="3"/>
  <c r="Q272" i="3"/>
  <c r="R272" i="3"/>
  <c r="T272" i="3"/>
  <c r="U272" i="3"/>
  <c r="W272" i="3"/>
  <c r="X272" i="3"/>
  <c r="Z272" i="3"/>
  <c r="AA272" i="3"/>
  <c r="AC272" i="3"/>
  <c r="AD272" i="3"/>
  <c r="AF272" i="3"/>
  <c r="AG272" i="3"/>
  <c r="AI272" i="3"/>
  <c r="AJ272" i="3"/>
  <c r="AL272" i="3"/>
  <c r="AM272" i="3"/>
  <c r="E273" i="3"/>
  <c r="F273" i="3"/>
  <c r="H273" i="3"/>
  <c r="I273" i="3"/>
  <c r="K273" i="3"/>
  <c r="L273" i="3"/>
  <c r="N273" i="3"/>
  <c r="O273" i="3"/>
  <c r="Q273" i="3"/>
  <c r="R273" i="3"/>
  <c r="T273" i="3"/>
  <c r="U273" i="3"/>
  <c r="W273" i="3"/>
  <c r="X273" i="3"/>
  <c r="Z273" i="3"/>
  <c r="AA273" i="3"/>
  <c r="AC273" i="3"/>
  <c r="AD273" i="3"/>
  <c r="AF273" i="3"/>
  <c r="AG273" i="3"/>
  <c r="AI273" i="3"/>
  <c r="AJ273" i="3"/>
  <c r="AL273" i="3"/>
  <c r="AM273" i="3"/>
  <c r="E274" i="3"/>
  <c r="F274" i="3"/>
  <c r="H274" i="3"/>
  <c r="I274" i="3"/>
  <c r="K274" i="3"/>
  <c r="L274" i="3"/>
  <c r="N274" i="3"/>
  <c r="O274" i="3"/>
  <c r="Q274" i="3"/>
  <c r="R274" i="3"/>
  <c r="T274" i="3"/>
  <c r="U274" i="3"/>
  <c r="W274" i="3"/>
  <c r="X274" i="3"/>
  <c r="Z274" i="3"/>
  <c r="AA274" i="3"/>
  <c r="AC274" i="3"/>
  <c r="AD274" i="3"/>
  <c r="AF274" i="3"/>
  <c r="AG274" i="3"/>
  <c r="AI274" i="3"/>
  <c r="AJ274" i="3"/>
  <c r="AL274" i="3"/>
  <c r="AM274" i="3"/>
  <c r="E275" i="3"/>
  <c r="F275" i="3"/>
  <c r="H275" i="3"/>
  <c r="I275" i="3"/>
  <c r="K275" i="3"/>
  <c r="L275" i="3"/>
  <c r="N275" i="3"/>
  <c r="O275" i="3"/>
  <c r="Q275" i="3"/>
  <c r="R275" i="3"/>
  <c r="T275" i="3"/>
  <c r="U275" i="3"/>
  <c r="W275" i="3"/>
  <c r="X275" i="3"/>
  <c r="Z275" i="3"/>
  <c r="AA275" i="3"/>
  <c r="AC275" i="3"/>
  <c r="AD275" i="3"/>
  <c r="AF275" i="3"/>
  <c r="AG275" i="3"/>
  <c r="AI275" i="3"/>
  <c r="AJ275" i="3"/>
  <c r="AL275" i="3"/>
  <c r="AM275" i="3"/>
  <c r="E276" i="3"/>
  <c r="F276" i="3"/>
  <c r="H276" i="3"/>
  <c r="I276" i="3"/>
  <c r="K276" i="3"/>
  <c r="L276" i="3"/>
  <c r="N276" i="3"/>
  <c r="O276" i="3"/>
  <c r="Q276" i="3"/>
  <c r="R276" i="3"/>
  <c r="T276" i="3"/>
  <c r="U276" i="3"/>
  <c r="W276" i="3"/>
  <c r="X276" i="3"/>
  <c r="Z276" i="3"/>
  <c r="AA276" i="3"/>
  <c r="AC276" i="3"/>
  <c r="AD276" i="3"/>
  <c r="AF276" i="3"/>
  <c r="AG276" i="3"/>
  <c r="AI276" i="3"/>
  <c r="AJ276" i="3"/>
  <c r="AL276" i="3"/>
  <c r="AM276" i="3"/>
  <c r="E277" i="3"/>
  <c r="F277" i="3"/>
  <c r="H277" i="3"/>
  <c r="I277" i="3"/>
  <c r="K277" i="3"/>
  <c r="L277" i="3"/>
  <c r="N277" i="3"/>
  <c r="O277" i="3"/>
  <c r="Q277" i="3"/>
  <c r="R277" i="3"/>
  <c r="T277" i="3"/>
  <c r="U277" i="3"/>
  <c r="W277" i="3"/>
  <c r="X277" i="3"/>
  <c r="Z277" i="3"/>
  <c r="AA277" i="3"/>
  <c r="AC277" i="3"/>
  <c r="AD277" i="3"/>
  <c r="AF277" i="3"/>
  <c r="AG277" i="3"/>
  <c r="AI277" i="3"/>
  <c r="AJ277" i="3"/>
  <c r="AL277" i="3"/>
  <c r="AM277" i="3"/>
  <c r="E278" i="3"/>
  <c r="F278" i="3"/>
  <c r="H278" i="3"/>
  <c r="I278" i="3"/>
  <c r="K278" i="3"/>
  <c r="L278" i="3"/>
  <c r="N278" i="3"/>
  <c r="O278" i="3"/>
  <c r="Q278" i="3"/>
  <c r="R278" i="3"/>
  <c r="T278" i="3"/>
  <c r="U278" i="3"/>
  <c r="W278" i="3"/>
  <c r="X278" i="3"/>
  <c r="Z278" i="3"/>
  <c r="AA278" i="3"/>
  <c r="AC278" i="3"/>
  <c r="AD278" i="3"/>
  <c r="AF278" i="3"/>
  <c r="AG278" i="3"/>
  <c r="AI278" i="3"/>
  <c r="AJ278" i="3"/>
  <c r="AL278" i="3"/>
  <c r="AM278" i="3"/>
  <c r="E279" i="3"/>
  <c r="F279" i="3"/>
  <c r="H279" i="3"/>
  <c r="I279" i="3"/>
  <c r="K279" i="3"/>
  <c r="L279" i="3"/>
  <c r="N279" i="3"/>
  <c r="O279" i="3"/>
  <c r="Q279" i="3"/>
  <c r="R279" i="3"/>
  <c r="T279" i="3"/>
  <c r="U279" i="3"/>
  <c r="W279" i="3"/>
  <c r="X279" i="3"/>
  <c r="Z279" i="3"/>
  <c r="AA279" i="3"/>
  <c r="AC279" i="3"/>
  <c r="AD279" i="3"/>
  <c r="AF279" i="3"/>
  <c r="AG279" i="3"/>
  <c r="AI279" i="3"/>
  <c r="AJ279" i="3"/>
  <c r="AL279" i="3"/>
  <c r="AM279" i="3"/>
  <c r="E280" i="3"/>
  <c r="F280" i="3"/>
  <c r="H280" i="3"/>
  <c r="I280" i="3"/>
  <c r="K280" i="3"/>
  <c r="L280" i="3"/>
  <c r="N280" i="3"/>
  <c r="O280" i="3"/>
  <c r="Q280" i="3"/>
  <c r="R280" i="3"/>
  <c r="T280" i="3"/>
  <c r="U280" i="3"/>
  <c r="W280" i="3"/>
  <c r="X280" i="3"/>
  <c r="Z280" i="3"/>
  <c r="AA280" i="3"/>
  <c r="AC280" i="3"/>
  <c r="AD280" i="3"/>
  <c r="AF280" i="3"/>
  <c r="AG280" i="3"/>
  <c r="AI280" i="3"/>
  <c r="AJ280" i="3"/>
  <c r="AL280" i="3"/>
  <c r="AM280" i="3"/>
  <c r="E281" i="3"/>
  <c r="F281" i="3"/>
  <c r="H281" i="3"/>
  <c r="I281" i="3"/>
  <c r="K281" i="3"/>
  <c r="L281" i="3"/>
  <c r="N281" i="3"/>
  <c r="O281" i="3"/>
  <c r="Q281" i="3"/>
  <c r="R281" i="3"/>
  <c r="T281" i="3"/>
  <c r="U281" i="3"/>
  <c r="W281" i="3"/>
  <c r="X281" i="3"/>
  <c r="Z281" i="3"/>
  <c r="AA281" i="3"/>
  <c r="AC281" i="3"/>
  <c r="AD281" i="3"/>
  <c r="AF281" i="3"/>
  <c r="AG281" i="3"/>
  <c r="AI281" i="3"/>
  <c r="AJ281" i="3"/>
  <c r="AL281" i="3"/>
  <c r="AM281" i="3"/>
  <c r="E282" i="3"/>
  <c r="F282" i="3"/>
  <c r="H282" i="3"/>
  <c r="I282" i="3"/>
  <c r="K282" i="3"/>
  <c r="L282" i="3"/>
  <c r="N282" i="3"/>
  <c r="O282" i="3"/>
  <c r="Q282" i="3"/>
  <c r="R282" i="3"/>
  <c r="T282" i="3"/>
  <c r="U282" i="3"/>
  <c r="W282" i="3"/>
  <c r="X282" i="3"/>
  <c r="Z282" i="3"/>
  <c r="AA282" i="3"/>
  <c r="AC282" i="3"/>
  <c r="AD282" i="3"/>
  <c r="AF282" i="3"/>
  <c r="AG282" i="3"/>
  <c r="AI282" i="3"/>
  <c r="AJ282" i="3"/>
  <c r="AL282" i="3"/>
  <c r="AM282" i="3"/>
  <c r="E283" i="3"/>
  <c r="F283" i="3"/>
  <c r="H283" i="3"/>
  <c r="I283" i="3"/>
  <c r="K283" i="3"/>
  <c r="L283" i="3"/>
  <c r="N283" i="3"/>
  <c r="O283" i="3"/>
  <c r="Q283" i="3"/>
  <c r="R283" i="3"/>
  <c r="T283" i="3"/>
  <c r="U283" i="3"/>
  <c r="W283" i="3"/>
  <c r="X283" i="3"/>
  <c r="Z283" i="3"/>
  <c r="AA283" i="3"/>
  <c r="AC283" i="3"/>
  <c r="AD283" i="3"/>
  <c r="AF283" i="3"/>
  <c r="AG283" i="3"/>
  <c r="AI283" i="3"/>
  <c r="AJ283" i="3"/>
  <c r="AL283" i="3"/>
  <c r="AM283" i="3"/>
  <c r="E284" i="3"/>
  <c r="F284" i="3"/>
  <c r="H284" i="3"/>
  <c r="I284" i="3"/>
  <c r="K284" i="3"/>
  <c r="L284" i="3"/>
  <c r="N284" i="3"/>
  <c r="O284" i="3"/>
  <c r="Q284" i="3"/>
  <c r="R284" i="3"/>
  <c r="T284" i="3"/>
  <c r="U284" i="3"/>
  <c r="W284" i="3"/>
  <c r="X284" i="3"/>
  <c r="Z284" i="3"/>
  <c r="AA284" i="3"/>
  <c r="AC284" i="3"/>
  <c r="AD284" i="3"/>
  <c r="AF284" i="3"/>
  <c r="AG284" i="3"/>
  <c r="AI284" i="3"/>
  <c r="AJ284" i="3"/>
  <c r="AL284" i="3"/>
  <c r="AM284" i="3"/>
  <c r="E285" i="3"/>
  <c r="F285" i="3"/>
  <c r="H285" i="3"/>
  <c r="I285" i="3"/>
  <c r="K285" i="3"/>
  <c r="L285" i="3"/>
  <c r="N285" i="3"/>
  <c r="O285" i="3"/>
  <c r="Q285" i="3"/>
  <c r="R285" i="3"/>
  <c r="T285" i="3"/>
  <c r="U285" i="3"/>
  <c r="W285" i="3"/>
  <c r="X285" i="3"/>
  <c r="Z285" i="3"/>
  <c r="AA285" i="3"/>
  <c r="AC285" i="3"/>
  <c r="AD285" i="3"/>
  <c r="AF285" i="3"/>
  <c r="AG285" i="3"/>
  <c r="AI285" i="3"/>
  <c r="AJ285" i="3"/>
  <c r="AL285" i="3"/>
  <c r="AM285" i="3"/>
  <c r="E286" i="3"/>
  <c r="F286" i="3"/>
  <c r="H286" i="3"/>
  <c r="I286" i="3"/>
  <c r="K286" i="3"/>
  <c r="L286" i="3"/>
  <c r="N286" i="3"/>
  <c r="O286" i="3"/>
  <c r="Q286" i="3"/>
  <c r="R286" i="3"/>
  <c r="T286" i="3"/>
  <c r="U286" i="3"/>
  <c r="W286" i="3"/>
  <c r="X286" i="3"/>
  <c r="Z286" i="3"/>
  <c r="AA286" i="3"/>
  <c r="AC286" i="3"/>
  <c r="AD286" i="3"/>
  <c r="AF286" i="3"/>
  <c r="AG286" i="3"/>
  <c r="AI286" i="3"/>
  <c r="AJ286" i="3"/>
  <c r="AL286" i="3"/>
  <c r="AM286" i="3"/>
  <c r="E287" i="3"/>
  <c r="F287" i="3"/>
  <c r="H287" i="3"/>
  <c r="I287" i="3"/>
  <c r="K287" i="3"/>
  <c r="L287" i="3"/>
  <c r="N287" i="3"/>
  <c r="O287" i="3"/>
  <c r="Q287" i="3"/>
  <c r="R287" i="3"/>
  <c r="T287" i="3"/>
  <c r="U287" i="3"/>
  <c r="W287" i="3"/>
  <c r="X287" i="3"/>
  <c r="Z287" i="3"/>
  <c r="AA287" i="3"/>
  <c r="AC287" i="3"/>
  <c r="AD287" i="3"/>
  <c r="AF287" i="3"/>
  <c r="AG287" i="3"/>
  <c r="AI287" i="3"/>
  <c r="AJ287" i="3"/>
  <c r="AL287" i="3"/>
  <c r="AM287" i="3"/>
  <c r="E288" i="3"/>
  <c r="F288" i="3"/>
  <c r="H288" i="3"/>
  <c r="I288" i="3"/>
  <c r="K288" i="3"/>
  <c r="L288" i="3"/>
  <c r="N288" i="3"/>
  <c r="O288" i="3"/>
  <c r="Q288" i="3"/>
  <c r="R288" i="3"/>
  <c r="T288" i="3"/>
  <c r="U288" i="3"/>
  <c r="W288" i="3"/>
  <c r="X288" i="3"/>
  <c r="Z288" i="3"/>
  <c r="AA288" i="3"/>
  <c r="AC288" i="3"/>
  <c r="AD288" i="3"/>
  <c r="AF288" i="3"/>
  <c r="AG288" i="3"/>
  <c r="AI288" i="3"/>
  <c r="AJ288" i="3"/>
  <c r="AL288" i="3"/>
  <c r="AM288" i="3"/>
  <c r="E289" i="3"/>
  <c r="F289" i="3"/>
  <c r="H289" i="3"/>
  <c r="I289" i="3"/>
  <c r="K289" i="3"/>
  <c r="L289" i="3"/>
  <c r="N289" i="3"/>
  <c r="O289" i="3"/>
  <c r="Q289" i="3"/>
  <c r="R289" i="3"/>
  <c r="T289" i="3"/>
  <c r="U289" i="3"/>
  <c r="W289" i="3"/>
  <c r="X289" i="3"/>
  <c r="Z289" i="3"/>
  <c r="AA289" i="3"/>
  <c r="AC289" i="3"/>
  <c r="AD289" i="3"/>
  <c r="AF289" i="3"/>
  <c r="AG289" i="3"/>
  <c r="AI289" i="3"/>
  <c r="AJ289" i="3"/>
  <c r="AL289" i="3"/>
  <c r="AM289" i="3"/>
  <c r="E290" i="3"/>
  <c r="F290" i="3"/>
  <c r="H290" i="3"/>
  <c r="I290" i="3"/>
  <c r="K290" i="3"/>
  <c r="L290" i="3"/>
  <c r="N290" i="3"/>
  <c r="O290" i="3"/>
  <c r="Q290" i="3"/>
  <c r="R290" i="3"/>
  <c r="T290" i="3"/>
  <c r="U290" i="3"/>
  <c r="W290" i="3"/>
  <c r="X290" i="3"/>
  <c r="Z290" i="3"/>
  <c r="AA290" i="3"/>
  <c r="AC290" i="3"/>
  <c r="AD290" i="3"/>
  <c r="AF290" i="3"/>
  <c r="AG290" i="3"/>
  <c r="AI290" i="3"/>
  <c r="AJ290" i="3"/>
  <c r="AL290" i="3"/>
  <c r="AM290" i="3"/>
  <c r="E291" i="3"/>
  <c r="F291" i="3"/>
  <c r="H291" i="3"/>
  <c r="I291" i="3"/>
  <c r="K291" i="3"/>
  <c r="L291" i="3"/>
  <c r="N291" i="3"/>
  <c r="O291" i="3"/>
  <c r="Q291" i="3"/>
  <c r="R291" i="3"/>
  <c r="T291" i="3"/>
  <c r="U291" i="3"/>
  <c r="W291" i="3"/>
  <c r="X291" i="3"/>
  <c r="Z291" i="3"/>
  <c r="AA291" i="3"/>
  <c r="AC291" i="3"/>
  <c r="AD291" i="3"/>
  <c r="AF291" i="3"/>
  <c r="AG291" i="3"/>
  <c r="AI291" i="3"/>
  <c r="AJ291" i="3"/>
  <c r="AL291" i="3"/>
  <c r="AM291" i="3"/>
  <c r="E292" i="3"/>
  <c r="F292" i="3"/>
  <c r="H292" i="3"/>
  <c r="I292" i="3"/>
  <c r="K292" i="3"/>
  <c r="L292" i="3"/>
  <c r="N292" i="3"/>
  <c r="O292" i="3"/>
  <c r="Q292" i="3"/>
  <c r="R292" i="3"/>
  <c r="T292" i="3"/>
  <c r="U292" i="3"/>
  <c r="W292" i="3"/>
  <c r="X292" i="3"/>
  <c r="Z292" i="3"/>
  <c r="AA292" i="3"/>
  <c r="AC292" i="3"/>
  <c r="AD292" i="3"/>
  <c r="AF292" i="3"/>
  <c r="AG292" i="3"/>
  <c r="AI292" i="3"/>
  <c r="AJ292" i="3"/>
  <c r="AL292" i="3"/>
  <c r="AM292" i="3"/>
  <c r="E293" i="3"/>
  <c r="F293" i="3"/>
  <c r="H293" i="3"/>
  <c r="I293" i="3"/>
  <c r="K293" i="3"/>
  <c r="L293" i="3"/>
  <c r="N293" i="3"/>
  <c r="O293" i="3"/>
  <c r="Q293" i="3"/>
  <c r="R293" i="3"/>
  <c r="T293" i="3"/>
  <c r="U293" i="3"/>
  <c r="W293" i="3"/>
  <c r="X293" i="3"/>
  <c r="Z293" i="3"/>
  <c r="AA293" i="3"/>
  <c r="AC293" i="3"/>
  <c r="AD293" i="3"/>
  <c r="AF293" i="3"/>
  <c r="AG293" i="3"/>
  <c r="AI293" i="3"/>
  <c r="AJ293" i="3"/>
  <c r="AL293" i="3"/>
  <c r="AM293" i="3"/>
  <c r="E294" i="3"/>
  <c r="F294" i="3"/>
  <c r="H294" i="3"/>
  <c r="I294" i="3"/>
  <c r="K294" i="3"/>
  <c r="L294" i="3"/>
  <c r="N294" i="3"/>
  <c r="O294" i="3"/>
  <c r="Q294" i="3"/>
  <c r="R294" i="3"/>
  <c r="T294" i="3"/>
  <c r="U294" i="3"/>
  <c r="W294" i="3"/>
  <c r="X294" i="3"/>
  <c r="Z294" i="3"/>
  <c r="AA294" i="3"/>
  <c r="AC294" i="3"/>
  <c r="AD294" i="3"/>
  <c r="AF294" i="3"/>
  <c r="AG294" i="3"/>
  <c r="AI294" i="3"/>
  <c r="AJ294" i="3"/>
  <c r="AL294" i="3"/>
  <c r="AM294" i="3"/>
  <c r="E295" i="3"/>
  <c r="F295" i="3"/>
  <c r="H295" i="3"/>
  <c r="I295" i="3"/>
  <c r="K295" i="3"/>
  <c r="L295" i="3"/>
  <c r="N295" i="3"/>
  <c r="O295" i="3"/>
  <c r="Q295" i="3"/>
  <c r="R295" i="3"/>
  <c r="T295" i="3"/>
  <c r="U295" i="3"/>
  <c r="W295" i="3"/>
  <c r="X295" i="3"/>
  <c r="Z295" i="3"/>
  <c r="AA295" i="3"/>
  <c r="AC295" i="3"/>
  <c r="AD295" i="3"/>
  <c r="AF295" i="3"/>
  <c r="AG295" i="3"/>
  <c r="AI295" i="3"/>
  <c r="AJ295" i="3"/>
  <c r="AL295" i="3"/>
  <c r="AM295" i="3"/>
  <c r="E296" i="3"/>
  <c r="F296" i="3"/>
  <c r="H296" i="3"/>
  <c r="I296" i="3"/>
  <c r="K296" i="3"/>
  <c r="L296" i="3"/>
  <c r="N296" i="3"/>
  <c r="O296" i="3"/>
  <c r="Q296" i="3"/>
  <c r="R296" i="3"/>
  <c r="T296" i="3"/>
  <c r="U296" i="3"/>
  <c r="W296" i="3"/>
  <c r="X296" i="3"/>
  <c r="Z296" i="3"/>
  <c r="AA296" i="3"/>
  <c r="AC296" i="3"/>
  <c r="AD296" i="3"/>
  <c r="AF296" i="3"/>
  <c r="AG296" i="3"/>
  <c r="AI296" i="3"/>
  <c r="AJ296" i="3"/>
  <c r="AL296" i="3"/>
  <c r="AM296" i="3"/>
  <c r="E297" i="3"/>
  <c r="F297" i="3"/>
  <c r="H297" i="3"/>
  <c r="I297" i="3"/>
  <c r="K297" i="3"/>
  <c r="L297" i="3"/>
  <c r="N297" i="3"/>
  <c r="O297" i="3"/>
  <c r="Q297" i="3"/>
  <c r="R297" i="3"/>
  <c r="T297" i="3"/>
  <c r="U297" i="3"/>
  <c r="W297" i="3"/>
  <c r="X297" i="3"/>
  <c r="Z297" i="3"/>
  <c r="AA297" i="3"/>
  <c r="AC297" i="3"/>
  <c r="AD297" i="3"/>
  <c r="AF297" i="3"/>
  <c r="AG297" i="3"/>
  <c r="AI297" i="3"/>
  <c r="AJ297" i="3"/>
  <c r="AL297" i="3"/>
  <c r="AM297" i="3"/>
  <c r="E298" i="3"/>
  <c r="F298" i="3"/>
  <c r="H298" i="3"/>
  <c r="I298" i="3"/>
  <c r="K298" i="3"/>
  <c r="L298" i="3"/>
  <c r="N298" i="3"/>
  <c r="O298" i="3"/>
  <c r="Q298" i="3"/>
  <c r="R298" i="3"/>
  <c r="T298" i="3"/>
  <c r="U298" i="3"/>
  <c r="W298" i="3"/>
  <c r="X298" i="3"/>
  <c r="Z298" i="3"/>
  <c r="AA298" i="3"/>
  <c r="AC298" i="3"/>
  <c r="AD298" i="3"/>
  <c r="AF298" i="3"/>
  <c r="AG298" i="3"/>
  <c r="AI298" i="3"/>
  <c r="AJ298" i="3"/>
  <c r="AL298" i="3"/>
  <c r="AM298" i="3"/>
  <c r="E299" i="3"/>
  <c r="F299" i="3"/>
  <c r="H299" i="3"/>
  <c r="I299" i="3"/>
  <c r="K299" i="3"/>
  <c r="L299" i="3"/>
  <c r="N299" i="3"/>
  <c r="O299" i="3"/>
  <c r="Q299" i="3"/>
  <c r="R299" i="3"/>
  <c r="T299" i="3"/>
  <c r="U299" i="3"/>
  <c r="W299" i="3"/>
  <c r="X299" i="3"/>
  <c r="Z299" i="3"/>
  <c r="AA299" i="3"/>
  <c r="AC299" i="3"/>
  <c r="AD299" i="3"/>
  <c r="AF299" i="3"/>
  <c r="AG299" i="3"/>
  <c r="AI299" i="3"/>
  <c r="AJ299" i="3"/>
  <c r="AL299" i="3"/>
  <c r="AM299" i="3"/>
  <c r="E300" i="3"/>
  <c r="F300" i="3"/>
  <c r="H300" i="3"/>
  <c r="I300" i="3"/>
  <c r="K300" i="3"/>
  <c r="L300" i="3"/>
  <c r="N300" i="3"/>
  <c r="O300" i="3"/>
  <c r="Q300" i="3"/>
  <c r="R300" i="3"/>
  <c r="T300" i="3"/>
  <c r="U300" i="3"/>
  <c r="W300" i="3"/>
  <c r="X300" i="3"/>
  <c r="Z300" i="3"/>
  <c r="AA300" i="3"/>
  <c r="AC300" i="3"/>
  <c r="AD300" i="3"/>
  <c r="AF300" i="3"/>
  <c r="AG300" i="3"/>
  <c r="AI300" i="3"/>
  <c r="AJ300" i="3"/>
  <c r="AL300" i="3"/>
  <c r="AM300" i="3"/>
  <c r="E301" i="3"/>
  <c r="F301" i="3"/>
  <c r="H301" i="3"/>
  <c r="I301" i="3"/>
  <c r="K301" i="3"/>
  <c r="L301" i="3"/>
  <c r="N301" i="3"/>
  <c r="O301" i="3"/>
  <c r="Q301" i="3"/>
  <c r="R301" i="3"/>
  <c r="T301" i="3"/>
  <c r="U301" i="3"/>
  <c r="W301" i="3"/>
  <c r="X301" i="3"/>
  <c r="Z301" i="3"/>
  <c r="AA301" i="3"/>
  <c r="AC301" i="3"/>
  <c r="AD301" i="3"/>
  <c r="AF301" i="3"/>
  <c r="AG301" i="3"/>
  <c r="AI301" i="3"/>
  <c r="AJ301" i="3"/>
  <c r="AL301" i="3"/>
  <c r="AM301" i="3"/>
  <c r="E302" i="3"/>
  <c r="F302" i="3"/>
  <c r="H302" i="3"/>
  <c r="I302" i="3"/>
  <c r="K302" i="3"/>
  <c r="L302" i="3"/>
  <c r="N302" i="3"/>
  <c r="O302" i="3"/>
  <c r="Q302" i="3"/>
  <c r="R302" i="3"/>
  <c r="T302" i="3"/>
  <c r="U302" i="3"/>
  <c r="W302" i="3"/>
  <c r="X302" i="3"/>
  <c r="Z302" i="3"/>
  <c r="AA302" i="3"/>
  <c r="AC302" i="3"/>
  <c r="AD302" i="3"/>
  <c r="AF302" i="3"/>
  <c r="AG302" i="3"/>
  <c r="AI302" i="3"/>
  <c r="AJ302" i="3"/>
  <c r="AL302" i="3"/>
  <c r="AM302" i="3"/>
  <c r="E303" i="3"/>
  <c r="F303" i="3"/>
  <c r="H303" i="3"/>
  <c r="I303" i="3"/>
  <c r="K303" i="3"/>
  <c r="L303" i="3"/>
  <c r="N303" i="3"/>
  <c r="O303" i="3"/>
  <c r="Q303" i="3"/>
  <c r="R303" i="3"/>
  <c r="T303" i="3"/>
  <c r="U303" i="3"/>
  <c r="W303" i="3"/>
  <c r="X303" i="3"/>
  <c r="Z303" i="3"/>
  <c r="AA303" i="3"/>
  <c r="AC303" i="3"/>
  <c r="AD303" i="3"/>
  <c r="AF303" i="3"/>
  <c r="AG303" i="3"/>
  <c r="AI303" i="3"/>
  <c r="AJ303" i="3"/>
  <c r="AL303" i="3"/>
  <c r="AM303" i="3"/>
  <c r="E304" i="3"/>
  <c r="F304" i="3"/>
  <c r="H304" i="3"/>
  <c r="I304" i="3"/>
  <c r="K304" i="3"/>
  <c r="L304" i="3"/>
  <c r="N304" i="3"/>
  <c r="O304" i="3"/>
  <c r="Q304" i="3"/>
  <c r="R304" i="3"/>
  <c r="T304" i="3"/>
  <c r="U304" i="3"/>
  <c r="W304" i="3"/>
  <c r="X304" i="3"/>
  <c r="Z304" i="3"/>
  <c r="AA304" i="3"/>
  <c r="AC304" i="3"/>
  <c r="AD304" i="3"/>
  <c r="AF304" i="3"/>
  <c r="AG304" i="3"/>
  <c r="AI304" i="3"/>
  <c r="AJ304" i="3"/>
  <c r="AL304" i="3"/>
  <c r="AM304" i="3"/>
  <c r="E305" i="3"/>
  <c r="F305" i="3"/>
  <c r="H305" i="3"/>
  <c r="I305" i="3"/>
  <c r="K305" i="3"/>
  <c r="L305" i="3"/>
  <c r="N305" i="3"/>
  <c r="O305" i="3"/>
  <c r="Q305" i="3"/>
  <c r="R305" i="3"/>
  <c r="T305" i="3"/>
  <c r="U305" i="3"/>
  <c r="W305" i="3"/>
  <c r="X305" i="3"/>
  <c r="Z305" i="3"/>
  <c r="AA305" i="3"/>
  <c r="AC305" i="3"/>
  <c r="AD305" i="3"/>
  <c r="AF305" i="3"/>
  <c r="AG305" i="3"/>
  <c r="AI305" i="3"/>
  <c r="AJ305" i="3"/>
  <c r="AL305" i="3"/>
  <c r="AM305" i="3"/>
  <c r="E306" i="3"/>
  <c r="F306" i="3"/>
  <c r="H306" i="3"/>
  <c r="I306" i="3"/>
  <c r="K306" i="3"/>
  <c r="L306" i="3"/>
  <c r="N306" i="3"/>
  <c r="O306" i="3"/>
  <c r="Q306" i="3"/>
  <c r="R306" i="3"/>
  <c r="T306" i="3"/>
  <c r="U306" i="3"/>
  <c r="W306" i="3"/>
  <c r="X306" i="3"/>
  <c r="Z306" i="3"/>
  <c r="AA306" i="3"/>
  <c r="AC306" i="3"/>
  <c r="AD306" i="3"/>
  <c r="AF306" i="3"/>
  <c r="AG306" i="3"/>
  <c r="AI306" i="3"/>
  <c r="AJ306" i="3"/>
  <c r="AL306" i="3"/>
  <c r="AM306" i="3"/>
  <c r="E307" i="3"/>
  <c r="F307" i="3"/>
  <c r="H307" i="3"/>
  <c r="I307" i="3"/>
  <c r="K307" i="3"/>
  <c r="L307" i="3"/>
  <c r="N307" i="3"/>
  <c r="O307" i="3"/>
  <c r="Q307" i="3"/>
  <c r="R307" i="3"/>
  <c r="T307" i="3"/>
  <c r="U307" i="3"/>
  <c r="W307" i="3"/>
  <c r="X307" i="3"/>
  <c r="Z307" i="3"/>
  <c r="AA307" i="3"/>
  <c r="AC307" i="3"/>
  <c r="AD307" i="3"/>
  <c r="AF307" i="3"/>
  <c r="AG307" i="3"/>
  <c r="AI307" i="3"/>
  <c r="AJ307" i="3"/>
  <c r="AL307" i="3"/>
  <c r="AM307" i="3"/>
  <c r="E308" i="3"/>
  <c r="F308" i="3"/>
  <c r="H308" i="3"/>
  <c r="I308" i="3"/>
  <c r="K308" i="3"/>
  <c r="L308" i="3"/>
  <c r="N308" i="3"/>
  <c r="O308" i="3"/>
  <c r="Q308" i="3"/>
  <c r="R308" i="3"/>
  <c r="T308" i="3"/>
  <c r="U308" i="3"/>
  <c r="W308" i="3"/>
  <c r="X308" i="3"/>
  <c r="Z308" i="3"/>
  <c r="AA308" i="3"/>
  <c r="AC308" i="3"/>
  <c r="AD308" i="3"/>
  <c r="AF308" i="3"/>
  <c r="AG308" i="3"/>
  <c r="AI308" i="3"/>
  <c r="AJ308" i="3"/>
  <c r="AL308" i="3"/>
  <c r="AM308" i="3"/>
  <c r="E309" i="3"/>
  <c r="F309" i="3"/>
  <c r="H309" i="3"/>
  <c r="I309" i="3"/>
  <c r="K309" i="3"/>
  <c r="L309" i="3"/>
  <c r="N309" i="3"/>
  <c r="O309" i="3"/>
  <c r="Q309" i="3"/>
  <c r="R309" i="3"/>
  <c r="T309" i="3"/>
  <c r="U309" i="3"/>
  <c r="W309" i="3"/>
  <c r="X309" i="3"/>
  <c r="Z309" i="3"/>
  <c r="AA309" i="3"/>
  <c r="AC309" i="3"/>
  <c r="AD309" i="3"/>
  <c r="AF309" i="3"/>
  <c r="AG309" i="3"/>
  <c r="AI309" i="3"/>
  <c r="AJ309" i="3"/>
  <c r="AL309" i="3"/>
  <c r="AM309" i="3"/>
  <c r="E310" i="3"/>
  <c r="H310" i="3"/>
  <c r="I310" i="3"/>
  <c r="K310" i="3"/>
  <c r="L310" i="3"/>
  <c r="N310" i="3"/>
  <c r="O310" i="3"/>
  <c r="Q310" i="3"/>
  <c r="R310" i="3"/>
  <c r="T310" i="3"/>
  <c r="U310" i="3"/>
  <c r="W310" i="3"/>
  <c r="X310" i="3"/>
  <c r="Z310" i="3"/>
  <c r="AA310" i="3"/>
  <c r="AC310" i="3"/>
  <c r="AD310" i="3"/>
  <c r="AF310" i="3"/>
  <c r="AG310" i="3"/>
  <c r="AI310" i="3"/>
  <c r="AJ310" i="3"/>
  <c r="AL310" i="3"/>
  <c r="AM310" i="3"/>
  <c r="E311" i="3"/>
  <c r="F311" i="3"/>
  <c r="H311" i="3"/>
  <c r="I311" i="3"/>
  <c r="K311" i="3"/>
  <c r="L311" i="3"/>
  <c r="N311" i="3"/>
  <c r="O311" i="3"/>
  <c r="Q311" i="3"/>
  <c r="R311" i="3"/>
  <c r="T311" i="3"/>
  <c r="U311" i="3"/>
  <c r="W311" i="3"/>
  <c r="X311" i="3"/>
  <c r="Z311" i="3"/>
  <c r="AA311" i="3"/>
  <c r="AC311" i="3"/>
  <c r="AD311" i="3"/>
  <c r="AF311" i="3"/>
  <c r="AG311" i="3"/>
  <c r="AI311" i="3"/>
  <c r="AJ311" i="3"/>
  <c r="AL311" i="3"/>
  <c r="AM311" i="3"/>
  <c r="E312" i="3"/>
  <c r="F312" i="3"/>
  <c r="H312" i="3"/>
  <c r="I312" i="3"/>
  <c r="K312" i="3"/>
  <c r="L312" i="3"/>
  <c r="N312" i="3"/>
  <c r="O312" i="3"/>
  <c r="Q312" i="3"/>
  <c r="R312" i="3"/>
  <c r="T312" i="3"/>
  <c r="U312" i="3"/>
  <c r="W312" i="3"/>
  <c r="X312" i="3"/>
  <c r="Z312" i="3"/>
  <c r="AA312" i="3"/>
  <c r="AC312" i="3"/>
  <c r="AD312" i="3"/>
  <c r="AF312" i="3"/>
  <c r="AG312" i="3"/>
  <c r="AI312" i="3"/>
  <c r="AJ312" i="3"/>
  <c r="AL312" i="3"/>
  <c r="AM312" i="3"/>
  <c r="E313" i="3"/>
  <c r="F313" i="3"/>
  <c r="H313" i="3"/>
  <c r="I313" i="3"/>
  <c r="K313" i="3"/>
  <c r="L313" i="3"/>
  <c r="N313" i="3"/>
  <c r="O313" i="3"/>
  <c r="Q313" i="3"/>
  <c r="R313" i="3"/>
  <c r="T313" i="3"/>
  <c r="U313" i="3"/>
  <c r="W313" i="3"/>
  <c r="X313" i="3"/>
  <c r="Z313" i="3"/>
  <c r="AA313" i="3"/>
  <c r="AC313" i="3"/>
  <c r="AD313" i="3"/>
  <c r="AF313" i="3"/>
  <c r="AG313" i="3"/>
  <c r="AI313" i="3"/>
  <c r="AJ313" i="3"/>
  <c r="AL313" i="3"/>
  <c r="AM313" i="3"/>
  <c r="E314" i="3"/>
  <c r="F314" i="3"/>
  <c r="H314" i="3"/>
  <c r="I314" i="3"/>
  <c r="K314" i="3"/>
  <c r="L314" i="3"/>
  <c r="N314" i="3"/>
  <c r="O314" i="3"/>
  <c r="Q314" i="3"/>
  <c r="R314" i="3"/>
  <c r="T314" i="3"/>
  <c r="U314" i="3"/>
  <c r="W314" i="3"/>
  <c r="X314" i="3"/>
  <c r="Z314" i="3"/>
  <c r="AA314" i="3"/>
  <c r="AC314" i="3"/>
  <c r="AD314" i="3"/>
  <c r="AF314" i="3"/>
  <c r="AG314" i="3"/>
  <c r="AI314" i="3"/>
  <c r="AJ314" i="3"/>
  <c r="AL314" i="3"/>
  <c r="AM314" i="3"/>
  <c r="E315" i="3"/>
  <c r="F315" i="3"/>
  <c r="H315" i="3"/>
  <c r="I315" i="3"/>
  <c r="K315" i="3"/>
  <c r="L315" i="3"/>
  <c r="N315" i="3"/>
  <c r="O315" i="3"/>
  <c r="Q315" i="3"/>
  <c r="R315" i="3"/>
  <c r="T315" i="3"/>
  <c r="U315" i="3"/>
  <c r="W315" i="3"/>
  <c r="X315" i="3"/>
  <c r="Z315" i="3"/>
  <c r="AA315" i="3"/>
  <c r="AC315" i="3"/>
  <c r="AD315" i="3"/>
  <c r="AF315" i="3"/>
  <c r="AG315" i="3"/>
  <c r="AI315" i="3"/>
  <c r="AJ315" i="3"/>
  <c r="AL315" i="3"/>
  <c r="AM315" i="3"/>
  <c r="E316" i="3"/>
  <c r="F316" i="3"/>
  <c r="H316" i="3"/>
  <c r="I316" i="3"/>
  <c r="K316" i="3"/>
  <c r="L316" i="3"/>
  <c r="N316" i="3"/>
  <c r="O316" i="3"/>
  <c r="Q316" i="3"/>
  <c r="R316" i="3"/>
  <c r="T316" i="3"/>
  <c r="U316" i="3"/>
  <c r="W316" i="3"/>
  <c r="X316" i="3"/>
  <c r="Z316" i="3"/>
  <c r="AA316" i="3"/>
  <c r="AC316" i="3"/>
  <c r="AD316" i="3"/>
  <c r="AF316" i="3"/>
  <c r="AG316" i="3"/>
  <c r="AI316" i="3"/>
  <c r="AJ316" i="3"/>
  <c r="AL316" i="3"/>
  <c r="AM316" i="3"/>
  <c r="E317" i="3"/>
  <c r="F317" i="3"/>
  <c r="H317" i="3"/>
  <c r="I317" i="3"/>
  <c r="K317" i="3"/>
  <c r="L317" i="3"/>
  <c r="N317" i="3"/>
  <c r="O317" i="3"/>
  <c r="Q317" i="3"/>
  <c r="R317" i="3"/>
  <c r="T317" i="3"/>
  <c r="U317" i="3"/>
  <c r="W317" i="3"/>
  <c r="X317" i="3"/>
  <c r="Z317" i="3"/>
  <c r="AA317" i="3"/>
  <c r="AC317" i="3"/>
  <c r="AD317" i="3"/>
  <c r="AF317" i="3"/>
  <c r="AG317" i="3"/>
  <c r="AI317" i="3"/>
  <c r="AJ317" i="3"/>
  <c r="AL317" i="3"/>
  <c r="AM317" i="3"/>
  <c r="E318" i="3"/>
  <c r="F318" i="3"/>
  <c r="H318" i="3"/>
  <c r="I318" i="3"/>
  <c r="K318" i="3"/>
  <c r="L318" i="3"/>
  <c r="N318" i="3"/>
  <c r="O318" i="3"/>
  <c r="Q318" i="3"/>
  <c r="R318" i="3"/>
  <c r="T318" i="3"/>
  <c r="U318" i="3"/>
  <c r="W318" i="3"/>
  <c r="X318" i="3"/>
  <c r="Z318" i="3"/>
  <c r="AA318" i="3"/>
  <c r="AC318" i="3"/>
  <c r="AD318" i="3"/>
  <c r="AF318" i="3"/>
  <c r="AG318" i="3"/>
  <c r="AI318" i="3"/>
  <c r="AJ318" i="3"/>
  <c r="AL318" i="3"/>
  <c r="AM318" i="3"/>
  <c r="E319" i="3"/>
  <c r="F319" i="3"/>
  <c r="H319" i="3"/>
  <c r="I319" i="3"/>
  <c r="K319" i="3"/>
  <c r="L319" i="3"/>
  <c r="N319" i="3"/>
  <c r="O319" i="3"/>
  <c r="Q319" i="3"/>
  <c r="R319" i="3"/>
  <c r="T319" i="3"/>
  <c r="U319" i="3"/>
  <c r="W319" i="3"/>
  <c r="X319" i="3"/>
  <c r="Z319" i="3"/>
  <c r="AA319" i="3"/>
  <c r="AC319" i="3"/>
  <c r="AD319" i="3"/>
  <c r="AF319" i="3"/>
  <c r="AG319" i="3"/>
  <c r="AI319" i="3"/>
  <c r="AJ319" i="3"/>
  <c r="AL319" i="3"/>
  <c r="AM319" i="3"/>
  <c r="E320" i="3"/>
  <c r="F320" i="3"/>
  <c r="H320" i="3"/>
  <c r="I320" i="3"/>
  <c r="K320" i="3"/>
  <c r="L320" i="3"/>
  <c r="N320" i="3"/>
  <c r="O320" i="3"/>
  <c r="Q320" i="3"/>
  <c r="R320" i="3"/>
  <c r="T320" i="3"/>
  <c r="U320" i="3"/>
  <c r="W320" i="3"/>
  <c r="X320" i="3"/>
  <c r="Z320" i="3"/>
  <c r="AA320" i="3"/>
  <c r="AC320" i="3"/>
  <c r="AD320" i="3"/>
  <c r="AF320" i="3"/>
  <c r="AG320" i="3"/>
  <c r="AI320" i="3"/>
  <c r="AJ320" i="3"/>
  <c r="AL320" i="3"/>
  <c r="AM320" i="3"/>
  <c r="E321" i="3"/>
  <c r="F321" i="3"/>
  <c r="H321" i="3"/>
  <c r="I321" i="3"/>
  <c r="K321" i="3"/>
  <c r="L321" i="3"/>
  <c r="N321" i="3"/>
  <c r="O321" i="3"/>
  <c r="Q321" i="3"/>
  <c r="R321" i="3"/>
  <c r="T321" i="3"/>
  <c r="U321" i="3"/>
  <c r="W321" i="3"/>
  <c r="X321" i="3"/>
  <c r="Z321" i="3"/>
  <c r="AA321" i="3"/>
  <c r="AC321" i="3"/>
  <c r="AD321" i="3"/>
  <c r="AF321" i="3"/>
  <c r="AG321" i="3"/>
  <c r="AI321" i="3"/>
  <c r="AJ321" i="3"/>
  <c r="AL321" i="3"/>
  <c r="AM321" i="3"/>
  <c r="E322" i="3"/>
  <c r="F322" i="3"/>
  <c r="H322" i="3"/>
  <c r="I322" i="3"/>
  <c r="K322" i="3"/>
  <c r="L322" i="3"/>
  <c r="N322" i="3"/>
  <c r="O322" i="3"/>
  <c r="Q322" i="3"/>
  <c r="R322" i="3"/>
  <c r="T322" i="3"/>
  <c r="U322" i="3"/>
  <c r="W322" i="3"/>
  <c r="X322" i="3"/>
  <c r="Z322" i="3"/>
  <c r="AA322" i="3"/>
  <c r="AC322" i="3"/>
  <c r="AD322" i="3"/>
  <c r="AF322" i="3"/>
  <c r="AG322" i="3"/>
  <c r="AI322" i="3"/>
  <c r="AJ322" i="3"/>
  <c r="AL322" i="3"/>
  <c r="AM322" i="3"/>
  <c r="E323" i="3"/>
  <c r="F323" i="3"/>
  <c r="H323" i="3"/>
  <c r="I323" i="3"/>
  <c r="K323" i="3"/>
  <c r="L323" i="3"/>
  <c r="N323" i="3"/>
  <c r="O323" i="3"/>
  <c r="Q323" i="3"/>
  <c r="R323" i="3"/>
  <c r="T323" i="3"/>
  <c r="U323" i="3"/>
  <c r="W323" i="3"/>
  <c r="X323" i="3"/>
  <c r="Z323" i="3"/>
  <c r="AA323" i="3"/>
  <c r="AC323" i="3"/>
  <c r="AD323" i="3"/>
  <c r="AF323" i="3"/>
  <c r="AG323" i="3"/>
  <c r="AI323" i="3"/>
  <c r="AJ323" i="3"/>
  <c r="AL323" i="3"/>
  <c r="AM323" i="3"/>
  <c r="E324" i="3"/>
  <c r="F324" i="3"/>
  <c r="H324" i="3"/>
  <c r="I324" i="3"/>
  <c r="K324" i="3"/>
  <c r="L324" i="3"/>
  <c r="N324" i="3"/>
  <c r="O324" i="3"/>
  <c r="Q324" i="3"/>
  <c r="R324" i="3"/>
  <c r="T324" i="3"/>
  <c r="U324" i="3"/>
  <c r="W324" i="3"/>
  <c r="X324" i="3"/>
  <c r="Z324" i="3"/>
  <c r="AA324" i="3"/>
  <c r="AC324" i="3"/>
  <c r="AD324" i="3"/>
  <c r="AF324" i="3"/>
  <c r="AG324" i="3"/>
  <c r="AI324" i="3"/>
  <c r="AJ324" i="3"/>
  <c r="AL324" i="3"/>
  <c r="AM324" i="3"/>
  <c r="E325" i="3"/>
  <c r="F325" i="3"/>
  <c r="H325" i="3"/>
  <c r="I325" i="3"/>
  <c r="K325" i="3"/>
  <c r="L325" i="3"/>
  <c r="N325" i="3"/>
  <c r="O325" i="3"/>
  <c r="Q325" i="3"/>
  <c r="R325" i="3"/>
  <c r="T325" i="3"/>
  <c r="U325" i="3"/>
  <c r="W325" i="3"/>
  <c r="X325" i="3"/>
  <c r="Z325" i="3"/>
  <c r="AA325" i="3"/>
  <c r="AC325" i="3"/>
  <c r="AD325" i="3"/>
  <c r="AF325" i="3"/>
  <c r="AG325" i="3"/>
  <c r="AI325" i="3"/>
  <c r="AJ325" i="3"/>
  <c r="AL325" i="3"/>
  <c r="AM325" i="3"/>
  <c r="E326" i="3"/>
  <c r="F326" i="3"/>
  <c r="H326" i="3"/>
  <c r="I326" i="3"/>
  <c r="K326" i="3"/>
  <c r="L326" i="3"/>
  <c r="N326" i="3"/>
  <c r="O326" i="3"/>
  <c r="Q326" i="3"/>
  <c r="R326" i="3"/>
  <c r="T326" i="3"/>
  <c r="U326" i="3"/>
  <c r="W326" i="3"/>
  <c r="X326" i="3"/>
  <c r="Z326" i="3"/>
  <c r="AA326" i="3"/>
  <c r="AC326" i="3"/>
  <c r="AD326" i="3"/>
  <c r="AF326" i="3"/>
  <c r="AG326" i="3"/>
  <c r="AI326" i="3"/>
  <c r="AJ326" i="3"/>
  <c r="AL326" i="3"/>
  <c r="AM326" i="3"/>
  <c r="E327" i="3"/>
  <c r="F327" i="3"/>
  <c r="H327" i="3"/>
  <c r="I327" i="3"/>
  <c r="K327" i="3"/>
  <c r="L327" i="3"/>
  <c r="N327" i="3"/>
  <c r="O327" i="3"/>
  <c r="Q327" i="3"/>
  <c r="R327" i="3"/>
  <c r="T327" i="3"/>
  <c r="U327" i="3"/>
  <c r="W327" i="3"/>
  <c r="X327" i="3"/>
  <c r="Z327" i="3"/>
  <c r="AA327" i="3"/>
  <c r="AC327" i="3"/>
  <c r="AD327" i="3"/>
  <c r="AF327" i="3"/>
  <c r="AG327" i="3"/>
  <c r="AI327" i="3"/>
  <c r="AJ327" i="3"/>
  <c r="AL327" i="3"/>
  <c r="AM327" i="3"/>
  <c r="E328" i="3"/>
  <c r="F328" i="3"/>
  <c r="H328" i="3"/>
  <c r="I328" i="3"/>
  <c r="K328" i="3"/>
  <c r="L328" i="3"/>
  <c r="N328" i="3"/>
  <c r="O328" i="3"/>
  <c r="Q328" i="3"/>
  <c r="R328" i="3"/>
  <c r="T328" i="3"/>
  <c r="U328" i="3"/>
  <c r="W328" i="3"/>
  <c r="X328" i="3"/>
  <c r="Z328" i="3"/>
  <c r="AA328" i="3"/>
  <c r="AC328" i="3"/>
  <c r="AD328" i="3"/>
  <c r="AF328" i="3"/>
  <c r="AG328" i="3"/>
  <c r="AI328" i="3"/>
  <c r="AJ328" i="3"/>
  <c r="AL328" i="3"/>
  <c r="AM328" i="3"/>
  <c r="E329" i="3"/>
  <c r="F329" i="3"/>
  <c r="H329" i="3"/>
  <c r="I329" i="3"/>
  <c r="K329" i="3"/>
  <c r="L329" i="3"/>
  <c r="N329" i="3"/>
  <c r="O329" i="3"/>
  <c r="Q329" i="3"/>
  <c r="R329" i="3"/>
  <c r="T329" i="3"/>
  <c r="U329" i="3"/>
  <c r="W329" i="3"/>
  <c r="X329" i="3"/>
  <c r="Z329" i="3"/>
  <c r="AA329" i="3"/>
  <c r="AC329" i="3"/>
  <c r="AD329" i="3"/>
  <c r="AF329" i="3"/>
  <c r="AG329" i="3"/>
  <c r="AI329" i="3"/>
  <c r="AJ329" i="3"/>
  <c r="AL329" i="3"/>
  <c r="AM329" i="3"/>
  <c r="E330" i="3"/>
  <c r="F330" i="3"/>
  <c r="H330" i="3"/>
  <c r="I330" i="3"/>
  <c r="K330" i="3"/>
  <c r="L330" i="3"/>
  <c r="N330" i="3"/>
  <c r="O330" i="3"/>
  <c r="Q330" i="3"/>
  <c r="R330" i="3"/>
  <c r="T330" i="3"/>
  <c r="U330" i="3"/>
  <c r="W330" i="3"/>
  <c r="X330" i="3"/>
  <c r="Z330" i="3"/>
  <c r="AA330" i="3"/>
  <c r="AC330" i="3"/>
  <c r="AD330" i="3"/>
  <c r="AF330" i="3"/>
  <c r="AG330" i="3"/>
  <c r="AI330" i="3"/>
  <c r="AJ330" i="3"/>
  <c r="AL330" i="3"/>
  <c r="AM330" i="3"/>
  <c r="E331" i="3"/>
  <c r="F331" i="3"/>
  <c r="H331" i="3"/>
  <c r="I331" i="3"/>
  <c r="K331" i="3"/>
  <c r="L331" i="3"/>
  <c r="N331" i="3"/>
  <c r="O331" i="3"/>
  <c r="Q331" i="3"/>
  <c r="R331" i="3"/>
  <c r="T331" i="3"/>
  <c r="U331" i="3"/>
  <c r="W331" i="3"/>
  <c r="X331" i="3"/>
  <c r="Z331" i="3"/>
  <c r="AA331" i="3"/>
  <c r="AC331" i="3"/>
  <c r="AD331" i="3"/>
  <c r="AF331" i="3"/>
  <c r="AG331" i="3"/>
  <c r="AI331" i="3"/>
  <c r="AJ331" i="3"/>
  <c r="AL331" i="3"/>
  <c r="AM331" i="3"/>
  <c r="E332" i="3"/>
  <c r="F332" i="3"/>
  <c r="H332" i="3"/>
  <c r="I332" i="3"/>
  <c r="K332" i="3"/>
  <c r="L332" i="3"/>
  <c r="N332" i="3"/>
  <c r="O332" i="3"/>
  <c r="Q332" i="3"/>
  <c r="R332" i="3"/>
  <c r="T332" i="3"/>
  <c r="U332" i="3"/>
  <c r="W332" i="3"/>
  <c r="X332" i="3"/>
  <c r="Z332" i="3"/>
  <c r="AA332" i="3"/>
  <c r="AC332" i="3"/>
  <c r="AD332" i="3"/>
  <c r="AF332" i="3"/>
  <c r="AG332" i="3"/>
  <c r="AI332" i="3"/>
  <c r="AJ332" i="3"/>
  <c r="AL332" i="3"/>
  <c r="AM332" i="3"/>
  <c r="E333" i="3"/>
  <c r="F333" i="3"/>
  <c r="H333" i="3"/>
  <c r="I333" i="3"/>
  <c r="K333" i="3"/>
  <c r="L333" i="3"/>
  <c r="N333" i="3"/>
  <c r="O333" i="3"/>
  <c r="Q333" i="3"/>
  <c r="R333" i="3"/>
  <c r="T333" i="3"/>
  <c r="U333" i="3"/>
  <c r="W333" i="3"/>
  <c r="X333" i="3"/>
  <c r="Z333" i="3"/>
  <c r="AA333" i="3"/>
  <c r="AC333" i="3"/>
  <c r="AD333" i="3"/>
  <c r="AF333" i="3"/>
  <c r="AG333" i="3"/>
  <c r="AI333" i="3"/>
  <c r="AJ333" i="3"/>
  <c r="AL333" i="3"/>
  <c r="AM333" i="3"/>
  <c r="E334" i="3"/>
  <c r="F334" i="3"/>
  <c r="H334" i="3"/>
  <c r="I334" i="3"/>
  <c r="K334" i="3"/>
  <c r="L334" i="3"/>
  <c r="N334" i="3"/>
  <c r="O334" i="3"/>
  <c r="Q334" i="3"/>
  <c r="R334" i="3"/>
  <c r="T334" i="3"/>
  <c r="U334" i="3"/>
  <c r="W334" i="3"/>
  <c r="X334" i="3"/>
  <c r="Z334" i="3"/>
  <c r="AA334" i="3"/>
  <c r="AC334" i="3"/>
  <c r="AD334" i="3"/>
  <c r="AF334" i="3"/>
  <c r="AG334" i="3"/>
  <c r="AI334" i="3"/>
  <c r="AJ334" i="3"/>
  <c r="AL334" i="3"/>
  <c r="AM334" i="3"/>
  <c r="E335" i="3"/>
  <c r="F335" i="3"/>
  <c r="H335" i="3"/>
  <c r="I335" i="3"/>
  <c r="K335" i="3"/>
  <c r="L335" i="3"/>
  <c r="N335" i="3"/>
  <c r="O335" i="3"/>
  <c r="Q335" i="3"/>
  <c r="R335" i="3"/>
  <c r="T335" i="3"/>
  <c r="U335" i="3"/>
  <c r="W335" i="3"/>
  <c r="X335" i="3"/>
  <c r="Z335" i="3"/>
  <c r="AA335" i="3"/>
  <c r="AC335" i="3"/>
  <c r="AD335" i="3"/>
  <c r="AF335" i="3"/>
  <c r="AG335" i="3"/>
  <c r="AI335" i="3"/>
  <c r="AJ335" i="3"/>
  <c r="AL335" i="3"/>
  <c r="AM335" i="3"/>
  <c r="E336" i="3"/>
  <c r="F336" i="3"/>
  <c r="H336" i="3"/>
  <c r="I336" i="3"/>
  <c r="K336" i="3"/>
  <c r="L336" i="3"/>
  <c r="N336" i="3"/>
  <c r="O336" i="3"/>
  <c r="Q336" i="3"/>
  <c r="R336" i="3"/>
  <c r="T336" i="3"/>
  <c r="U336" i="3"/>
  <c r="W336" i="3"/>
  <c r="X336" i="3"/>
  <c r="Z336" i="3"/>
  <c r="AA336" i="3"/>
  <c r="AC336" i="3"/>
  <c r="AD336" i="3"/>
  <c r="AF336" i="3"/>
  <c r="AG336" i="3"/>
  <c r="AI336" i="3"/>
  <c r="AJ336" i="3"/>
  <c r="AL336" i="3"/>
  <c r="AM336" i="3"/>
  <c r="E337" i="3"/>
  <c r="F337" i="3"/>
  <c r="H337" i="3"/>
  <c r="I337" i="3"/>
  <c r="K337" i="3"/>
  <c r="L337" i="3"/>
  <c r="N337" i="3"/>
  <c r="O337" i="3"/>
  <c r="Q337" i="3"/>
  <c r="R337" i="3"/>
  <c r="T337" i="3"/>
  <c r="U337" i="3"/>
  <c r="W337" i="3"/>
  <c r="X337" i="3"/>
  <c r="Z337" i="3"/>
  <c r="AA337" i="3"/>
  <c r="AC337" i="3"/>
  <c r="AD337" i="3"/>
  <c r="AF337" i="3"/>
  <c r="AG337" i="3"/>
  <c r="AI337" i="3"/>
  <c r="AJ337" i="3"/>
  <c r="AL337" i="3"/>
  <c r="AM337" i="3"/>
  <c r="E338" i="3"/>
  <c r="F338" i="3"/>
  <c r="H338" i="3"/>
  <c r="I338" i="3"/>
  <c r="K338" i="3"/>
  <c r="L338" i="3"/>
  <c r="N338" i="3"/>
  <c r="O338" i="3"/>
  <c r="Q338" i="3"/>
  <c r="R338" i="3"/>
  <c r="T338" i="3"/>
  <c r="U338" i="3"/>
  <c r="W338" i="3"/>
  <c r="X338" i="3"/>
  <c r="Z338" i="3"/>
  <c r="AA338" i="3"/>
  <c r="AC338" i="3"/>
  <c r="AD338" i="3"/>
  <c r="AF338" i="3"/>
  <c r="AG338" i="3"/>
  <c r="AI338" i="3"/>
  <c r="AJ338" i="3"/>
  <c r="AL338" i="3"/>
  <c r="AM338" i="3"/>
  <c r="E339" i="3"/>
  <c r="F339" i="3"/>
  <c r="H339" i="3"/>
  <c r="I339" i="3"/>
  <c r="K339" i="3"/>
  <c r="L339" i="3"/>
  <c r="N339" i="3"/>
  <c r="O339" i="3"/>
  <c r="Q339" i="3"/>
  <c r="R339" i="3"/>
  <c r="T339" i="3"/>
  <c r="U339" i="3"/>
  <c r="W339" i="3"/>
  <c r="X339" i="3"/>
  <c r="Z339" i="3"/>
  <c r="AA339" i="3"/>
  <c r="AC339" i="3"/>
  <c r="AD339" i="3"/>
  <c r="AF339" i="3"/>
  <c r="AG339" i="3"/>
  <c r="AI339" i="3"/>
  <c r="AJ339" i="3"/>
  <c r="AL339" i="3"/>
  <c r="AM339" i="3"/>
  <c r="E340" i="3"/>
  <c r="F340" i="3"/>
  <c r="H340" i="3"/>
  <c r="I340" i="3"/>
  <c r="K340" i="3"/>
  <c r="L340" i="3"/>
  <c r="N340" i="3"/>
  <c r="O340" i="3"/>
  <c r="Q340" i="3"/>
  <c r="R340" i="3"/>
  <c r="T340" i="3"/>
  <c r="U340" i="3"/>
  <c r="W340" i="3"/>
  <c r="X340" i="3"/>
  <c r="Z340" i="3"/>
  <c r="AA340" i="3"/>
  <c r="AC340" i="3"/>
  <c r="AD340" i="3"/>
  <c r="AF340" i="3"/>
  <c r="AG340" i="3"/>
  <c r="AI340" i="3"/>
  <c r="AJ340" i="3"/>
  <c r="AL340" i="3"/>
  <c r="AM340" i="3"/>
  <c r="E341" i="3"/>
  <c r="F341" i="3"/>
  <c r="H341" i="3"/>
  <c r="I341" i="3"/>
  <c r="K341" i="3"/>
  <c r="L341" i="3"/>
  <c r="N341" i="3"/>
  <c r="O341" i="3"/>
  <c r="Q341" i="3"/>
  <c r="R341" i="3"/>
  <c r="T341" i="3"/>
  <c r="U341" i="3"/>
  <c r="W341" i="3"/>
  <c r="X341" i="3"/>
  <c r="Z341" i="3"/>
  <c r="AA341" i="3"/>
  <c r="AC341" i="3"/>
  <c r="AD341" i="3"/>
  <c r="AF341" i="3"/>
  <c r="AG341" i="3"/>
  <c r="AI341" i="3"/>
  <c r="AJ341" i="3"/>
  <c r="AL341" i="3"/>
  <c r="AM341" i="3"/>
  <c r="E342" i="3"/>
  <c r="F342" i="3"/>
  <c r="H342" i="3"/>
  <c r="I342" i="3"/>
  <c r="K342" i="3"/>
  <c r="L342" i="3"/>
  <c r="N342" i="3"/>
  <c r="O342" i="3"/>
  <c r="Q342" i="3"/>
  <c r="R342" i="3"/>
  <c r="T342" i="3"/>
  <c r="U342" i="3"/>
  <c r="W342" i="3"/>
  <c r="X342" i="3"/>
  <c r="Z342" i="3"/>
  <c r="AA342" i="3"/>
  <c r="AC342" i="3"/>
  <c r="AD342" i="3"/>
  <c r="AF342" i="3"/>
  <c r="AG342" i="3"/>
  <c r="AI342" i="3"/>
  <c r="AJ342" i="3"/>
  <c r="AL342" i="3"/>
  <c r="AM342" i="3"/>
  <c r="E343" i="3"/>
  <c r="F343" i="3"/>
  <c r="H343" i="3"/>
  <c r="I343" i="3"/>
  <c r="K343" i="3"/>
  <c r="L343" i="3"/>
  <c r="N343" i="3"/>
  <c r="O343" i="3"/>
  <c r="Q343" i="3"/>
  <c r="R343" i="3"/>
  <c r="T343" i="3"/>
  <c r="U343" i="3"/>
  <c r="W343" i="3"/>
  <c r="X343" i="3"/>
  <c r="Z343" i="3"/>
  <c r="AA343" i="3"/>
  <c r="AC343" i="3"/>
  <c r="AD343" i="3"/>
  <c r="AF343" i="3"/>
  <c r="AG343" i="3"/>
  <c r="AI343" i="3"/>
  <c r="AJ343" i="3"/>
  <c r="AL343" i="3"/>
  <c r="AM343" i="3"/>
  <c r="E344" i="3"/>
  <c r="F344" i="3"/>
  <c r="H344" i="3"/>
  <c r="I344" i="3"/>
  <c r="K344" i="3"/>
  <c r="L344" i="3"/>
  <c r="N344" i="3"/>
  <c r="O344" i="3"/>
  <c r="Q344" i="3"/>
  <c r="R344" i="3"/>
  <c r="T344" i="3"/>
  <c r="U344" i="3"/>
  <c r="W344" i="3"/>
  <c r="X344" i="3"/>
  <c r="Z344" i="3"/>
  <c r="AA344" i="3"/>
  <c r="AC344" i="3"/>
  <c r="AD344" i="3"/>
  <c r="AF344" i="3"/>
  <c r="AG344" i="3"/>
  <c r="AI344" i="3"/>
  <c r="AJ344" i="3"/>
  <c r="AL344" i="3"/>
  <c r="AM344" i="3"/>
  <c r="E345" i="3"/>
  <c r="F345" i="3"/>
  <c r="H345" i="3"/>
  <c r="I345" i="3"/>
  <c r="K345" i="3"/>
  <c r="L345" i="3"/>
  <c r="N345" i="3"/>
  <c r="O345" i="3"/>
  <c r="Q345" i="3"/>
  <c r="R345" i="3"/>
  <c r="T345" i="3"/>
  <c r="U345" i="3"/>
  <c r="W345" i="3"/>
  <c r="X345" i="3"/>
  <c r="Z345" i="3"/>
  <c r="AA345" i="3"/>
  <c r="AC345" i="3"/>
  <c r="AD345" i="3"/>
  <c r="AF345" i="3"/>
  <c r="AG345" i="3"/>
  <c r="AI345" i="3"/>
  <c r="AJ345" i="3"/>
  <c r="AL345" i="3"/>
  <c r="AM345" i="3"/>
  <c r="E346" i="3"/>
  <c r="F346" i="3"/>
  <c r="H346" i="3"/>
  <c r="I346" i="3"/>
  <c r="K346" i="3"/>
  <c r="L346" i="3"/>
  <c r="N346" i="3"/>
  <c r="O346" i="3"/>
  <c r="Q346" i="3"/>
  <c r="R346" i="3"/>
  <c r="T346" i="3"/>
  <c r="U346" i="3"/>
  <c r="W346" i="3"/>
  <c r="X346" i="3"/>
  <c r="Z346" i="3"/>
  <c r="AA346" i="3"/>
  <c r="AC346" i="3"/>
  <c r="AD346" i="3"/>
  <c r="AF346" i="3"/>
  <c r="AG346" i="3"/>
  <c r="AI346" i="3"/>
  <c r="AJ346" i="3"/>
  <c r="AL346" i="3"/>
  <c r="AM346" i="3"/>
  <c r="E347" i="3"/>
  <c r="F347" i="3"/>
  <c r="H347" i="3"/>
  <c r="I347" i="3"/>
  <c r="K347" i="3"/>
  <c r="L347" i="3"/>
  <c r="N347" i="3"/>
  <c r="O347" i="3"/>
  <c r="Q347" i="3"/>
  <c r="R347" i="3"/>
  <c r="T347" i="3"/>
  <c r="U347" i="3"/>
  <c r="W347" i="3"/>
  <c r="X347" i="3"/>
  <c r="Z347" i="3"/>
  <c r="AA347" i="3"/>
  <c r="AC347" i="3"/>
  <c r="AD347" i="3"/>
  <c r="AF347" i="3"/>
  <c r="AG347" i="3"/>
  <c r="AI347" i="3"/>
  <c r="AJ347" i="3"/>
  <c r="AL347" i="3"/>
  <c r="AM347" i="3"/>
  <c r="E348" i="3"/>
  <c r="F348" i="3"/>
  <c r="H348" i="3"/>
  <c r="I348" i="3"/>
  <c r="K348" i="3"/>
  <c r="L348" i="3"/>
  <c r="N348" i="3"/>
  <c r="O348" i="3"/>
  <c r="Q348" i="3"/>
  <c r="R348" i="3"/>
  <c r="T348" i="3"/>
  <c r="U348" i="3"/>
  <c r="W348" i="3"/>
  <c r="X348" i="3"/>
  <c r="Z348" i="3"/>
  <c r="AA348" i="3"/>
  <c r="AC348" i="3"/>
  <c r="AD348" i="3"/>
  <c r="AF348" i="3"/>
  <c r="AG348" i="3"/>
  <c r="AI348" i="3"/>
  <c r="AJ348" i="3"/>
  <c r="AL348" i="3"/>
  <c r="AM348" i="3"/>
  <c r="E349" i="3"/>
  <c r="F349" i="3"/>
  <c r="H349" i="3"/>
  <c r="I349" i="3"/>
  <c r="K349" i="3"/>
  <c r="L349" i="3"/>
  <c r="N349" i="3"/>
  <c r="O349" i="3"/>
  <c r="Q349" i="3"/>
  <c r="R349" i="3"/>
  <c r="T349" i="3"/>
  <c r="U349" i="3"/>
  <c r="W349" i="3"/>
  <c r="X349" i="3"/>
  <c r="Z349" i="3"/>
  <c r="AA349" i="3"/>
  <c r="AC349" i="3"/>
  <c r="AD349" i="3"/>
  <c r="AF349" i="3"/>
  <c r="AG349" i="3"/>
  <c r="AI349" i="3"/>
  <c r="AJ349" i="3"/>
  <c r="AL349" i="3"/>
  <c r="AM349" i="3"/>
  <c r="E350" i="3"/>
  <c r="F350" i="3"/>
  <c r="H350" i="3"/>
  <c r="I350" i="3"/>
  <c r="K350" i="3"/>
  <c r="L350" i="3"/>
  <c r="N350" i="3"/>
  <c r="O350" i="3"/>
  <c r="Q350" i="3"/>
  <c r="R350" i="3"/>
  <c r="T350" i="3"/>
  <c r="U350" i="3"/>
  <c r="W350" i="3"/>
  <c r="X350" i="3"/>
  <c r="Z350" i="3"/>
  <c r="AA350" i="3"/>
  <c r="AC350" i="3"/>
  <c r="AD350" i="3"/>
  <c r="AF350" i="3"/>
  <c r="AG350" i="3"/>
  <c r="AI350" i="3"/>
  <c r="AJ350" i="3"/>
  <c r="AL350" i="3"/>
  <c r="AM350" i="3"/>
  <c r="E351" i="3"/>
  <c r="F351" i="3"/>
  <c r="H351" i="3"/>
  <c r="I351" i="3"/>
  <c r="K351" i="3"/>
  <c r="L351" i="3"/>
  <c r="N351" i="3"/>
  <c r="O351" i="3"/>
  <c r="Q351" i="3"/>
  <c r="R351" i="3"/>
  <c r="T351" i="3"/>
  <c r="U351" i="3"/>
  <c r="W351" i="3"/>
  <c r="X351" i="3"/>
  <c r="Z351" i="3"/>
  <c r="AA351" i="3"/>
  <c r="AC351" i="3"/>
  <c r="AD351" i="3"/>
  <c r="AF351" i="3"/>
  <c r="AG351" i="3"/>
  <c r="AI351" i="3"/>
  <c r="AJ351" i="3"/>
  <c r="AL351" i="3"/>
  <c r="AM351" i="3"/>
  <c r="E352" i="3"/>
  <c r="F352" i="3"/>
  <c r="H352" i="3"/>
  <c r="I352" i="3"/>
  <c r="K352" i="3"/>
  <c r="L352" i="3"/>
  <c r="N352" i="3"/>
  <c r="O352" i="3"/>
  <c r="Q352" i="3"/>
  <c r="R352" i="3"/>
  <c r="T352" i="3"/>
  <c r="U352" i="3"/>
  <c r="W352" i="3"/>
  <c r="X352" i="3"/>
  <c r="Z352" i="3"/>
  <c r="AA352" i="3"/>
  <c r="AC352" i="3"/>
  <c r="AD352" i="3"/>
  <c r="AF352" i="3"/>
  <c r="AG352" i="3"/>
  <c r="AI352" i="3"/>
  <c r="AJ352" i="3"/>
  <c r="AL352" i="3"/>
  <c r="AM352" i="3"/>
  <c r="E353" i="3"/>
  <c r="F353" i="3"/>
  <c r="H353" i="3"/>
  <c r="I353" i="3"/>
  <c r="K353" i="3"/>
  <c r="L353" i="3"/>
  <c r="N353" i="3"/>
  <c r="O353" i="3"/>
  <c r="Q353" i="3"/>
  <c r="R353" i="3"/>
  <c r="T353" i="3"/>
  <c r="U353" i="3"/>
  <c r="W353" i="3"/>
  <c r="X353" i="3"/>
  <c r="Z353" i="3"/>
  <c r="AA353" i="3"/>
  <c r="AC353" i="3"/>
  <c r="AD353" i="3"/>
  <c r="AF353" i="3"/>
  <c r="AG353" i="3"/>
  <c r="AI353" i="3"/>
  <c r="AJ353" i="3"/>
  <c r="AL353" i="3"/>
  <c r="AM353" i="3"/>
  <c r="E354" i="3"/>
  <c r="F354" i="3"/>
  <c r="H354" i="3"/>
  <c r="I354" i="3"/>
  <c r="K354" i="3"/>
  <c r="L354" i="3"/>
  <c r="N354" i="3"/>
  <c r="O354" i="3"/>
  <c r="Q354" i="3"/>
  <c r="R354" i="3"/>
  <c r="T354" i="3"/>
  <c r="U354" i="3"/>
  <c r="W354" i="3"/>
  <c r="X354" i="3"/>
  <c r="Z354" i="3"/>
  <c r="AA354" i="3"/>
  <c r="AC354" i="3"/>
  <c r="AD354" i="3"/>
  <c r="AF354" i="3"/>
  <c r="AG354" i="3"/>
  <c r="AI354" i="3"/>
  <c r="AJ354" i="3"/>
  <c r="AL354" i="3"/>
  <c r="AM354" i="3"/>
  <c r="E355" i="3"/>
  <c r="F355" i="3"/>
  <c r="H355" i="3"/>
  <c r="I355" i="3"/>
  <c r="K355" i="3"/>
  <c r="L355" i="3"/>
  <c r="N355" i="3"/>
  <c r="O355" i="3"/>
  <c r="Q355" i="3"/>
  <c r="R355" i="3"/>
  <c r="T355" i="3"/>
  <c r="U355" i="3"/>
  <c r="W355" i="3"/>
  <c r="X355" i="3"/>
  <c r="Z355" i="3"/>
  <c r="AA355" i="3"/>
  <c r="AC355" i="3"/>
  <c r="AD355" i="3"/>
  <c r="AF355" i="3"/>
  <c r="AG355" i="3"/>
  <c r="AI355" i="3"/>
  <c r="AJ355" i="3"/>
  <c r="AL355" i="3"/>
  <c r="AM355" i="3"/>
  <c r="E356" i="3"/>
  <c r="F356" i="3"/>
  <c r="H356" i="3"/>
  <c r="I356" i="3"/>
  <c r="K356" i="3"/>
  <c r="L356" i="3"/>
  <c r="N356" i="3"/>
  <c r="O356" i="3"/>
  <c r="Q356" i="3"/>
  <c r="R356" i="3"/>
  <c r="T356" i="3"/>
  <c r="U356" i="3"/>
  <c r="W356" i="3"/>
  <c r="X356" i="3"/>
  <c r="Z356" i="3"/>
  <c r="AA356" i="3"/>
  <c r="AC356" i="3"/>
  <c r="AD356" i="3"/>
  <c r="AF356" i="3"/>
  <c r="AG356" i="3"/>
  <c r="AI356" i="3"/>
  <c r="AJ356" i="3"/>
  <c r="AL356" i="3"/>
  <c r="AM356" i="3"/>
  <c r="E357" i="3"/>
  <c r="F357" i="3"/>
  <c r="H357" i="3"/>
  <c r="I357" i="3"/>
  <c r="K357" i="3"/>
  <c r="L357" i="3"/>
  <c r="N357" i="3"/>
  <c r="O357" i="3"/>
  <c r="Q357" i="3"/>
  <c r="R357" i="3"/>
  <c r="T357" i="3"/>
  <c r="U357" i="3"/>
  <c r="W357" i="3"/>
  <c r="X357" i="3"/>
  <c r="Z357" i="3"/>
  <c r="AA357" i="3"/>
  <c r="AC357" i="3"/>
  <c r="AD357" i="3"/>
  <c r="AF357" i="3"/>
  <c r="AG357" i="3"/>
  <c r="AI357" i="3"/>
  <c r="AJ357" i="3"/>
  <c r="AL357" i="3"/>
  <c r="AM357" i="3"/>
  <c r="E358" i="3"/>
  <c r="F358" i="3"/>
  <c r="H358" i="3"/>
  <c r="I358" i="3"/>
  <c r="K358" i="3"/>
  <c r="L358" i="3"/>
  <c r="N358" i="3"/>
  <c r="O358" i="3"/>
  <c r="Q358" i="3"/>
  <c r="R358" i="3"/>
  <c r="T358" i="3"/>
  <c r="U358" i="3"/>
  <c r="W358" i="3"/>
  <c r="X358" i="3"/>
  <c r="Z358" i="3"/>
  <c r="AA358" i="3"/>
  <c r="AC358" i="3"/>
  <c r="AD358" i="3"/>
  <c r="AF358" i="3"/>
  <c r="AG358" i="3"/>
  <c r="AI358" i="3"/>
  <c r="AJ358" i="3"/>
  <c r="AL358" i="3"/>
  <c r="AM358" i="3"/>
  <c r="E359" i="3"/>
  <c r="F359" i="3"/>
  <c r="H359" i="3"/>
  <c r="I359" i="3"/>
  <c r="K359" i="3"/>
  <c r="L359" i="3"/>
  <c r="N359" i="3"/>
  <c r="O359" i="3"/>
  <c r="Q359" i="3"/>
  <c r="R359" i="3"/>
  <c r="T359" i="3"/>
  <c r="U359" i="3"/>
  <c r="W359" i="3"/>
  <c r="X359" i="3"/>
  <c r="Z359" i="3"/>
  <c r="AA359" i="3"/>
  <c r="AC359" i="3"/>
  <c r="AD359" i="3"/>
  <c r="AF359" i="3"/>
  <c r="AG359" i="3"/>
  <c r="AI359" i="3"/>
  <c r="AJ359" i="3"/>
  <c r="AL359" i="3"/>
  <c r="AM359" i="3"/>
  <c r="E360" i="3"/>
  <c r="F360" i="3"/>
  <c r="H360" i="3"/>
  <c r="I360" i="3"/>
  <c r="K360" i="3"/>
  <c r="L360" i="3"/>
  <c r="N360" i="3"/>
  <c r="O360" i="3"/>
  <c r="Q360" i="3"/>
  <c r="R360" i="3"/>
  <c r="T360" i="3"/>
  <c r="U360" i="3"/>
  <c r="W360" i="3"/>
  <c r="X360" i="3"/>
  <c r="Z360" i="3"/>
  <c r="AA360" i="3"/>
  <c r="AC360" i="3"/>
  <c r="AD360" i="3"/>
  <c r="AF360" i="3"/>
  <c r="AG360" i="3"/>
  <c r="AI360" i="3"/>
  <c r="AJ360" i="3"/>
  <c r="AL360" i="3"/>
  <c r="AM360" i="3"/>
  <c r="E361" i="3"/>
  <c r="F361" i="3"/>
  <c r="H361" i="3"/>
  <c r="I361" i="3"/>
  <c r="K361" i="3"/>
  <c r="L361" i="3"/>
  <c r="N361" i="3"/>
  <c r="O361" i="3"/>
  <c r="Q361" i="3"/>
  <c r="R361" i="3"/>
  <c r="T361" i="3"/>
  <c r="U361" i="3"/>
  <c r="W361" i="3"/>
  <c r="X361" i="3"/>
  <c r="Z361" i="3"/>
  <c r="AA361" i="3"/>
  <c r="AC361" i="3"/>
  <c r="AD361" i="3"/>
  <c r="AF361" i="3"/>
  <c r="AG361" i="3"/>
  <c r="AI361" i="3"/>
  <c r="AJ361" i="3"/>
  <c r="AL361" i="3"/>
  <c r="AM361" i="3"/>
  <c r="E362" i="3"/>
  <c r="F362" i="3"/>
  <c r="H362" i="3"/>
  <c r="I362" i="3"/>
  <c r="K362" i="3"/>
  <c r="L362" i="3"/>
  <c r="N362" i="3"/>
  <c r="O362" i="3"/>
  <c r="Q362" i="3"/>
  <c r="R362" i="3"/>
  <c r="T362" i="3"/>
  <c r="U362" i="3"/>
  <c r="W362" i="3"/>
  <c r="X362" i="3"/>
  <c r="Z362" i="3"/>
  <c r="AA362" i="3"/>
  <c r="AC362" i="3"/>
  <c r="AD362" i="3"/>
  <c r="AF362" i="3"/>
  <c r="AG362" i="3"/>
  <c r="AI362" i="3"/>
  <c r="AJ362" i="3"/>
  <c r="AL362" i="3"/>
  <c r="AM362" i="3"/>
  <c r="E363" i="3"/>
  <c r="F363" i="3"/>
  <c r="H363" i="3"/>
  <c r="I363" i="3"/>
  <c r="K363" i="3"/>
  <c r="L363" i="3"/>
  <c r="N363" i="3"/>
  <c r="O363" i="3"/>
  <c r="Q363" i="3"/>
  <c r="R363" i="3"/>
  <c r="T363" i="3"/>
  <c r="U363" i="3"/>
  <c r="W363" i="3"/>
  <c r="X363" i="3"/>
  <c r="Z363" i="3"/>
  <c r="AA363" i="3"/>
  <c r="AC363" i="3"/>
  <c r="AD363" i="3"/>
  <c r="AF363" i="3"/>
  <c r="AG363" i="3"/>
  <c r="AI363" i="3"/>
  <c r="AJ363" i="3"/>
  <c r="AL363" i="3"/>
  <c r="AM363" i="3"/>
  <c r="E364" i="3"/>
  <c r="F364" i="3"/>
  <c r="H364" i="3"/>
  <c r="I364" i="3"/>
  <c r="K364" i="3"/>
  <c r="L364" i="3"/>
  <c r="N364" i="3"/>
  <c r="O364" i="3"/>
  <c r="Q364" i="3"/>
  <c r="R364" i="3"/>
  <c r="T364" i="3"/>
  <c r="U364" i="3"/>
  <c r="W364" i="3"/>
  <c r="X364" i="3"/>
  <c r="Z364" i="3"/>
  <c r="AA364" i="3"/>
  <c r="AC364" i="3"/>
  <c r="AD364" i="3"/>
  <c r="AF364" i="3"/>
  <c r="AG364" i="3"/>
  <c r="AI364" i="3"/>
  <c r="AJ364" i="3"/>
  <c r="AL364" i="3"/>
  <c r="AM364" i="3"/>
  <c r="E365" i="3"/>
  <c r="F365" i="3"/>
  <c r="H365" i="3"/>
  <c r="I365" i="3"/>
  <c r="K365" i="3"/>
  <c r="L365" i="3"/>
  <c r="N365" i="3"/>
  <c r="O365" i="3"/>
  <c r="Q365" i="3"/>
  <c r="R365" i="3"/>
  <c r="T365" i="3"/>
  <c r="U365" i="3"/>
  <c r="W365" i="3"/>
  <c r="X365" i="3"/>
  <c r="Z365" i="3"/>
  <c r="AA365" i="3"/>
  <c r="AC365" i="3"/>
  <c r="AD365" i="3"/>
  <c r="AF365" i="3"/>
  <c r="AG365" i="3"/>
  <c r="AI365" i="3"/>
  <c r="AJ365" i="3"/>
  <c r="AL365" i="3"/>
  <c r="AM365" i="3"/>
  <c r="E366" i="3"/>
  <c r="F366" i="3"/>
  <c r="H366" i="3"/>
  <c r="I366" i="3"/>
  <c r="K366" i="3"/>
  <c r="L366" i="3"/>
  <c r="N366" i="3"/>
  <c r="O366" i="3"/>
  <c r="Q366" i="3"/>
  <c r="R366" i="3"/>
  <c r="T366" i="3"/>
  <c r="U366" i="3"/>
  <c r="W366" i="3"/>
  <c r="X366" i="3"/>
  <c r="Z366" i="3"/>
  <c r="AA366" i="3"/>
  <c r="AC366" i="3"/>
  <c r="AD366" i="3"/>
  <c r="AF366" i="3"/>
  <c r="AG366" i="3"/>
  <c r="AI366" i="3"/>
  <c r="AJ366" i="3"/>
  <c r="AL366" i="3"/>
  <c r="AM366" i="3"/>
  <c r="E367" i="3"/>
  <c r="F367" i="3"/>
  <c r="H367" i="3"/>
  <c r="I367" i="3"/>
  <c r="K367" i="3"/>
  <c r="L367" i="3"/>
  <c r="N367" i="3"/>
  <c r="O367" i="3"/>
  <c r="Q367" i="3"/>
  <c r="R367" i="3"/>
  <c r="T367" i="3"/>
  <c r="U367" i="3"/>
  <c r="W367" i="3"/>
  <c r="X367" i="3"/>
  <c r="Z367" i="3"/>
  <c r="AA367" i="3"/>
  <c r="AC367" i="3"/>
  <c r="AD367" i="3"/>
  <c r="AF367" i="3"/>
  <c r="AG367" i="3"/>
  <c r="AI367" i="3"/>
  <c r="AJ367" i="3"/>
  <c r="AL367" i="3"/>
  <c r="AM367" i="3"/>
  <c r="E368" i="3"/>
  <c r="F368" i="3"/>
  <c r="H368" i="3"/>
  <c r="I368" i="3"/>
  <c r="K368" i="3"/>
  <c r="L368" i="3"/>
  <c r="N368" i="3"/>
  <c r="O368" i="3"/>
  <c r="Q368" i="3"/>
  <c r="R368" i="3"/>
  <c r="T368" i="3"/>
  <c r="U368" i="3"/>
  <c r="W368" i="3"/>
  <c r="X368" i="3"/>
  <c r="Z368" i="3"/>
  <c r="AA368" i="3"/>
  <c r="AC368" i="3"/>
  <c r="AD368" i="3"/>
  <c r="AF368" i="3"/>
  <c r="AG368" i="3"/>
  <c r="AI368" i="3"/>
  <c r="AJ368" i="3"/>
  <c r="AL368" i="3"/>
  <c r="AM368" i="3"/>
  <c r="E369" i="3"/>
  <c r="F369" i="3"/>
  <c r="H369" i="3"/>
  <c r="I369" i="3"/>
  <c r="K369" i="3"/>
  <c r="L369" i="3"/>
  <c r="N369" i="3"/>
  <c r="O369" i="3"/>
  <c r="Q369" i="3"/>
  <c r="R369" i="3"/>
  <c r="T369" i="3"/>
  <c r="U369" i="3"/>
  <c r="W369" i="3"/>
  <c r="X369" i="3"/>
  <c r="Z369" i="3"/>
  <c r="AA369" i="3"/>
  <c r="AC369" i="3"/>
  <c r="AD369" i="3"/>
  <c r="AF369" i="3"/>
  <c r="AG369" i="3"/>
  <c r="AI369" i="3"/>
  <c r="AJ369" i="3"/>
  <c r="AL369" i="3"/>
  <c r="AM369" i="3"/>
  <c r="E370" i="3"/>
  <c r="F370" i="3"/>
  <c r="H370" i="3"/>
  <c r="I370" i="3"/>
  <c r="K370" i="3"/>
  <c r="L370" i="3"/>
  <c r="N370" i="3"/>
  <c r="O370" i="3"/>
  <c r="Q370" i="3"/>
  <c r="R370" i="3"/>
  <c r="T370" i="3"/>
  <c r="U370" i="3"/>
  <c r="W370" i="3"/>
  <c r="X370" i="3"/>
  <c r="Z370" i="3"/>
  <c r="AA370" i="3"/>
  <c r="AC370" i="3"/>
  <c r="AD370" i="3"/>
  <c r="AF370" i="3"/>
  <c r="AG370" i="3"/>
  <c r="AI370" i="3"/>
  <c r="AJ370" i="3"/>
  <c r="AL370" i="3"/>
  <c r="AM370" i="3"/>
  <c r="E371" i="3"/>
  <c r="F371" i="3"/>
  <c r="H371" i="3"/>
  <c r="I371" i="3"/>
  <c r="K371" i="3"/>
  <c r="L371" i="3"/>
  <c r="N371" i="3"/>
  <c r="O371" i="3"/>
  <c r="Q371" i="3"/>
  <c r="R371" i="3"/>
  <c r="T371" i="3"/>
  <c r="U371" i="3"/>
  <c r="W371" i="3"/>
  <c r="X371" i="3"/>
  <c r="Z371" i="3"/>
  <c r="AA371" i="3"/>
  <c r="AC371" i="3"/>
  <c r="AD371" i="3"/>
  <c r="AF371" i="3"/>
  <c r="AG371" i="3"/>
  <c r="AI371" i="3"/>
  <c r="AJ371" i="3"/>
  <c r="AL371" i="3"/>
  <c r="AM371" i="3"/>
  <c r="E372" i="3"/>
  <c r="F372" i="3"/>
  <c r="H372" i="3"/>
  <c r="I372" i="3"/>
  <c r="K372" i="3"/>
  <c r="L372" i="3"/>
  <c r="N372" i="3"/>
  <c r="O372" i="3"/>
  <c r="Q372" i="3"/>
  <c r="R372" i="3"/>
  <c r="T372" i="3"/>
  <c r="U372" i="3"/>
  <c r="W372" i="3"/>
  <c r="X372" i="3"/>
  <c r="Z372" i="3"/>
  <c r="AA372" i="3"/>
  <c r="AC372" i="3"/>
  <c r="AD372" i="3"/>
  <c r="AF372" i="3"/>
  <c r="AG372" i="3"/>
  <c r="AI372" i="3"/>
  <c r="AJ372" i="3"/>
  <c r="AL372" i="3"/>
  <c r="AM372" i="3"/>
  <c r="E373" i="3"/>
  <c r="F373" i="3"/>
  <c r="H373" i="3"/>
  <c r="I373" i="3"/>
  <c r="K373" i="3"/>
  <c r="L373" i="3"/>
  <c r="N373" i="3"/>
  <c r="O373" i="3"/>
  <c r="Q373" i="3"/>
  <c r="R373" i="3"/>
  <c r="T373" i="3"/>
  <c r="U373" i="3"/>
  <c r="W373" i="3"/>
  <c r="X373" i="3"/>
  <c r="Z373" i="3"/>
  <c r="AA373" i="3"/>
  <c r="AC373" i="3"/>
  <c r="AD373" i="3"/>
  <c r="AF373" i="3"/>
  <c r="AG373" i="3"/>
  <c r="AI373" i="3"/>
  <c r="AJ373" i="3"/>
  <c r="AL373" i="3"/>
  <c r="AM373" i="3"/>
  <c r="E374" i="3"/>
  <c r="F374" i="3"/>
  <c r="H374" i="3"/>
  <c r="I374" i="3"/>
  <c r="K374" i="3"/>
  <c r="L374" i="3"/>
  <c r="N374" i="3"/>
  <c r="O374" i="3"/>
  <c r="Q374" i="3"/>
  <c r="R374" i="3"/>
  <c r="T374" i="3"/>
  <c r="U374" i="3"/>
  <c r="W374" i="3"/>
  <c r="X374" i="3"/>
  <c r="Z374" i="3"/>
  <c r="AA374" i="3"/>
  <c r="AC374" i="3"/>
  <c r="AD374" i="3"/>
  <c r="AF374" i="3"/>
  <c r="AG374" i="3"/>
  <c r="AI374" i="3"/>
  <c r="AJ374" i="3"/>
  <c r="AL374" i="3"/>
  <c r="AM374" i="3"/>
  <c r="E375" i="3"/>
  <c r="F375" i="3"/>
  <c r="H375" i="3"/>
  <c r="I375" i="3"/>
  <c r="K375" i="3"/>
  <c r="L375" i="3"/>
  <c r="N375" i="3"/>
  <c r="O375" i="3"/>
  <c r="Q375" i="3"/>
  <c r="R375" i="3"/>
  <c r="T375" i="3"/>
  <c r="U375" i="3"/>
  <c r="W375" i="3"/>
  <c r="X375" i="3"/>
  <c r="Z375" i="3"/>
  <c r="AA375" i="3"/>
  <c r="AC375" i="3"/>
  <c r="AD375" i="3"/>
  <c r="AF375" i="3"/>
  <c r="AG375" i="3"/>
  <c r="AI375" i="3"/>
  <c r="AJ375" i="3"/>
  <c r="AL375" i="3"/>
  <c r="AM375" i="3"/>
  <c r="E376" i="3"/>
  <c r="F376" i="3"/>
  <c r="H376" i="3"/>
  <c r="I376" i="3"/>
  <c r="K376" i="3"/>
  <c r="L376" i="3"/>
  <c r="N376" i="3"/>
  <c r="O376" i="3"/>
  <c r="Q376" i="3"/>
  <c r="R376" i="3"/>
  <c r="T376" i="3"/>
  <c r="U376" i="3"/>
  <c r="W376" i="3"/>
  <c r="X376" i="3"/>
  <c r="Z376" i="3"/>
  <c r="AA376" i="3"/>
  <c r="AC376" i="3"/>
  <c r="AD376" i="3"/>
  <c r="AF376" i="3"/>
  <c r="AG376" i="3"/>
  <c r="AI376" i="3"/>
  <c r="AJ376" i="3"/>
  <c r="AL376" i="3"/>
  <c r="AM376" i="3"/>
  <c r="E377" i="3"/>
  <c r="F377" i="3"/>
  <c r="H377" i="3"/>
  <c r="I377" i="3"/>
  <c r="K377" i="3"/>
  <c r="L377" i="3"/>
  <c r="N377" i="3"/>
  <c r="O377" i="3"/>
  <c r="Q377" i="3"/>
  <c r="R377" i="3"/>
  <c r="T377" i="3"/>
  <c r="U377" i="3"/>
  <c r="W377" i="3"/>
  <c r="X377" i="3"/>
  <c r="Z377" i="3"/>
  <c r="AA377" i="3"/>
  <c r="AC377" i="3"/>
  <c r="AD377" i="3"/>
  <c r="AF377" i="3"/>
  <c r="AG377" i="3"/>
  <c r="AI377" i="3"/>
  <c r="AJ377" i="3"/>
  <c r="AL377" i="3"/>
  <c r="AM377" i="3"/>
  <c r="E378" i="3"/>
  <c r="F378" i="3"/>
  <c r="H378" i="3"/>
  <c r="I378" i="3"/>
  <c r="K378" i="3"/>
  <c r="L378" i="3"/>
  <c r="N378" i="3"/>
  <c r="O378" i="3"/>
  <c r="Q378" i="3"/>
  <c r="R378" i="3"/>
  <c r="T378" i="3"/>
  <c r="U378" i="3"/>
  <c r="W378" i="3"/>
  <c r="X378" i="3"/>
  <c r="Z378" i="3"/>
  <c r="AA378" i="3"/>
  <c r="AC378" i="3"/>
  <c r="AD378" i="3"/>
  <c r="AF378" i="3"/>
  <c r="AG378" i="3"/>
  <c r="AI378" i="3"/>
  <c r="AJ378" i="3"/>
  <c r="AL378" i="3"/>
  <c r="AM378" i="3"/>
  <c r="E379" i="3"/>
  <c r="F379" i="3"/>
  <c r="H379" i="3"/>
  <c r="I379" i="3"/>
  <c r="K379" i="3"/>
  <c r="L379" i="3"/>
  <c r="N379" i="3"/>
  <c r="O379" i="3"/>
  <c r="Q379" i="3"/>
  <c r="R379" i="3"/>
  <c r="T379" i="3"/>
  <c r="U379" i="3"/>
  <c r="W379" i="3"/>
  <c r="X379" i="3"/>
  <c r="Z379" i="3"/>
  <c r="AA379" i="3"/>
  <c r="AC379" i="3"/>
  <c r="AD379" i="3"/>
  <c r="AF379" i="3"/>
  <c r="AG379" i="3"/>
  <c r="AI379" i="3"/>
  <c r="AJ379" i="3"/>
  <c r="AL379" i="3"/>
  <c r="AM379" i="3"/>
  <c r="E380" i="3"/>
  <c r="F380" i="3"/>
  <c r="H380" i="3"/>
  <c r="I380" i="3"/>
  <c r="K380" i="3"/>
  <c r="L380" i="3"/>
  <c r="N380" i="3"/>
  <c r="O380" i="3"/>
  <c r="Q380" i="3"/>
  <c r="R380" i="3"/>
  <c r="T380" i="3"/>
  <c r="U380" i="3"/>
  <c r="W380" i="3"/>
  <c r="X380" i="3"/>
  <c r="Z380" i="3"/>
  <c r="AA380" i="3"/>
  <c r="AC380" i="3"/>
  <c r="AD380" i="3"/>
  <c r="AF380" i="3"/>
  <c r="AG380" i="3"/>
  <c r="AI380" i="3"/>
  <c r="AJ380" i="3"/>
  <c r="AL380" i="3"/>
  <c r="AM380" i="3"/>
  <c r="E381" i="3"/>
  <c r="F381" i="3"/>
  <c r="H381" i="3"/>
  <c r="I381" i="3"/>
  <c r="K381" i="3"/>
  <c r="L381" i="3"/>
  <c r="N381" i="3"/>
  <c r="O381" i="3"/>
  <c r="Q381" i="3"/>
  <c r="R381" i="3"/>
  <c r="T381" i="3"/>
  <c r="U381" i="3"/>
  <c r="W381" i="3"/>
  <c r="X381" i="3"/>
  <c r="Z381" i="3"/>
  <c r="AA381" i="3"/>
  <c r="AC381" i="3"/>
  <c r="AD381" i="3"/>
  <c r="AF381" i="3"/>
  <c r="AG381" i="3"/>
  <c r="AI381" i="3"/>
  <c r="AJ381" i="3"/>
  <c r="AL381" i="3"/>
  <c r="AM381" i="3"/>
  <c r="E382" i="3"/>
  <c r="F382" i="3"/>
  <c r="H382" i="3"/>
  <c r="I382" i="3"/>
  <c r="K382" i="3"/>
  <c r="L382" i="3"/>
  <c r="N382" i="3"/>
  <c r="O382" i="3"/>
  <c r="Q382" i="3"/>
  <c r="R382" i="3"/>
  <c r="T382" i="3"/>
  <c r="U382" i="3"/>
  <c r="W382" i="3"/>
  <c r="X382" i="3"/>
  <c r="Z382" i="3"/>
  <c r="AA382" i="3"/>
  <c r="AC382" i="3"/>
  <c r="AD382" i="3"/>
  <c r="AF382" i="3"/>
  <c r="AG382" i="3"/>
  <c r="AI382" i="3"/>
  <c r="AJ382" i="3"/>
  <c r="AL382" i="3"/>
  <c r="AM382" i="3"/>
  <c r="E383" i="3"/>
  <c r="F383" i="3"/>
  <c r="H383" i="3"/>
  <c r="I383" i="3"/>
  <c r="K383" i="3"/>
  <c r="L383" i="3"/>
  <c r="N383" i="3"/>
  <c r="O383" i="3"/>
  <c r="Q383" i="3"/>
  <c r="R383" i="3"/>
  <c r="T383" i="3"/>
  <c r="U383" i="3"/>
  <c r="W383" i="3"/>
  <c r="X383" i="3"/>
  <c r="Z383" i="3"/>
  <c r="AA383" i="3"/>
  <c r="AC383" i="3"/>
  <c r="AD383" i="3"/>
  <c r="AF383" i="3"/>
  <c r="AG383" i="3"/>
  <c r="AI383" i="3"/>
  <c r="AJ383" i="3"/>
  <c r="AL383" i="3"/>
  <c r="AM383" i="3"/>
  <c r="E384" i="3"/>
  <c r="F384" i="3"/>
  <c r="H384" i="3"/>
  <c r="I384" i="3"/>
  <c r="K384" i="3"/>
  <c r="L384" i="3"/>
  <c r="N384" i="3"/>
  <c r="O384" i="3"/>
  <c r="Q384" i="3"/>
  <c r="R384" i="3"/>
  <c r="T384" i="3"/>
  <c r="U384" i="3"/>
  <c r="W384" i="3"/>
  <c r="X384" i="3"/>
  <c r="Z384" i="3"/>
  <c r="AA384" i="3"/>
  <c r="AC384" i="3"/>
  <c r="AD384" i="3"/>
  <c r="AF384" i="3"/>
  <c r="AG384" i="3"/>
  <c r="AI384" i="3"/>
  <c r="AJ384" i="3"/>
  <c r="AL384" i="3"/>
  <c r="AM384" i="3"/>
  <c r="E385" i="3"/>
  <c r="F385" i="3"/>
  <c r="H385" i="3"/>
  <c r="I385" i="3"/>
  <c r="K385" i="3"/>
  <c r="L385" i="3"/>
  <c r="N385" i="3"/>
  <c r="O385" i="3"/>
  <c r="Q385" i="3"/>
  <c r="R385" i="3"/>
  <c r="T385" i="3"/>
  <c r="U385" i="3"/>
  <c r="W385" i="3"/>
  <c r="X385" i="3"/>
  <c r="Z385" i="3"/>
  <c r="AA385" i="3"/>
  <c r="AC385" i="3"/>
  <c r="AD385" i="3"/>
  <c r="AF385" i="3"/>
  <c r="AG385" i="3"/>
  <c r="AI385" i="3"/>
  <c r="AJ385" i="3"/>
  <c r="AL385" i="3"/>
  <c r="AM385" i="3"/>
  <c r="E386" i="3"/>
  <c r="F386" i="3"/>
  <c r="H386" i="3"/>
  <c r="I386" i="3"/>
  <c r="K386" i="3"/>
  <c r="L386" i="3"/>
  <c r="N386" i="3"/>
  <c r="O386" i="3"/>
  <c r="Q386" i="3"/>
  <c r="R386" i="3"/>
  <c r="T386" i="3"/>
  <c r="U386" i="3"/>
  <c r="W386" i="3"/>
  <c r="X386" i="3"/>
  <c r="Z386" i="3"/>
  <c r="AA386" i="3"/>
  <c r="AC386" i="3"/>
  <c r="AD386" i="3"/>
  <c r="AF386" i="3"/>
  <c r="AG386" i="3"/>
  <c r="AI386" i="3"/>
  <c r="AJ386" i="3"/>
  <c r="AL386" i="3"/>
  <c r="AM386" i="3"/>
  <c r="E387" i="3"/>
  <c r="F387" i="3"/>
  <c r="H387" i="3"/>
  <c r="I387" i="3"/>
  <c r="K387" i="3"/>
  <c r="L387" i="3"/>
  <c r="N387" i="3"/>
  <c r="O387" i="3"/>
  <c r="Q387" i="3"/>
  <c r="R387" i="3"/>
  <c r="T387" i="3"/>
  <c r="U387" i="3"/>
  <c r="W387" i="3"/>
  <c r="X387" i="3"/>
  <c r="Z387" i="3"/>
  <c r="AA387" i="3"/>
  <c r="AC387" i="3"/>
  <c r="AD387" i="3"/>
  <c r="AF387" i="3"/>
  <c r="AG387" i="3"/>
  <c r="AI387" i="3"/>
  <c r="AJ387" i="3"/>
  <c r="AL387" i="3"/>
  <c r="AM387" i="3"/>
  <c r="E388" i="3"/>
  <c r="F388" i="3"/>
  <c r="H388" i="3"/>
  <c r="I388" i="3"/>
  <c r="K388" i="3"/>
  <c r="L388" i="3"/>
  <c r="N388" i="3"/>
  <c r="O388" i="3"/>
  <c r="Q388" i="3"/>
  <c r="R388" i="3"/>
  <c r="T388" i="3"/>
  <c r="U388" i="3"/>
  <c r="W388" i="3"/>
  <c r="X388" i="3"/>
  <c r="Z388" i="3"/>
  <c r="AA388" i="3"/>
  <c r="AC388" i="3"/>
  <c r="AD388" i="3"/>
  <c r="AF388" i="3"/>
  <c r="AG388" i="3"/>
  <c r="AI388" i="3"/>
  <c r="AJ388" i="3"/>
  <c r="AL388" i="3"/>
  <c r="AM388" i="3"/>
  <c r="E389" i="3"/>
  <c r="F389" i="3"/>
  <c r="H389" i="3"/>
  <c r="I389" i="3"/>
  <c r="K389" i="3"/>
  <c r="L389" i="3"/>
  <c r="N389" i="3"/>
  <c r="O389" i="3"/>
  <c r="Q389" i="3"/>
  <c r="R389" i="3"/>
  <c r="T389" i="3"/>
  <c r="U389" i="3"/>
  <c r="W389" i="3"/>
  <c r="X389" i="3"/>
  <c r="Z389" i="3"/>
  <c r="AA389" i="3"/>
  <c r="AC389" i="3"/>
  <c r="AD389" i="3"/>
  <c r="AF389" i="3"/>
  <c r="AG389" i="3"/>
  <c r="AI389" i="3"/>
  <c r="AJ389" i="3"/>
  <c r="AL389" i="3"/>
  <c r="AM389" i="3"/>
  <c r="E390" i="3"/>
  <c r="F390" i="3"/>
  <c r="H390" i="3"/>
  <c r="I390" i="3"/>
  <c r="K390" i="3"/>
  <c r="L390" i="3"/>
  <c r="N390" i="3"/>
  <c r="O390" i="3"/>
  <c r="Q390" i="3"/>
  <c r="R390" i="3"/>
  <c r="T390" i="3"/>
  <c r="U390" i="3"/>
  <c r="W390" i="3"/>
  <c r="X390" i="3"/>
  <c r="Z390" i="3"/>
  <c r="AA390" i="3"/>
  <c r="AC390" i="3"/>
  <c r="AD390" i="3"/>
  <c r="AF390" i="3"/>
  <c r="AG390" i="3"/>
  <c r="AI390" i="3"/>
  <c r="AJ390" i="3"/>
  <c r="AL390" i="3"/>
  <c r="AM390" i="3"/>
  <c r="E391" i="3"/>
  <c r="F391" i="3"/>
  <c r="H391" i="3"/>
  <c r="I391" i="3"/>
  <c r="K391" i="3"/>
  <c r="L391" i="3"/>
  <c r="N391" i="3"/>
  <c r="O391" i="3"/>
  <c r="Q391" i="3"/>
  <c r="R391" i="3"/>
  <c r="T391" i="3"/>
  <c r="U391" i="3"/>
  <c r="W391" i="3"/>
  <c r="X391" i="3"/>
  <c r="Z391" i="3"/>
  <c r="AA391" i="3"/>
  <c r="AC391" i="3"/>
  <c r="AD391" i="3"/>
  <c r="AF391" i="3"/>
  <c r="AG391" i="3"/>
  <c r="AI391" i="3"/>
  <c r="AJ391" i="3"/>
  <c r="AL391" i="3"/>
  <c r="AM391" i="3"/>
  <c r="E392" i="3"/>
  <c r="F392" i="3"/>
  <c r="H392" i="3"/>
  <c r="I392" i="3"/>
  <c r="K392" i="3"/>
  <c r="L392" i="3"/>
  <c r="N392" i="3"/>
  <c r="O392" i="3"/>
  <c r="Q392" i="3"/>
  <c r="R392" i="3"/>
  <c r="T392" i="3"/>
  <c r="U392" i="3"/>
  <c r="W392" i="3"/>
  <c r="X392" i="3"/>
  <c r="Z392" i="3"/>
  <c r="AA392" i="3"/>
  <c r="AC392" i="3"/>
  <c r="AD392" i="3"/>
  <c r="AF392" i="3"/>
  <c r="AG392" i="3"/>
  <c r="AI392" i="3"/>
  <c r="AJ392" i="3"/>
  <c r="AL392" i="3"/>
  <c r="AM392" i="3"/>
  <c r="E393" i="3"/>
  <c r="F393" i="3"/>
  <c r="H393" i="3"/>
  <c r="I393" i="3"/>
  <c r="K393" i="3"/>
  <c r="L393" i="3"/>
  <c r="N393" i="3"/>
  <c r="O393" i="3"/>
  <c r="Q393" i="3"/>
  <c r="R393" i="3"/>
  <c r="T393" i="3"/>
  <c r="U393" i="3"/>
  <c r="W393" i="3"/>
  <c r="X393" i="3"/>
  <c r="Z393" i="3"/>
  <c r="AA393" i="3"/>
  <c r="AC393" i="3"/>
  <c r="AD393" i="3"/>
  <c r="AF393" i="3"/>
  <c r="AG393" i="3"/>
  <c r="AI393" i="3"/>
  <c r="AJ393" i="3"/>
  <c r="AL393" i="3"/>
  <c r="AM393" i="3"/>
  <c r="E394" i="3"/>
  <c r="F394" i="3"/>
  <c r="H394" i="3"/>
  <c r="I394" i="3"/>
  <c r="K394" i="3"/>
  <c r="L394" i="3"/>
  <c r="N394" i="3"/>
  <c r="O394" i="3"/>
  <c r="Q394" i="3"/>
  <c r="R394" i="3"/>
  <c r="T394" i="3"/>
  <c r="U394" i="3"/>
  <c r="W394" i="3"/>
  <c r="X394" i="3"/>
  <c r="Z394" i="3"/>
  <c r="AA394" i="3"/>
  <c r="AC394" i="3"/>
  <c r="AD394" i="3"/>
  <c r="AF394" i="3"/>
  <c r="AG394" i="3"/>
  <c r="AI394" i="3"/>
  <c r="AJ394" i="3"/>
  <c r="AL394" i="3"/>
  <c r="AM394" i="3"/>
  <c r="E395" i="3"/>
  <c r="F395" i="3"/>
  <c r="H395" i="3"/>
  <c r="I395" i="3"/>
  <c r="K395" i="3"/>
  <c r="L395" i="3"/>
  <c r="N395" i="3"/>
  <c r="O395" i="3"/>
  <c r="Q395" i="3"/>
  <c r="R395" i="3"/>
  <c r="T395" i="3"/>
  <c r="U395" i="3"/>
  <c r="W395" i="3"/>
  <c r="X395" i="3"/>
  <c r="Z395" i="3"/>
  <c r="AA395" i="3"/>
  <c r="AC395" i="3"/>
  <c r="AD395" i="3"/>
  <c r="AF395" i="3"/>
  <c r="AG395" i="3"/>
  <c r="AI395" i="3"/>
  <c r="AJ395" i="3"/>
  <c r="AL395" i="3"/>
  <c r="AM395" i="3"/>
  <c r="E396" i="3"/>
  <c r="F396" i="3"/>
  <c r="H396" i="3"/>
  <c r="I396" i="3"/>
  <c r="K396" i="3"/>
  <c r="L396" i="3"/>
  <c r="N396" i="3"/>
  <c r="O396" i="3"/>
  <c r="Q396" i="3"/>
  <c r="R396" i="3"/>
  <c r="T396" i="3"/>
  <c r="U396" i="3"/>
  <c r="W396" i="3"/>
  <c r="X396" i="3"/>
  <c r="Z396" i="3"/>
  <c r="AA396" i="3"/>
  <c r="AC396" i="3"/>
  <c r="AD396" i="3"/>
  <c r="AF396" i="3"/>
  <c r="AG396" i="3"/>
  <c r="AI396" i="3"/>
  <c r="AJ396" i="3"/>
  <c r="AL396" i="3"/>
  <c r="AM396" i="3"/>
  <c r="E397" i="3"/>
  <c r="F397" i="3"/>
  <c r="H397" i="3"/>
  <c r="I397" i="3"/>
  <c r="K397" i="3"/>
  <c r="L397" i="3"/>
  <c r="N397" i="3"/>
  <c r="O397" i="3"/>
  <c r="Q397" i="3"/>
  <c r="R397" i="3"/>
  <c r="T397" i="3"/>
  <c r="U397" i="3"/>
  <c r="W397" i="3"/>
  <c r="X397" i="3"/>
  <c r="Z397" i="3"/>
  <c r="AA397" i="3"/>
  <c r="AC397" i="3"/>
  <c r="AD397" i="3"/>
  <c r="AF397" i="3"/>
  <c r="AG397" i="3"/>
  <c r="AI397" i="3"/>
  <c r="AJ397" i="3"/>
  <c r="AL397" i="3"/>
  <c r="AM397" i="3"/>
  <c r="E398" i="3"/>
  <c r="F398" i="3"/>
  <c r="H398" i="3"/>
  <c r="I398" i="3"/>
  <c r="K398" i="3"/>
  <c r="L398" i="3"/>
  <c r="N398" i="3"/>
  <c r="O398" i="3"/>
  <c r="Q398" i="3"/>
  <c r="R398" i="3"/>
  <c r="T398" i="3"/>
  <c r="U398" i="3"/>
  <c r="W398" i="3"/>
  <c r="X398" i="3"/>
  <c r="Z398" i="3"/>
  <c r="AA398" i="3"/>
  <c r="AC398" i="3"/>
  <c r="AD398" i="3"/>
  <c r="AF398" i="3"/>
  <c r="AG398" i="3"/>
  <c r="AI398" i="3"/>
  <c r="AJ398" i="3"/>
  <c r="AL398" i="3"/>
  <c r="AM398" i="3"/>
  <c r="E399" i="3"/>
  <c r="F399" i="3"/>
  <c r="H399" i="3"/>
  <c r="I399" i="3"/>
  <c r="K399" i="3"/>
  <c r="L399" i="3"/>
  <c r="N399" i="3"/>
  <c r="O399" i="3"/>
  <c r="Q399" i="3"/>
  <c r="R399" i="3"/>
  <c r="T399" i="3"/>
  <c r="U399" i="3"/>
  <c r="W399" i="3"/>
  <c r="X399" i="3"/>
  <c r="Z399" i="3"/>
  <c r="AA399" i="3"/>
  <c r="AC399" i="3"/>
  <c r="AD399" i="3"/>
  <c r="AF399" i="3"/>
  <c r="AG399" i="3"/>
  <c r="AI399" i="3"/>
  <c r="AJ399" i="3"/>
  <c r="AL399" i="3"/>
  <c r="AM399" i="3"/>
  <c r="E400" i="3"/>
  <c r="F400" i="3"/>
  <c r="H400" i="3"/>
  <c r="I400" i="3"/>
  <c r="K400" i="3"/>
  <c r="L400" i="3"/>
  <c r="N400" i="3"/>
  <c r="O400" i="3"/>
  <c r="Q400" i="3"/>
  <c r="R400" i="3"/>
  <c r="T400" i="3"/>
  <c r="U400" i="3"/>
  <c r="W400" i="3"/>
  <c r="X400" i="3"/>
  <c r="Z400" i="3"/>
  <c r="AA400" i="3"/>
  <c r="AC400" i="3"/>
  <c r="AD400" i="3"/>
  <c r="AF400" i="3"/>
  <c r="AG400" i="3"/>
  <c r="AI400" i="3"/>
  <c r="AJ400" i="3"/>
  <c r="AL400" i="3"/>
  <c r="AM400" i="3"/>
  <c r="E401" i="3"/>
  <c r="F401" i="3"/>
  <c r="H401" i="3"/>
  <c r="I401" i="3"/>
  <c r="K401" i="3"/>
  <c r="L401" i="3"/>
  <c r="N401" i="3"/>
  <c r="O401" i="3"/>
  <c r="Q401" i="3"/>
  <c r="R401" i="3"/>
  <c r="T401" i="3"/>
  <c r="U401" i="3"/>
  <c r="W401" i="3"/>
  <c r="X401" i="3"/>
  <c r="Z401" i="3"/>
  <c r="AA401" i="3"/>
  <c r="AC401" i="3"/>
  <c r="AD401" i="3"/>
  <c r="AF401" i="3"/>
  <c r="AG401" i="3"/>
  <c r="AI401" i="3"/>
  <c r="AJ401" i="3"/>
  <c r="AL401" i="3"/>
  <c r="AM401" i="3"/>
  <c r="E402" i="3"/>
  <c r="F402" i="3"/>
  <c r="H402" i="3"/>
  <c r="I402" i="3"/>
  <c r="K402" i="3"/>
  <c r="L402" i="3"/>
  <c r="N402" i="3"/>
  <c r="O402" i="3"/>
  <c r="Q402" i="3"/>
  <c r="R402" i="3"/>
  <c r="T402" i="3"/>
  <c r="U402" i="3"/>
  <c r="W402" i="3"/>
  <c r="X402" i="3"/>
  <c r="Z402" i="3"/>
  <c r="AA402" i="3"/>
  <c r="AC402" i="3"/>
  <c r="AD402" i="3"/>
  <c r="AF402" i="3"/>
  <c r="AG402" i="3"/>
  <c r="AI402" i="3"/>
  <c r="AJ402" i="3"/>
  <c r="AL402" i="3"/>
  <c r="AM402" i="3"/>
  <c r="E403" i="3"/>
  <c r="F403" i="3"/>
  <c r="H403" i="3"/>
  <c r="I403" i="3"/>
  <c r="K403" i="3"/>
  <c r="L403" i="3"/>
  <c r="N403" i="3"/>
  <c r="O403" i="3"/>
  <c r="Q403" i="3"/>
  <c r="R403" i="3"/>
  <c r="T403" i="3"/>
  <c r="U403" i="3"/>
  <c r="W403" i="3"/>
  <c r="X403" i="3"/>
  <c r="Z403" i="3"/>
  <c r="AA403" i="3"/>
  <c r="AC403" i="3"/>
  <c r="AD403" i="3"/>
  <c r="AF403" i="3"/>
  <c r="AG403" i="3"/>
  <c r="AI403" i="3"/>
  <c r="AJ403" i="3"/>
  <c r="AL403" i="3"/>
  <c r="AM403" i="3"/>
  <c r="E404" i="3"/>
  <c r="F404" i="3"/>
  <c r="H404" i="3"/>
  <c r="I404" i="3"/>
  <c r="K404" i="3"/>
  <c r="L404" i="3"/>
  <c r="N404" i="3"/>
  <c r="O404" i="3"/>
  <c r="Q404" i="3"/>
  <c r="R404" i="3"/>
  <c r="T404" i="3"/>
  <c r="U404" i="3"/>
  <c r="W404" i="3"/>
  <c r="X404" i="3"/>
  <c r="Z404" i="3"/>
  <c r="AA404" i="3"/>
  <c r="AC404" i="3"/>
  <c r="AD404" i="3"/>
  <c r="AF404" i="3"/>
  <c r="AG404" i="3"/>
  <c r="AI404" i="3"/>
  <c r="AJ404" i="3"/>
  <c r="AL404" i="3"/>
  <c r="AM404" i="3"/>
  <c r="E405" i="3"/>
  <c r="F405" i="3"/>
  <c r="H405" i="3"/>
  <c r="I405" i="3"/>
  <c r="K405" i="3"/>
  <c r="L405" i="3"/>
  <c r="N405" i="3"/>
  <c r="O405" i="3"/>
  <c r="Q405" i="3"/>
  <c r="R405" i="3"/>
  <c r="T405" i="3"/>
  <c r="U405" i="3"/>
  <c r="W405" i="3"/>
  <c r="X405" i="3"/>
  <c r="Z405" i="3"/>
  <c r="AA405" i="3"/>
  <c r="AC405" i="3"/>
  <c r="AD405" i="3"/>
  <c r="AF405" i="3"/>
  <c r="AG405" i="3"/>
  <c r="AI405" i="3"/>
  <c r="AJ405" i="3"/>
  <c r="AL405" i="3"/>
  <c r="AM405" i="3"/>
  <c r="E406" i="3"/>
  <c r="F406" i="3"/>
  <c r="H406" i="3"/>
  <c r="I406" i="3"/>
  <c r="K406" i="3"/>
  <c r="L406" i="3"/>
  <c r="N406" i="3"/>
  <c r="O406" i="3"/>
  <c r="Q406" i="3"/>
  <c r="R406" i="3"/>
  <c r="T406" i="3"/>
  <c r="U406" i="3"/>
  <c r="W406" i="3"/>
  <c r="X406" i="3"/>
  <c r="Z406" i="3"/>
  <c r="AA406" i="3"/>
  <c r="AC406" i="3"/>
  <c r="AD406" i="3"/>
  <c r="AF406" i="3"/>
  <c r="AG406" i="3"/>
  <c r="AI406" i="3"/>
  <c r="AJ406" i="3"/>
  <c r="AL406" i="3"/>
  <c r="AM406" i="3"/>
  <c r="E407" i="3"/>
  <c r="F407" i="3"/>
  <c r="H407" i="3"/>
  <c r="I407" i="3"/>
  <c r="K407" i="3"/>
  <c r="L407" i="3"/>
  <c r="N407" i="3"/>
  <c r="O407" i="3"/>
  <c r="Q407" i="3"/>
  <c r="R407" i="3"/>
  <c r="T407" i="3"/>
  <c r="U407" i="3"/>
  <c r="W407" i="3"/>
  <c r="X407" i="3"/>
  <c r="Z407" i="3"/>
  <c r="AA407" i="3"/>
  <c r="AC407" i="3"/>
  <c r="AD407" i="3"/>
  <c r="AF407" i="3"/>
  <c r="AG407" i="3"/>
  <c r="AI407" i="3"/>
  <c r="AJ407" i="3"/>
  <c r="AL407" i="3"/>
  <c r="AM407" i="3"/>
  <c r="E408" i="3"/>
  <c r="F408" i="3"/>
  <c r="H408" i="3"/>
  <c r="I408" i="3"/>
  <c r="K408" i="3"/>
  <c r="L408" i="3"/>
  <c r="N408" i="3"/>
  <c r="O408" i="3"/>
  <c r="Q408" i="3"/>
  <c r="R408" i="3"/>
  <c r="T408" i="3"/>
  <c r="U408" i="3"/>
  <c r="W408" i="3"/>
  <c r="X408" i="3"/>
  <c r="Z408" i="3"/>
  <c r="AA408" i="3"/>
  <c r="AC408" i="3"/>
  <c r="AD408" i="3"/>
  <c r="AF408" i="3"/>
  <c r="AG408" i="3"/>
  <c r="AI408" i="3"/>
  <c r="AJ408" i="3"/>
  <c r="AL408" i="3"/>
  <c r="AM408" i="3"/>
  <c r="E409" i="3"/>
  <c r="F409" i="3"/>
  <c r="H409" i="3"/>
  <c r="I409" i="3"/>
  <c r="K409" i="3"/>
  <c r="L409" i="3"/>
  <c r="N409" i="3"/>
  <c r="O409" i="3"/>
  <c r="Q409" i="3"/>
  <c r="R409" i="3"/>
  <c r="T409" i="3"/>
  <c r="U409" i="3"/>
  <c r="W409" i="3"/>
  <c r="X409" i="3"/>
  <c r="Z409" i="3"/>
  <c r="AA409" i="3"/>
  <c r="AC409" i="3"/>
  <c r="AD409" i="3"/>
  <c r="AF409" i="3"/>
  <c r="AG409" i="3"/>
  <c r="AI409" i="3"/>
  <c r="AJ409" i="3"/>
  <c r="AL409" i="3"/>
  <c r="AM409" i="3"/>
  <c r="E410" i="3"/>
  <c r="F410" i="3"/>
  <c r="H410" i="3"/>
  <c r="I410" i="3"/>
  <c r="K410" i="3"/>
  <c r="L410" i="3"/>
  <c r="N410" i="3"/>
  <c r="O410" i="3"/>
  <c r="Q410" i="3"/>
  <c r="R410" i="3"/>
  <c r="T410" i="3"/>
  <c r="U410" i="3"/>
  <c r="W410" i="3"/>
  <c r="X410" i="3"/>
  <c r="Z410" i="3"/>
  <c r="AA410" i="3"/>
  <c r="AC410" i="3"/>
  <c r="AD410" i="3"/>
  <c r="AF410" i="3"/>
  <c r="AG410" i="3"/>
  <c r="AI410" i="3"/>
  <c r="AJ410" i="3"/>
  <c r="AL410" i="3"/>
  <c r="AM410" i="3"/>
  <c r="E411" i="3"/>
  <c r="F411" i="3"/>
  <c r="H411" i="3"/>
  <c r="I411" i="3"/>
  <c r="K411" i="3"/>
  <c r="L411" i="3"/>
  <c r="N411" i="3"/>
  <c r="O411" i="3"/>
  <c r="Q411" i="3"/>
  <c r="R411" i="3"/>
  <c r="T411" i="3"/>
  <c r="U411" i="3"/>
  <c r="W411" i="3"/>
  <c r="X411" i="3"/>
  <c r="Z411" i="3"/>
  <c r="AA411" i="3"/>
  <c r="AC411" i="3"/>
  <c r="AD411" i="3"/>
  <c r="AF411" i="3"/>
  <c r="AG411" i="3"/>
  <c r="AI411" i="3"/>
  <c r="AJ411" i="3"/>
  <c r="AL411" i="3"/>
  <c r="AM411" i="3"/>
  <c r="E412" i="3"/>
  <c r="F412" i="3"/>
  <c r="H412" i="3"/>
  <c r="I412" i="3"/>
  <c r="K412" i="3"/>
  <c r="L412" i="3"/>
  <c r="N412" i="3"/>
  <c r="O412" i="3"/>
  <c r="Q412" i="3"/>
  <c r="R412" i="3"/>
  <c r="T412" i="3"/>
  <c r="U412" i="3"/>
  <c r="W412" i="3"/>
  <c r="X412" i="3"/>
  <c r="Z412" i="3"/>
  <c r="AA412" i="3"/>
  <c r="AC412" i="3"/>
  <c r="AD412" i="3"/>
  <c r="AF412" i="3"/>
  <c r="AG412" i="3"/>
  <c r="AI412" i="3"/>
  <c r="AJ412" i="3"/>
  <c r="AL412" i="3"/>
  <c r="AM412" i="3"/>
  <c r="E413" i="3"/>
  <c r="F413" i="3"/>
  <c r="H413" i="3"/>
  <c r="I413" i="3"/>
  <c r="K413" i="3"/>
  <c r="L413" i="3"/>
  <c r="N413" i="3"/>
  <c r="O413" i="3"/>
  <c r="Q413" i="3"/>
  <c r="R413" i="3"/>
  <c r="T413" i="3"/>
  <c r="U413" i="3"/>
  <c r="W413" i="3"/>
  <c r="X413" i="3"/>
  <c r="Z413" i="3"/>
  <c r="AA413" i="3"/>
  <c r="AC413" i="3"/>
  <c r="AD413" i="3"/>
  <c r="AF413" i="3"/>
  <c r="AG413" i="3"/>
  <c r="AI413" i="3"/>
  <c r="AJ413" i="3"/>
  <c r="AL413" i="3"/>
  <c r="AM413" i="3"/>
  <c r="E414" i="3"/>
  <c r="F414" i="3"/>
  <c r="H414" i="3"/>
  <c r="I414" i="3"/>
  <c r="K414" i="3"/>
  <c r="L414" i="3"/>
  <c r="N414" i="3"/>
  <c r="O414" i="3"/>
  <c r="Q414" i="3"/>
  <c r="R414" i="3"/>
  <c r="T414" i="3"/>
  <c r="U414" i="3"/>
  <c r="W414" i="3"/>
  <c r="X414" i="3"/>
  <c r="Z414" i="3"/>
  <c r="AA414" i="3"/>
  <c r="AC414" i="3"/>
  <c r="AD414" i="3"/>
  <c r="AF414" i="3"/>
  <c r="AG414" i="3"/>
  <c r="AI414" i="3"/>
  <c r="AJ414" i="3"/>
  <c r="AL414" i="3"/>
  <c r="AM414" i="3"/>
  <c r="E415" i="3"/>
  <c r="F415" i="3"/>
  <c r="H415" i="3"/>
  <c r="I415" i="3"/>
  <c r="K415" i="3"/>
  <c r="L415" i="3"/>
  <c r="N415" i="3"/>
  <c r="O415" i="3"/>
  <c r="Q415" i="3"/>
  <c r="R415" i="3"/>
  <c r="T415" i="3"/>
  <c r="U415" i="3"/>
  <c r="W415" i="3"/>
  <c r="X415" i="3"/>
  <c r="Z415" i="3"/>
  <c r="AA415" i="3"/>
  <c r="AC415" i="3"/>
  <c r="AD415" i="3"/>
  <c r="AF415" i="3"/>
  <c r="AG415" i="3"/>
  <c r="AI415" i="3"/>
  <c r="AJ415" i="3"/>
  <c r="AL415" i="3"/>
  <c r="AM415" i="3"/>
  <c r="E416" i="3"/>
  <c r="F416" i="3"/>
  <c r="H416" i="3"/>
  <c r="I416" i="3"/>
  <c r="K416" i="3"/>
  <c r="L416" i="3"/>
  <c r="N416" i="3"/>
  <c r="O416" i="3"/>
  <c r="Q416" i="3"/>
  <c r="R416" i="3"/>
  <c r="T416" i="3"/>
  <c r="U416" i="3"/>
  <c r="W416" i="3"/>
  <c r="X416" i="3"/>
  <c r="Z416" i="3"/>
  <c r="AA416" i="3"/>
  <c r="AC416" i="3"/>
  <c r="AD416" i="3"/>
  <c r="AF416" i="3"/>
  <c r="AG416" i="3"/>
  <c r="AI416" i="3"/>
  <c r="AJ416" i="3"/>
  <c r="AL416" i="3"/>
  <c r="AM416" i="3"/>
  <c r="E417" i="3"/>
  <c r="F417" i="3"/>
  <c r="H417" i="3"/>
  <c r="I417" i="3"/>
  <c r="K417" i="3"/>
  <c r="L417" i="3"/>
  <c r="N417" i="3"/>
  <c r="O417" i="3"/>
  <c r="Q417" i="3"/>
  <c r="R417" i="3"/>
  <c r="T417" i="3"/>
  <c r="U417" i="3"/>
  <c r="W417" i="3"/>
  <c r="X417" i="3"/>
  <c r="Z417" i="3"/>
  <c r="AA417" i="3"/>
  <c r="AC417" i="3"/>
  <c r="AD417" i="3"/>
  <c r="AF417" i="3"/>
  <c r="AG417" i="3"/>
  <c r="AI417" i="3"/>
  <c r="AJ417" i="3"/>
  <c r="AL417" i="3"/>
  <c r="AM417" i="3"/>
  <c r="E418" i="3"/>
  <c r="F418" i="3"/>
  <c r="H418" i="3"/>
  <c r="I418" i="3"/>
  <c r="K418" i="3"/>
  <c r="L418" i="3"/>
  <c r="N418" i="3"/>
  <c r="O418" i="3"/>
  <c r="Q418" i="3"/>
  <c r="R418" i="3"/>
  <c r="T418" i="3"/>
  <c r="U418" i="3"/>
  <c r="W418" i="3"/>
  <c r="X418" i="3"/>
  <c r="Z418" i="3"/>
  <c r="AA418" i="3"/>
  <c r="AC418" i="3"/>
  <c r="AD418" i="3"/>
  <c r="AF418" i="3"/>
  <c r="AG418" i="3"/>
  <c r="AI418" i="3"/>
  <c r="AJ418" i="3"/>
  <c r="AL418" i="3"/>
  <c r="AM418" i="3"/>
  <c r="E419" i="3"/>
  <c r="F419" i="3"/>
  <c r="H419" i="3"/>
  <c r="I419" i="3"/>
  <c r="K419" i="3"/>
  <c r="L419" i="3"/>
  <c r="N419" i="3"/>
  <c r="O419" i="3"/>
  <c r="Q419" i="3"/>
  <c r="R419" i="3"/>
  <c r="T419" i="3"/>
  <c r="U419" i="3"/>
  <c r="W419" i="3"/>
  <c r="X419" i="3"/>
  <c r="Z419" i="3"/>
  <c r="AA419" i="3"/>
  <c r="AC419" i="3"/>
  <c r="AD419" i="3"/>
  <c r="AF419" i="3"/>
  <c r="AG419" i="3"/>
  <c r="AI419" i="3"/>
  <c r="AJ419" i="3"/>
  <c r="AL419" i="3"/>
  <c r="AM419" i="3"/>
  <c r="E420" i="3"/>
  <c r="F420" i="3"/>
  <c r="H420" i="3"/>
  <c r="I420" i="3"/>
  <c r="K420" i="3"/>
  <c r="L420" i="3"/>
  <c r="N420" i="3"/>
  <c r="O420" i="3"/>
  <c r="Q420" i="3"/>
  <c r="R420" i="3"/>
  <c r="T420" i="3"/>
  <c r="U420" i="3"/>
  <c r="W420" i="3"/>
  <c r="X420" i="3"/>
  <c r="Z420" i="3"/>
  <c r="AA420" i="3"/>
  <c r="AC420" i="3"/>
  <c r="AD420" i="3"/>
  <c r="AF420" i="3"/>
  <c r="AG420" i="3"/>
  <c r="AI420" i="3"/>
  <c r="AJ420" i="3"/>
  <c r="AL420" i="3"/>
  <c r="AM420" i="3"/>
  <c r="E421" i="3"/>
  <c r="F421" i="3"/>
  <c r="H421" i="3"/>
  <c r="I421" i="3"/>
  <c r="K421" i="3"/>
  <c r="L421" i="3"/>
  <c r="N421" i="3"/>
  <c r="O421" i="3"/>
  <c r="Q421" i="3"/>
  <c r="R421" i="3"/>
  <c r="T421" i="3"/>
  <c r="U421" i="3"/>
  <c r="W421" i="3"/>
  <c r="X421" i="3"/>
  <c r="Z421" i="3"/>
  <c r="AA421" i="3"/>
  <c r="AC421" i="3"/>
  <c r="AD421" i="3"/>
  <c r="AF421" i="3"/>
  <c r="AG421" i="3"/>
  <c r="AI421" i="3"/>
  <c r="AJ421" i="3"/>
  <c r="AL421" i="3"/>
  <c r="AM421" i="3"/>
  <c r="E422" i="3"/>
  <c r="F422" i="3"/>
  <c r="H422" i="3"/>
  <c r="I422" i="3"/>
  <c r="K422" i="3"/>
  <c r="L422" i="3"/>
  <c r="N422" i="3"/>
  <c r="O422" i="3"/>
  <c r="Q422" i="3"/>
  <c r="R422" i="3"/>
  <c r="T422" i="3"/>
  <c r="U422" i="3"/>
  <c r="W422" i="3"/>
  <c r="X422" i="3"/>
  <c r="Z422" i="3"/>
  <c r="AA422" i="3"/>
  <c r="AC422" i="3"/>
  <c r="AD422" i="3"/>
  <c r="AF422" i="3"/>
  <c r="AG422" i="3"/>
  <c r="AI422" i="3"/>
  <c r="AJ422" i="3"/>
  <c r="AL422" i="3"/>
  <c r="AM422" i="3"/>
  <c r="E423" i="3"/>
  <c r="F423" i="3"/>
  <c r="H423" i="3"/>
  <c r="I423" i="3"/>
  <c r="K423" i="3"/>
  <c r="L423" i="3"/>
  <c r="N423" i="3"/>
  <c r="O423" i="3"/>
  <c r="Q423" i="3"/>
  <c r="R423" i="3"/>
  <c r="T423" i="3"/>
  <c r="U423" i="3"/>
  <c r="W423" i="3"/>
  <c r="X423" i="3"/>
  <c r="Z423" i="3"/>
  <c r="AA423" i="3"/>
  <c r="AC423" i="3"/>
  <c r="AD423" i="3"/>
  <c r="AF423" i="3"/>
  <c r="AG423" i="3"/>
  <c r="AI423" i="3"/>
  <c r="AJ423" i="3"/>
  <c r="AL423" i="3"/>
  <c r="AM423" i="3"/>
  <c r="E424" i="3"/>
  <c r="F424" i="3"/>
  <c r="H424" i="3"/>
  <c r="I424" i="3"/>
  <c r="K424" i="3"/>
  <c r="L424" i="3"/>
  <c r="N424" i="3"/>
  <c r="O424" i="3"/>
  <c r="Q424" i="3"/>
  <c r="R424" i="3"/>
  <c r="T424" i="3"/>
  <c r="U424" i="3"/>
  <c r="W424" i="3"/>
  <c r="X424" i="3"/>
  <c r="Z424" i="3"/>
  <c r="AA424" i="3"/>
  <c r="AC424" i="3"/>
  <c r="AD424" i="3"/>
  <c r="AF424" i="3"/>
  <c r="AG424" i="3"/>
  <c r="AI424" i="3"/>
  <c r="AJ424" i="3"/>
  <c r="AL424" i="3"/>
  <c r="AM424" i="3"/>
  <c r="E425" i="3"/>
  <c r="F425" i="3"/>
  <c r="H425" i="3"/>
  <c r="I425" i="3"/>
  <c r="K425" i="3"/>
  <c r="L425" i="3"/>
  <c r="N425" i="3"/>
  <c r="O425" i="3"/>
  <c r="Q425" i="3"/>
  <c r="R425" i="3"/>
  <c r="T425" i="3"/>
  <c r="U425" i="3"/>
  <c r="W425" i="3"/>
  <c r="X425" i="3"/>
  <c r="Z425" i="3"/>
  <c r="AA425" i="3"/>
  <c r="AC425" i="3"/>
  <c r="AD425" i="3"/>
  <c r="AF425" i="3"/>
  <c r="AG425" i="3"/>
  <c r="AI425" i="3"/>
  <c r="AJ425" i="3"/>
  <c r="AL425" i="3"/>
  <c r="AM425" i="3"/>
  <c r="E426" i="3"/>
  <c r="F426" i="3"/>
  <c r="H426" i="3"/>
  <c r="I426" i="3"/>
  <c r="K426" i="3"/>
  <c r="L426" i="3"/>
  <c r="N426" i="3"/>
  <c r="O426" i="3"/>
  <c r="Q426" i="3"/>
  <c r="R426" i="3"/>
  <c r="T426" i="3"/>
  <c r="U426" i="3"/>
  <c r="W426" i="3"/>
  <c r="X426" i="3"/>
  <c r="Z426" i="3"/>
  <c r="AA426" i="3"/>
  <c r="AC426" i="3"/>
  <c r="AD426" i="3"/>
  <c r="AF426" i="3"/>
  <c r="AG426" i="3"/>
  <c r="AI426" i="3"/>
  <c r="AJ426" i="3"/>
  <c r="AL426" i="3"/>
  <c r="AM426" i="3"/>
  <c r="E427" i="3"/>
  <c r="F427" i="3"/>
  <c r="H427" i="3"/>
  <c r="I427" i="3"/>
  <c r="K427" i="3"/>
  <c r="L427" i="3"/>
  <c r="N427" i="3"/>
  <c r="O427" i="3"/>
  <c r="Q427" i="3"/>
  <c r="R427" i="3"/>
  <c r="T427" i="3"/>
  <c r="U427" i="3"/>
  <c r="W427" i="3"/>
  <c r="X427" i="3"/>
  <c r="Z427" i="3"/>
  <c r="AA427" i="3"/>
  <c r="AC427" i="3"/>
  <c r="AD427" i="3"/>
  <c r="AF427" i="3"/>
  <c r="AG427" i="3"/>
  <c r="AI427" i="3"/>
  <c r="AJ427" i="3"/>
  <c r="AL427" i="3"/>
  <c r="AM427" i="3"/>
  <c r="E428" i="3"/>
  <c r="F428" i="3"/>
  <c r="H428" i="3"/>
  <c r="I428" i="3"/>
  <c r="K428" i="3"/>
  <c r="L428" i="3"/>
  <c r="N428" i="3"/>
  <c r="O428" i="3"/>
  <c r="Q428" i="3"/>
  <c r="R428" i="3"/>
  <c r="T428" i="3"/>
  <c r="U428" i="3"/>
  <c r="W428" i="3"/>
  <c r="X428" i="3"/>
  <c r="Z428" i="3"/>
  <c r="AA428" i="3"/>
  <c r="AC428" i="3"/>
  <c r="AD428" i="3"/>
  <c r="AF428" i="3"/>
  <c r="AG428" i="3"/>
  <c r="AI428" i="3"/>
  <c r="AJ428" i="3"/>
  <c r="AL428" i="3"/>
  <c r="AM428" i="3"/>
  <c r="E429" i="3"/>
  <c r="F429" i="3"/>
  <c r="H429" i="3"/>
  <c r="I429" i="3"/>
  <c r="K429" i="3"/>
  <c r="L429" i="3"/>
  <c r="N429" i="3"/>
  <c r="O429" i="3"/>
  <c r="Q429" i="3"/>
  <c r="R429" i="3"/>
  <c r="T429" i="3"/>
  <c r="U429" i="3"/>
  <c r="W429" i="3"/>
  <c r="X429" i="3"/>
  <c r="Z429" i="3"/>
  <c r="AA429" i="3"/>
  <c r="AC429" i="3"/>
  <c r="AD429" i="3"/>
  <c r="AF429" i="3"/>
  <c r="AG429" i="3"/>
  <c r="AI429" i="3"/>
  <c r="AJ429" i="3"/>
  <c r="AL429" i="3"/>
  <c r="AM429" i="3"/>
  <c r="E430" i="3"/>
  <c r="F430" i="3"/>
  <c r="H430" i="3"/>
  <c r="I430" i="3"/>
  <c r="K430" i="3"/>
  <c r="L430" i="3"/>
  <c r="N430" i="3"/>
  <c r="O430" i="3"/>
  <c r="Q430" i="3"/>
  <c r="R430" i="3"/>
  <c r="T430" i="3"/>
  <c r="U430" i="3"/>
  <c r="W430" i="3"/>
  <c r="X430" i="3"/>
  <c r="Z430" i="3"/>
  <c r="AA430" i="3"/>
  <c r="AC430" i="3"/>
  <c r="AD430" i="3"/>
  <c r="AF430" i="3"/>
  <c r="AG430" i="3"/>
  <c r="AI430" i="3"/>
  <c r="AJ430" i="3"/>
  <c r="AL430" i="3"/>
  <c r="AM430" i="3"/>
  <c r="E431" i="3"/>
  <c r="F431" i="3"/>
  <c r="H431" i="3"/>
  <c r="I431" i="3"/>
  <c r="K431" i="3"/>
  <c r="L431" i="3"/>
  <c r="N431" i="3"/>
  <c r="O431" i="3"/>
  <c r="Q431" i="3"/>
  <c r="R431" i="3"/>
  <c r="T431" i="3"/>
  <c r="U431" i="3"/>
  <c r="W431" i="3"/>
  <c r="X431" i="3"/>
  <c r="Z431" i="3"/>
  <c r="AA431" i="3"/>
  <c r="AC431" i="3"/>
  <c r="AD431" i="3"/>
  <c r="AF431" i="3"/>
  <c r="AG431" i="3"/>
  <c r="AI431" i="3"/>
  <c r="AJ431" i="3"/>
  <c r="AL431" i="3"/>
  <c r="AM431" i="3"/>
  <c r="E432" i="3"/>
  <c r="F432" i="3"/>
  <c r="H432" i="3"/>
  <c r="I432" i="3"/>
  <c r="K432" i="3"/>
  <c r="L432" i="3"/>
  <c r="N432" i="3"/>
  <c r="O432" i="3"/>
  <c r="Q432" i="3"/>
  <c r="R432" i="3"/>
  <c r="T432" i="3"/>
  <c r="U432" i="3"/>
  <c r="W432" i="3"/>
  <c r="X432" i="3"/>
  <c r="Z432" i="3"/>
  <c r="AA432" i="3"/>
  <c r="AC432" i="3"/>
  <c r="AD432" i="3"/>
  <c r="AF432" i="3"/>
  <c r="AG432" i="3"/>
  <c r="AI432" i="3"/>
  <c r="AJ432" i="3"/>
  <c r="AL432" i="3"/>
  <c r="AM432" i="3"/>
  <c r="E433" i="3"/>
  <c r="F433" i="3"/>
  <c r="H433" i="3"/>
  <c r="I433" i="3"/>
  <c r="K433" i="3"/>
  <c r="L433" i="3"/>
  <c r="N433" i="3"/>
  <c r="O433" i="3"/>
  <c r="Q433" i="3"/>
  <c r="R433" i="3"/>
  <c r="T433" i="3"/>
  <c r="U433" i="3"/>
  <c r="W433" i="3"/>
  <c r="X433" i="3"/>
  <c r="Z433" i="3"/>
  <c r="AA433" i="3"/>
  <c r="AC433" i="3"/>
  <c r="AD433" i="3"/>
  <c r="AF433" i="3"/>
  <c r="AG433" i="3"/>
  <c r="AI433" i="3"/>
  <c r="AJ433" i="3"/>
  <c r="AL433" i="3"/>
  <c r="AM433" i="3"/>
  <c r="E434" i="3"/>
  <c r="F434" i="3"/>
  <c r="H434" i="3"/>
  <c r="I434" i="3"/>
  <c r="K434" i="3"/>
  <c r="L434" i="3"/>
  <c r="N434" i="3"/>
  <c r="O434" i="3"/>
  <c r="Q434" i="3"/>
  <c r="R434" i="3"/>
  <c r="T434" i="3"/>
  <c r="U434" i="3"/>
  <c r="W434" i="3"/>
  <c r="X434" i="3"/>
  <c r="Z434" i="3"/>
  <c r="AA434" i="3"/>
  <c r="AC434" i="3"/>
  <c r="AD434" i="3"/>
  <c r="AF434" i="3"/>
  <c r="AG434" i="3"/>
  <c r="AI434" i="3"/>
  <c r="AJ434" i="3"/>
  <c r="AL434" i="3"/>
  <c r="AM434" i="3"/>
  <c r="E435" i="3"/>
  <c r="F435" i="3"/>
  <c r="H435" i="3"/>
  <c r="I435" i="3"/>
  <c r="K435" i="3"/>
  <c r="L435" i="3"/>
  <c r="N435" i="3"/>
  <c r="O435" i="3"/>
  <c r="Q435" i="3"/>
  <c r="R435" i="3"/>
  <c r="T435" i="3"/>
  <c r="U435" i="3"/>
  <c r="W435" i="3"/>
  <c r="X435" i="3"/>
  <c r="Z435" i="3"/>
  <c r="AA435" i="3"/>
  <c r="AC435" i="3"/>
  <c r="AD435" i="3"/>
  <c r="AF435" i="3"/>
  <c r="AG435" i="3"/>
  <c r="AI435" i="3"/>
  <c r="AJ435" i="3"/>
  <c r="AL435" i="3"/>
  <c r="AM435" i="3"/>
  <c r="E436" i="3"/>
  <c r="F436" i="3"/>
  <c r="H436" i="3"/>
  <c r="I436" i="3"/>
  <c r="K436" i="3"/>
  <c r="L436" i="3"/>
  <c r="N436" i="3"/>
  <c r="O436" i="3"/>
  <c r="Q436" i="3"/>
  <c r="R436" i="3"/>
  <c r="T436" i="3"/>
  <c r="U436" i="3"/>
  <c r="W436" i="3"/>
  <c r="X436" i="3"/>
  <c r="Z436" i="3"/>
  <c r="AA436" i="3"/>
  <c r="AC436" i="3"/>
  <c r="AD436" i="3"/>
  <c r="AF436" i="3"/>
  <c r="AG436" i="3"/>
  <c r="AI436" i="3"/>
  <c r="AJ436" i="3"/>
  <c r="AL436" i="3"/>
  <c r="AM436" i="3"/>
  <c r="E437" i="3"/>
  <c r="F437" i="3"/>
  <c r="H437" i="3"/>
  <c r="I437" i="3"/>
  <c r="K437" i="3"/>
  <c r="L437" i="3"/>
  <c r="N437" i="3"/>
  <c r="O437" i="3"/>
  <c r="Q437" i="3"/>
  <c r="R437" i="3"/>
  <c r="T437" i="3"/>
  <c r="U437" i="3"/>
  <c r="W437" i="3"/>
  <c r="X437" i="3"/>
  <c r="Z437" i="3"/>
  <c r="AA437" i="3"/>
  <c r="AC437" i="3"/>
  <c r="AD437" i="3"/>
  <c r="AF437" i="3"/>
  <c r="AG437" i="3"/>
  <c r="AI437" i="3"/>
  <c r="AJ437" i="3"/>
  <c r="AL437" i="3"/>
  <c r="AM437" i="3"/>
  <c r="E438" i="3"/>
  <c r="F438" i="3"/>
  <c r="H438" i="3"/>
  <c r="I438" i="3"/>
  <c r="K438" i="3"/>
  <c r="L438" i="3"/>
  <c r="N438" i="3"/>
  <c r="O438" i="3"/>
  <c r="Q438" i="3"/>
  <c r="R438" i="3"/>
  <c r="T438" i="3"/>
  <c r="U438" i="3"/>
  <c r="W438" i="3"/>
  <c r="X438" i="3"/>
  <c r="Z438" i="3"/>
  <c r="AA438" i="3"/>
  <c r="AC438" i="3"/>
  <c r="AD438" i="3"/>
  <c r="AF438" i="3"/>
  <c r="AG438" i="3"/>
  <c r="AI438" i="3"/>
  <c r="AJ438" i="3"/>
  <c r="AL438" i="3"/>
  <c r="AM438" i="3"/>
  <c r="E439" i="3"/>
  <c r="F439" i="3"/>
  <c r="H439" i="3"/>
  <c r="I439" i="3"/>
  <c r="K439" i="3"/>
  <c r="L439" i="3"/>
  <c r="N439" i="3"/>
  <c r="O439" i="3"/>
  <c r="Q439" i="3"/>
  <c r="R439" i="3"/>
  <c r="T439" i="3"/>
  <c r="U439" i="3"/>
  <c r="W439" i="3"/>
  <c r="X439" i="3"/>
  <c r="Z439" i="3"/>
  <c r="AA439" i="3"/>
  <c r="AC439" i="3"/>
  <c r="AD439" i="3"/>
  <c r="AF439" i="3"/>
  <c r="AG439" i="3"/>
  <c r="AI439" i="3"/>
  <c r="AJ439" i="3"/>
  <c r="AL439" i="3"/>
  <c r="AM439" i="3"/>
  <c r="E440" i="3"/>
  <c r="F440" i="3"/>
  <c r="H440" i="3"/>
  <c r="I440" i="3"/>
  <c r="K440" i="3"/>
  <c r="L440" i="3"/>
  <c r="N440" i="3"/>
  <c r="O440" i="3"/>
  <c r="Q440" i="3"/>
  <c r="R440" i="3"/>
  <c r="T440" i="3"/>
  <c r="U440" i="3"/>
  <c r="W440" i="3"/>
  <c r="X440" i="3"/>
  <c r="Z440" i="3"/>
  <c r="AA440" i="3"/>
  <c r="AC440" i="3"/>
  <c r="AD440" i="3"/>
  <c r="AF440" i="3"/>
  <c r="AG440" i="3"/>
  <c r="AI440" i="3"/>
  <c r="AJ440" i="3"/>
  <c r="AL440" i="3"/>
  <c r="AM440" i="3"/>
  <c r="E441" i="3"/>
  <c r="F441" i="3"/>
  <c r="H441" i="3"/>
  <c r="I441" i="3"/>
  <c r="K441" i="3"/>
  <c r="L441" i="3"/>
  <c r="N441" i="3"/>
  <c r="O441" i="3"/>
  <c r="Q441" i="3"/>
  <c r="R441" i="3"/>
  <c r="T441" i="3"/>
  <c r="U441" i="3"/>
  <c r="W441" i="3"/>
  <c r="X441" i="3"/>
  <c r="Z441" i="3"/>
  <c r="AA441" i="3"/>
  <c r="AC441" i="3"/>
  <c r="AD441" i="3"/>
  <c r="AF441" i="3"/>
  <c r="AG441" i="3"/>
  <c r="AI441" i="3"/>
  <c r="AJ441" i="3"/>
  <c r="AL441" i="3"/>
  <c r="AM441" i="3"/>
  <c r="E442" i="3"/>
  <c r="F442" i="3"/>
  <c r="H442" i="3"/>
  <c r="I442" i="3"/>
  <c r="K442" i="3"/>
  <c r="L442" i="3"/>
  <c r="N442" i="3"/>
  <c r="O442" i="3"/>
  <c r="Q442" i="3"/>
  <c r="R442" i="3"/>
  <c r="T442" i="3"/>
  <c r="U442" i="3"/>
  <c r="W442" i="3"/>
  <c r="X442" i="3"/>
  <c r="Z442" i="3"/>
  <c r="AA442" i="3"/>
  <c r="AC442" i="3"/>
  <c r="AD442" i="3"/>
  <c r="AF442" i="3"/>
  <c r="AG442" i="3"/>
  <c r="AI442" i="3"/>
  <c r="AJ442" i="3"/>
  <c r="AL442" i="3"/>
  <c r="AM442" i="3"/>
  <c r="E443" i="3"/>
  <c r="F443" i="3"/>
  <c r="H443" i="3"/>
  <c r="I443" i="3"/>
  <c r="K443" i="3"/>
  <c r="L443" i="3"/>
  <c r="N443" i="3"/>
  <c r="O443" i="3"/>
  <c r="Q443" i="3"/>
  <c r="R443" i="3"/>
  <c r="T443" i="3"/>
  <c r="U443" i="3"/>
  <c r="W443" i="3"/>
  <c r="X443" i="3"/>
  <c r="Z443" i="3"/>
  <c r="AA443" i="3"/>
  <c r="AC443" i="3"/>
  <c r="AD443" i="3"/>
  <c r="AF443" i="3"/>
  <c r="AG443" i="3"/>
  <c r="AI443" i="3"/>
  <c r="AJ443" i="3"/>
  <c r="AL443" i="3"/>
  <c r="AM443" i="3"/>
  <c r="E444" i="3"/>
  <c r="F444" i="3"/>
  <c r="H444" i="3"/>
  <c r="I444" i="3"/>
  <c r="K444" i="3"/>
  <c r="L444" i="3"/>
  <c r="N444" i="3"/>
  <c r="O444" i="3"/>
  <c r="Q444" i="3"/>
  <c r="R444" i="3"/>
  <c r="T444" i="3"/>
  <c r="U444" i="3"/>
  <c r="W444" i="3"/>
  <c r="X444" i="3"/>
  <c r="Z444" i="3"/>
  <c r="AA444" i="3"/>
  <c r="AC444" i="3"/>
  <c r="AD444" i="3"/>
  <c r="AF444" i="3"/>
  <c r="AG444" i="3"/>
  <c r="AI444" i="3"/>
  <c r="AJ444" i="3"/>
  <c r="AL444" i="3"/>
  <c r="AM444" i="3"/>
  <c r="E445" i="3"/>
  <c r="F445" i="3"/>
  <c r="H445" i="3"/>
  <c r="I445" i="3"/>
  <c r="K445" i="3"/>
  <c r="L445" i="3"/>
  <c r="N445" i="3"/>
  <c r="O445" i="3"/>
  <c r="Q445" i="3"/>
  <c r="R445" i="3"/>
  <c r="T445" i="3"/>
  <c r="U445" i="3"/>
  <c r="W445" i="3"/>
  <c r="X445" i="3"/>
  <c r="Z445" i="3"/>
  <c r="AA445" i="3"/>
  <c r="AC445" i="3"/>
  <c r="AD445" i="3"/>
  <c r="AF445" i="3"/>
  <c r="AG445" i="3"/>
  <c r="AI445" i="3"/>
  <c r="AJ445" i="3"/>
  <c r="AL445" i="3"/>
  <c r="AM445" i="3"/>
  <c r="E446" i="3"/>
  <c r="F446" i="3"/>
  <c r="H446" i="3"/>
  <c r="I446" i="3"/>
  <c r="K446" i="3"/>
  <c r="L446" i="3"/>
  <c r="N446" i="3"/>
  <c r="O446" i="3"/>
  <c r="Q446" i="3"/>
  <c r="R446" i="3"/>
  <c r="T446" i="3"/>
  <c r="U446" i="3"/>
  <c r="W446" i="3"/>
  <c r="X446" i="3"/>
  <c r="Z446" i="3"/>
  <c r="AA446" i="3"/>
  <c r="AC446" i="3"/>
  <c r="AD446" i="3"/>
  <c r="AF446" i="3"/>
  <c r="AG446" i="3"/>
  <c r="AI446" i="3"/>
  <c r="AJ446" i="3"/>
  <c r="AL446" i="3"/>
  <c r="AM446" i="3"/>
  <c r="E447" i="3"/>
  <c r="F447" i="3"/>
  <c r="H447" i="3"/>
  <c r="I447" i="3"/>
  <c r="K447" i="3"/>
  <c r="L447" i="3"/>
  <c r="N447" i="3"/>
  <c r="O447" i="3"/>
  <c r="Q447" i="3"/>
  <c r="R447" i="3"/>
  <c r="T447" i="3"/>
  <c r="U447" i="3"/>
  <c r="W447" i="3"/>
  <c r="X447" i="3"/>
  <c r="Z447" i="3"/>
  <c r="AA447" i="3"/>
  <c r="AC447" i="3"/>
  <c r="AD447" i="3"/>
  <c r="AF447" i="3"/>
  <c r="AG447" i="3"/>
  <c r="AI447" i="3"/>
  <c r="AJ447" i="3"/>
  <c r="AL447" i="3"/>
  <c r="AM447" i="3"/>
  <c r="E448" i="3"/>
  <c r="F448" i="3"/>
  <c r="H448" i="3"/>
  <c r="I448" i="3"/>
  <c r="K448" i="3"/>
  <c r="L448" i="3"/>
  <c r="N448" i="3"/>
  <c r="O448" i="3"/>
  <c r="Q448" i="3"/>
  <c r="R448" i="3"/>
  <c r="T448" i="3"/>
  <c r="U448" i="3"/>
  <c r="W448" i="3"/>
  <c r="X448" i="3"/>
  <c r="Z448" i="3"/>
  <c r="AA448" i="3"/>
  <c r="AC448" i="3"/>
  <c r="AD448" i="3"/>
  <c r="AF448" i="3"/>
  <c r="AG448" i="3"/>
  <c r="AI448" i="3"/>
  <c r="AJ448" i="3"/>
  <c r="AL448" i="3"/>
  <c r="AM448" i="3"/>
  <c r="E449" i="3"/>
  <c r="F449" i="3"/>
  <c r="H449" i="3"/>
  <c r="I449" i="3"/>
  <c r="K449" i="3"/>
  <c r="L449" i="3"/>
  <c r="N449" i="3"/>
  <c r="O449" i="3"/>
  <c r="Q449" i="3"/>
  <c r="R449" i="3"/>
  <c r="T449" i="3"/>
  <c r="U449" i="3"/>
  <c r="W449" i="3"/>
  <c r="X449" i="3"/>
  <c r="Z449" i="3"/>
  <c r="AA449" i="3"/>
  <c r="AC449" i="3"/>
  <c r="AD449" i="3"/>
  <c r="AF449" i="3"/>
  <c r="AG449" i="3"/>
  <c r="AI449" i="3"/>
  <c r="AJ449" i="3"/>
  <c r="AL449" i="3"/>
  <c r="AM449" i="3"/>
  <c r="E450" i="3"/>
  <c r="F450" i="3"/>
  <c r="H450" i="3"/>
  <c r="I450" i="3"/>
  <c r="K450" i="3"/>
  <c r="L450" i="3"/>
  <c r="N450" i="3"/>
  <c r="O450" i="3"/>
  <c r="Q450" i="3"/>
  <c r="R450" i="3"/>
  <c r="T450" i="3"/>
  <c r="U450" i="3"/>
  <c r="W450" i="3"/>
  <c r="X450" i="3"/>
  <c r="Z450" i="3"/>
  <c r="AA450" i="3"/>
  <c r="AC450" i="3"/>
  <c r="AD450" i="3"/>
  <c r="AF450" i="3"/>
  <c r="AG450" i="3"/>
  <c r="AI450" i="3"/>
  <c r="AJ450" i="3"/>
  <c r="AL450" i="3"/>
  <c r="AM450" i="3"/>
  <c r="E451" i="3"/>
  <c r="F451" i="3"/>
  <c r="H451" i="3"/>
  <c r="I451" i="3"/>
  <c r="K451" i="3"/>
  <c r="L451" i="3"/>
  <c r="N451" i="3"/>
  <c r="O451" i="3"/>
  <c r="Q451" i="3"/>
  <c r="R451" i="3"/>
  <c r="T451" i="3"/>
  <c r="U451" i="3"/>
  <c r="W451" i="3"/>
  <c r="X451" i="3"/>
  <c r="Z451" i="3"/>
  <c r="AA451" i="3"/>
  <c r="AC451" i="3"/>
  <c r="AD451" i="3"/>
  <c r="AF451" i="3"/>
  <c r="AG451" i="3"/>
  <c r="AI451" i="3"/>
  <c r="AJ451" i="3"/>
  <c r="AL451" i="3"/>
  <c r="AM451" i="3"/>
  <c r="E452" i="3"/>
  <c r="F452" i="3"/>
  <c r="H452" i="3"/>
  <c r="I452" i="3"/>
  <c r="K452" i="3"/>
  <c r="L452" i="3"/>
  <c r="N452" i="3"/>
  <c r="O452" i="3"/>
  <c r="Q452" i="3"/>
  <c r="R452" i="3"/>
  <c r="T452" i="3"/>
  <c r="U452" i="3"/>
  <c r="W452" i="3"/>
  <c r="X452" i="3"/>
  <c r="Z452" i="3"/>
  <c r="AA452" i="3"/>
  <c r="AC452" i="3"/>
  <c r="AD452" i="3"/>
  <c r="AF452" i="3"/>
  <c r="AG452" i="3"/>
  <c r="AI452" i="3"/>
  <c r="AJ452" i="3"/>
  <c r="AL452" i="3"/>
  <c r="AM452" i="3"/>
  <c r="E453" i="3"/>
  <c r="F453" i="3"/>
  <c r="H453" i="3"/>
  <c r="I453" i="3"/>
  <c r="K453" i="3"/>
  <c r="L453" i="3"/>
  <c r="N453" i="3"/>
  <c r="O453" i="3"/>
  <c r="Q453" i="3"/>
  <c r="R453" i="3"/>
  <c r="T453" i="3"/>
  <c r="U453" i="3"/>
  <c r="W453" i="3"/>
  <c r="X453" i="3"/>
  <c r="Z453" i="3"/>
  <c r="AA453" i="3"/>
  <c r="AC453" i="3"/>
  <c r="AD453" i="3"/>
  <c r="AF453" i="3"/>
  <c r="AG453" i="3"/>
  <c r="AI453" i="3"/>
  <c r="AJ453" i="3"/>
  <c r="AL453" i="3"/>
  <c r="AM453" i="3"/>
  <c r="E454" i="3"/>
  <c r="F454" i="3"/>
  <c r="H454" i="3"/>
  <c r="I454" i="3"/>
  <c r="K454" i="3"/>
  <c r="L454" i="3"/>
  <c r="N454" i="3"/>
  <c r="O454" i="3"/>
  <c r="Q454" i="3"/>
  <c r="R454" i="3"/>
  <c r="T454" i="3"/>
  <c r="U454" i="3"/>
  <c r="W454" i="3"/>
  <c r="X454" i="3"/>
  <c r="Z454" i="3"/>
  <c r="AA454" i="3"/>
  <c r="AC454" i="3"/>
  <c r="AD454" i="3"/>
  <c r="AF454" i="3"/>
  <c r="AG454" i="3"/>
  <c r="AI454" i="3"/>
  <c r="AJ454" i="3"/>
  <c r="AL454" i="3"/>
  <c r="AM454" i="3"/>
  <c r="E455" i="3"/>
  <c r="F455" i="3"/>
  <c r="H455" i="3"/>
  <c r="I455" i="3"/>
  <c r="K455" i="3"/>
  <c r="L455" i="3"/>
  <c r="N455" i="3"/>
  <c r="O455" i="3"/>
  <c r="Q455" i="3"/>
  <c r="R455" i="3"/>
  <c r="T455" i="3"/>
  <c r="U455" i="3"/>
  <c r="W455" i="3"/>
  <c r="X455" i="3"/>
  <c r="Z455" i="3"/>
  <c r="AA455" i="3"/>
  <c r="AC455" i="3"/>
  <c r="AD455" i="3"/>
  <c r="AF455" i="3"/>
  <c r="AG455" i="3"/>
  <c r="AI455" i="3"/>
  <c r="AJ455" i="3"/>
  <c r="AL455" i="3"/>
  <c r="AM455" i="3"/>
  <c r="E456" i="3"/>
  <c r="F456" i="3"/>
  <c r="H456" i="3"/>
  <c r="I456" i="3"/>
  <c r="K456" i="3"/>
  <c r="L456" i="3"/>
  <c r="N456" i="3"/>
  <c r="O456" i="3"/>
  <c r="Q456" i="3"/>
  <c r="R456" i="3"/>
  <c r="T456" i="3"/>
  <c r="U456" i="3"/>
  <c r="W456" i="3"/>
  <c r="X456" i="3"/>
  <c r="Z456" i="3"/>
  <c r="AA456" i="3"/>
  <c r="AC456" i="3"/>
  <c r="AD456" i="3"/>
  <c r="AF456" i="3"/>
  <c r="AG456" i="3"/>
  <c r="AI456" i="3"/>
  <c r="AJ456" i="3"/>
  <c r="AL456" i="3"/>
  <c r="AM456" i="3"/>
  <c r="E457" i="3"/>
  <c r="F457" i="3"/>
  <c r="H457" i="3"/>
  <c r="I457" i="3"/>
  <c r="K457" i="3"/>
  <c r="L457" i="3"/>
  <c r="N457" i="3"/>
  <c r="O457" i="3"/>
  <c r="Q457" i="3"/>
  <c r="R457" i="3"/>
  <c r="T457" i="3"/>
  <c r="U457" i="3"/>
  <c r="W457" i="3"/>
  <c r="X457" i="3"/>
  <c r="Z457" i="3"/>
  <c r="AA457" i="3"/>
  <c r="AC457" i="3"/>
  <c r="AD457" i="3"/>
  <c r="AF457" i="3"/>
  <c r="AG457" i="3"/>
  <c r="AI457" i="3"/>
  <c r="AJ457" i="3"/>
  <c r="AL457" i="3"/>
  <c r="AM457" i="3"/>
  <c r="E458" i="3"/>
  <c r="F458" i="3"/>
  <c r="H458" i="3"/>
  <c r="I458" i="3"/>
  <c r="K458" i="3"/>
  <c r="L458" i="3"/>
  <c r="N458" i="3"/>
  <c r="O458" i="3"/>
  <c r="Q458" i="3"/>
  <c r="R458" i="3"/>
  <c r="T458" i="3"/>
  <c r="U458" i="3"/>
  <c r="W458" i="3"/>
  <c r="X458" i="3"/>
  <c r="Z458" i="3"/>
  <c r="AA458" i="3"/>
  <c r="AC458" i="3"/>
  <c r="AD458" i="3"/>
  <c r="AF458" i="3"/>
  <c r="AG458" i="3"/>
  <c r="AI458" i="3"/>
  <c r="AJ458" i="3"/>
  <c r="AL458" i="3"/>
  <c r="AM458" i="3"/>
  <c r="E459" i="3"/>
  <c r="F459" i="3"/>
  <c r="H459" i="3"/>
  <c r="I459" i="3"/>
  <c r="K459" i="3"/>
  <c r="L459" i="3"/>
  <c r="N459" i="3"/>
  <c r="O459" i="3"/>
  <c r="Q459" i="3"/>
  <c r="R459" i="3"/>
  <c r="T459" i="3"/>
  <c r="U459" i="3"/>
  <c r="W459" i="3"/>
  <c r="X459" i="3"/>
  <c r="Z459" i="3"/>
  <c r="AA459" i="3"/>
  <c r="AC459" i="3"/>
  <c r="AD459" i="3"/>
  <c r="AF459" i="3"/>
  <c r="AG459" i="3"/>
  <c r="AI459" i="3"/>
  <c r="AJ459" i="3"/>
  <c r="AL459" i="3"/>
  <c r="AM459" i="3"/>
  <c r="E460" i="3"/>
  <c r="F460" i="3"/>
  <c r="H460" i="3"/>
  <c r="I460" i="3"/>
  <c r="K460" i="3"/>
  <c r="L460" i="3"/>
  <c r="N460" i="3"/>
  <c r="O460" i="3"/>
  <c r="Q460" i="3"/>
  <c r="R460" i="3"/>
  <c r="T460" i="3"/>
  <c r="U460" i="3"/>
  <c r="W460" i="3"/>
  <c r="X460" i="3"/>
  <c r="Z460" i="3"/>
  <c r="AA460" i="3"/>
  <c r="AC460" i="3"/>
  <c r="AD460" i="3"/>
  <c r="AF460" i="3"/>
  <c r="AG460" i="3"/>
  <c r="AI460" i="3"/>
  <c r="AJ460" i="3"/>
  <c r="AL460" i="3"/>
  <c r="AM460" i="3"/>
  <c r="E461" i="3"/>
  <c r="F461" i="3"/>
  <c r="H461" i="3"/>
  <c r="I461" i="3"/>
  <c r="K461" i="3"/>
  <c r="L461" i="3"/>
  <c r="N461" i="3"/>
  <c r="O461" i="3"/>
  <c r="Q461" i="3"/>
  <c r="R461" i="3"/>
  <c r="T461" i="3"/>
  <c r="U461" i="3"/>
  <c r="W461" i="3"/>
  <c r="X461" i="3"/>
  <c r="Z461" i="3"/>
  <c r="AA461" i="3"/>
  <c r="AC461" i="3"/>
  <c r="AD461" i="3"/>
  <c r="AF461" i="3"/>
  <c r="AG461" i="3"/>
  <c r="AI461" i="3"/>
  <c r="AJ461" i="3"/>
  <c r="AL461" i="3"/>
  <c r="AM461" i="3"/>
  <c r="E462" i="3"/>
  <c r="F462" i="3"/>
  <c r="H462" i="3"/>
  <c r="I462" i="3"/>
  <c r="K462" i="3"/>
  <c r="L462" i="3"/>
  <c r="N462" i="3"/>
  <c r="O462" i="3"/>
  <c r="Q462" i="3"/>
  <c r="R462" i="3"/>
  <c r="T462" i="3"/>
  <c r="U462" i="3"/>
  <c r="W462" i="3"/>
  <c r="X462" i="3"/>
  <c r="Z462" i="3"/>
  <c r="AA462" i="3"/>
  <c r="AC462" i="3"/>
  <c r="AD462" i="3"/>
  <c r="AF462" i="3"/>
  <c r="AG462" i="3"/>
  <c r="AI462" i="3"/>
  <c r="AJ462" i="3"/>
  <c r="AL462" i="3"/>
  <c r="AM462" i="3"/>
  <c r="E463" i="3"/>
  <c r="F463" i="3"/>
  <c r="H463" i="3"/>
  <c r="I463" i="3"/>
  <c r="K463" i="3"/>
  <c r="L463" i="3"/>
  <c r="N463" i="3"/>
  <c r="O463" i="3"/>
  <c r="Q463" i="3"/>
  <c r="R463" i="3"/>
  <c r="T463" i="3"/>
  <c r="U463" i="3"/>
  <c r="W463" i="3"/>
  <c r="X463" i="3"/>
  <c r="Z463" i="3"/>
  <c r="AA463" i="3"/>
  <c r="AC463" i="3"/>
  <c r="AD463" i="3"/>
  <c r="AF463" i="3"/>
  <c r="AG463" i="3"/>
  <c r="AI463" i="3"/>
  <c r="AJ463" i="3"/>
  <c r="AL463" i="3"/>
  <c r="AM463" i="3"/>
  <c r="E464" i="3"/>
  <c r="F464" i="3"/>
  <c r="H464" i="3"/>
  <c r="I464" i="3"/>
  <c r="K464" i="3"/>
  <c r="L464" i="3"/>
  <c r="N464" i="3"/>
  <c r="O464" i="3"/>
  <c r="Q464" i="3"/>
  <c r="R464" i="3"/>
  <c r="T464" i="3"/>
  <c r="U464" i="3"/>
  <c r="W464" i="3"/>
  <c r="X464" i="3"/>
  <c r="Z464" i="3"/>
  <c r="AA464" i="3"/>
  <c r="AC464" i="3"/>
  <c r="AD464" i="3"/>
  <c r="AF464" i="3"/>
  <c r="AG464" i="3"/>
  <c r="AI464" i="3"/>
  <c r="AJ464" i="3"/>
  <c r="AL464" i="3"/>
  <c r="AM464" i="3"/>
  <c r="E465" i="3"/>
  <c r="F465" i="3"/>
  <c r="H465" i="3"/>
  <c r="I465" i="3"/>
  <c r="K465" i="3"/>
  <c r="L465" i="3"/>
  <c r="N465" i="3"/>
  <c r="O465" i="3"/>
  <c r="Q465" i="3"/>
  <c r="R465" i="3"/>
  <c r="T465" i="3"/>
  <c r="U465" i="3"/>
  <c r="W465" i="3"/>
  <c r="X465" i="3"/>
  <c r="Z465" i="3"/>
  <c r="AA465" i="3"/>
  <c r="AC465" i="3"/>
  <c r="AD465" i="3"/>
  <c r="AF465" i="3"/>
  <c r="AG465" i="3"/>
  <c r="AI465" i="3"/>
  <c r="AJ465" i="3"/>
  <c r="AL465" i="3"/>
  <c r="AM465" i="3"/>
  <c r="E466" i="3"/>
  <c r="F466" i="3"/>
  <c r="H466" i="3"/>
  <c r="I466" i="3"/>
  <c r="K466" i="3"/>
  <c r="L466" i="3"/>
  <c r="N466" i="3"/>
  <c r="O466" i="3"/>
  <c r="Q466" i="3"/>
  <c r="R466" i="3"/>
  <c r="T466" i="3"/>
  <c r="U466" i="3"/>
  <c r="W466" i="3"/>
  <c r="X466" i="3"/>
  <c r="Z466" i="3"/>
  <c r="AA466" i="3"/>
  <c r="AC466" i="3"/>
  <c r="AD466" i="3"/>
  <c r="AF466" i="3"/>
  <c r="AG466" i="3"/>
  <c r="AI466" i="3"/>
  <c r="AJ466" i="3"/>
  <c r="AL466" i="3"/>
  <c r="AM466" i="3"/>
  <c r="E467" i="3"/>
  <c r="F467" i="3"/>
  <c r="H467" i="3"/>
  <c r="I467" i="3"/>
  <c r="K467" i="3"/>
  <c r="L467" i="3"/>
  <c r="N467" i="3"/>
  <c r="O467" i="3"/>
  <c r="Q467" i="3"/>
  <c r="R467" i="3"/>
  <c r="T467" i="3"/>
  <c r="U467" i="3"/>
  <c r="W467" i="3"/>
  <c r="X467" i="3"/>
  <c r="Z467" i="3"/>
  <c r="AA467" i="3"/>
  <c r="AC467" i="3"/>
  <c r="AD467" i="3"/>
  <c r="AF467" i="3"/>
  <c r="AG467" i="3"/>
  <c r="AI467" i="3"/>
  <c r="AJ467" i="3"/>
  <c r="AL467" i="3"/>
  <c r="AM467" i="3"/>
  <c r="E468" i="3"/>
  <c r="F468" i="3"/>
  <c r="H468" i="3"/>
  <c r="I468" i="3"/>
  <c r="K468" i="3"/>
  <c r="L468" i="3"/>
  <c r="N468" i="3"/>
  <c r="O468" i="3"/>
  <c r="Q468" i="3"/>
  <c r="R468" i="3"/>
  <c r="T468" i="3"/>
  <c r="U468" i="3"/>
  <c r="W468" i="3"/>
  <c r="X468" i="3"/>
  <c r="Z468" i="3"/>
  <c r="AA468" i="3"/>
  <c r="AC468" i="3"/>
  <c r="AD468" i="3"/>
  <c r="AF468" i="3"/>
  <c r="AG468" i="3"/>
  <c r="AI468" i="3"/>
  <c r="AJ468" i="3"/>
  <c r="AL468" i="3"/>
  <c r="AM468" i="3"/>
  <c r="E469" i="3"/>
  <c r="F469" i="3"/>
  <c r="H469" i="3"/>
  <c r="I469" i="3"/>
  <c r="K469" i="3"/>
  <c r="L469" i="3"/>
  <c r="N469" i="3"/>
  <c r="O469" i="3"/>
  <c r="Q469" i="3"/>
  <c r="R469" i="3"/>
  <c r="T469" i="3"/>
  <c r="U469" i="3"/>
  <c r="W469" i="3"/>
  <c r="X469" i="3"/>
  <c r="Z469" i="3"/>
  <c r="AA469" i="3"/>
  <c r="AC469" i="3"/>
  <c r="AD469" i="3"/>
  <c r="AF469" i="3"/>
  <c r="AG469" i="3"/>
  <c r="AI469" i="3"/>
  <c r="AJ469" i="3"/>
  <c r="AL469" i="3"/>
  <c r="AM469" i="3"/>
  <c r="E470" i="3"/>
  <c r="F470" i="3"/>
  <c r="H470" i="3"/>
  <c r="I470" i="3"/>
  <c r="K470" i="3"/>
  <c r="L470" i="3"/>
  <c r="N470" i="3"/>
  <c r="O470" i="3"/>
  <c r="Q470" i="3"/>
  <c r="R470" i="3"/>
  <c r="T470" i="3"/>
  <c r="U470" i="3"/>
  <c r="W470" i="3"/>
  <c r="X470" i="3"/>
  <c r="Z470" i="3"/>
  <c r="AA470" i="3"/>
  <c r="AC470" i="3"/>
  <c r="AD470" i="3"/>
  <c r="AF470" i="3"/>
  <c r="AG470" i="3"/>
  <c r="AI470" i="3"/>
  <c r="AJ470" i="3"/>
  <c r="AL470" i="3"/>
  <c r="AM470" i="3"/>
  <c r="E471" i="3"/>
  <c r="F471" i="3"/>
  <c r="H471" i="3"/>
  <c r="I471" i="3"/>
  <c r="K471" i="3"/>
  <c r="L471" i="3"/>
  <c r="N471" i="3"/>
  <c r="O471" i="3"/>
  <c r="Q471" i="3"/>
  <c r="R471" i="3"/>
  <c r="T471" i="3"/>
  <c r="U471" i="3"/>
  <c r="W471" i="3"/>
  <c r="X471" i="3"/>
  <c r="Z471" i="3"/>
  <c r="AA471" i="3"/>
  <c r="AC471" i="3"/>
  <c r="AD471" i="3"/>
  <c r="AF471" i="3"/>
  <c r="AG471" i="3"/>
  <c r="AI471" i="3"/>
  <c r="AJ471" i="3"/>
  <c r="AL471" i="3"/>
  <c r="AM471" i="3"/>
  <c r="E472" i="3"/>
  <c r="F472" i="3"/>
  <c r="H472" i="3"/>
  <c r="I472" i="3"/>
  <c r="K472" i="3"/>
  <c r="L472" i="3"/>
  <c r="N472" i="3"/>
  <c r="O472" i="3"/>
  <c r="Q472" i="3"/>
  <c r="R472" i="3"/>
  <c r="T472" i="3"/>
  <c r="U472" i="3"/>
  <c r="W472" i="3"/>
  <c r="X472" i="3"/>
  <c r="Z472" i="3"/>
  <c r="AA472" i="3"/>
  <c r="AC472" i="3"/>
  <c r="AD472" i="3"/>
  <c r="AF472" i="3"/>
  <c r="AG472" i="3"/>
  <c r="AI472" i="3"/>
  <c r="AJ472" i="3"/>
  <c r="AL472" i="3"/>
  <c r="AM472" i="3"/>
  <c r="E473" i="3"/>
  <c r="F473" i="3"/>
  <c r="H473" i="3"/>
  <c r="I473" i="3"/>
  <c r="K473" i="3"/>
  <c r="L473" i="3"/>
  <c r="N473" i="3"/>
  <c r="O473" i="3"/>
  <c r="Q473" i="3"/>
  <c r="R473" i="3"/>
  <c r="T473" i="3"/>
  <c r="U473" i="3"/>
  <c r="W473" i="3"/>
  <c r="X473" i="3"/>
  <c r="Z473" i="3"/>
  <c r="AA473" i="3"/>
  <c r="AC473" i="3"/>
  <c r="AD473" i="3"/>
  <c r="AF473" i="3"/>
  <c r="AG473" i="3"/>
  <c r="AI473" i="3"/>
  <c r="AJ473" i="3"/>
  <c r="AL473" i="3"/>
  <c r="AM473" i="3"/>
  <c r="E474" i="3"/>
  <c r="F474" i="3"/>
  <c r="H474" i="3"/>
  <c r="I474" i="3"/>
  <c r="K474" i="3"/>
  <c r="L474" i="3"/>
  <c r="N474" i="3"/>
  <c r="O474" i="3"/>
  <c r="Q474" i="3"/>
  <c r="R474" i="3"/>
  <c r="T474" i="3"/>
  <c r="U474" i="3"/>
  <c r="W474" i="3"/>
  <c r="X474" i="3"/>
  <c r="Z474" i="3"/>
  <c r="AA474" i="3"/>
  <c r="AC474" i="3"/>
  <c r="AD474" i="3"/>
  <c r="AF474" i="3"/>
  <c r="AG474" i="3"/>
  <c r="AI474" i="3"/>
  <c r="AJ474" i="3"/>
  <c r="AL474" i="3"/>
  <c r="AM474" i="3"/>
  <c r="E475" i="3"/>
  <c r="F475" i="3"/>
  <c r="H475" i="3"/>
  <c r="I475" i="3"/>
  <c r="K475" i="3"/>
  <c r="L475" i="3"/>
  <c r="N475" i="3"/>
  <c r="O475" i="3"/>
  <c r="Q475" i="3"/>
  <c r="R475" i="3"/>
  <c r="T475" i="3"/>
  <c r="U475" i="3"/>
  <c r="W475" i="3"/>
  <c r="X475" i="3"/>
  <c r="Z475" i="3"/>
  <c r="AA475" i="3"/>
  <c r="AC475" i="3"/>
  <c r="AD475" i="3"/>
  <c r="AF475" i="3"/>
  <c r="AG475" i="3"/>
  <c r="AI475" i="3"/>
  <c r="AJ475" i="3"/>
  <c r="AL475" i="3"/>
  <c r="AM475" i="3"/>
  <c r="E476" i="3"/>
  <c r="F476" i="3"/>
  <c r="H476" i="3"/>
  <c r="I476" i="3"/>
  <c r="K476" i="3"/>
  <c r="L476" i="3"/>
  <c r="N476" i="3"/>
  <c r="O476" i="3"/>
  <c r="Q476" i="3"/>
  <c r="R476" i="3"/>
  <c r="T476" i="3"/>
  <c r="U476" i="3"/>
  <c r="W476" i="3"/>
  <c r="X476" i="3"/>
  <c r="Z476" i="3"/>
  <c r="AA476" i="3"/>
  <c r="AC476" i="3"/>
  <c r="AD476" i="3"/>
  <c r="AF476" i="3"/>
  <c r="AG476" i="3"/>
  <c r="AI476" i="3"/>
  <c r="AJ476" i="3"/>
  <c r="AL476" i="3"/>
  <c r="AM476" i="3"/>
  <c r="E477" i="3"/>
  <c r="F477" i="3"/>
  <c r="H477" i="3"/>
  <c r="I477" i="3"/>
  <c r="K477" i="3"/>
  <c r="L477" i="3"/>
  <c r="N477" i="3"/>
  <c r="O477" i="3"/>
  <c r="Q477" i="3"/>
  <c r="R477" i="3"/>
  <c r="T477" i="3"/>
  <c r="U477" i="3"/>
  <c r="W477" i="3"/>
  <c r="X477" i="3"/>
  <c r="Z477" i="3"/>
  <c r="AA477" i="3"/>
  <c r="AC477" i="3"/>
  <c r="AD477" i="3"/>
  <c r="AF477" i="3"/>
  <c r="AG477" i="3"/>
  <c r="AI477" i="3"/>
  <c r="AJ477" i="3"/>
  <c r="AL477" i="3"/>
  <c r="AM477" i="3"/>
  <c r="E478" i="3"/>
  <c r="F478" i="3"/>
  <c r="H478" i="3"/>
  <c r="I478" i="3"/>
  <c r="K478" i="3"/>
  <c r="L478" i="3"/>
  <c r="N478" i="3"/>
  <c r="O478" i="3"/>
  <c r="Q478" i="3"/>
  <c r="R478" i="3"/>
  <c r="T478" i="3"/>
  <c r="U478" i="3"/>
  <c r="W478" i="3"/>
  <c r="X478" i="3"/>
  <c r="Z478" i="3"/>
  <c r="AA478" i="3"/>
  <c r="AC478" i="3"/>
  <c r="AD478" i="3"/>
  <c r="AF478" i="3"/>
  <c r="AG478" i="3"/>
  <c r="AI478" i="3"/>
  <c r="AJ478" i="3"/>
  <c r="AL478" i="3"/>
  <c r="AM478" i="3"/>
  <c r="E479" i="3"/>
  <c r="F479" i="3"/>
  <c r="H479" i="3"/>
  <c r="I479" i="3"/>
  <c r="K479" i="3"/>
  <c r="L479" i="3"/>
  <c r="N479" i="3"/>
  <c r="O479" i="3"/>
  <c r="Q479" i="3"/>
  <c r="R479" i="3"/>
  <c r="T479" i="3"/>
  <c r="U479" i="3"/>
  <c r="W479" i="3"/>
  <c r="X479" i="3"/>
  <c r="Z479" i="3"/>
  <c r="AA479" i="3"/>
  <c r="AC479" i="3"/>
  <c r="AD479" i="3"/>
  <c r="AF479" i="3"/>
  <c r="AG479" i="3"/>
  <c r="AI479" i="3"/>
  <c r="AJ479" i="3"/>
  <c r="AL479" i="3"/>
  <c r="AM479" i="3"/>
  <c r="E480" i="3"/>
  <c r="F480" i="3"/>
  <c r="H480" i="3"/>
  <c r="I480" i="3"/>
  <c r="K480" i="3"/>
  <c r="L480" i="3"/>
  <c r="N480" i="3"/>
  <c r="O480" i="3"/>
  <c r="Q480" i="3"/>
  <c r="R480" i="3"/>
  <c r="T480" i="3"/>
  <c r="U480" i="3"/>
  <c r="W480" i="3"/>
  <c r="X480" i="3"/>
  <c r="Z480" i="3"/>
  <c r="AA480" i="3"/>
  <c r="AC480" i="3"/>
  <c r="AD480" i="3"/>
  <c r="AF480" i="3"/>
  <c r="AG480" i="3"/>
  <c r="AI480" i="3"/>
  <c r="AJ480" i="3"/>
  <c r="AL480" i="3"/>
  <c r="AM480" i="3"/>
  <c r="E481" i="3"/>
  <c r="F481" i="3"/>
  <c r="H481" i="3"/>
  <c r="I481" i="3"/>
  <c r="K481" i="3"/>
  <c r="L481" i="3"/>
  <c r="N481" i="3"/>
  <c r="O481" i="3"/>
  <c r="Q481" i="3"/>
  <c r="R481" i="3"/>
  <c r="T481" i="3"/>
  <c r="U481" i="3"/>
  <c r="W481" i="3"/>
  <c r="X481" i="3"/>
  <c r="Z481" i="3"/>
  <c r="AA481" i="3"/>
  <c r="AC481" i="3"/>
  <c r="AD481" i="3"/>
  <c r="AF481" i="3"/>
  <c r="AG481" i="3"/>
  <c r="AI481" i="3"/>
  <c r="AJ481" i="3"/>
  <c r="AL481" i="3"/>
  <c r="AM481" i="3"/>
  <c r="E482" i="3"/>
  <c r="F482" i="3"/>
  <c r="H482" i="3"/>
  <c r="I482" i="3"/>
  <c r="K482" i="3"/>
  <c r="L482" i="3"/>
  <c r="N482" i="3"/>
  <c r="O482" i="3"/>
  <c r="Q482" i="3"/>
  <c r="R482" i="3"/>
  <c r="T482" i="3"/>
  <c r="U482" i="3"/>
  <c r="W482" i="3"/>
  <c r="X482" i="3"/>
  <c r="Z482" i="3"/>
  <c r="AA482" i="3"/>
  <c r="AC482" i="3"/>
  <c r="AD482" i="3"/>
  <c r="AF482" i="3"/>
  <c r="AG482" i="3"/>
  <c r="AI482" i="3"/>
  <c r="AJ482" i="3"/>
  <c r="AL482" i="3"/>
  <c r="AM482" i="3"/>
  <c r="E483" i="3"/>
  <c r="F483" i="3"/>
  <c r="H483" i="3"/>
  <c r="I483" i="3"/>
  <c r="K483" i="3"/>
  <c r="L483" i="3"/>
  <c r="N483" i="3"/>
  <c r="O483" i="3"/>
  <c r="Q483" i="3"/>
  <c r="R483" i="3"/>
  <c r="T483" i="3"/>
  <c r="U483" i="3"/>
  <c r="W483" i="3"/>
  <c r="X483" i="3"/>
  <c r="Z483" i="3"/>
  <c r="AA483" i="3"/>
  <c r="AC483" i="3"/>
  <c r="AD483" i="3"/>
  <c r="AF483" i="3"/>
  <c r="AG483" i="3"/>
  <c r="AI483" i="3"/>
  <c r="AJ483" i="3"/>
  <c r="AL483" i="3"/>
  <c r="AM483" i="3"/>
  <c r="E484" i="3"/>
  <c r="F484" i="3"/>
  <c r="H484" i="3"/>
  <c r="I484" i="3"/>
  <c r="K484" i="3"/>
  <c r="L484" i="3"/>
  <c r="N484" i="3"/>
  <c r="O484" i="3"/>
  <c r="Q484" i="3"/>
  <c r="R484" i="3"/>
  <c r="T484" i="3"/>
  <c r="U484" i="3"/>
  <c r="W484" i="3"/>
  <c r="X484" i="3"/>
  <c r="Z484" i="3"/>
  <c r="AA484" i="3"/>
  <c r="AC484" i="3"/>
  <c r="AD484" i="3"/>
  <c r="AF484" i="3"/>
  <c r="AG484" i="3"/>
  <c r="AI484" i="3"/>
  <c r="AJ484" i="3"/>
  <c r="AL484" i="3"/>
  <c r="AM484" i="3"/>
  <c r="E485" i="3"/>
  <c r="F485" i="3"/>
  <c r="H485" i="3"/>
  <c r="I485" i="3"/>
  <c r="K485" i="3"/>
  <c r="L485" i="3"/>
  <c r="N485" i="3"/>
  <c r="O485" i="3"/>
  <c r="Q485" i="3"/>
  <c r="R485" i="3"/>
  <c r="T485" i="3"/>
  <c r="U485" i="3"/>
  <c r="W485" i="3"/>
  <c r="X485" i="3"/>
  <c r="Z485" i="3"/>
  <c r="AA485" i="3"/>
  <c r="AC485" i="3"/>
  <c r="AD485" i="3"/>
  <c r="AF485" i="3"/>
  <c r="AG485" i="3"/>
  <c r="AI485" i="3"/>
  <c r="AJ485" i="3"/>
  <c r="AL485" i="3"/>
  <c r="AM485" i="3"/>
  <c r="E486" i="3"/>
  <c r="F486" i="3"/>
  <c r="H486" i="3"/>
  <c r="I486" i="3"/>
  <c r="K486" i="3"/>
  <c r="L486" i="3"/>
  <c r="N486" i="3"/>
  <c r="O486" i="3"/>
  <c r="Q486" i="3"/>
  <c r="R486" i="3"/>
  <c r="T486" i="3"/>
  <c r="U486" i="3"/>
  <c r="W486" i="3"/>
  <c r="X486" i="3"/>
  <c r="Z486" i="3"/>
  <c r="AA486" i="3"/>
  <c r="AC486" i="3"/>
  <c r="AD486" i="3"/>
  <c r="AF486" i="3"/>
  <c r="AG486" i="3"/>
  <c r="AI486" i="3"/>
  <c r="AJ486" i="3"/>
  <c r="AL486" i="3"/>
  <c r="AM486" i="3"/>
  <c r="E487" i="3"/>
  <c r="F487" i="3"/>
  <c r="H487" i="3"/>
  <c r="I487" i="3"/>
  <c r="K487" i="3"/>
  <c r="L487" i="3"/>
  <c r="N487" i="3"/>
  <c r="O487" i="3"/>
  <c r="Q487" i="3"/>
  <c r="R487" i="3"/>
  <c r="T487" i="3"/>
  <c r="U487" i="3"/>
  <c r="W487" i="3"/>
  <c r="X487" i="3"/>
  <c r="Z487" i="3"/>
  <c r="AA487" i="3"/>
  <c r="AC487" i="3"/>
  <c r="AD487" i="3"/>
  <c r="AF487" i="3"/>
  <c r="AG487" i="3"/>
  <c r="AI487" i="3"/>
  <c r="AJ487" i="3"/>
  <c r="AL487" i="3"/>
  <c r="AM487" i="3"/>
  <c r="E488" i="3"/>
  <c r="F488" i="3"/>
  <c r="H488" i="3"/>
  <c r="I488" i="3"/>
  <c r="K488" i="3"/>
  <c r="L488" i="3"/>
  <c r="N488" i="3"/>
  <c r="O488" i="3"/>
  <c r="Q488" i="3"/>
  <c r="R488" i="3"/>
  <c r="T488" i="3"/>
  <c r="U488" i="3"/>
  <c r="W488" i="3"/>
  <c r="X488" i="3"/>
  <c r="Z488" i="3"/>
  <c r="AA488" i="3"/>
  <c r="AC488" i="3"/>
  <c r="AD488" i="3"/>
  <c r="AF488" i="3"/>
  <c r="AG488" i="3"/>
  <c r="AI488" i="3"/>
  <c r="AJ488" i="3"/>
  <c r="AL488" i="3"/>
  <c r="AM488" i="3"/>
  <c r="E489" i="3"/>
  <c r="F489" i="3"/>
  <c r="H489" i="3"/>
  <c r="I489" i="3"/>
  <c r="K489" i="3"/>
  <c r="L489" i="3"/>
  <c r="N489" i="3"/>
  <c r="O489" i="3"/>
  <c r="Q489" i="3"/>
  <c r="R489" i="3"/>
  <c r="T489" i="3"/>
  <c r="U489" i="3"/>
  <c r="W489" i="3"/>
  <c r="X489" i="3"/>
  <c r="Z489" i="3"/>
  <c r="AA489" i="3"/>
  <c r="AC489" i="3"/>
  <c r="AD489" i="3"/>
  <c r="AF489" i="3"/>
  <c r="AG489" i="3"/>
  <c r="AI489" i="3"/>
  <c r="AJ489" i="3"/>
  <c r="AL489" i="3"/>
  <c r="AM489" i="3"/>
  <c r="E490" i="3"/>
  <c r="F490" i="3"/>
  <c r="H490" i="3"/>
  <c r="I490" i="3"/>
  <c r="K490" i="3"/>
  <c r="L490" i="3"/>
  <c r="N490" i="3"/>
  <c r="O490" i="3"/>
  <c r="Q490" i="3"/>
  <c r="R490" i="3"/>
  <c r="T490" i="3"/>
  <c r="U490" i="3"/>
  <c r="W490" i="3"/>
  <c r="X490" i="3"/>
  <c r="Z490" i="3"/>
  <c r="AA490" i="3"/>
  <c r="AC490" i="3"/>
  <c r="AD490" i="3"/>
  <c r="AF490" i="3"/>
  <c r="AG490" i="3"/>
  <c r="AI490" i="3"/>
  <c r="AJ490" i="3"/>
  <c r="AL490" i="3"/>
  <c r="AM490" i="3"/>
  <c r="E491" i="3"/>
  <c r="F491" i="3"/>
  <c r="H491" i="3"/>
  <c r="I491" i="3"/>
  <c r="K491" i="3"/>
  <c r="L491" i="3"/>
  <c r="N491" i="3"/>
  <c r="O491" i="3"/>
  <c r="Q491" i="3"/>
  <c r="R491" i="3"/>
  <c r="T491" i="3"/>
  <c r="U491" i="3"/>
  <c r="W491" i="3"/>
  <c r="X491" i="3"/>
  <c r="Z491" i="3"/>
  <c r="AA491" i="3"/>
  <c r="AC491" i="3"/>
  <c r="AD491" i="3"/>
  <c r="AF491" i="3"/>
  <c r="AG491" i="3"/>
  <c r="AI491" i="3"/>
  <c r="AJ491" i="3"/>
  <c r="AL491" i="3"/>
  <c r="AM491" i="3"/>
  <c r="E492" i="3"/>
  <c r="F492" i="3"/>
  <c r="H492" i="3"/>
  <c r="I492" i="3"/>
  <c r="K492" i="3"/>
  <c r="L492" i="3"/>
  <c r="N492" i="3"/>
  <c r="O492" i="3"/>
  <c r="Q492" i="3"/>
  <c r="R492" i="3"/>
  <c r="T492" i="3"/>
  <c r="U492" i="3"/>
  <c r="W492" i="3"/>
  <c r="X492" i="3"/>
  <c r="Z492" i="3"/>
  <c r="AA492" i="3"/>
  <c r="AC492" i="3"/>
  <c r="AD492" i="3"/>
  <c r="AF492" i="3"/>
  <c r="AG492" i="3"/>
  <c r="AI492" i="3"/>
  <c r="AJ492" i="3"/>
  <c r="AL492" i="3"/>
  <c r="AM492" i="3"/>
  <c r="E493" i="3"/>
  <c r="F493" i="3"/>
  <c r="H493" i="3"/>
  <c r="I493" i="3"/>
  <c r="K493" i="3"/>
  <c r="L493" i="3"/>
  <c r="N493" i="3"/>
  <c r="O493" i="3"/>
  <c r="Q493" i="3"/>
  <c r="R493" i="3"/>
  <c r="T493" i="3"/>
  <c r="U493" i="3"/>
  <c r="W493" i="3"/>
  <c r="X493" i="3"/>
  <c r="Z493" i="3"/>
  <c r="AA493" i="3"/>
  <c r="AC493" i="3"/>
  <c r="AD493" i="3"/>
  <c r="AF493" i="3"/>
  <c r="AG493" i="3"/>
  <c r="AI493" i="3"/>
  <c r="AJ493" i="3"/>
  <c r="AL493" i="3"/>
  <c r="AM493" i="3"/>
  <c r="E494" i="3"/>
  <c r="F494" i="3"/>
  <c r="H494" i="3"/>
  <c r="I494" i="3"/>
  <c r="K494" i="3"/>
  <c r="L494" i="3"/>
  <c r="N494" i="3"/>
  <c r="O494" i="3"/>
  <c r="Q494" i="3"/>
  <c r="R494" i="3"/>
  <c r="T494" i="3"/>
  <c r="U494" i="3"/>
  <c r="W494" i="3"/>
  <c r="X494" i="3"/>
  <c r="Z494" i="3"/>
  <c r="AA494" i="3"/>
  <c r="AC494" i="3"/>
  <c r="AD494" i="3"/>
  <c r="AF494" i="3"/>
  <c r="AG494" i="3"/>
  <c r="AI494" i="3"/>
  <c r="AJ494" i="3"/>
  <c r="AL494" i="3"/>
  <c r="AM494" i="3"/>
  <c r="E495" i="3"/>
  <c r="F495" i="3"/>
  <c r="H495" i="3"/>
  <c r="I495" i="3"/>
  <c r="K495" i="3"/>
  <c r="L495" i="3"/>
  <c r="N495" i="3"/>
  <c r="O495" i="3"/>
  <c r="Q495" i="3"/>
  <c r="R495" i="3"/>
  <c r="T495" i="3"/>
  <c r="U495" i="3"/>
  <c r="W495" i="3"/>
  <c r="X495" i="3"/>
  <c r="Z495" i="3"/>
  <c r="AA495" i="3"/>
  <c r="AC495" i="3"/>
  <c r="AD495" i="3"/>
  <c r="AF495" i="3"/>
  <c r="AG495" i="3"/>
  <c r="AI495" i="3"/>
  <c r="AJ495" i="3"/>
  <c r="AL495" i="3"/>
  <c r="AM495" i="3"/>
  <c r="E496" i="3"/>
  <c r="F496" i="3"/>
  <c r="H496" i="3"/>
  <c r="I496" i="3"/>
  <c r="K496" i="3"/>
  <c r="L496" i="3"/>
  <c r="N496" i="3"/>
  <c r="O496" i="3"/>
  <c r="Q496" i="3"/>
  <c r="R496" i="3"/>
  <c r="T496" i="3"/>
  <c r="U496" i="3"/>
  <c r="W496" i="3"/>
  <c r="X496" i="3"/>
  <c r="Z496" i="3"/>
  <c r="AA496" i="3"/>
  <c r="AC496" i="3"/>
  <c r="AD496" i="3"/>
  <c r="AF496" i="3"/>
  <c r="AG496" i="3"/>
  <c r="AI496" i="3"/>
  <c r="AJ496" i="3"/>
  <c r="AL496" i="3"/>
  <c r="AM496" i="3"/>
  <c r="E497" i="3"/>
  <c r="F497" i="3"/>
  <c r="H497" i="3"/>
  <c r="I497" i="3"/>
  <c r="K497" i="3"/>
  <c r="L497" i="3"/>
  <c r="N497" i="3"/>
  <c r="O497" i="3"/>
  <c r="Q497" i="3"/>
  <c r="R497" i="3"/>
  <c r="T497" i="3"/>
  <c r="U497" i="3"/>
  <c r="W497" i="3"/>
  <c r="X497" i="3"/>
  <c r="Z497" i="3"/>
  <c r="AA497" i="3"/>
  <c r="AC497" i="3"/>
  <c r="AD497" i="3"/>
  <c r="AF497" i="3"/>
  <c r="AG497" i="3"/>
  <c r="AI497" i="3"/>
  <c r="AJ497" i="3"/>
  <c r="AL497" i="3"/>
  <c r="AM497" i="3"/>
  <c r="E498" i="3"/>
  <c r="F498" i="3"/>
  <c r="H498" i="3"/>
  <c r="I498" i="3"/>
  <c r="K498" i="3"/>
  <c r="L498" i="3"/>
  <c r="N498" i="3"/>
  <c r="O498" i="3"/>
  <c r="Q498" i="3"/>
  <c r="R498" i="3"/>
  <c r="T498" i="3"/>
  <c r="U498" i="3"/>
  <c r="W498" i="3"/>
  <c r="X498" i="3"/>
  <c r="Z498" i="3"/>
  <c r="AA498" i="3"/>
  <c r="AC498" i="3"/>
  <c r="AD498" i="3"/>
  <c r="AF498" i="3"/>
  <c r="AG498" i="3"/>
  <c r="AI498" i="3"/>
  <c r="AJ498" i="3"/>
  <c r="AL498" i="3"/>
  <c r="AM498" i="3"/>
  <c r="E499" i="3"/>
  <c r="F499" i="3"/>
  <c r="H499" i="3"/>
  <c r="I499" i="3"/>
  <c r="K499" i="3"/>
  <c r="L499" i="3"/>
  <c r="N499" i="3"/>
  <c r="O499" i="3"/>
  <c r="Q499" i="3"/>
  <c r="R499" i="3"/>
  <c r="T499" i="3"/>
  <c r="U499" i="3"/>
  <c r="W499" i="3"/>
  <c r="X499" i="3"/>
  <c r="Z499" i="3"/>
  <c r="AA499" i="3"/>
  <c r="AC499" i="3"/>
  <c r="AD499" i="3"/>
  <c r="AF499" i="3"/>
  <c r="AG499" i="3"/>
  <c r="AI499" i="3"/>
  <c r="AJ499" i="3"/>
  <c r="AL499" i="3"/>
  <c r="AM499" i="3"/>
  <c r="E500" i="3"/>
  <c r="F500" i="3"/>
  <c r="H500" i="3"/>
  <c r="I500" i="3"/>
  <c r="K500" i="3"/>
  <c r="L500" i="3"/>
  <c r="N500" i="3"/>
  <c r="O500" i="3"/>
  <c r="Q500" i="3"/>
  <c r="R500" i="3"/>
  <c r="T500" i="3"/>
  <c r="U500" i="3"/>
  <c r="W500" i="3"/>
  <c r="X500" i="3"/>
  <c r="Z500" i="3"/>
  <c r="AA500" i="3"/>
  <c r="AC500" i="3"/>
  <c r="AD500" i="3"/>
  <c r="AF500" i="3"/>
  <c r="AG500" i="3"/>
  <c r="AI500" i="3"/>
  <c r="AJ500" i="3"/>
  <c r="AL500" i="3"/>
  <c r="AM500" i="3"/>
  <c r="E501" i="3"/>
  <c r="F501" i="3"/>
  <c r="H501" i="3"/>
  <c r="I501" i="3"/>
  <c r="K501" i="3"/>
  <c r="L501" i="3"/>
  <c r="N501" i="3"/>
  <c r="O501" i="3"/>
  <c r="Q501" i="3"/>
  <c r="R501" i="3"/>
  <c r="T501" i="3"/>
  <c r="U501" i="3"/>
  <c r="W501" i="3"/>
  <c r="X501" i="3"/>
  <c r="Z501" i="3"/>
  <c r="AA501" i="3"/>
  <c r="AC501" i="3"/>
  <c r="AD501" i="3"/>
  <c r="AF501" i="3"/>
  <c r="AG501" i="3"/>
  <c r="AI501" i="3"/>
  <c r="AJ501" i="3"/>
  <c r="AL501" i="3"/>
  <c r="AM501" i="3"/>
  <c r="E502" i="3"/>
  <c r="F502" i="3"/>
  <c r="H502" i="3"/>
  <c r="I502" i="3"/>
  <c r="K502" i="3"/>
  <c r="L502" i="3"/>
  <c r="N502" i="3"/>
  <c r="O502" i="3"/>
  <c r="Q502" i="3"/>
  <c r="R502" i="3"/>
  <c r="T502" i="3"/>
  <c r="U502" i="3"/>
  <c r="W502" i="3"/>
  <c r="X502" i="3"/>
  <c r="Z502" i="3"/>
  <c r="AA502" i="3"/>
  <c r="AC502" i="3"/>
  <c r="AD502" i="3"/>
  <c r="AF502" i="3"/>
  <c r="AG502" i="3"/>
  <c r="AI502" i="3"/>
  <c r="AJ502" i="3"/>
  <c r="AL502" i="3"/>
  <c r="AM502" i="3"/>
  <c r="E503" i="3"/>
  <c r="F503" i="3"/>
  <c r="H503" i="3"/>
  <c r="I503" i="3"/>
  <c r="K503" i="3"/>
  <c r="L503" i="3"/>
  <c r="N503" i="3"/>
  <c r="O503" i="3"/>
  <c r="Q503" i="3"/>
  <c r="R503" i="3"/>
  <c r="T503" i="3"/>
  <c r="U503" i="3"/>
  <c r="W503" i="3"/>
  <c r="X503" i="3"/>
  <c r="Z503" i="3"/>
  <c r="AA503" i="3"/>
  <c r="AC503" i="3"/>
  <c r="AD503" i="3"/>
  <c r="AF503" i="3"/>
  <c r="AG503" i="3"/>
  <c r="AI503" i="3"/>
  <c r="AJ503" i="3"/>
  <c r="AL503" i="3"/>
  <c r="AM503" i="3"/>
  <c r="E504" i="3"/>
  <c r="F504" i="3"/>
  <c r="H504" i="3"/>
  <c r="I504" i="3"/>
  <c r="K504" i="3"/>
  <c r="L504" i="3"/>
  <c r="N504" i="3"/>
  <c r="O504" i="3"/>
  <c r="Q504" i="3"/>
  <c r="R504" i="3"/>
  <c r="T504" i="3"/>
  <c r="U504" i="3"/>
  <c r="W504" i="3"/>
  <c r="X504" i="3"/>
  <c r="Z504" i="3"/>
  <c r="AA504" i="3"/>
  <c r="AC504" i="3"/>
  <c r="AD504" i="3"/>
  <c r="AF504" i="3"/>
  <c r="AG504" i="3"/>
  <c r="AI504" i="3"/>
  <c r="AJ504" i="3"/>
  <c r="AL504" i="3"/>
  <c r="AM504" i="3"/>
  <c r="E505" i="3"/>
  <c r="F505" i="3"/>
  <c r="H505" i="3"/>
  <c r="I505" i="3"/>
  <c r="K505" i="3"/>
  <c r="L505" i="3"/>
  <c r="N505" i="3"/>
  <c r="O505" i="3"/>
  <c r="Q505" i="3"/>
  <c r="R505" i="3"/>
  <c r="T505" i="3"/>
  <c r="U505" i="3"/>
  <c r="W505" i="3"/>
  <c r="X505" i="3"/>
  <c r="Z505" i="3"/>
  <c r="AA505" i="3"/>
  <c r="AC505" i="3"/>
  <c r="AD505" i="3"/>
  <c r="AF505" i="3"/>
  <c r="AG505" i="3"/>
  <c r="AI505" i="3"/>
  <c r="AJ505" i="3"/>
  <c r="AL505" i="3"/>
  <c r="AM505" i="3"/>
  <c r="E506" i="3"/>
  <c r="F506" i="3"/>
  <c r="H506" i="3"/>
  <c r="I506" i="3"/>
  <c r="K506" i="3"/>
  <c r="L506" i="3"/>
  <c r="N506" i="3"/>
  <c r="O506" i="3"/>
  <c r="Q506" i="3"/>
  <c r="R506" i="3"/>
  <c r="T506" i="3"/>
  <c r="U506" i="3"/>
  <c r="W506" i="3"/>
  <c r="X506" i="3"/>
  <c r="Z506" i="3"/>
  <c r="AA506" i="3"/>
  <c r="AC506" i="3"/>
  <c r="AD506" i="3"/>
  <c r="AF506" i="3"/>
  <c r="AG506" i="3"/>
  <c r="AI506" i="3"/>
  <c r="AJ506" i="3"/>
  <c r="AL506" i="3"/>
  <c r="AM506" i="3"/>
  <c r="E507" i="3"/>
  <c r="F507" i="3"/>
  <c r="H507" i="3"/>
  <c r="I507" i="3"/>
  <c r="K507" i="3"/>
  <c r="L507" i="3"/>
  <c r="N507" i="3"/>
  <c r="O507" i="3"/>
  <c r="Q507" i="3"/>
  <c r="R507" i="3"/>
  <c r="T507" i="3"/>
  <c r="U507" i="3"/>
  <c r="W507" i="3"/>
  <c r="X507" i="3"/>
  <c r="Z507" i="3"/>
  <c r="AA507" i="3"/>
  <c r="AC507" i="3"/>
  <c r="AD507" i="3"/>
  <c r="AF507" i="3"/>
  <c r="AG507" i="3"/>
  <c r="AI507" i="3"/>
  <c r="AJ507" i="3"/>
  <c r="AL507" i="3"/>
  <c r="AM507" i="3"/>
  <c r="E508" i="3"/>
  <c r="F508" i="3"/>
  <c r="H508" i="3"/>
  <c r="I508" i="3"/>
  <c r="K508" i="3"/>
  <c r="L508" i="3"/>
  <c r="N508" i="3"/>
  <c r="O508" i="3"/>
  <c r="Q508" i="3"/>
  <c r="R508" i="3"/>
  <c r="T508" i="3"/>
  <c r="U508" i="3"/>
  <c r="W508" i="3"/>
  <c r="X508" i="3"/>
  <c r="Z508" i="3"/>
  <c r="AA508" i="3"/>
  <c r="AC508" i="3"/>
  <c r="AD508" i="3"/>
  <c r="AF508" i="3"/>
  <c r="AG508" i="3"/>
  <c r="AI508" i="3"/>
  <c r="AJ508" i="3"/>
  <c r="AL508" i="3"/>
  <c r="AM508" i="3"/>
  <c r="E509" i="3"/>
  <c r="F509" i="3"/>
  <c r="H509" i="3"/>
  <c r="I509" i="3"/>
  <c r="K509" i="3"/>
  <c r="L509" i="3"/>
  <c r="N509" i="3"/>
  <c r="O509" i="3"/>
  <c r="Q509" i="3"/>
  <c r="R509" i="3"/>
  <c r="T509" i="3"/>
  <c r="U509" i="3"/>
  <c r="W509" i="3"/>
  <c r="X509" i="3"/>
  <c r="Z509" i="3"/>
  <c r="AA509" i="3"/>
  <c r="AC509" i="3"/>
  <c r="AD509" i="3"/>
  <c r="AF509" i="3"/>
  <c r="AG509" i="3"/>
  <c r="AI509" i="3"/>
  <c r="AJ509" i="3"/>
  <c r="AL509" i="3"/>
  <c r="AM509" i="3"/>
  <c r="E510" i="3"/>
  <c r="F510" i="3"/>
  <c r="H510" i="3"/>
  <c r="I510" i="3"/>
  <c r="K510" i="3"/>
  <c r="L510" i="3"/>
  <c r="N510" i="3"/>
  <c r="O510" i="3"/>
  <c r="Q510" i="3"/>
  <c r="R510" i="3"/>
  <c r="T510" i="3"/>
  <c r="U510" i="3"/>
  <c r="W510" i="3"/>
  <c r="X510" i="3"/>
  <c r="Z510" i="3"/>
  <c r="AA510" i="3"/>
  <c r="AC510" i="3"/>
  <c r="AD510" i="3"/>
  <c r="AF510" i="3"/>
  <c r="AG510" i="3"/>
  <c r="AI510" i="3"/>
  <c r="AJ510" i="3"/>
  <c r="AL510" i="3"/>
  <c r="AM510" i="3"/>
  <c r="E511" i="3"/>
  <c r="F511" i="3"/>
  <c r="H511" i="3"/>
  <c r="I511" i="3"/>
  <c r="K511" i="3"/>
  <c r="L511" i="3"/>
  <c r="N511" i="3"/>
  <c r="O511" i="3"/>
  <c r="Q511" i="3"/>
  <c r="R511" i="3"/>
  <c r="T511" i="3"/>
  <c r="U511" i="3"/>
  <c r="W511" i="3"/>
  <c r="X511" i="3"/>
  <c r="Z511" i="3"/>
  <c r="AA511" i="3"/>
  <c r="AC511" i="3"/>
  <c r="AD511" i="3"/>
  <c r="AF511" i="3"/>
  <c r="AG511" i="3"/>
  <c r="AI511" i="3"/>
  <c r="AJ511" i="3"/>
  <c r="AL511" i="3"/>
  <c r="AM511" i="3"/>
  <c r="E512" i="3"/>
  <c r="F512" i="3"/>
  <c r="H512" i="3"/>
  <c r="I512" i="3"/>
  <c r="K512" i="3"/>
  <c r="L512" i="3"/>
  <c r="N512" i="3"/>
  <c r="O512" i="3"/>
  <c r="Q512" i="3"/>
  <c r="R512" i="3"/>
  <c r="T512" i="3"/>
  <c r="U512" i="3"/>
  <c r="W512" i="3"/>
  <c r="X512" i="3"/>
  <c r="Z512" i="3"/>
  <c r="AA512" i="3"/>
  <c r="AC512" i="3"/>
  <c r="AD512" i="3"/>
  <c r="AF512" i="3"/>
  <c r="AG512" i="3"/>
  <c r="AI512" i="3"/>
  <c r="AJ512" i="3"/>
  <c r="AL512" i="3"/>
  <c r="AM512" i="3"/>
  <c r="E513" i="3"/>
  <c r="F513" i="3"/>
  <c r="H513" i="3"/>
  <c r="I513" i="3"/>
  <c r="K513" i="3"/>
  <c r="L513" i="3"/>
  <c r="N513" i="3"/>
  <c r="O513" i="3"/>
  <c r="Q513" i="3"/>
  <c r="R513" i="3"/>
  <c r="T513" i="3"/>
  <c r="U513" i="3"/>
  <c r="W513" i="3"/>
  <c r="X513" i="3"/>
  <c r="Z513" i="3"/>
  <c r="AA513" i="3"/>
  <c r="AC513" i="3"/>
  <c r="AD513" i="3"/>
  <c r="AF513" i="3"/>
  <c r="AG513" i="3"/>
  <c r="AI513" i="3"/>
  <c r="AJ513" i="3"/>
  <c r="AL513" i="3"/>
  <c r="AM513" i="3"/>
  <c r="E514" i="3"/>
  <c r="F514" i="3"/>
  <c r="H514" i="3"/>
  <c r="I514" i="3"/>
  <c r="K514" i="3"/>
  <c r="L514" i="3"/>
  <c r="N514" i="3"/>
  <c r="O514" i="3"/>
  <c r="Q514" i="3"/>
  <c r="R514" i="3"/>
  <c r="T514" i="3"/>
  <c r="U514" i="3"/>
  <c r="W514" i="3"/>
  <c r="X514" i="3"/>
  <c r="Z514" i="3"/>
  <c r="AA514" i="3"/>
  <c r="AC514" i="3"/>
  <c r="AD514" i="3"/>
  <c r="AF514" i="3"/>
  <c r="AG514" i="3"/>
  <c r="AI514" i="3"/>
  <c r="AJ514" i="3"/>
  <c r="AL514" i="3"/>
  <c r="AM514" i="3"/>
  <c r="E515" i="3"/>
  <c r="F515" i="3"/>
  <c r="H515" i="3"/>
  <c r="I515" i="3"/>
  <c r="K515" i="3"/>
  <c r="L515" i="3"/>
  <c r="N515" i="3"/>
  <c r="O515" i="3"/>
  <c r="Q515" i="3"/>
  <c r="R515" i="3"/>
  <c r="T515" i="3"/>
  <c r="U515" i="3"/>
  <c r="W515" i="3"/>
  <c r="X515" i="3"/>
  <c r="Z515" i="3"/>
  <c r="AA515" i="3"/>
  <c r="AC515" i="3"/>
  <c r="AD515" i="3"/>
  <c r="AF515" i="3"/>
  <c r="AG515" i="3"/>
  <c r="AI515" i="3"/>
  <c r="AJ515" i="3"/>
  <c r="AL515" i="3"/>
  <c r="AM515" i="3"/>
  <c r="E516" i="3"/>
  <c r="F516" i="3"/>
  <c r="H516" i="3"/>
  <c r="I516" i="3"/>
  <c r="K516" i="3"/>
  <c r="L516" i="3"/>
  <c r="N516" i="3"/>
  <c r="O516" i="3"/>
  <c r="Q516" i="3"/>
  <c r="R516" i="3"/>
  <c r="T516" i="3"/>
  <c r="U516" i="3"/>
  <c r="W516" i="3"/>
  <c r="X516" i="3"/>
  <c r="Z516" i="3"/>
  <c r="AA516" i="3"/>
  <c r="AC516" i="3"/>
  <c r="AD516" i="3"/>
  <c r="AF516" i="3"/>
  <c r="AG516" i="3"/>
  <c r="AI516" i="3"/>
  <c r="AJ516" i="3"/>
  <c r="AL516" i="3"/>
  <c r="AM516" i="3"/>
  <c r="E517" i="3"/>
  <c r="F517" i="3"/>
  <c r="H517" i="3"/>
  <c r="I517" i="3"/>
  <c r="K517" i="3"/>
  <c r="L517" i="3"/>
  <c r="N517" i="3"/>
  <c r="O517" i="3"/>
  <c r="Q517" i="3"/>
  <c r="R517" i="3"/>
  <c r="T517" i="3"/>
  <c r="U517" i="3"/>
  <c r="W517" i="3"/>
  <c r="X517" i="3"/>
  <c r="Z517" i="3"/>
  <c r="AA517" i="3"/>
  <c r="AC517" i="3"/>
  <c r="AD517" i="3"/>
  <c r="AF517" i="3"/>
  <c r="AG517" i="3"/>
  <c r="AI517" i="3"/>
  <c r="AJ517" i="3"/>
  <c r="AL517" i="3"/>
  <c r="AM517" i="3"/>
  <c r="E518" i="3"/>
  <c r="F518" i="3"/>
  <c r="H518" i="3"/>
  <c r="I518" i="3"/>
  <c r="K518" i="3"/>
  <c r="L518" i="3"/>
  <c r="N518" i="3"/>
  <c r="O518" i="3"/>
  <c r="Q518" i="3"/>
  <c r="R518" i="3"/>
  <c r="T518" i="3"/>
  <c r="U518" i="3"/>
  <c r="W518" i="3"/>
  <c r="X518" i="3"/>
  <c r="Z518" i="3"/>
  <c r="AA518" i="3"/>
  <c r="AC518" i="3"/>
  <c r="AD518" i="3"/>
  <c r="AF518" i="3"/>
  <c r="AG518" i="3"/>
  <c r="AI518" i="3"/>
  <c r="AJ518" i="3"/>
  <c r="AL518" i="3"/>
  <c r="AM518" i="3"/>
  <c r="E519" i="3"/>
  <c r="F519" i="3"/>
  <c r="H519" i="3"/>
  <c r="I519" i="3"/>
  <c r="K519" i="3"/>
  <c r="L519" i="3"/>
  <c r="N519" i="3"/>
  <c r="O519" i="3"/>
  <c r="Q519" i="3"/>
  <c r="R519" i="3"/>
  <c r="T519" i="3"/>
  <c r="U519" i="3"/>
  <c r="W519" i="3"/>
  <c r="X519" i="3"/>
  <c r="Z519" i="3"/>
  <c r="AA519" i="3"/>
  <c r="AC519" i="3"/>
  <c r="AD519" i="3"/>
  <c r="AF519" i="3"/>
  <c r="AG519" i="3"/>
  <c r="AI519" i="3"/>
  <c r="AJ519" i="3"/>
  <c r="AL519" i="3"/>
  <c r="AM519" i="3"/>
  <c r="E520" i="3"/>
  <c r="F520" i="3"/>
  <c r="H520" i="3"/>
  <c r="I520" i="3"/>
  <c r="K520" i="3"/>
  <c r="L520" i="3"/>
  <c r="N520" i="3"/>
  <c r="O520" i="3"/>
  <c r="Q520" i="3"/>
  <c r="R520" i="3"/>
  <c r="T520" i="3"/>
  <c r="U520" i="3"/>
  <c r="W520" i="3"/>
  <c r="X520" i="3"/>
  <c r="Z520" i="3"/>
  <c r="AA520" i="3"/>
  <c r="AC520" i="3"/>
  <c r="AD520" i="3"/>
  <c r="AF520" i="3"/>
  <c r="AG520" i="3"/>
  <c r="AI520" i="3"/>
  <c r="AJ520" i="3"/>
  <c r="AL520" i="3"/>
  <c r="AM520" i="3"/>
  <c r="E521" i="3"/>
  <c r="F521" i="3"/>
  <c r="H521" i="3"/>
  <c r="I521" i="3"/>
  <c r="K521" i="3"/>
  <c r="L521" i="3"/>
  <c r="N521" i="3"/>
  <c r="O521" i="3"/>
  <c r="Q521" i="3"/>
  <c r="R521" i="3"/>
  <c r="T521" i="3"/>
  <c r="U521" i="3"/>
  <c r="W521" i="3"/>
  <c r="X521" i="3"/>
  <c r="Z521" i="3"/>
  <c r="AA521" i="3"/>
  <c r="AC521" i="3"/>
  <c r="AD521" i="3"/>
  <c r="AF521" i="3"/>
  <c r="AG521" i="3"/>
  <c r="AI521" i="3"/>
  <c r="AJ521" i="3"/>
  <c r="AL521" i="3"/>
  <c r="AM521" i="3"/>
  <c r="E522" i="3"/>
  <c r="F522" i="3"/>
  <c r="H522" i="3"/>
  <c r="I522" i="3"/>
  <c r="K522" i="3"/>
  <c r="L522" i="3"/>
  <c r="N522" i="3"/>
  <c r="O522" i="3"/>
  <c r="Q522" i="3"/>
  <c r="R522" i="3"/>
  <c r="T522" i="3"/>
  <c r="U522" i="3"/>
  <c r="W522" i="3"/>
  <c r="X522" i="3"/>
  <c r="Z522" i="3"/>
  <c r="AA522" i="3"/>
  <c r="AC522" i="3"/>
  <c r="AD522" i="3"/>
  <c r="AF522" i="3"/>
  <c r="AG522" i="3"/>
  <c r="AI522" i="3"/>
  <c r="AJ522" i="3"/>
  <c r="AL522" i="3"/>
  <c r="AM522" i="3"/>
  <c r="E523" i="3"/>
  <c r="F523" i="3"/>
  <c r="H523" i="3"/>
  <c r="I523" i="3"/>
  <c r="K523" i="3"/>
  <c r="L523" i="3"/>
  <c r="N523" i="3"/>
  <c r="O523" i="3"/>
  <c r="Q523" i="3"/>
  <c r="R523" i="3"/>
  <c r="T523" i="3"/>
  <c r="U523" i="3"/>
  <c r="W523" i="3"/>
  <c r="X523" i="3"/>
  <c r="Z523" i="3"/>
  <c r="AA523" i="3"/>
  <c r="AC523" i="3"/>
  <c r="AD523" i="3"/>
  <c r="AF523" i="3"/>
  <c r="AG523" i="3"/>
  <c r="AI523" i="3"/>
  <c r="AJ523" i="3"/>
  <c r="AL523" i="3"/>
  <c r="AM523" i="3"/>
  <c r="E524" i="3"/>
  <c r="F524" i="3"/>
  <c r="H524" i="3"/>
  <c r="I524" i="3"/>
  <c r="K524" i="3"/>
  <c r="L524" i="3"/>
  <c r="N524" i="3"/>
  <c r="O524" i="3"/>
  <c r="Q524" i="3"/>
  <c r="R524" i="3"/>
  <c r="T524" i="3"/>
  <c r="U524" i="3"/>
  <c r="W524" i="3"/>
  <c r="X524" i="3"/>
  <c r="Z524" i="3"/>
  <c r="AA524" i="3"/>
  <c r="AC524" i="3"/>
  <c r="AD524" i="3"/>
  <c r="AF524" i="3"/>
  <c r="AG524" i="3"/>
  <c r="AI524" i="3"/>
  <c r="AJ524" i="3"/>
  <c r="AL524" i="3"/>
  <c r="AM524" i="3"/>
  <c r="E525" i="3"/>
  <c r="F525" i="3"/>
  <c r="H525" i="3"/>
  <c r="I525" i="3"/>
  <c r="K525" i="3"/>
  <c r="L525" i="3"/>
  <c r="N525" i="3"/>
  <c r="O525" i="3"/>
  <c r="Q525" i="3"/>
  <c r="R525" i="3"/>
  <c r="T525" i="3"/>
  <c r="U525" i="3"/>
  <c r="W525" i="3"/>
  <c r="X525" i="3"/>
  <c r="Z525" i="3"/>
  <c r="AA525" i="3"/>
  <c r="AC525" i="3"/>
  <c r="AD525" i="3"/>
  <c r="AF525" i="3"/>
  <c r="AG525" i="3"/>
  <c r="AI525" i="3"/>
  <c r="AJ525" i="3"/>
  <c r="AL525" i="3"/>
  <c r="AM525" i="3"/>
  <c r="E526" i="3"/>
  <c r="F526" i="3"/>
  <c r="H526" i="3"/>
  <c r="I526" i="3"/>
  <c r="K526" i="3"/>
  <c r="L526" i="3"/>
  <c r="N526" i="3"/>
  <c r="O526" i="3"/>
  <c r="Q526" i="3"/>
  <c r="R526" i="3"/>
  <c r="T526" i="3"/>
  <c r="U526" i="3"/>
  <c r="W526" i="3"/>
  <c r="X526" i="3"/>
  <c r="Z526" i="3"/>
  <c r="AA526" i="3"/>
  <c r="AC526" i="3"/>
  <c r="AD526" i="3"/>
  <c r="AF526" i="3"/>
  <c r="AG526" i="3"/>
  <c r="AI526" i="3"/>
  <c r="AJ526" i="3"/>
  <c r="AL526" i="3"/>
  <c r="AM526" i="3"/>
  <c r="AM9" i="3"/>
  <c r="AJ9" i="3"/>
  <c r="AG9" i="3"/>
  <c r="AD9" i="3"/>
  <c r="AA9" i="3"/>
  <c r="X9" i="3"/>
  <c r="U9" i="3"/>
  <c r="R9" i="3"/>
  <c r="O9" i="3"/>
  <c r="L9" i="3"/>
  <c r="I9" i="3"/>
  <c r="F9" i="3"/>
  <c r="AL9" i="3"/>
  <c r="AI9" i="3"/>
  <c r="AF9" i="3"/>
  <c r="AC9" i="3"/>
  <c r="Z9" i="3"/>
  <c r="W9" i="3"/>
  <c r="T9" i="3"/>
  <c r="Q9" i="3"/>
  <c r="N9" i="3"/>
  <c r="K9" i="3"/>
  <c r="H9" i="3"/>
  <c r="E9" i="3"/>
  <c r="A5" i="4"/>
  <c r="D527" i="3" l="1"/>
  <c r="G527" i="3" s="1"/>
  <c r="J527" i="3" s="1"/>
  <c r="M527" i="3" s="1"/>
  <c r="P527" i="3" s="1"/>
  <c r="S527" i="3" s="1"/>
  <c r="V527" i="3" s="1"/>
  <c r="Y527" i="3" s="1"/>
  <c r="AB527" i="3" s="1"/>
  <c r="AE527" i="3" s="1"/>
  <c r="AH527" i="3" s="1"/>
  <c r="AK527" i="3" s="1"/>
  <c r="AN527" i="3" s="1"/>
  <c r="D528" i="3"/>
  <c r="G528" i="3" s="1"/>
  <c r="J528" i="3" s="1"/>
  <c r="M528" i="3" s="1"/>
  <c r="P528" i="3" s="1"/>
  <c r="S528" i="3" s="1"/>
  <c r="V528" i="3" s="1"/>
  <c r="Y528" i="3" s="1"/>
  <c r="AB528" i="3" s="1"/>
  <c r="AE528" i="3" s="1"/>
  <c r="AH528" i="3" s="1"/>
  <c r="AK528" i="3" s="1"/>
  <c r="AN528" i="3" s="1"/>
  <c r="D534" i="3"/>
  <c r="G534" i="3" s="1"/>
  <c r="J534" i="3" s="1"/>
  <c r="M534" i="3" s="1"/>
  <c r="P534" i="3" s="1"/>
  <c r="S534" i="3" s="1"/>
  <c r="V534" i="3" s="1"/>
  <c r="Y534" i="3" s="1"/>
  <c r="AB534" i="3" s="1"/>
  <c r="AE534" i="3" s="1"/>
  <c r="AH534" i="3" s="1"/>
  <c r="AK534" i="3" s="1"/>
  <c r="AN534" i="3" s="1"/>
  <c r="D533" i="3"/>
  <c r="G533" i="3" s="1"/>
  <c r="J533" i="3" s="1"/>
  <c r="M533" i="3" s="1"/>
  <c r="P533" i="3" s="1"/>
  <c r="S533" i="3" s="1"/>
  <c r="V533" i="3" s="1"/>
  <c r="Y533" i="3" s="1"/>
  <c r="AB533" i="3" s="1"/>
  <c r="AE533" i="3" s="1"/>
  <c r="AH533" i="3" s="1"/>
  <c r="AK533" i="3" s="1"/>
  <c r="AN533" i="3" s="1"/>
  <c r="D532" i="3"/>
  <c r="G532" i="3" s="1"/>
  <c r="J532" i="3" s="1"/>
  <c r="M532" i="3" s="1"/>
  <c r="P532" i="3" s="1"/>
  <c r="S532" i="3" s="1"/>
  <c r="V532" i="3" s="1"/>
  <c r="Y532" i="3" s="1"/>
  <c r="AB532" i="3" s="1"/>
  <c r="AE532" i="3" s="1"/>
  <c r="AH532" i="3" s="1"/>
  <c r="AK532" i="3" s="1"/>
  <c r="AN532" i="3" s="1"/>
  <c r="D531" i="3"/>
  <c r="G531" i="3" s="1"/>
  <c r="J531" i="3" s="1"/>
  <c r="M531" i="3" s="1"/>
  <c r="P531" i="3" s="1"/>
  <c r="S531" i="3" s="1"/>
  <c r="V531" i="3" s="1"/>
  <c r="Y531" i="3" s="1"/>
  <c r="AB531" i="3" s="1"/>
  <c r="AE531" i="3" s="1"/>
  <c r="AH531" i="3" s="1"/>
  <c r="AK531" i="3" s="1"/>
  <c r="AN531" i="3" s="1"/>
  <c r="D530" i="3"/>
  <c r="G530" i="3" s="1"/>
  <c r="J530" i="3" s="1"/>
  <c r="M530" i="3" s="1"/>
  <c r="P530" i="3" s="1"/>
  <c r="S530" i="3" s="1"/>
  <c r="V530" i="3" s="1"/>
  <c r="Y530" i="3" s="1"/>
  <c r="AB530" i="3" s="1"/>
  <c r="AE530" i="3" s="1"/>
  <c r="AH530" i="3" s="1"/>
  <c r="AK530" i="3" s="1"/>
  <c r="AN530" i="3" s="1"/>
  <c r="D529" i="3"/>
  <c r="G529" i="3" s="1"/>
  <c r="J529" i="3" s="1"/>
  <c r="M529" i="3" s="1"/>
  <c r="P529" i="3" s="1"/>
  <c r="S529" i="3" s="1"/>
  <c r="V529" i="3" s="1"/>
  <c r="Y529" i="3" s="1"/>
  <c r="AB529" i="3" s="1"/>
  <c r="AE529" i="3" s="1"/>
  <c r="AH529" i="3" s="1"/>
  <c r="AK529" i="3" s="1"/>
  <c r="AN529" i="3" s="1"/>
  <c r="AP505" i="3"/>
  <c r="AP524" i="3"/>
  <c r="AP521" i="3"/>
  <c r="AP511" i="3"/>
  <c r="AP518" i="3"/>
  <c r="AP498" i="3"/>
  <c r="AP492" i="3"/>
  <c r="AP503" i="3"/>
  <c r="AP510" i="3"/>
  <c r="AP504" i="3"/>
  <c r="AP523" i="3"/>
  <c r="AP495" i="3"/>
  <c r="AP488" i="3"/>
  <c r="AP483" i="3"/>
  <c r="AP482" i="3"/>
  <c r="AP525" i="3"/>
  <c r="AP519" i="3"/>
  <c r="AP494" i="3"/>
  <c r="AP512" i="3"/>
  <c r="AP499" i="3"/>
  <c r="AP493" i="3"/>
  <c r="AP484" i="3"/>
  <c r="AP487" i="3"/>
  <c r="AP515" i="3"/>
  <c r="AP509" i="3"/>
  <c r="AP489" i="3"/>
  <c r="AP485" i="3"/>
  <c r="AP9" i="3"/>
  <c r="AP497" i="3"/>
  <c r="AP491" i="3"/>
  <c r="AP517" i="3"/>
  <c r="AP506" i="3"/>
  <c r="AP500" i="3"/>
  <c r="AP490" i="3"/>
  <c r="AP526" i="3"/>
  <c r="AP520" i="3"/>
  <c r="AP514" i="3"/>
  <c r="AP508" i="3"/>
  <c r="AP502" i="3"/>
  <c r="AP522" i="3"/>
  <c r="AP516" i="3"/>
  <c r="AP513" i="3"/>
  <c r="AP507" i="3"/>
  <c r="AP501" i="3"/>
  <c r="AP496" i="3"/>
  <c r="AP486" i="3"/>
  <c r="AP481" i="3"/>
  <c r="AP480" i="3"/>
  <c r="AP479" i="3"/>
  <c r="AP478" i="3"/>
  <c r="AP477" i="3"/>
  <c r="AP476" i="3"/>
  <c r="AP475" i="3"/>
  <c r="AP474" i="3"/>
  <c r="AP473" i="3"/>
  <c r="AP472" i="3"/>
  <c r="AP471" i="3"/>
  <c r="AP470" i="3"/>
  <c r="AP469" i="3"/>
  <c r="AP468" i="3"/>
  <c r="AP467" i="3"/>
  <c r="AP466" i="3"/>
  <c r="AP465" i="3"/>
  <c r="AP464" i="3"/>
  <c r="AP463" i="3"/>
  <c r="AP462" i="3"/>
  <c r="AP461" i="3"/>
  <c r="AP460" i="3"/>
  <c r="AP459" i="3"/>
  <c r="AP458" i="3"/>
  <c r="AP457" i="3"/>
  <c r="AP456" i="3"/>
  <c r="AP455" i="3"/>
  <c r="AP454" i="3"/>
  <c r="AP453" i="3"/>
  <c r="AP452" i="3"/>
  <c r="AP451" i="3"/>
  <c r="AP450" i="3"/>
  <c r="AP449" i="3"/>
  <c r="AP448" i="3"/>
  <c r="AP447" i="3"/>
  <c r="AP446" i="3"/>
  <c r="AP445" i="3"/>
  <c r="AP444" i="3"/>
  <c r="AP443" i="3"/>
  <c r="AP442" i="3"/>
  <c r="AP441" i="3"/>
  <c r="AP440" i="3"/>
  <c r="AP439" i="3"/>
  <c r="AP438" i="3"/>
  <c r="AP437" i="3"/>
  <c r="AP436" i="3"/>
  <c r="AP435" i="3"/>
  <c r="AP434" i="3"/>
  <c r="AP433" i="3"/>
  <c r="AP432" i="3"/>
  <c r="AP431" i="3"/>
  <c r="AP430" i="3"/>
  <c r="AP429" i="3"/>
  <c r="AP428" i="3"/>
  <c r="AP427" i="3"/>
  <c r="AP426" i="3"/>
  <c r="AP425" i="3"/>
  <c r="AP424" i="3"/>
  <c r="AP423" i="3"/>
  <c r="AP422" i="3"/>
  <c r="AP421" i="3"/>
  <c r="AP420" i="3"/>
  <c r="AP419" i="3"/>
  <c r="AP418" i="3"/>
  <c r="AP417" i="3"/>
  <c r="AP416" i="3"/>
  <c r="AP415" i="3"/>
  <c r="AP414" i="3"/>
  <c r="AP413" i="3"/>
  <c r="AP412" i="3"/>
  <c r="AP411" i="3"/>
  <c r="AP410" i="3"/>
  <c r="AP409" i="3"/>
  <c r="AP408" i="3"/>
  <c r="AP407" i="3"/>
  <c r="AP406" i="3"/>
  <c r="AP405" i="3"/>
  <c r="AP404" i="3"/>
  <c r="AP403" i="3"/>
  <c r="AP402" i="3"/>
  <c r="AP401" i="3"/>
  <c r="AP400" i="3"/>
  <c r="AP399" i="3"/>
  <c r="AP398" i="3"/>
  <c r="AP397" i="3"/>
  <c r="AP396" i="3"/>
  <c r="AP395" i="3"/>
  <c r="AP394" i="3"/>
  <c r="AP393" i="3"/>
  <c r="AP392" i="3"/>
  <c r="AP391" i="3"/>
  <c r="AP390" i="3"/>
  <c r="AP389" i="3"/>
  <c r="AP388" i="3"/>
  <c r="AP387" i="3"/>
  <c r="AP386" i="3"/>
  <c r="AP385" i="3"/>
  <c r="AP384" i="3"/>
  <c r="AP383" i="3"/>
  <c r="AP382" i="3"/>
  <c r="AP381" i="3"/>
  <c r="AP380" i="3"/>
  <c r="AP379" i="3"/>
  <c r="AP378" i="3"/>
  <c r="AP377" i="3"/>
  <c r="AP376" i="3"/>
  <c r="AP375" i="3"/>
  <c r="AP374" i="3"/>
  <c r="AP373" i="3"/>
  <c r="AP372" i="3"/>
  <c r="AP371" i="3"/>
  <c r="AP370" i="3"/>
  <c r="AP369" i="3"/>
  <c r="AP368" i="3"/>
  <c r="AP367" i="3"/>
  <c r="AP366" i="3"/>
  <c r="AP365" i="3"/>
  <c r="AP364" i="3"/>
  <c r="AP363" i="3"/>
  <c r="AP362" i="3"/>
  <c r="AP361" i="3"/>
  <c r="AP360" i="3"/>
  <c r="AP359" i="3"/>
  <c r="AP358" i="3"/>
  <c r="AP357" i="3"/>
  <c r="AP356" i="3"/>
  <c r="AP355" i="3"/>
  <c r="AP354" i="3"/>
  <c r="AP353" i="3"/>
  <c r="AP352" i="3"/>
  <c r="AP351" i="3"/>
  <c r="AP350" i="3"/>
  <c r="AP349" i="3"/>
  <c r="AP348" i="3"/>
  <c r="AP347" i="3"/>
  <c r="AP346" i="3"/>
  <c r="AP345" i="3"/>
  <c r="AP344" i="3"/>
  <c r="AP343" i="3"/>
  <c r="AP342" i="3"/>
  <c r="AP341" i="3"/>
  <c r="AP340" i="3"/>
  <c r="AP339" i="3"/>
  <c r="AP338" i="3"/>
  <c r="AP337" i="3"/>
  <c r="AP336" i="3"/>
  <c r="AP335" i="3"/>
  <c r="AP334" i="3"/>
  <c r="AP333" i="3"/>
  <c r="AP332" i="3"/>
  <c r="AP331" i="3"/>
  <c r="AP330" i="3"/>
  <c r="AP329" i="3"/>
  <c r="AP328" i="3"/>
  <c r="AP327" i="3"/>
  <c r="AP326" i="3"/>
  <c r="AP325" i="3"/>
  <c r="AP324" i="3"/>
  <c r="AP323" i="3"/>
  <c r="AP322" i="3"/>
  <c r="AP321" i="3"/>
  <c r="AP320" i="3"/>
  <c r="AP319" i="3"/>
  <c r="AP318" i="3"/>
  <c r="AP317" i="3"/>
  <c r="AP316" i="3"/>
  <c r="AP315" i="3"/>
  <c r="AP314" i="3"/>
  <c r="AP313" i="3"/>
  <c r="AP312" i="3"/>
  <c r="AP311" i="3"/>
  <c r="AP310" i="3"/>
  <c r="AP309" i="3"/>
  <c r="AP308" i="3"/>
  <c r="AP307" i="3"/>
  <c r="AP306" i="3"/>
  <c r="AP305" i="3"/>
  <c r="AP304" i="3"/>
  <c r="AP303" i="3"/>
  <c r="AP302" i="3"/>
  <c r="AP301" i="3"/>
  <c r="AP300" i="3"/>
  <c r="AP299" i="3"/>
  <c r="AP298" i="3"/>
  <c r="AP297" i="3"/>
  <c r="AP296" i="3"/>
  <c r="AP295" i="3"/>
  <c r="AP294" i="3"/>
  <c r="AP293" i="3"/>
  <c r="AP292" i="3"/>
  <c r="AP291" i="3"/>
  <c r="AP290" i="3"/>
  <c r="AP289" i="3"/>
  <c r="AP288" i="3"/>
  <c r="AP287" i="3"/>
  <c r="AP286" i="3"/>
  <c r="AP285" i="3"/>
  <c r="AP284" i="3"/>
  <c r="AP283" i="3"/>
  <c r="AP282" i="3"/>
  <c r="AP281" i="3"/>
  <c r="AP280" i="3"/>
  <c r="AP279" i="3"/>
  <c r="AP278" i="3"/>
  <c r="AP277" i="3"/>
  <c r="AP276" i="3"/>
  <c r="AP275" i="3"/>
  <c r="AP274" i="3"/>
  <c r="AP273" i="3"/>
  <c r="AP272" i="3"/>
  <c r="AP271" i="3"/>
  <c r="AP270" i="3"/>
  <c r="AP269" i="3"/>
  <c r="AP268" i="3"/>
  <c r="AP267" i="3"/>
  <c r="AP266" i="3"/>
  <c r="AP265" i="3"/>
  <c r="AP264" i="3"/>
  <c r="AP263" i="3"/>
  <c r="AP262" i="3"/>
  <c r="AP261" i="3"/>
  <c r="AP260" i="3"/>
  <c r="AP259" i="3"/>
  <c r="AP258" i="3"/>
  <c r="AP257" i="3"/>
  <c r="AP256" i="3"/>
  <c r="AP255" i="3"/>
  <c r="AP254" i="3"/>
  <c r="AP253" i="3"/>
  <c r="AP252" i="3"/>
  <c r="AP251" i="3"/>
  <c r="AP250" i="3"/>
  <c r="AP249" i="3"/>
  <c r="AP248" i="3"/>
  <c r="AP247" i="3"/>
  <c r="AP246" i="3"/>
  <c r="AP245" i="3"/>
  <c r="AP244" i="3"/>
  <c r="AP243" i="3"/>
  <c r="AP242" i="3"/>
  <c r="AP241" i="3"/>
  <c r="AP240" i="3"/>
  <c r="AP239" i="3"/>
  <c r="AP238" i="3"/>
  <c r="AP237" i="3"/>
  <c r="AP236" i="3"/>
  <c r="AP235" i="3"/>
  <c r="AP234" i="3"/>
  <c r="AP233" i="3"/>
  <c r="AP232" i="3"/>
  <c r="AP231" i="3"/>
  <c r="AP230" i="3"/>
  <c r="AP229" i="3"/>
  <c r="AP228" i="3"/>
  <c r="AP227" i="3"/>
  <c r="AP226" i="3"/>
  <c r="AP225" i="3"/>
  <c r="AP224" i="3"/>
  <c r="AP223" i="3"/>
  <c r="AP222" i="3"/>
  <c r="AP221" i="3"/>
  <c r="AP220" i="3"/>
  <c r="AP219" i="3"/>
  <c r="AP218" i="3"/>
  <c r="AP217" i="3"/>
  <c r="AP216" i="3"/>
  <c r="AP215" i="3"/>
  <c r="AP214" i="3"/>
  <c r="AP213" i="3"/>
  <c r="AP212" i="3"/>
  <c r="AP211" i="3"/>
  <c r="AP210" i="3"/>
  <c r="AP209" i="3"/>
  <c r="AP208" i="3"/>
  <c r="AP207" i="3"/>
  <c r="AP206" i="3"/>
  <c r="AP205" i="3"/>
  <c r="AP204" i="3"/>
  <c r="AP203" i="3"/>
  <c r="AP202" i="3"/>
  <c r="AP201" i="3"/>
  <c r="AP200" i="3"/>
  <c r="AP199" i="3"/>
  <c r="AP198" i="3"/>
  <c r="AP197" i="3"/>
  <c r="AP196" i="3"/>
  <c r="AP195" i="3"/>
  <c r="AP194" i="3"/>
  <c r="AP193" i="3"/>
  <c r="AP192" i="3"/>
  <c r="AP191" i="3"/>
  <c r="AP190" i="3"/>
  <c r="AP189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6" i="3"/>
  <c r="AP165" i="3"/>
  <c r="AP164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9" i="3"/>
  <c r="AP138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O495" i="3"/>
  <c r="AO490" i="3"/>
  <c r="AO467" i="3"/>
  <c r="AO456" i="3"/>
  <c r="AO435" i="3"/>
  <c r="AO434" i="3"/>
  <c r="AO460" i="3"/>
  <c r="AO410" i="3"/>
  <c r="AO407" i="3"/>
  <c r="AO403" i="3"/>
  <c r="AO514" i="3"/>
  <c r="AO504" i="3"/>
  <c r="AO489" i="3"/>
  <c r="AO454" i="3"/>
  <c r="AO449" i="3"/>
  <c r="AO427" i="3"/>
  <c r="AO406" i="3"/>
  <c r="AO396" i="3"/>
  <c r="AO394" i="3"/>
  <c r="AO392" i="3"/>
  <c r="AO388" i="3"/>
  <c r="AO387" i="3"/>
  <c r="AO385" i="3"/>
  <c r="AO384" i="3"/>
  <c r="AO382" i="3"/>
  <c r="AO371" i="3"/>
  <c r="AO370" i="3"/>
  <c r="AO367" i="3"/>
  <c r="AO365" i="3"/>
  <c r="AO364" i="3"/>
  <c r="AO362" i="3"/>
  <c r="AO359" i="3"/>
  <c r="AO355" i="3"/>
  <c r="AO354" i="3"/>
  <c r="AO352" i="3"/>
  <c r="AO342" i="3"/>
  <c r="AO341" i="3"/>
  <c r="AO335" i="3"/>
  <c r="AO327" i="3"/>
  <c r="AO325" i="3"/>
  <c r="AO323" i="3"/>
  <c r="AO322" i="3"/>
  <c r="AO320" i="3"/>
  <c r="AO319" i="3"/>
  <c r="AO317" i="3"/>
  <c r="AO315" i="3"/>
  <c r="AO307" i="3"/>
  <c r="AO299" i="3"/>
  <c r="AO297" i="3"/>
  <c r="AO295" i="3"/>
  <c r="AO293" i="3"/>
  <c r="AO290" i="3"/>
  <c r="AO282" i="3"/>
  <c r="AO279" i="3"/>
  <c r="AO277" i="3"/>
  <c r="AO274" i="3"/>
  <c r="AO269" i="3"/>
  <c r="AO267" i="3"/>
  <c r="AO266" i="3"/>
  <c r="AO265" i="3"/>
  <c r="AO259" i="3"/>
  <c r="AO258" i="3"/>
  <c r="AO251" i="3"/>
  <c r="AO250" i="3"/>
  <c r="AO246" i="3"/>
  <c r="AO242" i="3"/>
  <c r="AO240" i="3"/>
  <c r="AO238" i="3"/>
  <c r="AO236" i="3"/>
  <c r="AO233" i="3"/>
  <c r="AO231" i="3"/>
  <c r="AO230" i="3"/>
  <c r="AO229" i="3"/>
  <c r="AO228" i="3"/>
  <c r="AO226" i="3"/>
  <c r="AO224" i="3"/>
  <c r="AO216" i="3"/>
  <c r="AO497" i="3"/>
  <c r="AO487" i="3"/>
  <c r="AO477" i="3"/>
  <c r="AO472" i="3"/>
  <c r="AO462" i="3"/>
  <c r="AO517" i="3"/>
  <c r="AO507" i="3"/>
  <c r="AO447" i="3"/>
  <c r="AO438" i="3"/>
  <c r="AO523" i="3"/>
  <c r="AO513" i="3"/>
  <c r="AO503" i="3"/>
  <c r="AO493" i="3"/>
  <c r="AO473" i="3"/>
  <c r="AO468" i="3"/>
  <c r="AO516" i="3"/>
  <c r="AO511" i="3"/>
  <c r="AO450" i="3"/>
  <c r="AO437" i="3"/>
  <c r="AO471" i="3"/>
  <c r="AO461" i="3"/>
  <c r="AO415" i="3"/>
  <c r="AO525" i="3"/>
  <c r="AO443" i="3"/>
  <c r="AO520" i="3"/>
  <c r="AO515" i="3"/>
  <c r="AO505" i="3"/>
  <c r="AO494" i="3"/>
  <c r="AO483" i="3"/>
  <c r="AO481" i="3"/>
  <c r="AO442" i="3"/>
  <c r="AO440" i="3"/>
  <c r="AO404" i="3"/>
  <c r="AO399" i="3"/>
  <c r="AO393" i="3"/>
  <c r="AO338" i="3"/>
  <c r="AO275" i="3"/>
  <c r="AO260" i="3"/>
  <c r="AO225" i="3"/>
  <c r="AO223" i="3"/>
  <c r="AO220" i="3"/>
  <c r="AO219" i="3"/>
  <c r="AO218" i="3"/>
  <c r="AO217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526" i="3"/>
  <c r="AO521" i="3"/>
  <c r="AO499" i="3"/>
  <c r="AO485" i="3"/>
  <c r="AO479" i="3"/>
  <c r="AO475" i="3"/>
  <c r="AO457" i="3"/>
  <c r="AO453" i="3"/>
  <c r="AO441" i="3"/>
  <c r="AO368" i="3"/>
  <c r="AO357" i="3"/>
  <c r="AO349" i="3"/>
  <c r="AO343" i="3"/>
  <c r="AO337" i="3"/>
  <c r="AO311" i="3"/>
  <c r="AO308" i="3"/>
  <c r="AO303" i="3"/>
  <c r="AO300" i="3"/>
  <c r="AO291" i="3"/>
  <c r="AO245" i="3"/>
  <c r="AO518" i="3"/>
  <c r="AO498" i="3"/>
  <c r="AO474" i="3"/>
  <c r="AO469" i="3"/>
  <c r="AO465" i="3"/>
  <c r="AO452" i="3"/>
  <c r="AO431" i="3"/>
  <c r="AO421" i="3"/>
  <c r="AO419" i="3"/>
  <c r="AO369" i="3"/>
  <c r="AO326" i="3"/>
  <c r="AO321" i="3"/>
  <c r="AO302" i="3"/>
  <c r="AO254" i="3"/>
  <c r="AO249" i="3"/>
  <c r="AO235" i="3"/>
  <c r="AO9" i="3"/>
  <c r="AO464" i="3"/>
  <c r="AO451" i="3"/>
  <c r="AO448" i="3"/>
  <c r="AO445" i="3"/>
  <c r="AO417" i="3"/>
  <c r="AO412" i="3"/>
  <c r="AO383" i="3"/>
  <c r="AO376" i="3"/>
  <c r="AO345" i="3"/>
  <c r="AO336" i="3"/>
  <c r="AO330" i="3"/>
  <c r="AO310" i="3"/>
  <c r="AO284" i="3"/>
  <c r="AO263" i="3"/>
  <c r="AO261" i="3"/>
  <c r="AO257" i="3"/>
  <c r="AO252" i="3"/>
  <c r="AO243" i="3"/>
  <c r="AO237" i="3"/>
  <c r="AO234" i="3"/>
  <c r="AO227" i="3"/>
  <c r="AO221" i="3"/>
  <c r="AO215" i="3"/>
  <c r="AO512" i="3"/>
  <c r="AO501" i="3"/>
  <c r="AO500" i="3"/>
  <c r="AO480" i="3"/>
  <c r="AO458" i="3"/>
  <c r="AO429" i="3"/>
  <c r="AO423" i="3"/>
  <c r="AO416" i="3"/>
  <c r="AO414" i="3"/>
  <c r="AO411" i="3"/>
  <c r="AO409" i="3"/>
  <c r="AO395" i="3"/>
  <c r="AO390" i="3"/>
  <c r="AO389" i="3"/>
  <c r="AO380" i="3"/>
  <c r="AO375" i="3"/>
  <c r="AO372" i="3"/>
  <c r="AO288" i="3"/>
  <c r="AO283" i="3"/>
  <c r="AO280" i="3"/>
  <c r="AO271" i="3"/>
  <c r="AO264" i="3"/>
  <c r="AO255" i="3"/>
  <c r="AO248" i="3"/>
  <c r="AO522" i="3"/>
  <c r="AO486" i="3"/>
  <c r="AO466" i="3"/>
  <c r="AO463" i="3"/>
  <c r="AO459" i="3"/>
  <c r="AO455" i="3"/>
  <c r="AO446" i="3"/>
  <c r="AO439" i="3"/>
  <c r="AO408" i="3"/>
  <c r="AO401" i="3"/>
  <c r="AO379" i="3"/>
  <c r="AO373" i="3"/>
  <c r="AO366" i="3"/>
  <c r="AO340" i="3"/>
  <c r="AO313" i="3"/>
  <c r="AO305" i="3"/>
  <c r="AO294" i="3"/>
  <c r="AO244" i="3"/>
  <c r="AO239" i="3"/>
  <c r="AO213" i="3"/>
  <c r="AO519" i="3"/>
  <c r="AO506" i="3"/>
  <c r="AO502" i="3"/>
  <c r="AO433" i="3"/>
  <c r="AO420" i="3"/>
  <c r="AO378" i="3"/>
  <c r="AO374" i="3"/>
  <c r="AO363" i="3"/>
  <c r="AO353" i="3"/>
  <c r="AO351" i="3"/>
  <c r="AO347" i="3"/>
  <c r="AO344" i="3"/>
  <c r="AO306" i="3"/>
  <c r="AO301" i="3"/>
  <c r="AO296" i="3"/>
  <c r="AO292" i="3"/>
  <c r="AO289" i="3"/>
  <c r="AO287" i="3"/>
  <c r="AO278" i="3"/>
  <c r="AO268" i="3"/>
  <c r="AO247" i="3"/>
  <c r="AO222" i="3"/>
  <c r="AO444" i="3"/>
  <c r="AO436" i="3"/>
  <c r="AO432" i="3"/>
  <c r="AO430" i="3"/>
  <c r="AO425" i="3"/>
  <c r="AO422" i="3"/>
  <c r="AO413" i="3"/>
  <c r="AO400" i="3"/>
  <c r="AO397" i="3"/>
  <c r="AO386" i="3"/>
  <c r="AO361" i="3"/>
  <c r="AO360" i="3"/>
  <c r="AO350" i="3"/>
  <c r="AO346" i="3"/>
  <c r="AO334" i="3"/>
  <c r="AO332" i="3"/>
  <c r="AO312" i="3"/>
  <c r="AO309" i="3"/>
  <c r="AO304" i="3"/>
  <c r="AO286" i="3"/>
  <c r="AO270" i="3"/>
  <c r="AO241" i="3"/>
  <c r="AO214" i="3"/>
  <c r="AO510" i="3"/>
  <c r="AO509" i="3"/>
  <c r="AO508" i="3"/>
  <c r="AO496" i="3"/>
  <c r="AO492" i="3"/>
  <c r="AO488" i="3"/>
  <c r="AO470" i="3"/>
  <c r="AO428" i="3"/>
  <c r="AO426" i="3"/>
  <c r="AO424" i="3"/>
  <c r="AO418" i="3"/>
  <c r="AO377" i="3"/>
  <c r="AO333" i="3"/>
  <c r="AO331" i="3"/>
  <c r="AO328" i="3"/>
  <c r="AO324" i="3"/>
  <c r="AO318" i="3"/>
  <c r="AO316" i="3"/>
  <c r="AO314" i="3"/>
  <c r="AO281" i="3"/>
  <c r="AO276" i="3"/>
  <c r="AO272" i="3"/>
  <c r="AO253" i="3"/>
  <c r="AO524" i="3"/>
  <c r="AO491" i="3"/>
  <c r="AO484" i="3"/>
  <c r="AO482" i="3"/>
  <c r="AO478" i="3"/>
  <c r="AO476" i="3"/>
  <c r="AO405" i="3"/>
  <c r="AO402" i="3"/>
  <c r="AO398" i="3"/>
  <c r="AO391" i="3"/>
  <c r="AO381" i="3"/>
  <c r="AO358" i="3"/>
  <c r="AO356" i="3"/>
  <c r="AO348" i="3"/>
  <c r="AO339" i="3"/>
  <c r="AO329" i="3"/>
  <c r="AO298" i="3"/>
  <c r="AO285" i="3"/>
  <c r="AO273" i="3"/>
  <c r="AO262" i="3"/>
  <c r="AO256" i="3"/>
  <c r="AO232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D33" i="3"/>
  <c r="D76" i="3"/>
  <c r="D176" i="3"/>
  <c r="D209" i="3"/>
  <c r="G209" i="3" s="1"/>
  <c r="J209" i="3" s="1"/>
  <c r="M209" i="3" s="1"/>
  <c r="P209" i="3" s="1"/>
  <c r="S209" i="3" s="1"/>
  <c r="V209" i="3" s="1"/>
  <c r="Y209" i="3" s="1"/>
  <c r="AB209" i="3" s="1"/>
  <c r="AE209" i="3" s="1"/>
  <c r="AH209" i="3" s="1"/>
  <c r="AK209" i="3" s="1"/>
  <c r="AN209" i="3" s="1"/>
  <c r="D241" i="3"/>
  <c r="G241" i="3" s="1"/>
  <c r="J241" i="3" s="1"/>
  <c r="M241" i="3" s="1"/>
  <c r="P241" i="3" s="1"/>
  <c r="S241" i="3" s="1"/>
  <c r="V241" i="3" s="1"/>
  <c r="Y241" i="3" s="1"/>
  <c r="AB241" i="3" s="1"/>
  <c r="AE241" i="3" s="1"/>
  <c r="AH241" i="3" s="1"/>
  <c r="AK241" i="3" s="1"/>
  <c r="AN241" i="3" s="1"/>
  <c r="D285" i="3"/>
  <c r="G285" i="3" s="1"/>
  <c r="J285" i="3" s="1"/>
  <c r="M285" i="3" s="1"/>
  <c r="P285" i="3" s="1"/>
  <c r="S285" i="3" s="1"/>
  <c r="V285" i="3" s="1"/>
  <c r="Y285" i="3" s="1"/>
  <c r="AB285" i="3" s="1"/>
  <c r="AE285" i="3" s="1"/>
  <c r="AH285" i="3" s="1"/>
  <c r="AK285" i="3" s="1"/>
  <c r="AN285" i="3" s="1"/>
  <c r="D305" i="3"/>
  <c r="G305" i="3" s="1"/>
  <c r="J305" i="3" s="1"/>
  <c r="M305" i="3" s="1"/>
  <c r="P305" i="3" s="1"/>
  <c r="S305" i="3" s="1"/>
  <c r="V305" i="3" s="1"/>
  <c r="Y305" i="3" s="1"/>
  <c r="AB305" i="3" s="1"/>
  <c r="AE305" i="3" s="1"/>
  <c r="AH305" i="3" s="1"/>
  <c r="AK305" i="3" s="1"/>
  <c r="AN305" i="3" s="1"/>
  <c r="D319" i="3"/>
  <c r="G319" i="3" s="1"/>
  <c r="J319" i="3" s="1"/>
  <c r="M319" i="3" s="1"/>
  <c r="P319" i="3" s="1"/>
  <c r="S319" i="3" s="1"/>
  <c r="V319" i="3" s="1"/>
  <c r="Y319" i="3" s="1"/>
  <c r="AB319" i="3" s="1"/>
  <c r="AE319" i="3" s="1"/>
  <c r="AH319" i="3" s="1"/>
  <c r="AK319" i="3" s="1"/>
  <c r="AN319" i="3" s="1"/>
  <c r="D340" i="3"/>
  <c r="G340" i="3" s="1"/>
  <c r="J340" i="3" s="1"/>
  <c r="M340" i="3" s="1"/>
  <c r="P340" i="3" s="1"/>
  <c r="S340" i="3" s="1"/>
  <c r="V340" i="3" s="1"/>
  <c r="Y340" i="3" s="1"/>
  <c r="AB340" i="3" s="1"/>
  <c r="AE340" i="3" s="1"/>
  <c r="AH340" i="3" s="1"/>
  <c r="AK340" i="3" s="1"/>
  <c r="AN340" i="3" s="1"/>
  <c r="D364" i="3"/>
  <c r="G364" i="3" s="1"/>
  <c r="J364" i="3" s="1"/>
  <c r="M364" i="3" s="1"/>
  <c r="P364" i="3" s="1"/>
  <c r="S364" i="3" s="1"/>
  <c r="V364" i="3" s="1"/>
  <c r="Y364" i="3" s="1"/>
  <c r="AB364" i="3" s="1"/>
  <c r="AE364" i="3" s="1"/>
  <c r="AH364" i="3" s="1"/>
  <c r="AK364" i="3" s="1"/>
  <c r="AN364" i="3" s="1"/>
  <c r="D384" i="3"/>
  <c r="G384" i="3" s="1"/>
  <c r="J384" i="3" s="1"/>
  <c r="M384" i="3" s="1"/>
  <c r="P384" i="3" s="1"/>
  <c r="S384" i="3" s="1"/>
  <c r="V384" i="3" s="1"/>
  <c r="Y384" i="3" s="1"/>
  <c r="AB384" i="3" s="1"/>
  <c r="AE384" i="3" s="1"/>
  <c r="AH384" i="3" s="1"/>
  <c r="AK384" i="3" s="1"/>
  <c r="AN384" i="3" s="1"/>
  <c r="D406" i="3"/>
  <c r="G406" i="3" s="1"/>
  <c r="J406" i="3" s="1"/>
  <c r="M406" i="3" s="1"/>
  <c r="P406" i="3" s="1"/>
  <c r="S406" i="3" s="1"/>
  <c r="V406" i="3" s="1"/>
  <c r="Y406" i="3" s="1"/>
  <c r="AB406" i="3" s="1"/>
  <c r="AE406" i="3" s="1"/>
  <c r="AH406" i="3" s="1"/>
  <c r="AK406" i="3" s="1"/>
  <c r="AN406" i="3" s="1"/>
  <c r="D452" i="3"/>
  <c r="G452" i="3" s="1"/>
  <c r="J452" i="3" s="1"/>
  <c r="M452" i="3" s="1"/>
  <c r="P452" i="3" s="1"/>
  <c r="S452" i="3" s="1"/>
  <c r="V452" i="3" s="1"/>
  <c r="Y452" i="3" s="1"/>
  <c r="AB452" i="3" s="1"/>
  <c r="AE452" i="3" s="1"/>
  <c r="AH452" i="3" s="1"/>
  <c r="AK452" i="3" s="1"/>
  <c r="AN452" i="3" s="1"/>
  <c r="D469" i="3"/>
  <c r="G469" i="3" s="1"/>
  <c r="J469" i="3" s="1"/>
  <c r="M469" i="3" s="1"/>
  <c r="P469" i="3" s="1"/>
  <c r="S469" i="3" s="1"/>
  <c r="V469" i="3" s="1"/>
  <c r="Y469" i="3" s="1"/>
  <c r="AB469" i="3" s="1"/>
  <c r="AE469" i="3" s="1"/>
  <c r="AH469" i="3" s="1"/>
  <c r="AK469" i="3" s="1"/>
  <c r="AN469" i="3" s="1"/>
  <c r="D496" i="3"/>
  <c r="D35" i="3"/>
  <c r="G35" i="3" s="1"/>
  <c r="J35" i="3" s="1"/>
  <c r="M35" i="3" s="1"/>
  <c r="P35" i="3" s="1"/>
  <c r="S35" i="3" s="1"/>
  <c r="V35" i="3" s="1"/>
  <c r="Y35" i="3" s="1"/>
  <c r="AB35" i="3" s="1"/>
  <c r="AE35" i="3" s="1"/>
  <c r="AH35" i="3" s="1"/>
  <c r="AK35" i="3" s="1"/>
  <c r="AN35" i="3" s="1"/>
  <c r="D183" i="3"/>
  <c r="G183" i="3" s="1"/>
  <c r="J183" i="3" s="1"/>
  <c r="M183" i="3" s="1"/>
  <c r="P183" i="3" s="1"/>
  <c r="S183" i="3" s="1"/>
  <c r="V183" i="3" s="1"/>
  <c r="Y183" i="3" s="1"/>
  <c r="AB183" i="3" s="1"/>
  <c r="AE183" i="3" s="1"/>
  <c r="AH183" i="3" s="1"/>
  <c r="AK183" i="3" s="1"/>
  <c r="AN183" i="3" s="1"/>
  <c r="D243" i="3"/>
  <c r="G243" i="3" s="1"/>
  <c r="J243" i="3" s="1"/>
  <c r="M243" i="3" s="1"/>
  <c r="P243" i="3" s="1"/>
  <c r="S243" i="3" s="1"/>
  <c r="V243" i="3" s="1"/>
  <c r="Y243" i="3" s="1"/>
  <c r="AB243" i="3" s="1"/>
  <c r="AE243" i="3" s="1"/>
  <c r="AH243" i="3" s="1"/>
  <c r="AK243" i="3" s="1"/>
  <c r="AN243" i="3" s="1"/>
  <c r="D308" i="3"/>
  <c r="G308" i="3" s="1"/>
  <c r="J308" i="3" s="1"/>
  <c r="M308" i="3" s="1"/>
  <c r="P308" i="3" s="1"/>
  <c r="S308" i="3" s="1"/>
  <c r="V308" i="3" s="1"/>
  <c r="Y308" i="3" s="1"/>
  <c r="AB308" i="3" s="1"/>
  <c r="AE308" i="3" s="1"/>
  <c r="AH308" i="3" s="1"/>
  <c r="AK308" i="3" s="1"/>
  <c r="AN308" i="3" s="1"/>
  <c r="D345" i="3"/>
  <c r="G345" i="3" s="1"/>
  <c r="J345" i="3" s="1"/>
  <c r="M345" i="3" s="1"/>
  <c r="P345" i="3" s="1"/>
  <c r="S345" i="3" s="1"/>
  <c r="V345" i="3" s="1"/>
  <c r="Y345" i="3" s="1"/>
  <c r="AB345" i="3" s="1"/>
  <c r="AE345" i="3" s="1"/>
  <c r="AH345" i="3" s="1"/>
  <c r="AK345" i="3" s="1"/>
  <c r="AN345" i="3" s="1"/>
  <c r="D86" i="3"/>
  <c r="G86" i="3" s="1"/>
  <c r="J86" i="3" s="1"/>
  <c r="M86" i="3" s="1"/>
  <c r="P86" i="3" s="1"/>
  <c r="S86" i="3" s="1"/>
  <c r="V86" i="3" s="1"/>
  <c r="Y86" i="3" s="1"/>
  <c r="AB86" i="3" s="1"/>
  <c r="AE86" i="3" s="1"/>
  <c r="AH86" i="3" s="1"/>
  <c r="AK86" i="3" s="1"/>
  <c r="AN86" i="3" s="1"/>
  <c r="D216" i="3"/>
  <c r="G216" i="3" s="1"/>
  <c r="J216" i="3" s="1"/>
  <c r="M216" i="3" s="1"/>
  <c r="P216" i="3" s="1"/>
  <c r="S216" i="3" s="1"/>
  <c r="V216" i="3" s="1"/>
  <c r="Y216" i="3" s="1"/>
  <c r="AB216" i="3" s="1"/>
  <c r="AE216" i="3" s="1"/>
  <c r="AH216" i="3" s="1"/>
  <c r="AK216" i="3" s="1"/>
  <c r="AN216" i="3" s="1"/>
  <c r="D288" i="3"/>
  <c r="G288" i="3" s="1"/>
  <c r="J288" i="3" s="1"/>
  <c r="M288" i="3" s="1"/>
  <c r="P288" i="3" s="1"/>
  <c r="S288" i="3" s="1"/>
  <c r="V288" i="3" s="1"/>
  <c r="Y288" i="3" s="1"/>
  <c r="AB288" i="3" s="1"/>
  <c r="AE288" i="3" s="1"/>
  <c r="AH288" i="3" s="1"/>
  <c r="AK288" i="3" s="1"/>
  <c r="AN288" i="3" s="1"/>
  <c r="D323" i="3"/>
  <c r="G323" i="3" s="1"/>
  <c r="J323" i="3" s="1"/>
  <c r="M323" i="3" s="1"/>
  <c r="P323" i="3" s="1"/>
  <c r="S323" i="3" s="1"/>
  <c r="V323" i="3" s="1"/>
  <c r="Y323" i="3" s="1"/>
  <c r="AB323" i="3" s="1"/>
  <c r="AE323" i="3" s="1"/>
  <c r="AH323" i="3" s="1"/>
  <c r="AK323" i="3" s="1"/>
  <c r="AN323" i="3" s="1"/>
  <c r="D369" i="3"/>
  <c r="D419" i="3"/>
  <c r="G419" i="3" s="1"/>
  <c r="J419" i="3" s="1"/>
  <c r="M419" i="3" s="1"/>
  <c r="P419" i="3" s="1"/>
  <c r="S419" i="3" s="1"/>
  <c r="V419" i="3" s="1"/>
  <c r="Y419" i="3" s="1"/>
  <c r="AB419" i="3" s="1"/>
  <c r="AE419" i="3" s="1"/>
  <c r="AH419" i="3" s="1"/>
  <c r="AK419" i="3" s="1"/>
  <c r="AN419" i="3" s="1"/>
  <c r="D472" i="3"/>
  <c r="D38" i="3"/>
  <c r="G38" i="3" s="1"/>
  <c r="J38" i="3" s="1"/>
  <c r="M38" i="3" s="1"/>
  <c r="P38" i="3" s="1"/>
  <c r="S38" i="3" s="1"/>
  <c r="V38" i="3" s="1"/>
  <c r="Y38" i="3" s="1"/>
  <c r="AB38" i="3" s="1"/>
  <c r="AE38" i="3" s="1"/>
  <c r="AH38" i="3" s="1"/>
  <c r="AK38" i="3" s="1"/>
  <c r="AN38" i="3" s="1"/>
  <c r="D186" i="3"/>
  <c r="G186" i="3" s="1"/>
  <c r="J186" i="3" s="1"/>
  <c r="M186" i="3" s="1"/>
  <c r="P186" i="3" s="1"/>
  <c r="S186" i="3" s="1"/>
  <c r="V186" i="3" s="1"/>
  <c r="Y186" i="3" s="1"/>
  <c r="AB186" i="3" s="1"/>
  <c r="AE186" i="3" s="1"/>
  <c r="AH186" i="3" s="1"/>
  <c r="AK186" i="3" s="1"/>
  <c r="AN186" i="3" s="1"/>
  <c r="D246" i="3"/>
  <c r="G246" i="3" s="1"/>
  <c r="J246" i="3" s="1"/>
  <c r="M246" i="3" s="1"/>
  <c r="P246" i="3" s="1"/>
  <c r="S246" i="3" s="1"/>
  <c r="V246" i="3" s="1"/>
  <c r="Y246" i="3" s="1"/>
  <c r="AB246" i="3" s="1"/>
  <c r="AE246" i="3" s="1"/>
  <c r="AH246" i="3" s="1"/>
  <c r="AK246" i="3" s="1"/>
  <c r="AN246" i="3" s="1"/>
  <c r="D289" i="3"/>
  <c r="G289" i="3" s="1"/>
  <c r="J289" i="3" s="1"/>
  <c r="M289" i="3" s="1"/>
  <c r="P289" i="3" s="1"/>
  <c r="S289" i="3" s="1"/>
  <c r="V289" i="3" s="1"/>
  <c r="Y289" i="3" s="1"/>
  <c r="AB289" i="3" s="1"/>
  <c r="AE289" i="3" s="1"/>
  <c r="AH289" i="3" s="1"/>
  <c r="AK289" i="3" s="1"/>
  <c r="AN289" i="3" s="1"/>
  <c r="D324" i="3"/>
  <c r="G324" i="3" s="1"/>
  <c r="J324" i="3" s="1"/>
  <c r="M324" i="3" s="1"/>
  <c r="P324" i="3" s="1"/>
  <c r="S324" i="3" s="1"/>
  <c r="V324" i="3" s="1"/>
  <c r="Y324" i="3" s="1"/>
  <c r="AB324" i="3" s="1"/>
  <c r="AE324" i="3" s="1"/>
  <c r="AH324" i="3" s="1"/>
  <c r="AK324" i="3" s="1"/>
  <c r="AN324" i="3" s="1"/>
  <c r="D370" i="3"/>
  <c r="G370" i="3" s="1"/>
  <c r="J370" i="3" s="1"/>
  <c r="M370" i="3" s="1"/>
  <c r="P370" i="3" s="1"/>
  <c r="S370" i="3" s="1"/>
  <c r="V370" i="3" s="1"/>
  <c r="Y370" i="3" s="1"/>
  <c r="AB370" i="3" s="1"/>
  <c r="AE370" i="3" s="1"/>
  <c r="AH370" i="3" s="1"/>
  <c r="AK370" i="3" s="1"/>
  <c r="AN370" i="3" s="1"/>
  <c r="D433" i="3"/>
  <c r="G433" i="3" s="1"/>
  <c r="J433" i="3" s="1"/>
  <c r="M433" i="3" s="1"/>
  <c r="P433" i="3" s="1"/>
  <c r="S433" i="3" s="1"/>
  <c r="V433" i="3" s="1"/>
  <c r="Y433" i="3" s="1"/>
  <c r="AB433" i="3" s="1"/>
  <c r="AE433" i="3" s="1"/>
  <c r="AH433" i="3" s="1"/>
  <c r="AK433" i="3" s="1"/>
  <c r="AN433" i="3" s="1"/>
  <c r="D473" i="3"/>
  <c r="G473" i="3" s="1"/>
  <c r="J473" i="3" s="1"/>
  <c r="M473" i="3" s="1"/>
  <c r="P473" i="3" s="1"/>
  <c r="S473" i="3" s="1"/>
  <c r="V473" i="3" s="1"/>
  <c r="Y473" i="3" s="1"/>
  <c r="AB473" i="3" s="1"/>
  <c r="AE473" i="3" s="1"/>
  <c r="AH473" i="3" s="1"/>
  <c r="AK473" i="3" s="1"/>
  <c r="AN473" i="3" s="1"/>
  <c r="D88" i="3"/>
  <c r="G88" i="3" s="1"/>
  <c r="J88" i="3" s="1"/>
  <c r="M88" i="3" s="1"/>
  <c r="P88" i="3" s="1"/>
  <c r="S88" i="3" s="1"/>
  <c r="V88" i="3" s="1"/>
  <c r="Y88" i="3" s="1"/>
  <c r="AB88" i="3" s="1"/>
  <c r="AE88" i="3" s="1"/>
  <c r="AH88" i="3" s="1"/>
  <c r="AK88" i="3" s="1"/>
  <c r="AN88" i="3" s="1"/>
  <c r="D221" i="3"/>
  <c r="D248" i="3"/>
  <c r="G248" i="3" s="1"/>
  <c r="J248" i="3" s="1"/>
  <c r="M248" i="3" s="1"/>
  <c r="P248" i="3" s="1"/>
  <c r="S248" i="3" s="1"/>
  <c r="V248" i="3" s="1"/>
  <c r="Y248" i="3" s="1"/>
  <c r="AB248" i="3" s="1"/>
  <c r="AE248" i="3" s="1"/>
  <c r="AH248" i="3" s="1"/>
  <c r="AK248" i="3" s="1"/>
  <c r="AN248" i="3" s="1"/>
  <c r="D312" i="3"/>
  <c r="D349" i="3"/>
  <c r="G349" i="3" s="1"/>
  <c r="J349" i="3" s="1"/>
  <c r="M349" i="3" s="1"/>
  <c r="P349" i="3" s="1"/>
  <c r="S349" i="3" s="1"/>
  <c r="V349" i="3" s="1"/>
  <c r="Y349" i="3" s="1"/>
  <c r="AB349" i="3" s="1"/>
  <c r="AE349" i="3" s="1"/>
  <c r="AH349" i="3" s="1"/>
  <c r="AK349" i="3" s="1"/>
  <c r="AN349" i="3" s="1"/>
  <c r="D393" i="3"/>
  <c r="G393" i="3" s="1"/>
  <c r="J393" i="3" s="1"/>
  <c r="M393" i="3" s="1"/>
  <c r="P393" i="3" s="1"/>
  <c r="S393" i="3" s="1"/>
  <c r="V393" i="3" s="1"/>
  <c r="Y393" i="3" s="1"/>
  <c r="AB393" i="3" s="1"/>
  <c r="AE393" i="3" s="1"/>
  <c r="AH393" i="3" s="1"/>
  <c r="AK393" i="3" s="1"/>
  <c r="AN393" i="3" s="1"/>
  <c r="D461" i="3"/>
  <c r="G461" i="3" s="1"/>
  <c r="J461" i="3" s="1"/>
  <c r="M461" i="3" s="1"/>
  <c r="P461" i="3" s="1"/>
  <c r="S461" i="3" s="1"/>
  <c r="V461" i="3" s="1"/>
  <c r="Y461" i="3" s="1"/>
  <c r="AB461" i="3" s="1"/>
  <c r="AE461" i="3" s="1"/>
  <c r="AH461" i="3" s="1"/>
  <c r="AK461" i="3" s="1"/>
  <c r="AN461" i="3" s="1"/>
  <c r="D48" i="3"/>
  <c r="G48" i="3" s="1"/>
  <c r="J48" i="3" s="1"/>
  <c r="M48" i="3" s="1"/>
  <c r="P48" i="3" s="1"/>
  <c r="S48" i="3" s="1"/>
  <c r="V48" i="3" s="1"/>
  <c r="Y48" i="3" s="1"/>
  <c r="AB48" i="3" s="1"/>
  <c r="AE48" i="3" s="1"/>
  <c r="AH48" i="3" s="1"/>
  <c r="AK48" i="3" s="1"/>
  <c r="AN48" i="3" s="1"/>
  <c r="D192" i="3"/>
  <c r="G192" i="3" s="1"/>
  <c r="J192" i="3" s="1"/>
  <c r="M192" i="3" s="1"/>
  <c r="P192" i="3" s="1"/>
  <c r="S192" i="3" s="1"/>
  <c r="V192" i="3" s="1"/>
  <c r="Y192" i="3" s="1"/>
  <c r="AB192" i="3" s="1"/>
  <c r="AE192" i="3" s="1"/>
  <c r="AH192" i="3" s="1"/>
  <c r="AK192" i="3" s="1"/>
  <c r="AN192" i="3" s="1"/>
  <c r="D224" i="3"/>
  <c r="G224" i="3" s="1"/>
  <c r="J224" i="3" s="1"/>
  <c r="M224" i="3" s="1"/>
  <c r="P224" i="3" s="1"/>
  <c r="S224" i="3" s="1"/>
  <c r="V224" i="3" s="1"/>
  <c r="Y224" i="3" s="1"/>
  <c r="AB224" i="3" s="1"/>
  <c r="AE224" i="3" s="1"/>
  <c r="AH224" i="3" s="1"/>
  <c r="AK224" i="3" s="1"/>
  <c r="AN224" i="3" s="1"/>
  <c r="D296" i="3"/>
  <c r="G296" i="3" s="1"/>
  <c r="J296" i="3" s="1"/>
  <c r="M296" i="3" s="1"/>
  <c r="P296" i="3" s="1"/>
  <c r="S296" i="3" s="1"/>
  <c r="V296" i="3" s="1"/>
  <c r="Y296" i="3" s="1"/>
  <c r="AB296" i="3" s="1"/>
  <c r="AE296" i="3" s="1"/>
  <c r="AH296" i="3" s="1"/>
  <c r="AK296" i="3" s="1"/>
  <c r="AN296" i="3" s="1"/>
  <c r="D328" i="3"/>
  <c r="G328" i="3" s="1"/>
  <c r="J328" i="3" s="1"/>
  <c r="M328" i="3" s="1"/>
  <c r="P328" i="3" s="1"/>
  <c r="S328" i="3" s="1"/>
  <c r="V328" i="3" s="1"/>
  <c r="Y328" i="3" s="1"/>
  <c r="AB328" i="3" s="1"/>
  <c r="AE328" i="3" s="1"/>
  <c r="AH328" i="3" s="1"/>
  <c r="AK328" i="3" s="1"/>
  <c r="AN328" i="3" s="1"/>
  <c r="D372" i="3"/>
  <c r="G372" i="3" s="1"/>
  <c r="J372" i="3" s="1"/>
  <c r="M372" i="3" s="1"/>
  <c r="P372" i="3" s="1"/>
  <c r="S372" i="3" s="1"/>
  <c r="V372" i="3" s="1"/>
  <c r="Y372" i="3" s="1"/>
  <c r="AB372" i="3" s="1"/>
  <c r="AE372" i="3" s="1"/>
  <c r="AH372" i="3" s="1"/>
  <c r="AK372" i="3" s="1"/>
  <c r="AN372" i="3" s="1"/>
  <c r="D444" i="3"/>
  <c r="D475" i="3"/>
  <c r="G475" i="3" s="1"/>
  <c r="J475" i="3" s="1"/>
  <c r="M475" i="3" s="1"/>
  <c r="P475" i="3" s="1"/>
  <c r="S475" i="3" s="1"/>
  <c r="V475" i="3" s="1"/>
  <c r="Y475" i="3" s="1"/>
  <c r="AB475" i="3" s="1"/>
  <c r="AE475" i="3" s="1"/>
  <c r="AH475" i="3" s="1"/>
  <c r="AK475" i="3" s="1"/>
  <c r="AN475" i="3" s="1"/>
  <c r="D49" i="3"/>
  <c r="D227" i="3"/>
  <c r="G227" i="3" s="1"/>
  <c r="J227" i="3" s="1"/>
  <c r="M227" i="3" s="1"/>
  <c r="P227" i="3" s="1"/>
  <c r="S227" i="3" s="1"/>
  <c r="V227" i="3" s="1"/>
  <c r="Y227" i="3" s="1"/>
  <c r="AB227" i="3" s="1"/>
  <c r="AE227" i="3" s="1"/>
  <c r="AH227" i="3" s="1"/>
  <c r="AK227" i="3" s="1"/>
  <c r="AN227" i="3" s="1"/>
  <c r="D297" i="3"/>
  <c r="G297" i="3" s="1"/>
  <c r="J297" i="3" s="1"/>
  <c r="M297" i="3" s="1"/>
  <c r="P297" i="3" s="1"/>
  <c r="S297" i="3" s="1"/>
  <c r="V297" i="3" s="1"/>
  <c r="Y297" i="3" s="1"/>
  <c r="AB297" i="3" s="1"/>
  <c r="AE297" i="3" s="1"/>
  <c r="AH297" i="3" s="1"/>
  <c r="AK297" i="3" s="1"/>
  <c r="AN297" i="3" s="1"/>
  <c r="D314" i="3"/>
  <c r="G314" i="3" s="1"/>
  <c r="J314" i="3" s="1"/>
  <c r="M314" i="3" s="1"/>
  <c r="P314" i="3" s="1"/>
  <c r="S314" i="3" s="1"/>
  <c r="V314" i="3" s="1"/>
  <c r="Y314" i="3" s="1"/>
  <c r="AB314" i="3" s="1"/>
  <c r="AE314" i="3" s="1"/>
  <c r="AH314" i="3" s="1"/>
  <c r="AK314" i="3" s="1"/>
  <c r="AN314" i="3" s="1"/>
  <c r="D354" i="3"/>
  <c r="G354" i="3" s="1"/>
  <c r="J354" i="3" s="1"/>
  <c r="M354" i="3" s="1"/>
  <c r="P354" i="3" s="1"/>
  <c r="S354" i="3" s="1"/>
  <c r="V354" i="3" s="1"/>
  <c r="Y354" i="3" s="1"/>
  <c r="AB354" i="3" s="1"/>
  <c r="AE354" i="3" s="1"/>
  <c r="AH354" i="3" s="1"/>
  <c r="AK354" i="3" s="1"/>
  <c r="AN354" i="3" s="1"/>
  <c r="D376" i="3"/>
  <c r="G376" i="3" s="1"/>
  <c r="J376" i="3" s="1"/>
  <c r="M376" i="3" s="1"/>
  <c r="P376" i="3" s="1"/>
  <c r="S376" i="3" s="1"/>
  <c r="V376" i="3" s="1"/>
  <c r="Y376" i="3" s="1"/>
  <c r="AB376" i="3" s="1"/>
  <c r="AE376" i="3" s="1"/>
  <c r="AH376" i="3" s="1"/>
  <c r="AK376" i="3" s="1"/>
  <c r="AN376" i="3" s="1"/>
  <c r="D396" i="3"/>
  <c r="G396" i="3" s="1"/>
  <c r="J396" i="3" s="1"/>
  <c r="M396" i="3" s="1"/>
  <c r="P396" i="3" s="1"/>
  <c r="S396" i="3" s="1"/>
  <c r="V396" i="3" s="1"/>
  <c r="Y396" i="3" s="1"/>
  <c r="AB396" i="3" s="1"/>
  <c r="AE396" i="3" s="1"/>
  <c r="AH396" i="3" s="1"/>
  <c r="AK396" i="3" s="1"/>
  <c r="AN396" i="3" s="1"/>
  <c r="D464" i="3"/>
  <c r="G464" i="3" s="1"/>
  <c r="J464" i="3" s="1"/>
  <c r="M464" i="3" s="1"/>
  <c r="P464" i="3" s="1"/>
  <c r="S464" i="3" s="1"/>
  <c r="V464" i="3" s="1"/>
  <c r="Y464" i="3" s="1"/>
  <c r="AB464" i="3" s="1"/>
  <c r="AE464" i="3" s="1"/>
  <c r="AH464" i="3" s="1"/>
  <c r="AK464" i="3" s="1"/>
  <c r="AN464" i="3" s="1"/>
  <c r="D53" i="3"/>
  <c r="G53" i="3" s="1"/>
  <c r="J53" i="3" s="1"/>
  <c r="M53" i="3" s="1"/>
  <c r="P53" i="3" s="1"/>
  <c r="S53" i="3" s="1"/>
  <c r="V53" i="3" s="1"/>
  <c r="Y53" i="3" s="1"/>
  <c r="AB53" i="3" s="1"/>
  <c r="AE53" i="3" s="1"/>
  <c r="AH53" i="3" s="1"/>
  <c r="AK53" i="3" s="1"/>
  <c r="AN53" i="3" s="1"/>
  <c r="D204" i="3"/>
  <c r="G204" i="3" s="1"/>
  <c r="J204" i="3" s="1"/>
  <c r="M204" i="3" s="1"/>
  <c r="P204" i="3" s="1"/>
  <c r="S204" i="3" s="1"/>
  <c r="V204" i="3" s="1"/>
  <c r="Y204" i="3" s="1"/>
  <c r="AB204" i="3" s="1"/>
  <c r="AE204" i="3" s="1"/>
  <c r="AH204" i="3" s="1"/>
  <c r="AK204" i="3" s="1"/>
  <c r="AN204" i="3" s="1"/>
  <c r="D231" i="3"/>
  <c r="G231" i="3" s="1"/>
  <c r="J231" i="3" s="1"/>
  <c r="M231" i="3" s="1"/>
  <c r="P231" i="3" s="1"/>
  <c r="S231" i="3" s="1"/>
  <c r="V231" i="3" s="1"/>
  <c r="Y231" i="3" s="1"/>
  <c r="AB231" i="3" s="1"/>
  <c r="AE231" i="3" s="1"/>
  <c r="AH231" i="3" s="1"/>
  <c r="AK231" i="3" s="1"/>
  <c r="AN231" i="3" s="1"/>
  <c r="D298" i="3"/>
  <c r="G298" i="3" s="1"/>
  <c r="J298" i="3" s="1"/>
  <c r="M298" i="3" s="1"/>
  <c r="P298" i="3" s="1"/>
  <c r="S298" i="3" s="1"/>
  <c r="V298" i="3" s="1"/>
  <c r="Y298" i="3" s="1"/>
  <c r="AB298" i="3" s="1"/>
  <c r="AE298" i="3" s="1"/>
  <c r="AH298" i="3" s="1"/>
  <c r="AK298" i="3" s="1"/>
  <c r="AN298" i="3" s="1"/>
  <c r="D331" i="3"/>
  <c r="D378" i="3"/>
  <c r="G378" i="3" s="1"/>
  <c r="J378" i="3" s="1"/>
  <c r="M378" i="3" s="1"/>
  <c r="P378" i="3" s="1"/>
  <c r="S378" i="3" s="1"/>
  <c r="V378" i="3" s="1"/>
  <c r="Y378" i="3" s="1"/>
  <c r="AB378" i="3" s="1"/>
  <c r="AE378" i="3" s="1"/>
  <c r="AH378" i="3" s="1"/>
  <c r="AK378" i="3" s="1"/>
  <c r="AN378" i="3" s="1"/>
  <c r="D447" i="3"/>
  <c r="G447" i="3" s="1"/>
  <c r="J447" i="3" s="1"/>
  <c r="M447" i="3" s="1"/>
  <c r="P447" i="3" s="1"/>
  <c r="S447" i="3" s="1"/>
  <c r="V447" i="3" s="1"/>
  <c r="Y447" i="3" s="1"/>
  <c r="AB447" i="3" s="1"/>
  <c r="AE447" i="3" s="1"/>
  <c r="AH447" i="3" s="1"/>
  <c r="AK447" i="3" s="1"/>
  <c r="AN447" i="3" s="1"/>
  <c r="D465" i="3"/>
  <c r="G465" i="3" s="1"/>
  <c r="J465" i="3" s="1"/>
  <c r="M465" i="3" s="1"/>
  <c r="P465" i="3" s="1"/>
  <c r="S465" i="3" s="1"/>
  <c r="V465" i="3" s="1"/>
  <c r="Y465" i="3" s="1"/>
  <c r="AB465" i="3" s="1"/>
  <c r="AE465" i="3" s="1"/>
  <c r="AH465" i="3" s="1"/>
  <c r="AK465" i="3" s="1"/>
  <c r="AN465" i="3" s="1"/>
  <c r="D17" i="3"/>
  <c r="G17" i="3" s="1"/>
  <c r="J17" i="3" s="1"/>
  <c r="M17" i="3" s="1"/>
  <c r="P17" i="3" s="1"/>
  <c r="S17" i="3" s="1"/>
  <c r="V17" i="3" s="1"/>
  <c r="Y17" i="3" s="1"/>
  <c r="AB17" i="3" s="1"/>
  <c r="AE17" i="3" s="1"/>
  <c r="AH17" i="3" s="1"/>
  <c r="AK17" i="3" s="1"/>
  <c r="AN17" i="3" s="1"/>
  <c r="D173" i="3"/>
  <c r="G173" i="3" s="1"/>
  <c r="J173" i="3" s="1"/>
  <c r="M173" i="3" s="1"/>
  <c r="P173" i="3" s="1"/>
  <c r="S173" i="3" s="1"/>
  <c r="V173" i="3" s="1"/>
  <c r="Y173" i="3" s="1"/>
  <c r="AB173" i="3" s="1"/>
  <c r="AE173" i="3" s="1"/>
  <c r="AH173" i="3" s="1"/>
  <c r="AK173" i="3" s="1"/>
  <c r="AN173" i="3" s="1"/>
  <c r="D206" i="3"/>
  <c r="G206" i="3" s="1"/>
  <c r="J206" i="3" s="1"/>
  <c r="M206" i="3" s="1"/>
  <c r="P206" i="3" s="1"/>
  <c r="S206" i="3" s="1"/>
  <c r="V206" i="3" s="1"/>
  <c r="Y206" i="3" s="1"/>
  <c r="AB206" i="3" s="1"/>
  <c r="AE206" i="3" s="1"/>
  <c r="AH206" i="3" s="1"/>
  <c r="AK206" i="3" s="1"/>
  <c r="AN206" i="3" s="1"/>
  <c r="D282" i="3"/>
  <c r="G282" i="3" s="1"/>
  <c r="J282" i="3" s="1"/>
  <c r="M282" i="3" s="1"/>
  <c r="P282" i="3" s="1"/>
  <c r="S282" i="3" s="1"/>
  <c r="V282" i="3" s="1"/>
  <c r="Y282" i="3" s="1"/>
  <c r="AB282" i="3" s="1"/>
  <c r="AE282" i="3" s="1"/>
  <c r="AH282" i="3" s="1"/>
  <c r="AK282" i="3" s="1"/>
  <c r="AN282" i="3" s="1"/>
  <c r="D316" i="3"/>
  <c r="G316" i="3" s="1"/>
  <c r="J316" i="3" s="1"/>
  <c r="M316" i="3" s="1"/>
  <c r="P316" i="3" s="1"/>
  <c r="S316" i="3" s="1"/>
  <c r="V316" i="3" s="1"/>
  <c r="Y316" i="3" s="1"/>
  <c r="AB316" i="3" s="1"/>
  <c r="AE316" i="3" s="1"/>
  <c r="AH316" i="3" s="1"/>
  <c r="AK316" i="3" s="1"/>
  <c r="AN316" i="3" s="1"/>
  <c r="D361" i="3"/>
  <c r="G361" i="3" s="1"/>
  <c r="J361" i="3" s="1"/>
  <c r="M361" i="3" s="1"/>
  <c r="P361" i="3" s="1"/>
  <c r="S361" i="3" s="1"/>
  <c r="V361" i="3" s="1"/>
  <c r="Y361" i="3" s="1"/>
  <c r="AB361" i="3" s="1"/>
  <c r="AE361" i="3" s="1"/>
  <c r="AH361" i="3" s="1"/>
  <c r="AK361" i="3" s="1"/>
  <c r="AN361" i="3" s="1"/>
  <c r="D402" i="3"/>
  <c r="D466" i="3"/>
  <c r="G466" i="3" s="1"/>
  <c r="J466" i="3" s="1"/>
  <c r="M466" i="3" s="1"/>
  <c r="P466" i="3" s="1"/>
  <c r="S466" i="3" s="1"/>
  <c r="V466" i="3" s="1"/>
  <c r="Y466" i="3" s="1"/>
  <c r="AB466" i="3" s="1"/>
  <c r="AE466" i="3" s="1"/>
  <c r="AH466" i="3" s="1"/>
  <c r="AK466" i="3" s="1"/>
  <c r="AN466" i="3" s="1"/>
  <c r="D19" i="3"/>
  <c r="G19" i="3" s="1"/>
  <c r="J19" i="3" s="1"/>
  <c r="M19" i="3" s="1"/>
  <c r="P19" i="3" s="1"/>
  <c r="S19" i="3" s="1"/>
  <c r="V19" i="3" s="1"/>
  <c r="Y19" i="3" s="1"/>
  <c r="AB19" i="3" s="1"/>
  <c r="AE19" i="3" s="1"/>
  <c r="AH19" i="3" s="1"/>
  <c r="AK19" i="3" s="1"/>
  <c r="AN19" i="3" s="1"/>
  <c r="D174" i="3"/>
  <c r="G174" i="3" s="1"/>
  <c r="J174" i="3" s="1"/>
  <c r="M174" i="3" s="1"/>
  <c r="P174" i="3" s="1"/>
  <c r="S174" i="3" s="1"/>
  <c r="V174" i="3" s="1"/>
  <c r="Y174" i="3" s="1"/>
  <c r="AB174" i="3" s="1"/>
  <c r="AE174" i="3" s="1"/>
  <c r="AH174" i="3" s="1"/>
  <c r="AK174" i="3" s="1"/>
  <c r="AN174" i="3" s="1"/>
  <c r="D207" i="3"/>
  <c r="G207" i="3" s="1"/>
  <c r="J207" i="3" s="1"/>
  <c r="M207" i="3" s="1"/>
  <c r="P207" i="3" s="1"/>
  <c r="S207" i="3" s="1"/>
  <c r="V207" i="3" s="1"/>
  <c r="Y207" i="3" s="1"/>
  <c r="AB207" i="3" s="1"/>
  <c r="AE207" i="3" s="1"/>
  <c r="AH207" i="3" s="1"/>
  <c r="AK207" i="3" s="1"/>
  <c r="AN207" i="3" s="1"/>
  <c r="D283" i="3"/>
  <c r="G283" i="3" s="1"/>
  <c r="J283" i="3" s="1"/>
  <c r="M283" i="3" s="1"/>
  <c r="P283" i="3" s="1"/>
  <c r="S283" i="3" s="1"/>
  <c r="V283" i="3" s="1"/>
  <c r="Y283" i="3" s="1"/>
  <c r="AB283" i="3" s="1"/>
  <c r="AE283" i="3" s="1"/>
  <c r="AH283" i="3" s="1"/>
  <c r="AK283" i="3" s="1"/>
  <c r="AN283" i="3" s="1"/>
  <c r="D317" i="3"/>
  <c r="G317" i="3" s="1"/>
  <c r="J317" i="3" s="1"/>
  <c r="M317" i="3" s="1"/>
  <c r="P317" i="3" s="1"/>
  <c r="S317" i="3" s="1"/>
  <c r="V317" i="3" s="1"/>
  <c r="Y317" i="3" s="1"/>
  <c r="AB317" i="3" s="1"/>
  <c r="AE317" i="3" s="1"/>
  <c r="AH317" i="3" s="1"/>
  <c r="AK317" i="3" s="1"/>
  <c r="AN317" i="3" s="1"/>
  <c r="D362" i="3"/>
  <c r="G362" i="3" s="1"/>
  <c r="J362" i="3" s="1"/>
  <c r="M362" i="3" s="1"/>
  <c r="P362" i="3" s="1"/>
  <c r="S362" i="3" s="1"/>
  <c r="V362" i="3" s="1"/>
  <c r="Y362" i="3" s="1"/>
  <c r="AB362" i="3" s="1"/>
  <c r="AE362" i="3" s="1"/>
  <c r="AH362" i="3" s="1"/>
  <c r="AK362" i="3" s="1"/>
  <c r="AN362" i="3" s="1"/>
  <c r="D403" i="3"/>
  <c r="G403" i="3" s="1"/>
  <c r="J403" i="3" s="1"/>
  <c r="M403" i="3" s="1"/>
  <c r="P403" i="3" s="1"/>
  <c r="S403" i="3" s="1"/>
  <c r="V403" i="3" s="1"/>
  <c r="Y403" i="3" s="1"/>
  <c r="AB403" i="3" s="1"/>
  <c r="AE403" i="3" s="1"/>
  <c r="AH403" i="3" s="1"/>
  <c r="AK403" i="3" s="1"/>
  <c r="AN403" i="3" s="1"/>
  <c r="D467" i="3"/>
  <c r="G467" i="3" s="1"/>
  <c r="J467" i="3" s="1"/>
  <c r="M467" i="3" s="1"/>
  <c r="P467" i="3" s="1"/>
  <c r="S467" i="3" s="1"/>
  <c r="V467" i="3" s="1"/>
  <c r="Y467" i="3" s="1"/>
  <c r="AB467" i="3" s="1"/>
  <c r="AE467" i="3" s="1"/>
  <c r="AH467" i="3" s="1"/>
  <c r="AK467" i="3" s="1"/>
  <c r="AN467" i="3" s="1"/>
  <c r="D31" i="3"/>
  <c r="G31" i="3" s="1"/>
  <c r="J31" i="3" s="1"/>
  <c r="M31" i="3" s="1"/>
  <c r="P31" i="3" s="1"/>
  <c r="S31" i="3" s="1"/>
  <c r="V31" i="3" s="1"/>
  <c r="Y31" i="3" s="1"/>
  <c r="AB31" i="3" s="1"/>
  <c r="AE31" i="3" s="1"/>
  <c r="AH31" i="3" s="1"/>
  <c r="AK31" i="3" s="1"/>
  <c r="AN31" i="3" s="1"/>
  <c r="D175" i="3"/>
  <c r="G175" i="3" s="1"/>
  <c r="J175" i="3" s="1"/>
  <c r="M175" i="3" s="1"/>
  <c r="P175" i="3" s="1"/>
  <c r="S175" i="3" s="1"/>
  <c r="V175" i="3" s="1"/>
  <c r="Y175" i="3" s="1"/>
  <c r="AB175" i="3" s="1"/>
  <c r="AE175" i="3" s="1"/>
  <c r="AH175" i="3" s="1"/>
  <c r="AK175" i="3" s="1"/>
  <c r="AN175" i="3" s="1"/>
  <c r="D240" i="3"/>
  <c r="D34" i="3"/>
  <c r="G34" i="3" s="1"/>
  <c r="J34" i="3" s="1"/>
  <c r="M34" i="3" s="1"/>
  <c r="P34" i="3" s="1"/>
  <c r="S34" i="3" s="1"/>
  <c r="V34" i="3" s="1"/>
  <c r="Y34" i="3" s="1"/>
  <c r="AB34" i="3" s="1"/>
  <c r="AE34" i="3" s="1"/>
  <c r="AH34" i="3" s="1"/>
  <c r="AK34" i="3" s="1"/>
  <c r="AN34" i="3" s="1"/>
  <c r="D78" i="3"/>
  <c r="D177" i="3"/>
  <c r="G177" i="3" s="1"/>
  <c r="J177" i="3" s="1"/>
  <c r="M177" i="3" s="1"/>
  <c r="P177" i="3" s="1"/>
  <c r="S177" i="3" s="1"/>
  <c r="V177" i="3" s="1"/>
  <c r="Y177" i="3" s="1"/>
  <c r="AB177" i="3" s="1"/>
  <c r="AE177" i="3" s="1"/>
  <c r="AH177" i="3" s="1"/>
  <c r="AK177" i="3" s="1"/>
  <c r="AN177" i="3" s="1"/>
  <c r="D213" i="3"/>
  <c r="G213" i="3" s="1"/>
  <c r="J213" i="3" s="1"/>
  <c r="M213" i="3" s="1"/>
  <c r="P213" i="3" s="1"/>
  <c r="S213" i="3" s="1"/>
  <c r="V213" i="3" s="1"/>
  <c r="Y213" i="3" s="1"/>
  <c r="AB213" i="3" s="1"/>
  <c r="AE213" i="3" s="1"/>
  <c r="AH213" i="3" s="1"/>
  <c r="AK213" i="3" s="1"/>
  <c r="AN213" i="3" s="1"/>
  <c r="D242" i="3"/>
  <c r="G242" i="3" s="1"/>
  <c r="J242" i="3" s="1"/>
  <c r="M242" i="3" s="1"/>
  <c r="P242" i="3" s="1"/>
  <c r="S242" i="3" s="1"/>
  <c r="V242" i="3" s="1"/>
  <c r="Y242" i="3" s="1"/>
  <c r="AB242" i="3" s="1"/>
  <c r="AE242" i="3" s="1"/>
  <c r="AH242" i="3" s="1"/>
  <c r="AK242" i="3" s="1"/>
  <c r="AN242" i="3" s="1"/>
  <c r="D286" i="3"/>
  <c r="G286" i="3" s="1"/>
  <c r="J286" i="3" s="1"/>
  <c r="M286" i="3" s="1"/>
  <c r="P286" i="3" s="1"/>
  <c r="S286" i="3" s="1"/>
  <c r="V286" i="3" s="1"/>
  <c r="Y286" i="3" s="1"/>
  <c r="AB286" i="3" s="1"/>
  <c r="AE286" i="3" s="1"/>
  <c r="AH286" i="3" s="1"/>
  <c r="AK286" i="3" s="1"/>
  <c r="AN286" i="3" s="1"/>
  <c r="D307" i="3"/>
  <c r="G307" i="3" s="1"/>
  <c r="J307" i="3" s="1"/>
  <c r="M307" i="3" s="1"/>
  <c r="P307" i="3" s="1"/>
  <c r="S307" i="3" s="1"/>
  <c r="V307" i="3" s="1"/>
  <c r="Y307" i="3" s="1"/>
  <c r="AB307" i="3" s="1"/>
  <c r="AE307" i="3" s="1"/>
  <c r="AH307" i="3" s="1"/>
  <c r="AK307" i="3" s="1"/>
  <c r="AN307" i="3" s="1"/>
  <c r="D320" i="3"/>
  <c r="G320" i="3" s="1"/>
  <c r="J320" i="3" s="1"/>
  <c r="M320" i="3" s="1"/>
  <c r="P320" i="3" s="1"/>
  <c r="S320" i="3" s="1"/>
  <c r="V320" i="3" s="1"/>
  <c r="Y320" i="3" s="1"/>
  <c r="AB320" i="3" s="1"/>
  <c r="AE320" i="3" s="1"/>
  <c r="AH320" i="3" s="1"/>
  <c r="AK320" i="3" s="1"/>
  <c r="AN320" i="3" s="1"/>
  <c r="D344" i="3"/>
  <c r="G344" i="3" s="1"/>
  <c r="J344" i="3" s="1"/>
  <c r="M344" i="3" s="1"/>
  <c r="P344" i="3" s="1"/>
  <c r="S344" i="3" s="1"/>
  <c r="V344" i="3" s="1"/>
  <c r="Y344" i="3" s="1"/>
  <c r="AB344" i="3" s="1"/>
  <c r="AE344" i="3" s="1"/>
  <c r="AH344" i="3" s="1"/>
  <c r="AK344" i="3" s="1"/>
  <c r="AN344" i="3" s="1"/>
  <c r="D367" i="3"/>
  <c r="G367" i="3" s="1"/>
  <c r="J367" i="3" s="1"/>
  <c r="M367" i="3" s="1"/>
  <c r="P367" i="3" s="1"/>
  <c r="S367" i="3" s="1"/>
  <c r="V367" i="3" s="1"/>
  <c r="Y367" i="3" s="1"/>
  <c r="AB367" i="3" s="1"/>
  <c r="AE367" i="3" s="1"/>
  <c r="AH367" i="3" s="1"/>
  <c r="AK367" i="3" s="1"/>
  <c r="AN367" i="3" s="1"/>
  <c r="D385" i="3"/>
  <c r="G385" i="3" s="1"/>
  <c r="J385" i="3" s="1"/>
  <c r="M385" i="3" s="1"/>
  <c r="P385" i="3" s="1"/>
  <c r="S385" i="3" s="1"/>
  <c r="V385" i="3" s="1"/>
  <c r="Y385" i="3" s="1"/>
  <c r="AB385" i="3" s="1"/>
  <c r="AE385" i="3" s="1"/>
  <c r="AH385" i="3" s="1"/>
  <c r="AK385" i="3" s="1"/>
  <c r="AN385" i="3" s="1"/>
  <c r="D407" i="3"/>
  <c r="D453" i="3"/>
  <c r="D470" i="3"/>
  <c r="G470" i="3" s="1"/>
  <c r="J470" i="3" s="1"/>
  <c r="M470" i="3" s="1"/>
  <c r="P470" i="3" s="1"/>
  <c r="S470" i="3" s="1"/>
  <c r="V470" i="3" s="1"/>
  <c r="Y470" i="3" s="1"/>
  <c r="AB470" i="3" s="1"/>
  <c r="AE470" i="3" s="1"/>
  <c r="AH470" i="3" s="1"/>
  <c r="AK470" i="3" s="1"/>
  <c r="AN470" i="3" s="1"/>
  <c r="D524" i="3"/>
  <c r="G524" i="3" s="1"/>
  <c r="J524" i="3" s="1"/>
  <c r="M524" i="3" s="1"/>
  <c r="P524" i="3" s="1"/>
  <c r="S524" i="3" s="1"/>
  <c r="V524" i="3" s="1"/>
  <c r="Y524" i="3" s="1"/>
  <c r="AB524" i="3" s="1"/>
  <c r="AE524" i="3" s="1"/>
  <c r="AH524" i="3" s="1"/>
  <c r="AK524" i="3" s="1"/>
  <c r="AN524" i="3" s="1"/>
  <c r="D79" i="3"/>
  <c r="G79" i="3" s="1"/>
  <c r="J79" i="3" s="1"/>
  <c r="M79" i="3" s="1"/>
  <c r="P79" i="3" s="1"/>
  <c r="S79" i="3" s="1"/>
  <c r="V79" i="3" s="1"/>
  <c r="Y79" i="3" s="1"/>
  <c r="AB79" i="3" s="1"/>
  <c r="AE79" i="3" s="1"/>
  <c r="AH79" i="3" s="1"/>
  <c r="AK79" i="3" s="1"/>
  <c r="AN79" i="3" s="1"/>
  <c r="D214" i="3"/>
  <c r="G214" i="3" s="1"/>
  <c r="J214" i="3" s="1"/>
  <c r="M214" i="3" s="1"/>
  <c r="P214" i="3" s="1"/>
  <c r="S214" i="3" s="1"/>
  <c r="V214" i="3" s="1"/>
  <c r="Y214" i="3" s="1"/>
  <c r="AB214" i="3" s="1"/>
  <c r="AE214" i="3" s="1"/>
  <c r="AH214" i="3" s="1"/>
  <c r="AK214" i="3" s="1"/>
  <c r="AN214" i="3" s="1"/>
  <c r="D287" i="3"/>
  <c r="G287" i="3" s="1"/>
  <c r="J287" i="3" s="1"/>
  <c r="M287" i="3" s="1"/>
  <c r="P287" i="3" s="1"/>
  <c r="S287" i="3" s="1"/>
  <c r="V287" i="3" s="1"/>
  <c r="Y287" i="3" s="1"/>
  <c r="AB287" i="3" s="1"/>
  <c r="AE287" i="3" s="1"/>
  <c r="AH287" i="3" s="1"/>
  <c r="AK287" i="3" s="1"/>
  <c r="AN287" i="3" s="1"/>
  <c r="D321" i="3"/>
  <c r="G321" i="3" s="1"/>
  <c r="J321" i="3" s="1"/>
  <c r="M321" i="3" s="1"/>
  <c r="P321" i="3" s="1"/>
  <c r="S321" i="3" s="1"/>
  <c r="V321" i="3" s="1"/>
  <c r="Y321" i="3" s="1"/>
  <c r="AB321" i="3" s="1"/>
  <c r="AE321" i="3" s="1"/>
  <c r="AH321" i="3" s="1"/>
  <c r="AK321" i="3" s="1"/>
  <c r="AN321" i="3" s="1"/>
  <c r="D368" i="3"/>
  <c r="G368" i="3" s="1"/>
  <c r="J368" i="3" s="1"/>
  <c r="M368" i="3" s="1"/>
  <c r="P368" i="3" s="1"/>
  <c r="S368" i="3" s="1"/>
  <c r="V368" i="3" s="1"/>
  <c r="Y368" i="3" s="1"/>
  <c r="AB368" i="3" s="1"/>
  <c r="AE368" i="3" s="1"/>
  <c r="AH368" i="3" s="1"/>
  <c r="AK368" i="3" s="1"/>
  <c r="AN368" i="3" s="1"/>
  <c r="D386" i="3"/>
  <c r="G386" i="3" s="1"/>
  <c r="J386" i="3" s="1"/>
  <c r="M386" i="3" s="1"/>
  <c r="P386" i="3" s="1"/>
  <c r="S386" i="3" s="1"/>
  <c r="V386" i="3" s="1"/>
  <c r="Y386" i="3" s="1"/>
  <c r="AB386" i="3" s="1"/>
  <c r="AE386" i="3" s="1"/>
  <c r="AH386" i="3" s="1"/>
  <c r="AK386" i="3" s="1"/>
  <c r="AN386" i="3" s="1"/>
  <c r="D408" i="3"/>
  <c r="G408" i="3" s="1"/>
  <c r="J408" i="3" s="1"/>
  <c r="M408" i="3" s="1"/>
  <c r="P408" i="3" s="1"/>
  <c r="S408" i="3" s="1"/>
  <c r="V408" i="3" s="1"/>
  <c r="Y408" i="3" s="1"/>
  <c r="AB408" i="3" s="1"/>
  <c r="AE408" i="3" s="1"/>
  <c r="AH408" i="3" s="1"/>
  <c r="AK408" i="3" s="1"/>
  <c r="AN408" i="3" s="1"/>
  <c r="D456" i="3"/>
  <c r="G456" i="3" s="1"/>
  <c r="J456" i="3" s="1"/>
  <c r="M456" i="3" s="1"/>
  <c r="P456" i="3" s="1"/>
  <c r="S456" i="3" s="1"/>
  <c r="V456" i="3" s="1"/>
  <c r="Y456" i="3" s="1"/>
  <c r="AB456" i="3" s="1"/>
  <c r="AE456" i="3" s="1"/>
  <c r="AH456" i="3" s="1"/>
  <c r="AK456" i="3" s="1"/>
  <c r="AN456" i="3" s="1"/>
  <c r="D471" i="3"/>
  <c r="D9" i="3"/>
  <c r="D36" i="3"/>
  <c r="D184" i="3"/>
  <c r="G184" i="3" s="1"/>
  <c r="J184" i="3" s="1"/>
  <c r="M184" i="3" s="1"/>
  <c r="P184" i="3" s="1"/>
  <c r="S184" i="3" s="1"/>
  <c r="V184" i="3" s="1"/>
  <c r="Y184" i="3" s="1"/>
  <c r="AB184" i="3" s="1"/>
  <c r="AE184" i="3" s="1"/>
  <c r="AH184" i="3" s="1"/>
  <c r="AK184" i="3" s="1"/>
  <c r="AN184" i="3" s="1"/>
  <c r="D244" i="3"/>
  <c r="G244" i="3" s="1"/>
  <c r="J244" i="3" s="1"/>
  <c r="M244" i="3" s="1"/>
  <c r="P244" i="3" s="1"/>
  <c r="S244" i="3" s="1"/>
  <c r="V244" i="3" s="1"/>
  <c r="Y244" i="3" s="1"/>
  <c r="AB244" i="3" s="1"/>
  <c r="AE244" i="3" s="1"/>
  <c r="AH244" i="3" s="1"/>
  <c r="AK244" i="3" s="1"/>
  <c r="AN244" i="3" s="1"/>
  <c r="D309" i="3"/>
  <c r="G309" i="3" s="1"/>
  <c r="J309" i="3" s="1"/>
  <c r="M309" i="3" s="1"/>
  <c r="P309" i="3" s="1"/>
  <c r="S309" i="3" s="1"/>
  <c r="V309" i="3" s="1"/>
  <c r="Y309" i="3" s="1"/>
  <c r="AB309" i="3" s="1"/>
  <c r="AE309" i="3" s="1"/>
  <c r="AH309" i="3" s="1"/>
  <c r="AK309" i="3" s="1"/>
  <c r="AN309" i="3" s="1"/>
  <c r="D346" i="3"/>
  <c r="G346" i="3" s="1"/>
  <c r="J346" i="3" s="1"/>
  <c r="M346" i="3" s="1"/>
  <c r="P346" i="3" s="1"/>
  <c r="S346" i="3" s="1"/>
  <c r="V346" i="3" s="1"/>
  <c r="Y346" i="3" s="1"/>
  <c r="AB346" i="3" s="1"/>
  <c r="AE346" i="3" s="1"/>
  <c r="AH346" i="3" s="1"/>
  <c r="AK346" i="3" s="1"/>
  <c r="AN346" i="3" s="1"/>
  <c r="D387" i="3"/>
  <c r="G387" i="3" s="1"/>
  <c r="J387" i="3" s="1"/>
  <c r="M387" i="3" s="1"/>
  <c r="P387" i="3" s="1"/>
  <c r="S387" i="3" s="1"/>
  <c r="V387" i="3" s="1"/>
  <c r="Y387" i="3" s="1"/>
  <c r="AB387" i="3" s="1"/>
  <c r="AE387" i="3" s="1"/>
  <c r="AH387" i="3" s="1"/>
  <c r="AK387" i="3" s="1"/>
  <c r="AN387" i="3" s="1"/>
  <c r="D458" i="3"/>
  <c r="G458" i="3" s="1"/>
  <c r="J458" i="3" s="1"/>
  <c r="M458" i="3" s="1"/>
  <c r="P458" i="3" s="1"/>
  <c r="S458" i="3" s="1"/>
  <c r="V458" i="3" s="1"/>
  <c r="Y458" i="3" s="1"/>
  <c r="AB458" i="3" s="1"/>
  <c r="AE458" i="3" s="1"/>
  <c r="AH458" i="3" s="1"/>
  <c r="AK458" i="3" s="1"/>
  <c r="AN458" i="3" s="1"/>
  <c r="D87" i="3"/>
  <c r="G87" i="3" s="1"/>
  <c r="J87" i="3" s="1"/>
  <c r="M87" i="3" s="1"/>
  <c r="P87" i="3" s="1"/>
  <c r="S87" i="3" s="1"/>
  <c r="V87" i="3" s="1"/>
  <c r="Y87" i="3" s="1"/>
  <c r="AB87" i="3" s="1"/>
  <c r="AE87" i="3" s="1"/>
  <c r="AH87" i="3" s="1"/>
  <c r="AK87" i="3" s="1"/>
  <c r="AN87" i="3" s="1"/>
  <c r="D220" i="3"/>
  <c r="G220" i="3" s="1"/>
  <c r="J220" i="3" s="1"/>
  <c r="M220" i="3" s="1"/>
  <c r="P220" i="3" s="1"/>
  <c r="S220" i="3" s="1"/>
  <c r="V220" i="3" s="1"/>
  <c r="Y220" i="3" s="1"/>
  <c r="AB220" i="3" s="1"/>
  <c r="AE220" i="3" s="1"/>
  <c r="AH220" i="3" s="1"/>
  <c r="AK220" i="3" s="1"/>
  <c r="AN220" i="3" s="1"/>
  <c r="D310" i="3"/>
  <c r="G310" i="3" s="1"/>
  <c r="J310" i="3" s="1"/>
  <c r="M310" i="3" s="1"/>
  <c r="P310" i="3" s="1"/>
  <c r="S310" i="3" s="1"/>
  <c r="V310" i="3" s="1"/>
  <c r="Y310" i="3" s="1"/>
  <c r="AB310" i="3" s="1"/>
  <c r="AE310" i="3" s="1"/>
  <c r="AH310" i="3" s="1"/>
  <c r="AK310" i="3" s="1"/>
  <c r="AN310" i="3" s="1"/>
  <c r="D347" i="3"/>
  <c r="D392" i="3"/>
  <c r="G392" i="3" s="1"/>
  <c r="J392" i="3" s="1"/>
  <c r="M392" i="3" s="1"/>
  <c r="P392" i="3" s="1"/>
  <c r="S392" i="3" s="1"/>
  <c r="V392" i="3" s="1"/>
  <c r="Y392" i="3" s="1"/>
  <c r="AB392" i="3" s="1"/>
  <c r="AE392" i="3" s="1"/>
  <c r="AH392" i="3" s="1"/>
  <c r="AK392" i="3" s="1"/>
  <c r="AN392" i="3" s="1"/>
  <c r="D459" i="3"/>
  <c r="D43" i="3"/>
  <c r="G43" i="3" s="1"/>
  <c r="J43" i="3" s="1"/>
  <c r="M43" i="3" s="1"/>
  <c r="P43" i="3" s="1"/>
  <c r="S43" i="3" s="1"/>
  <c r="V43" i="3" s="1"/>
  <c r="Y43" i="3" s="1"/>
  <c r="AB43" i="3" s="1"/>
  <c r="AE43" i="3" s="1"/>
  <c r="AH43" i="3" s="1"/>
  <c r="AK43" i="3" s="1"/>
  <c r="AN43" i="3" s="1"/>
  <c r="D191" i="3"/>
  <c r="G191" i="3" s="1"/>
  <c r="J191" i="3" s="1"/>
  <c r="M191" i="3" s="1"/>
  <c r="P191" i="3" s="1"/>
  <c r="S191" i="3" s="1"/>
  <c r="V191" i="3" s="1"/>
  <c r="Y191" i="3" s="1"/>
  <c r="AB191" i="3" s="1"/>
  <c r="AE191" i="3" s="1"/>
  <c r="AH191" i="3" s="1"/>
  <c r="AK191" i="3" s="1"/>
  <c r="AN191" i="3" s="1"/>
  <c r="D294" i="3"/>
  <c r="G294" i="3" s="1"/>
  <c r="J294" i="3" s="1"/>
  <c r="M294" i="3" s="1"/>
  <c r="P294" i="3" s="1"/>
  <c r="S294" i="3" s="1"/>
  <c r="V294" i="3" s="1"/>
  <c r="Y294" i="3" s="1"/>
  <c r="AB294" i="3" s="1"/>
  <c r="AE294" i="3" s="1"/>
  <c r="AH294" i="3" s="1"/>
  <c r="AK294" i="3" s="1"/>
  <c r="AN294" i="3" s="1"/>
  <c r="D327" i="3"/>
  <c r="G327" i="3" s="1"/>
  <c r="J327" i="3" s="1"/>
  <c r="M327" i="3" s="1"/>
  <c r="P327" i="3" s="1"/>
  <c r="S327" i="3" s="1"/>
  <c r="V327" i="3" s="1"/>
  <c r="Y327" i="3" s="1"/>
  <c r="AB327" i="3" s="1"/>
  <c r="AE327" i="3" s="1"/>
  <c r="AH327" i="3" s="1"/>
  <c r="AK327" i="3" s="1"/>
  <c r="AN327" i="3" s="1"/>
  <c r="D371" i="3"/>
  <c r="G371" i="3" s="1"/>
  <c r="J371" i="3" s="1"/>
  <c r="M371" i="3" s="1"/>
  <c r="P371" i="3" s="1"/>
  <c r="S371" i="3" s="1"/>
  <c r="V371" i="3" s="1"/>
  <c r="Y371" i="3" s="1"/>
  <c r="AB371" i="3" s="1"/>
  <c r="AE371" i="3" s="1"/>
  <c r="AH371" i="3" s="1"/>
  <c r="AK371" i="3" s="1"/>
  <c r="AN371" i="3" s="1"/>
  <c r="D441" i="3"/>
  <c r="G441" i="3" s="1"/>
  <c r="J441" i="3" s="1"/>
  <c r="M441" i="3" s="1"/>
  <c r="P441" i="3" s="1"/>
  <c r="S441" i="3" s="1"/>
  <c r="V441" i="3" s="1"/>
  <c r="Y441" i="3" s="1"/>
  <c r="AB441" i="3" s="1"/>
  <c r="AE441" i="3" s="1"/>
  <c r="AH441" i="3" s="1"/>
  <c r="AK441" i="3" s="1"/>
  <c r="AN441" i="3" s="1"/>
  <c r="D474" i="3"/>
  <c r="G474" i="3" s="1"/>
  <c r="J474" i="3" s="1"/>
  <c r="M474" i="3" s="1"/>
  <c r="P474" i="3" s="1"/>
  <c r="S474" i="3" s="1"/>
  <c r="V474" i="3" s="1"/>
  <c r="Y474" i="3" s="1"/>
  <c r="AB474" i="3" s="1"/>
  <c r="AE474" i="3" s="1"/>
  <c r="AH474" i="3" s="1"/>
  <c r="AK474" i="3" s="1"/>
  <c r="AN474" i="3" s="1"/>
  <c r="D150" i="3"/>
  <c r="G150" i="3" s="1"/>
  <c r="J150" i="3" s="1"/>
  <c r="M150" i="3" s="1"/>
  <c r="P150" i="3" s="1"/>
  <c r="S150" i="3" s="1"/>
  <c r="V150" i="3" s="1"/>
  <c r="Y150" i="3" s="1"/>
  <c r="AB150" i="3" s="1"/>
  <c r="AE150" i="3" s="1"/>
  <c r="AH150" i="3" s="1"/>
  <c r="AK150" i="3" s="1"/>
  <c r="AN150" i="3" s="1"/>
  <c r="D249" i="3"/>
  <c r="G249" i="3" s="1"/>
  <c r="J249" i="3" s="1"/>
  <c r="M249" i="3" s="1"/>
  <c r="P249" i="3" s="1"/>
  <c r="S249" i="3" s="1"/>
  <c r="V249" i="3" s="1"/>
  <c r="Y249" i="3" s="1"/>
  <c r="AB249" i="3" s="1"/>
  <c r="AE249" i="3" s="1"/>
  <c r="AH249" i="3" s="1"/>
  <c r="AK249" i="3" s="1"/>
  <c r="AN249" i="3" s="1"/>
  <c r="D313" i="3"/>
  <c r="D350" i="3"/>
  <c r="G350" i="3" s="1"/>
  <c r="J350" i="3" s="1"/>
  <c r="M350" i="3" s="1"/>
  <c r="P350" i="3" s="1"/>
  <c r="S350" i="3" s="1"/>
  <c r="V350" i="3" s="1"/>
  <c r="Y350" i="3" s="1"/>
  <c r="AB350" i="3" s="1"/>
  <c r="AE350" i="3" s="1"/>
  <c r="AH350" i="3" s="1"/>
  <c r="AK350" i="3" s="1"/>
  <c r="AN350" i="3" s="1"/>
  <c r="D395" i="3"/>
  <c r="G395" i="3" s="1"/>
  <c r="J395" i="3" s="1"/>
  <c r="M395" i="3" s="1"/>
  <c r="P395" i="3" s="1"/>
  <c r="S395" i="3" s="1"/>
  <c r="V395" i="3" s="1"/>
  <c r="Y395" i="3" s="1"/>
  <c r="AB395" i="3" s="1"/>
  <c r="AE395" i="3" s="1"/>
  <c r="AH395" i="3" s="1"/>
  <c r="AK395" i="3" s="1"/>
  <c r="AN395" i="3" s="1"/>
  <c r="D462" i="3"/>
  <c r="G462" i="3" s="1"/>
  <c r="J462" i="3" s="1"/>
  <c r="M462" i="3" s="1"/>
  <c r="P462" i="3" s="1"/>
  <c r="S462" i="3" s="1"/>
  <c r="V462" i="3" s="1"/>
  <c r="Y462" i="3" s="1"/>
  <c r="AB462" i="3" s="1"/>
  <c r="AE462" i="3" s="1"/>
  <c r="AH462" i="3" s="1"/>
  <c r="AK462" i="3" s="1"/>
  <c r="AN462" i="3" s="1"/>
  <c r="D151" i="3"/>
  <c r="G151" i="3" s="1"/>
  <c r="J151" i="3" s="1"/>
  <c r="M151" i="3" s="1"/>
  <c r="P151" i="3" s="1"/>
  <c r="S151" i="3" s="1"/>
  <c r="V151" i="3" s="1"/>
  <c r="Y151" i="3" s="1"/>
  <c r="AB151" i="3" s="1"/>
  <c r="AE151" i="3" s="1"/>
  <c r="AH151" i="3" s="1"/>
  <c r="AK151" i="3" s="1"/>
  <c r="AN151" i="3" s="1"/>
  <c r="D200" i="3"/>
  <c r="G200" i="3" s="1"/>
  <c r="J200" i="3" s="1"/>
  <c r="M200" i="3" s="1"/>
  <c r="P200" i="3" s="1"/>
  <c r="S200" i="3" s="1"/>
  <c r="V200" i="3" s="1"/>
  <c r="Y200" i="3" s="1"/>
  <c r="AB200" i="3" s="1"/>
  <c r="AE200" i="3" s="1"/>
  <c r="AH200" i="3" s="1"/>
  <c r="AK200" i="3" s="1"/>
  <c r="AN200" i="3" s="1"/>
  <c r="D262" i="3"/>
  <c r="G262" i="3" s="1"/>
  <c r="J262" i="3" s="1"/>
  <c r="M262" i="3" s="1"/>
  <c r="P262" i="3" s="1"/>
  <c r="S262" i="3" s="1"/>
  <c r="V262" i="3" s="1"/>
  <c r="Y262" i="3" s="1"/>
  <c r="AB262" i="3" s="1"/>
  <c r="AE262" i="3" s="1"/>
  <c r="AH262" i="3" s="1"/>
  <c r="AK262" i="3" s="1"/>
  <c r="AN262" i="3" s="1"/>
  <c r="D330" i="3"/>
  <c r="G330" i="3" s="1"/>
  <c r="J330" i="3" s="1"/>
  <c r="M330" i="3" s="1"/>
  <c r="P330" i="3" s="1"/>
  <c r="S330" i="3" s="1"/>
  <c r="V330" i="3" s="1"/>
  <c r="Y330" i="3" s="1"/>
  <c r="AB330" i="3" s="1"/>
  <c r="AE330" i="3" s="1"/>
  <c r="AH330" i="3" s="1"/>
  <c r="AK330" i="3" s="1"/>
  <c r="AN330" i="3" s="1"/>
  <c r="D445" i="3"/>
  <c r="G445" i="3" s="1"/>
  <c r="J445" i="3" s="1"/>
  <c r="M445" i="3" s="1"/>
  <c r="P445" i="3" s="1"/>
  <c r="S445" i="3" s="1"/>
  <c r="V445" i="3" s="1"/>
  <c r="Y445" i="3" s="1"/>
  <c r="AB445" i="3" s="1"/>
  <c r="AE445" i="3" s="1"/>
  <c r="AH445" i="3" s="1"/>
  <c r="AK445" i="3" s="1"/>
  <c r="AN445" i="3" s="1"/>
  <c r="D476" i="3"/>
  <c r="G476" i="3" s="1"/>
  <c r="J476" i="3" s="1"/>
  <c r="M476" i="3" s="1"/>
  <c r="P476" i="3" s="1"/>
  <c r="S476" i="3" s="1"/>
  <c r="V476" i="3" s="1"/>
  <c r="Y476" i="3" s="1"/>
  <c r="AB476" i="3" s="1"/>
  <c r="AE476" i="3" s="1"/>
  <c r="AH476" i="3" s="1"/>
  <c r="AK476" i="3" s="1"/>
  <c r="AN476" i="3" s="1"/>
  <c r="D169" i="3"/>
  <c r="G169" i="3" s="1"/>
  <c r="J169" i="3" s="1"/>
  <c r="M169" i="3" s="1"/>
  <c r="P169" i="3" s="1"/>
  <c r="S169" i="3" s="1"/>
  <c r="V169" i="3" s="1"/>
  <c r="Y169" i="3" s="1"/>
  <c r="AB169" i="3" s="1"/>
  <c r="AE169" i="3" s="1"/>
  <c r="AH169" i="3" s="1"/>
  <c r="AK169" i="3" s="1"/>
  <c r="AN169" i="3" s="1"/>
  <c r="D278" i="3"/>
  <c r="G278" i="3" s="1"/>
  <c r="J278" i="3" s="1"/>
  <c r="M278" i="3" s="1"/>
  <c r="P278" i="3" s="1"/>
  <c r="S278" i="3" s="1"/>
  <c r="V278" i="3" s="1"/>
  <c r="Y278" i="3" s="1"/>
  <c r="AB278" i="3" s="1"/>
  <c r="AE278" i="3" s="1"/>
  <c r="AH278" i="3" s="1"/>
  <c r="AK278" i="3" s="1"/>
  <c r="AN278" i="3" s="1"/>
  <c r="D315" i="3"/>
  <c r="G315" i="3" s="1"/>
  <c r="J315" i="3" s="1"/>
  <c r="M315" i="3" s="1"/>
  <c r="P315" i="3" s="1"/>
  <c r="S315" i="3" s="1"/>
  <c r="V315" i="3" s="1"/>
  <c r="Y315" i="3" s="1"/>
  <c r="AB315" i="3" s="1"/>
  <c r="AE315" i="3" s="1"/>
  <c r="AH315" i="3" s="1"/>
  <c r="AK315" i="3" s="1"/>
  <c r="AN315" i="3" s="1"/>
  <c r="D360" i="3"/>
  <c r="G360" i="3" s="1"/>
  <c r="J360" i="3" s="1"/>
  <c r="M360" i="3" s="1"/>
  <c r="P360" i="3" s="1"/>
  <c r="S360" i="3" s="1"/>
  <c r="V360" i="3" s="1"/>
  <c r="Y360" i="3" s="1"/>
  <c r="AB360" i="3" s="1"/>
  <c r="AE360" i="3" s="1"/>
  <c r="AH360" i="3" s="1"/>
  <c r="AK360" i="3" s="1"/>
  <c r="AN360" i="3" s="1"/>
  <c r="D481" i="3"/>
  <c r="G481" i="3" s="1"/>
  <c r="J481" i="3" s="1"/>
  <c r="M481" i="3" s="1"/>
  <c r="P481" i="3" s="1"/>
  <c r="S481" i="3" s="1"/>
  <c r="V481" i="3" s="1"/>
  <c r="Y481" i="3" s="1"/>
  <c r="AB481" i="3" s="1"/>
  <c r="AE481" i="3" s="1"/>
  <c r="AH481" i="3" s="1"/>
  <c r="AK481" i="3" s="1"/>
  <c r="AN481" i="3" s="1"/>
  <c r="D54" i="3"/>
  <c r="G54" i="3" s="1"/>
  <c r="J54" i="3" s="1"/>
  <c r="M54" i="3" s="1"/>
  <c r="P54" i="3" s="1"/>
  <c r="S54" i="3" s="1"/>
  <c r="V54" i="3" s="1"/>
  <c r="Y54" i="3" s="1"/>
  <c r="AB54" i="3" s="1"/>
  <c r="AE54" i="3" s="1"/>
  <c r="AH54" i="3" s="1"/>
  <c r="AK54" i="3" s="1"/>
  <c r="AN54" i="3" s="1"/>
  <c r="D237" i="3"/>
  <c r="G237" i="3" s="1"/>
  <c r="J237" i="3" s="1"/>
  <c r="M237" i="3" s="1"/>
  <c r="P237" i="3" s="1"/>
  <c r="S237" i="3" s="1"/>
  <c r="V237" i="3" s="1"/>
  <c r="Y237" i="3" s="1"/>
  <c r="AB237" i="3" s="1"/>
  <c r="AE237" i="3" s="1"/>
  <c r="AH237" i="3" s="1"/>
  <c r="AK237" i="3" s="1"/>
  <c r="AN237" i="3" s="1"/>
  <c r="D300" i="3"/>
  <c r="G300" i="3" s="1"/>
  <c r="J300" i="3" s="1"/>
  <c r="M300" i="3" s="1"/>
  <c r="P300" i="3" s="1"/>
  <c r="S300" i="3" s="1"/>
  <c r="V300" i="3" s="1"/>
  <c r="Y300" i="3" s="1"/>
  <c r="AB300" i="3" s="1"/>
  <c r="AE300" i="3" s="1"/>
  <c r="AH300" i="3" s="1"/>
  <c r="AK300" i="3" s="1"/>
  <c r="AN300" i="3" s="1"/>
  <c r="D332" i="3"/>
  <c r="G332" i="3" s="1"/>
  <c r="J332" i="3" s="1"/>
  <c r="M332" i="3" s="1"/>
  <c r="P332" i="3" s="1"/>
  <c r="S332" i="3" s="1"/>
  <c r="V332" i="3" s="1"/>
  <c r="Y332" i="3" s="1"/>
  <c r="AB332" i="3" s="1"/>
  <c r="AE332" i="3" s="1"/>
  <c r="AH332" i="3" s="1"/>
  <c r="AK332" i="3" s="1"/>
  <c r="AN332" i="3" s="1"/>
  <c r="D379" i="3"/>
  <c r="G379" i="3" s="1"/>
  <c r="J379" i="3" s="1"/>
  <c r="M379" i="3" s="1"/>
  <c r="P379" i="3" s="1"/>
  <c r="S379" i="3" s="1"/>
  <c r="V379" i="3" s="1"/>
  <c r="Y379" i="3" s="1"/>
  <c r="AB379" i="3" s="1"/>
  <c r="AE379" i="3" s="1"/>
  <c r="AH379" i="3" s="1"/>
  <c r="AK379" i="3" s="1"/>
  <c r="AN379" i="3" s="1"/>
  <c r="D449" i="3"/>
  <c r="G449" i="3" s="1"/>
  <c r="J449" i="3" s="1"/>
  <c r="M449" i="3" s="1"/>
  <c r="P449" i="3" s="1"/>
  <c r="S449" i="3" s="1"/>
  <c r="V449" i="3" s="1"/>
  <c r="Y449" i="3" s="1"/>
  <c r="AB449" i="3" s="1"/>
  <c r="AE449" i="3" s="1"/>
  <c r="AH449" i="3" s="1"/>
  <c r="AK449" i="3" s="1"/>
  <c r="AN449" i="3" s="1"/>
  <c r="D490" i="3"/>
  <c r="G490" i="3" s="1"/>
  <c r="J490" i="3" s="1"/>
  <c r="M490" i="3" s="1"/>
  <c r="P490" i="3" s="1"/>
  <c r="S490" i="3" s="1"/>
  <c r="V490" i="3" s="1"/>
  <c r="Y490" i="3" s="1"/>
  <c r="AB490" i="3" s="1"/>
  <c r="AE490" i="3" s="1"/>
  <c r="AH490" i="3" s="1"/>
  <c r="AK490" i="3" s="1"/>
  <c r="AN490" i="3" s="1"/>
  <c r="D58" i="3"/>
  <c r="G58" i="3" s="1"/>
  <c r="J58" i="3" s="1"/>
  <c r="M58" i="3" s="1"/>
  <c r="P58" i="3" s="1"/>
  <c r="S58" i="3" s="1"/>
  <c r="V58" i="3" s="1"/>
  <c r="Y58" i="3" s="1"/>
  <c r="AB58" i="3" s="1"/>
  <c r="AE58" i="3" s="1"/>
  <c r="AH58" i="3" s="1"/>
  <c r="AK58" i="3" s="1"/>
  <c r="AN58" i="3" s="1"/>
  <c r="D239" i="3"/>
  <c r="G239" i="3" s="1"/>
  <c r="J239" i="3" s="1"/>
  <c r="M239" i="3" s="1"/>
  <c r="P239" i="3" s="1"/>
  <c r="S239" i="3" s="1"/>
  <c r="V239" i="3" s="1"/>
  <c r="Y239" i="3" s="1"/>
  <c r="AB239" i="3" s="1"/>
  <c r="AE239" i="3" s="1"/>
  <c r="AH239" i="3" s="1"/>
  <c r="AK239" i="3" s="1"/>
  <c r="AN239" i="3" s="1"/>
  <c r="D301" i="3"/>
  <c r="D334" i="3"/>
  <c r="D380" i="3"/>
  <c r="G380" i="3" s="1"/>
  <c r="J380" i="3" s="1"/>
  <c r="M380" i="3" s="1"/>
  <c r="P380" i="3" s="1"/>
  <c r="S380" i="3" s="1"/>
  <c r="V380" i="3" s="1"/>
  <c r="Y380" i="3" s="1"/>
  <c r="AB380" i="3" s="1"/>
  <c r="AE380" i="3" s="1"/>
  <c r="AH380" i="3" s="1"/>
  <c r="AK380" i="3" s="1"/>
  <c r="AN380" i="3" s="1"/>
  <c r="D450" i="3"/>
  <c r="G450" i="3" s="1"/>
  <c r="J450" i="3" s="1"/>
  <c r="M450" i="3" s="1"/>
  <c r="P450" i="3" s="1"/>
  <c r="S450" i="3" s="1"/>
  <c r="V450" i="3" s="1"/>
  <c r="Y450" i="3" s="1"/>
  <c r="AB450" i="3" s="1"/>
  <c r="AE450" i="3" s="1"/>
  <c r="AH450" i="3" s="1"/>
  <c r="AK450" i="3" s="1"/>
  <c r="AN450" i="3" s="1"/>
  <c r="D493" i="3"/>
  <c r="G493" i="3" s="1"/>
  <c r="J493" i="3" s="1"/>
  <c r="M493" i="3" s="1"/>
  <c r="P493" i="3" s="1"/>
  <c r="S493" i="3" s="1"/>
  <c r="V493" i="3" s="1"/>
  <c r="Y493" i="3" s="1"/>
  <c r="AB493" i="3" s="1"/>
  <c r="AE493" i="3" s="1"/>
  <c r="AH493" i="3" s="1"/>
  <c r="AK493" i="3" s="1"/>
  <c r="AN493" i="3" s="1"/>
  <c r="D71" i="3"/>
  <c r="G71" i="3" s="1"/>
  <c r="J71" i="3" s="1"/>
  <c r="M71" i="3" s="1"/>
  <c r="P71" i="3" s="1"/>
  <c r="S71" i="3" s="1"/>
  <c r="V71" i="3" s="1"/>
  <c r="Y71" i="3" s="1"/>
  <c r="AB71" i="3" s="1"/>
  <c r="AE71" i="3" s="1"/>
  <c r="AH71" i="3" s="1"/>
  <c r="AK71" i="3" s="1"/>
  <c r="AN71" i="3" s="1"/>
  <c r="D208" i="3"/>
  <c r="G208" i="3" s="1"/>
  <c r="J208" i="3" s="1"/>
  <c r="M208" i="3" s="1"/>
  <c r="P208" i="3" s="1"/>
  <c r="S208" i="3" s="1"/>
  <c r="V208" i="3" s="1"/>
  <c r="Y208" i="3" s="1"/>
  <c r="AB208" i="3" s="1"/>
  <c r="AE208" i="3" s="1"/>
  <c r="AH208" i="3" s="1"/>
  <c r="AK208" i="3" s="1"/>
  <c r="AN208" i="3" s="1"/>
  <c r="D284" i="3"/>
  <c r="G284" i="3" s="1"/>
  <c r="J284" i="3" s="1"/>
  <c r="M284" i="3" s="1"/>
  <c r="P284" i="3" s="1"/>
  <c r="S284" i="3" s="1"/>
  <c r="V284" i="3" s="1"/>
  <c r="Y284" i="3" s="1"/>
  <c r="AB284" i="3" s="1"/>
  <c r="AE284" i="3" s="1"/>
  <c r="AH284" i="3" s="1"/>
  <c r="AK284" i="3" s="1"/>
  <c r="AN284" i="3" s="1"/>
  <c r="D302" i="3"/>
  <c r="G302" i="3" s="1"/>
  <c r="J302" i="3" s="1"/>
  <c r="M302" i="3" s="1"/>
  <c r="P302" i="3" s="1"/>
  <c r="S302" i="3" s="1"/>
  <c r="V302" i="3" s="1"/>
  <c r="Y302" i="3" s="1"/>
  <c r="AB302" i="3" s="1"/>
  <c r="AE302" i="3" s="1"/>
  <c r="AH302" i="3" s="1"/>
  <c r="AK302" i="3" s="1"/>
  <c r="AN302" i="3" s="1"/>
  <c r="D318" i="3"/>
  <c r="G318" i="3" s="1"/>
  <c r="J318" i="3" s="1"/>
  <c r="M318" i="3" s="1"/>
  <c r="P318" i="3" s="1"/>
  <c r="S318" i="3" s="1"/>
  <c r="V318" i="3" s="1"/>
  <c r="Y318" i="3" s="1"/>
  <c r="AB318" i="3" s="1"/>
  <c r="AE318" i="3" s="1"/>
  <c r="AH318" i="3" s="1"/>
  <c r="AK318" i="3" s="1"/>
  <c r="AN318" i="3" s="1"/>
  <c r="D339" i="3"/>
  <c r="G339" i="3" s="1"/>
  <c r="J339" i="3" s="1"/>
  <c r="M339" i="3" s="1"/>
  <c r="P339" i="3" s="1"/>
  <c r="S339" i="3" s="1"/>
  <c r="V339" i="3" s="1"/>
  <c r="Y339" i="3" s="1"/>
  <c r="AB339" i="3" s="1"/>
  <c r="AE339" i="3" s="1"/>
  <c r="AH339" i="3" s="1"/>
  <c r="AK339" i="3" s="1"/>
  <c r="AN339" i="3" s="1"/>
  <c r="D363" i="3"/>
  <c r="G363" i="3" s="1"/>
  <c r="J363" i="3" s="1"/>
  <c r="M363" i="3" s="1"/>
  <c r="P363" i="3" s="1"/>
  <c r="S363" i="3" s="1"/>
  <c r="V363" i="3" s="1"/>
  <c r="Y363" i="3" s="1"/>
  <c r="AB363" i="3" s="1"/>
  <c r="AE363" i="3" s="1"/>
  <c r="AH363" i="3" s="1"/>
  <c r="AK363" i="3" s="1"/>
  <c r="AN363" i="3" s="1"/>
  <c r="D383" i="3"/>
  <c r="D405" i="3"/>
  <c r="G405" i="3" s="1"/>
  <c r="J405" i="3" s="1"/>
  <c r="M405" i="3" s="1"/>
  <c r="P405" i="3" s="1"/>
  <c r="S405" i="3" s="1"/>
  <c r="V405" i="3" s="1"/>
  <c r="Y405" i="3" s="1"/>
  <c r="AB405" i="3" s="1"/>
  <c r="AE405" i="3" s="1"/>
  <c r="AH405" i="3" s="1"/>
  <c r="AK405" i="3" s="1"/>
  <c r="AN405" i="3" s="1"/>
  <c r="D451" i="3"/>
  <c r="G451" i="3" s="1"/>
  <c r="J451" i="3" s="1"/>
  <c r="M451" i="3" s="1"/>
  <c r="P451" i="3" s="1"/>
  <c r="S451" i="3" s="1"/>
  <c r="V451" i="3" s="1"/>
  <c r="Y451" i="3" s="1"/>
  <c r="AB451" i="3" s="1"/>
  <c r="AE451" i="3" s="1"/>
  <c r="AH451" i="3" s="1"/>
  <c r="AK451" i="3" s="1"/>
  <c r="AN451" i="3" s="1"/>
  <c r="D468" i="3"/>
  <c r="G468" i="3" s="1"/>
  <c r="J468" i="3" s="1"/>
  <c r="M468" i="3" s="1"/>
  <c r="P468" i="3" s="1"/>
  <c r="S468" i="3" s="1"/>
  <c r="V468" i="3" s="1"/>
  <c r="Y468" i="3" s="1"/>
  <c r="AB468" i="3" s="1"/>
  <c r="AE468" i="3" s="1"/>
  <c r="AH468" i="3" s="1"/>
  <c r="AK468" i="3" s="1"/>
  <c r="AN468" i="3" s="1"/>
  <c r="D495" i="3"/>
  <c r="G495" i="3" s="1"/>
  <c r="J495" i="3" s="1"/>
  <c r="M495" i="3" s="1"/>
  <c r="P495" i="3" s="1"/>
  <c r="S495" i="3" s="1"/>
  <c r="V495" i="3" s="1"/>
  <c r="Y495" i="3" s="1"/>
  <c r="AB495" i="3" s="1"/>
  <c r="AE495" i="3" s="1"/>
  <c r="AH495" i="3" s="1"/>
  <c r="AK495" i="3" s="1"/>
  <c r="AN495" i="3" s="1"/>
  <c r="D10" i="3"/>
  <c r="G10" i="3" s="1"/>
  <c r="J10" i="3" s="1"/>
  <c r="M10" i="3" s="1"/>
  <c r="P10" i="3" s="1"/>
  <c r="S10" i="3" s="1"/>
  <c r="V10" i="3" s="1"/>
  <c r="Y10" i="3" s="1"/>
  <c r="AB10" i="3" s="1"/>
  <c r="AE10" i="3" s="1"/>
  <c r="AH10" i="3" s="1"/>
  <c r="AK10" i="3" s="1"/>
  <c r="AN10" i="3" s="1"/>
  <c r="D14" i="3"/>
  <c r="G14" i="3" s="1"/>
  <c r="J14" i="3" s="1"/>
  <c r="M14" i="3" s="1"/>
  <c r="P14" i="3" s="1"/>
  <c r="S14" i="3" s="1"/>
  <c r="V14" i="3" s="1"/>
  <c r="Y14" i="3" s="1"/>
  <c r="AB14" i="3" s="1"/>
  <c r="AE14" i="3" s="1"/>
  <c r="AH14" i="3" s="1"/>
  <c r="AK14" i="3" s="1"/>
  <c r="AN14" i="3" s="1"/>
  <c r="D18" i="3"/>
  <c r="G18" i="3" s="1"/>
  <c r="J18" i="3" s="1"/>
  <c r="M18" i="3" s="1"/>
  <c r="P18" i="3" s="1"/>
  <c r="S18" i="3" s="1"/>
  <c r="V18" i="3" s="1"/>
  <c r="Y18" i="3" s="1"/>
  <c r="AB18" i="3" s="1"/>
  <c r="AE18" i="3" s="1"/>
  <c r="AH18" i="3" s="1"/>
  <c r="AK18" i="3" s="1"/>
  <c r="AN18" i="3" s="1"/>
  <c r="D22" i="3"/>
  <c r="G22" i="3" s="1"/>
  <c r="J22" i="3" s="1"/>
  <c r="M22" i="3" s="1"/>
  <c r="P22" i="3" s="1"/>
  <c r="S22" i="3" s="1"/>
  <c r="V22" i="3" s="1"/>
  <c r="Y22" i="3" s="1"/>
  <c r="AB22" i="3" s="1"/>
  <c r="AE22" i="3" s="1"/>
  <c r="AH22" i="3" s="1"/>
  <c r="AK22" i="3" s="1"/>
  <c r="AN22" i="3" s="1"/>
  <c r="D26" i="3"/>
  <c r="G26" i="3" s="1"/>
  <c r="J26" i="3" s="1"/>
  <c r="M26" i="3" s="1"/>
  <c r="P26" i="3" s="1"/>
  <c r="S26" i="3" s="1"/>
  <c r="V26" i="3" s="1"/>
  <c r="Y26" i="3" s="1"/>
  <c r="AB26" i="3" s="1"/>
  <c r="AE26" i="3" s="1"/>
  <c r="AH26" i="3" s="1"/>
  <c r="AK26" i="3" s="1"/>
  <c r="AN26" i="3" s="1"/>
  <c r="D30" i="3"/>
  <c r="G30" i="3" s="1"/>
  <c r="J30" i="3" s="1"/>
  <c r="M30" i="3" s="1"/>
  <c r="P30" i="3" s="1"/>
  <c r="S30" i="3" s="1"/>
  <c r="V30" i="3" s="1"/>
  <c r="Y30" i="3" s="1"/>
  <c r="AB30" i="3" s="1"/>
  <c r="AE30" i="3" s="1"/>
  <c r="AH30" i="3" s="1"/>
  <c r="AK30" i="3" s="1"/>
  <c r="AN30" i="3" s="1"/>
  <c r="D42" i="3"/>
  <c r="G42" i="3" s="1"/>
  <c r="J42" i="3" s="1"/>
  <c r="M42" i="3" s="1"/>
  <c r="P42" i="3" s="1"/>
  <c r="S42" i="3" s="1"/>
  <c r="V42" i="3" s="1"/>
  <c r="Y42" i="3" s="1"/>
  <c r="AB42" i="3" s="1"/>
  <c r="AE42" i="3" s="1"/>
  <c r="AH42" i="3" s="1"/>
  <c r="AK42" i="3" s="1"/>
  <c r="AN42" i="3" s="1"/>
  <c r="D46" i="3"/>
  <c r="G46" i="3" s="1"/>
  <c r="J46" i="3" s="1"/>
  <c r="M46" i="3" s="1"/>
  <c r="P46" i="3" s="1"/>
  <c r="S46" i="3" s="1"/>
  <c r="V46" i="3" s="1"/>
  <c r="Y46" i="3" s="1"/>
  <c r="AB46" i="3" s="1"/>
  <c r="AE46" i="3" s="1"/>
  <c r="AH46" i="3" s="1"/>
  <c r="AK46" i="3" s="1"/>
  <c r="AN46" i="3" s="1"/>
  <c r="D50" i="3"/>
  <c r="G50" i="3" s="1"/>
  <c r="J50" i="3" s="1"/>
  <c r="M50" i="3" s="1"/>
  <c r="P50" i="3" s="1"/>
  <c r="S50" i="3" s="1"/>
  <c r="V50" i="3" s="1"/>
  <c r="Y50" i="3" s="1"/>
  <c r="AB50" i="3" s="1"/>
  <c r="AE50" i="3" s="1"/>
  <c r="AH50" i="3" s="1"/>
  <c r="AK50" i="3" s="1"/>
  <c r="AN50" i="3" s="1"/>
  <c r="D62" i="3"/>
  <c r="G62" i="3" s="1"/>
  <c r="J62" i="3" s="1"/>
  <c r="M62" i="3" s="1"/>
  <c r="P62" i="3" s="1"/>
  <c r="S62" i="3" s="1"/>
  <c r="V62" i="3" s="1"/>
  <c r="Y62" i="3" s="1"/>
  <c r="AB62" i="3" s="1"/>
  <c r="AE62" i="3" s="1"/>
  <c r="AH62" i="3" s="1"/>
  <c r="AK62" i="3" s="1"/>
  <c r="AN62" i="3" s="1"/>
  <c r="D66" i="3"/>
  <c r="G66" i="3" s="1"/>
  <c r="J66" i="3" s="1"/>
  <c r="M66" i="3" s="1"/>
  <c r="P66" i="3" s="1"/>
  <c r="S66" i="3" s="1"/>
  <c r="V66" i="3" s="1"/>
  <c r="Y66" i="3" s="1"/>
  <c r="AB66" i="3" s="1"/>
  <c r="AE66" i="3" s="1"/>
  <c r="AH66" i="3" s="1"/>
  <c r="AK66" i="3" s="1"/>
  <c r="AN66" i="3" s="1"/>
  <c r="D70" i="3"/>
  <c r="G70" i="3" s="1"/>
  <c r="J70" i="3" s="1"/>
  <c r="M70" i="3" s="1"/>
  <c r="P70" i="3" s="1"/>
  <c r="S70" i="3" s="1"/>
  <c r="V70" i="3" s="1"/>
  <c r="Y70" i="3" s="1"/>
  <c r="AB70" i="3" s="1"/>
  <c r="AE70" i="3" s="1"/>
  <c r="AH70" i="3" s="1"/>
  <c r="AK70" i="3" s="1"/>
  <c r="AN70" i="3" s="1"/>
  <c r="D74" i="3"/>
  <c r="G74" i="3" s="1"/>
  <c r="J74" i="3" s="1"/>
  <c r="M74" i="3" s="1"/>
  <c r="P74" i="3" s="1"/>
  <c r="S74" i="3" s="1"/>
  <c r="V74" i="3" s="1"/>
  <c r="Y74" i="3" s="1"/>
  <c r="AB74" i="3" s="1"/>
  <c r="AE74" i="3" s="1"/>
  <c r="AH74" i="3" s="1"/>
  <c r="AK74" i="3" s="1"/>
  <c r="AN74" i="3" s="1"/>
  <c r="D82" i="3"/>
  <c r="G82" i="3" s="1"/>
  <c r="J82" i="3" s="1"/>
  <c r="M82" i="3" s="1"/>
  <c r="P82" i="3" s="1"/>
  <c r="S82" i="3" s="1"/>
  <c r="V82" i="3" s="1"/>
  <c r="Y82" i="3" s="1"/>
  <c r="AB82" i="3" s="1"/>
  <c r="AE82" i="3" s="1"/>
  <c r="AH82" i="3" s="1"/>
  <c r="AK82" i="3" s="1"/>
  <c r="AN82" i="3" s="1"/>
  <c r="D90" i="3"/>
  <c r="G90" i="3" s="1"/>
  <c r="J90" i="3" s="1"/>
  <c r="M90" i="3" s="1"/>
  <c r="P90" i="3" s="1"/>
  <c r="S90" i="3" s="1"/>
  <c r="V90" i="3" s="1"/>
  <c r="Y90" i="3" s="1"/>
  <c r="AB90" i="3" s="1"/>
  <c r="AE90" i="3" s="1"/>
  <c r="AH90" i="3" s="1"/>
  <c r="AK90" i="3" s="1"/>
  <c r="AN90" i="3" s="1"/>
  <c r="D94" i="3"/>
  <c r="G94" i="3" s="1"/>
  <c r="J94" i="3" s="1"/>
  <c r="M94" i="3" s="1"/>
  <c r="P94" i="3" s="1"/>
  <c r="S94" i="3" s="1"/>
  <c r="V94" i="3" s="1"/>
  <c r="Y94" i="3" s="1"/>
  <c r="AB94" i="3" s="1"/>
  <c r="AE94" i="3" s="1"/>
  <c r="AH94" i="3" s="1"/>
  <c r="AK94" i="3" s="1"/>
  <c r="AN94" i="3" s="1"/>
  <c r="D98" i="3"/>
  <c r="G98" i="3" s="1"/>
  <c r="J98" i="3" s="1"/>
  <c r="M98" i="3" s="1"/>
  <c r="P98" i="3" s="1"/>
  <c r="S98" i="3" s="1"/>
  <c r="V98" i="3" s="1"/>
  <c r="Y98" i="3" s="1"/>
  <c r="AB98" i="3" s="1"/>
  <c r="AE98" i="3" s="1"/>
  <c r="AH98" i="3" s="1"/>
  <c r="AK98" i="3" s="1"/>
  <c r="AN98" i="3" s="1"/>
  <c r="D102" i="3"/>
  <c r="G102" i="3" s="1"/>
  <c r="J102" i="3" s="1"/>
  <c r="M102" i="3" s="1"/>
  <c r="P102" i="3" s="1"/>
  <c r="S102" i="3" s="1"/>
  <c r="V102" i="3" s="1"/>
  <c r="Y102" i="3" s="1"/>
  <c r="AB102" i="3" s="1"/>
  <c r="AE102" i="3" s="1"/>
  <c r="AH102" i="3" s="1"/>
  <c r="AK102" i="3" s="1"/>
  <c r="AN102" i="3" s="1"/>
  <c r="D106" i="3"/>
  <c r="G106" i="3" s="1"/>
  <c r="J106" i="3" s="1"/>
  <c r="M106" i="3" s="1"/>
  <c r="P106" i="3" s="1"/>
  <c r="S106" i="3" s="1"/>
  <c r="V106" i="3" s="1"/>
  <c r="Y106" i="3" s="1"/>
  <c r="AB106" i="3" s="1"/>
  <c r="AE106" i="3" s="1"/>
  <c r="AH106" i="3" s="1"/>
  <c r="AK106" i="3" s="1"/>
  <c r="AN106" i="3" s="1"/>
  <c r="D110" i="3"/>
  <c r="G110" i="3" s="1"/>
  <c r="J110" i="3" s="1"/>
  <c r="M110" i="3" s="1"/>
  <c r="P110" i="3" s="1"/>
  <c r="S110" i="3" s="1"/>
  <c r="V110" i="3" s="1"/>
  <c r="Y110" i="3" s="1"/>
  <c r="AB110" i="3" s="1"/>
  <c r="AE110" i="3" s="1"/>
  <c r="AH110" i="3" s="1"/>
  <c r="AK110" i="3" s="1"/>
  <c r="AN110" i="3" s="1"/>
  <c r="D114" i="3"/>
  <c r="G114" i="3" s="1"/>
  <c r="J114" i="3" s="1"/>
  <c r="M114" i="3" s="1"/>
  <c r="P114" i="3" s="1"/>
  <c r="S114" i="3" s="1"/>
  <c r="V114" i="3" s="1"/>
  <c r="Y114" i="3" s="1"/>
  <c r="AB114" i="3" s="1"/>
  <c r="AE114" i="3" s="1"/>
  <c r="AH114" i="3" s="1"/>
  <c r="AK114" i="3" s="1"/>
  <c r="AN114" i="3" s="1"/>
  <c r="D118" i="3"/>
  <c r="G118" i="3" s="1"/>
  <c r="J118" i="3" s="1"/>
  <c r="M118" i="3" s="1"/>
  <c r="P118" i="3" s="1"/>
  <c r="S118" i="3" s="1"/>
  <c r="V118" i="3" s="1"/>
  <c r="Y118" i="3" s="1"/>
  <c r="AB118" i="3" s="1"/>
  <c r="AE118" i="3" s="1"/>
  <c r="AH118" i="3" s="1"/>
  <c r="AK118" i="3" s="1"/>
  <c r="AN118" i="3" s="1"/>
  <c r="D122" i="3"/>
  <c r="G122" i="3" s="1"/>
  <c r="J122" i="3" s="1"/>
  <c r="M122" i="3" s="1"/>
  <c r="P122" i="3" s="1"/>
  <c r="S122" i="3" s="1"/>
  <c r="V122" i="3" s="1"/>
  <c r="Y122" i="3" s="1"/>
  <c r="AB122" i="3" s="1"/>
  <c r="AE122" i="3" s="1"/>
  <c r="AH122" i="3" s="1"/>
  <c r="AK122" i="3" s="1"/>
  <c r="AN122" i="3" s="1"/>
  <c r="D126" i="3"/>
  <c r="G126" i="3" s="1"/>
  <c r="J126" i="3" s="1"/>
  <c r="M126" i="3" s="1"/>
  <c r="P126" i="3" s="1"/>
  <c r="S126" i="3" s="1"/>
  <c r="V126" i="3" s="1"/>
  <c r="Y126" i="3" s="1"/>
  <c r="AB126" i="3" s="1"/>
  <c r="AE126" i="3" s="1"/>
  <c r="AH126" i="3" s="1"/>
  <c r="AK126" i="3" s="1"/>
  <c r="AN126" i="3" s="1"/>
  <c r="D130" i="3"/>
  <c r="G130" i="3" s="1"/>
  <c r="J130" i="3" s="1"/>
  <c r="M130" i="3" s="1"/>
  <c r="P130" i="3" s="1"/>
  <c r="S130" i="3" s="1"/>
  <c r="V130" i="3" s="1"/>
  <c r="Y130" i="3" s="1"/>
  <c r="AB130" i="3" s="1"/>
  <c r="AE130" i="3" s="1"/>
  <c r="AH130" i="3" s="1"/>
  <c r="AK130" i="3" s="1"/>
  <c r="AN130" i="3" s="1"/>
  <c r="D134" i="3"/>
  <c r="G134" i="3" s="1"/>
  <c r="J134" i="3" s="1"/>
  <c r="M134" i="3" s="1"/>
  <c r="P134" i="3" s="1"/>
  <c r="S134" i="3" s="1"/>
  <c r="V134" i="3" s="1"/>
  <c r="Y134" i="3" s="1"/>
  <c r="AB134" i="3" s="1"/>
  <c r="AE134" i="3" s="1"/>
  <c r="AH134" i="3" s="1"/>
  <c r="AK134" i="3" s="1"/>
  <c r="AN134" i="3" s="1"/>
  <c r="D138" i="3"/>
  <c r="G138" i="3" s="1"/>
  <c r="J138" i="3" s="1"/>
  <c r="M138" i="3" s="1"/>
  <c r="P138" i="3" s="1"/>
  <c r="S138" i="3" s="1"/>
  <c r="V138" i="3" s="1"/>
  <c r="Y138" i="3" s="1"/>
  <c r="AB138" i="3" s="1"/>
  <c r="AE138" i="3" s="1"/>
  <c r="AH138" i="3" s="1"/>
  <c r="AK138" i="3" s="1"/>
  <c r="AN138" i="3" s="1"/>
  <c r="D142" i="3"/>
  <c r="G142" i="3" s="1"/>
  <c r="J142" i="3" s="1"/>
  <c r="M142" i="3" s="1"/>
  <c r="P142" i="3" s="1"/>
  <c r="S142" i="3" s="1"/>
  <c r="V142" i="3" s="1"/>
  <c r="Y142" i="3" s="1"/>
  <c r="AB142" i="3" s="1"/>
  <c r="AE142" i="3" s="1"/>
  <c r="AH142" i="3" s="1"/>
  <c r="AK142" i="3" s="1"/>
  <c r="AN142" i="3" s="1"/>
  <c r="D146" i="3"/>
  <c r="G146" i="3" s="1"/>
  <c r="J146" i="3" s="1"/>
  <c r="M146" i="3" s="1"/>
  <c r="P146" i="3" s="1"/>
  <c r="S146" i="3" s="1"/>
  <c r="V146" i="3" s="1"/>
  <c r="Y146" i="3" s="1"/>
  <c r="AB146" i="3" s="1"/>
  <c r="AE146" i="3" s="1"/>
  <c r="AH146" i="3" s="1"/>
  <c r="AK146" i="3" s="1"/>
  <c r="AN146" i="3" s="1"/>
  <c r="D154" i="3"/>
  <c r="G154" i="3" s="1"/>
  <c r="J154" i="3" s="1"/>
  <c r="M154" i="3" s="1"/>
  <c r="P154" i="3" s="1"/>
  <c r="S154" i="3" s="1"/>
  <c r="V154" i="3" s="1"/>
  <c r="Y154" i="3" s="1"/>
  <c r="AB154" i="3" s="1"/>
  <c r="AE154" i="3" s="1"/>
  <c r="AH154" i="3" s="1"/>
  <c r="AK154" i="3" s="1"/>
  <c r="AN154" i="3" s="1"/>
  <c r="D158" i="3"/>
  <c r="G158" i="3" s="1"/>
  <c r="J158" i="3" s="1"/>
  <c r="M158" i="3" s="1"/>
  <c r="P158" i="3" s="1"/>
  <c r="S158" i="3" s="1"/>
  <c r="V158" i="3" s="1"/>
  <c r="Y158" i="3" s="1"/>
  <c r="AB158" i="3" s="1"/>
  <c r="AE158" i="3" s="1"/>
  <c r="AH158" i="3" s="1"/>
  <c r="AK158" i="3" s="1"/>
  <c r="AN158" i="3" s="1"/>
  <c r="D162" i="3"/>
  <c r="G162" i="3" s="1"/>
  <c r="J162" i="3" s="1"/>
  <c r="M162" i="3" s="1"/>
  <c r="P162" i="3" s="1"/>
  <c r="S162" i="3" s="1"/>
  <c r="V162" i="3" s="1"/>
  <c r="Y162" i="3" s="1"/>
  <c r="AB162" i="3" s="1"/>
  <c r="AE162" i="3" s="1"/>
  <c r="AH162" i="3" s="1"/>
  <c r="AK162" i="3" s="1"/>
  <c r="AN162" i="3" s="1"/>
  <c r="D166" i="3"/>
  <c r="G166" i="3" s="1"/>
  <c r="J166" i="3" s="1"/>
  <c r="M166" i="3" s="1"/>
  <c r="P166" i="3" s="1"/>
  <c r="S166" i="3" s="1"/>
  <c r="V166" i="3" s="1"/>
  <c r="Y166" i="3" s="1"/>
  <c r="AB166" i="3" s="1"/>
  <c r="AE166" i="3" s="1"/>
  <c r="AH166" i="3" s="1"/>
  <c r="AK166" i="3" s="1"/>
  <c r="AN166" i="3" s="1"/>
  <c r="D170" i="3"/>
  <c r="G170" i="3" s="1"/>
  <c r="J170" i="3" s="1"/>
  <c r="M170" i="3" s="1"/>
  <c r="P170" i="3" s="1"/>
  <c r="S170" i="3" s="1"/>
  <c r="V170" i="3" s="1"/>
  <c r="Y170" i="3" s="1"/>
  <c r="AB170" i="3" s="1"/>
  <c r="AE170" i="3" s="1"/>
  <c r="AH170" i="3" s="1"/>
  <c r="AK170" i="3" s="1"/>
  <c r="AN170" i="3" s="1"/>
  <c r="D178" i="3"/>
  <c r="G178" i="3" s="1"/>
  <c r="J178" i="3" s="1"/>
  <c r="M178" i="3" s="1"/>
  <c r="P178" i="3" s="1"/>
  <c r="S178" i="3" s="1"/>
  <c r="V178" i="3" s="1"/>
  <c r="Y178" i="3" s="1"/>
  <c r="AB178" i="3" s="1"/>
  <c r="AE178" i="3" s="1"/>
  <c r="AH178" i="3" s="1"/>
  <c r="AK178" i="3" s="1"/>
  <c r="AN178" i="3" s="1"/>
  <c r="D182" i="3"/>
  <c r="G182" i="3" s="1"/>
  <c r="J182" i="3" s="1"/>
  <c r="M182" i="3" s="1"/>
  <c r="P182" i="3" s="1"/>
  <c r="S182" i="3" s="1"/>
  <c r="V182" i="3" s="1"/>
  <c r="Y182" i="3" s="1"/>
  <c r="AB182" i="3" s="1"/>
  <c r="AE182" i="3" s="1"/>
  <c r="AH182" i="3" s="1"/>
  <c r="AK182" i="3" s="1"/>
  <c r="AN182" i="3" s="1"/>
  <c r="D190" i="3"/>
  <c r="G190" i="3" s="1"/>
  <c r="J190" i="3" s="1"/>
  <c r="M190" i="3" s="1"/>
  <c r="P190" i="3" s="1"/>
  <c r="S190" i="3" s="1"/>
  <c r="V190" i="3" s="1"/>
  <c r="Y190" i="3" s="1"/>
  <c r="AB190" i="3" s="1"/>
  <c r="AE190" i="3" s="1"/>
  <c r="AH190" i="3" s="1"/>
  <c r="AK190" i="3" s="1"/>
  <c r="AN190" i="3" s="1"/>
  <c r="D194" i="3"/>
  <c r="G194" i="3" s="1"/>
  <c r="J194" i="3" s="1"/>
  <c r="M194" i="3" s="1"/>
  <c r="P194" i="3" s="1"/>
  <c r="S194" i="3" s="1"/>
  <c r="V194" i="3" s="1"/>
  <c r="Y194" i="3" s="1"/>
  <c r="AB194" i="3" s="1"/>
  <c r="AE194" i="3" s="1"/>
  <c r="AH194" i="3" s="1"/>
  <c r="AK194" i="3" s="1"/>
  <c r="AN194" i="3" s="1"/>
  <c r="D198" i="3"/>
  <c r="G198" i="3" s="1"/>
  <c r="J198" i="3" s="1"/>
  <c r="M198" i="3" s="1"/>
  <c r="P198" i="3" s="1"/>
  <c r="S198" i="3" s="1"/>
  <c r="V198" i="3" s="1"/>
  <c r="Y198" i="3" s="1"/>
  <c r="AB198" i="3" s="1"/>
  <c r="AE198" i="3" s="1"/>
  <c r="AH198" i="3" s="1"/>
  <c r="AK198" i="3" s="1"/>
  <c r="AN198" i="3" s="1"/>
  <c r="D202" i="3"/>
  <c r="G202" i="3" s="1"/>
  <c r="J202" i="3" s="1"/>
  <c r="M202" i="3" s="1"/>
  <c r="P202" i="3" s="1"/>
  <c r="S202" i="3" s="1"/>
  <c r="V202" i="3" s="1"/>
  <c r="Y202" i="3" s="1"/>
  <c r="AB202" i="3" s="1"/>
  <c r="AE202" i="3" s="1"/>
  <c r="AH202" i="3" s="1"/>
  <c r="AK202" i="3" s="1"/>
  <c r="AN202" i="3" s="1"/>
  <c r="D210" i="3"/>
  <c r="G210" i="3" s="1"/>
  <c r="J210" i="3" s="1"/>
  <c r="M210" i="3" s="1"/>
  <c r="P210" i="3" s="1"/>
  <c r="S210" i="3" s="1"/>
  <c r="V210" i="3" s="1"/>
  <c r="Y210" i="3" s="1"/>
  <c r="AB210" i="3" s="1"/>
  <c r="AE210" i="3" s="1"/>
  <c r="AH210" i="3" s="1"/>
  <c r="AK210" i="3" s="1"/>
  <c r="AN210" i="3" s="1"/>
  <c r="D218" i="3"/>
  <c r="G218" i="3" s="1"/>
  <c r="J218" i="3" s="1"/>
  <c r="M218" i="3" s="1"/>
  <c r="P218" i="3" s="1"/>
  <c r="S218" i="3" s="1"/>
  <c r="V218" i="3" s="1"/>
  <c r="Y218" i="3" s="1"/>
  <c r="AB218" i="3" s="1"/>
  <c r="AE218" i="3" s="1"/>
  <c r="AH218" i="3" s="1"/>
  <c r="AK218" i="3" s="1"/>
  <c r="AN218" i="3" s="1"/>
  <c r="D222" i="3"/>
  <c r="G222" i="3" s="1"/>
  <c r="J222" i="3" s="1"/>
  <c r="M222" i="3" s="1"/>
  <c r="P222" i="3" s="1"/>
  <c r="S222" i="3" s="1"/>
  <c r="V222" i="3" s="1"/>
  <c r="Y222" i="3" s="1"/>
  <c r="AB222" i="3" s="1"/>
  <c r="AE222" i="3" s="1"/>
  <c r="AH222" i="3" s="1"/>
  <c r="AK222" i="3" s="1"/>
  <c r="AN222" i="3" s="1"/>
  <c r="D226" i="3"/>
  <c r="G226" i="3" s="1"/>
  <c r="J226" i="3" s="1"/>
  <c r="M226" i="3" s="1"/>
  <c r="P226" i="3" s="1"/>
  <c r="S226" i="3" s="1"/>
  <c r="V226" i="3" s="1"/>
  <c r="Y226" i="3" s="1"/>
  <c r="AB226" i="3" s="1"/>
  <c r="AE226" i="3" s="1"/>
  <c r="AH226" i="3" s="1"/>
  <c r="AK226" i="3" s="1"/>
  <c r="AN226" i="3" s="1"/>
  <c r="D230" i="3"/>
  <c r="G230" i="3" s="1"/>
  <c r="J230" i="3" s="1"/>
  <c r="M230" i="3" s="1"/>
  <c r="P230" i="3" s="1"/>
  <c r="S230" i="3" s="1"/>
  <c r="V230" i="3" s="1"/>
  <c r="Y230" i="3" s="1"/>
  <c r="AB230" i="3" s="1"/>
  <c r="AE230" i="3" s="1"/>
  <c r="AH230" i="3" s="1"/>
  <c r="AK230" i="3" s="1"/>
  <c r="AN230" i="3" s="1"/>
  <c r="D234" i="3"/>
  <c r="G234" i="3" s="1"/>
  <c r="J234" i="3" s="1"/>
  <c r="M234" i="3" s="1"/>
  <c r="P234" i="3" s="1"/>
  <c r="S234" i="3" s="1"/>
  <c r="V234" i="3" s="1"/>
  <c r="Y234" i="3" s="1"/>
  <c r="AB234" i="3" s="1"/>
  <c r="AE234" i="3" s="1"/>
  <c r="AH234" i="3" s="1"/>
  <c r="AK234" i="3" s="1"/>
  <c r="AN234" i="3" s="1"/>
  <c r="D238" i="3"/>
  <c r="G238" i="3" s="1"/>
  <c r="J238" i="3" s="1"/>
  <c r="M238" i="3" s="1"/>
  <c r="P238" i="3" s="1"/>
  <c r="S238" i="3" s="1"/>
  <c r="V238" i="3" s="1"/>
  <c r="Y238" i="3" s="1"/>
  <c r="AB238" i="3" s="1"/>
  <c r="AE238" i="3" s="1"/>
  <c r="AH238" i="3" s="1"/>
  <c r="AK238" i="3" s="1"/>
  <c r="AN238" i="3" s="1"/>
  <c r="D250" i="3"/>
  <c r="G250" i="3" s="1"/>
  <c r="J250" i="3" s="1"/>
  <c r="M250" i="3" s="1"/>
  <c r="P250" i="3" s="1"/>
  <c r="S250" i="3" s="1"/>
  <c r="V250" i="3" s="1"/>
  <c r="Y250" i="3" s="1"/>
  <c r="AB250" i="3" s="1"/>
  <c r="AE250" i="3" s="1"/>
  <c r="AH250" i="3" s="1"/>
  <c r="AK250" i="3" s="1"/>
  <c r="AN250" i="3" s="1"/>
  <c r="D254" i="3"/>
  <c r="G254" i="3" s="1"/>
  <c r="J254" i="3" s="1"/>
  <c r="M254" i="3" s="1"/>
  <c r="P254" i="3" s="1"/>
  <c r="S254" i="3" s="1"/>
  <c r="V254" i="3" s="1"/>
  <c r="Y254" i="3" s="1"/>
  <c r="AB254" i="3" s="1"/>
  <c r="AE254" i="3" s="1"/>
  <c r="AH254" i="3" s="1"/>
  <c r="AK254" i="3" s="1"/>
  <c r="AN254" i="3" s="1"/>
  <c r="D258" i="3"/>
  <c r="G258" i="3" s="1"/>
  <c r="J258" i="3" s="1"/>
  <c r="M258" i="3" s="1"/>
  <c r="P258" i="3" s="1"/>
  <c r="S258" i="3" s="1"/>
  <c r="V258" i="3" s="1"/>
  <c r="Y258" i="3" s="1"/>
  <c r="AB258" i="3" s="1"/>
  <c r="AE258" i="3" s="1"/>
  <c r="AH258" i="3" s="1"/>
  <c r="AK258" i="3" s="1"/>
  <c r="AN258" i="3" s="1"/>
  <c r="D266" i="3"/>
  <c r="G266" i="3" s="1"/>
  <c r="J266" i="3" s="1"/>
  <c r="M266" i="3" s="1"/>
  <c r="P266" i="3" s="1"/>
  <c r="S266" i="3" s="1"/>
  <c r="V266" i="3" s="1"/>
  <c r="Y266" i="3" s="1"/>
  <c r="AB266" i="3" s="1"/>
  <c r="AE266" i="3" s="1"/>
  <c r="AH266" i="3" s="1"/>
  <c r="AK266" i="3" s="1"/>
  <c r="AN266" i="3" s="1"/>
  <c r="D270" i="3"/>
  <c r="G270" i="3" s="1"/>
  <c r="J270" i="3" s="1"/>
  <c r="M270" i="3" s="1"/>
  <c r="P270" i="3" s="1"/>
  <c r="S270" i="3" s="1"/>
  <c r="V270" i="3" s="1"/>
  <c r="Y270" i="3" s="1"/>
  <c r="AB270" i="3" s="1"/>
  <c r="AE270" i="3" s="1"/>
  <c r="AH270" i="3" s="1"/>
  <c r="AK270" i="3" s="1"/>
  <c r="AN270" i="3" s="1"/>
  <c r="D274" i="3"/>
  <c r="G274" i="3" s="1"/>
  <c r="J274" i="3" s="1"/>
  <c r="M274" i="3" s="1"/>
  <c r="P274" i="3" s="1"/>
  <c r="S274" i="3" s="1"/>
  <c r="V274" i="3" s="1"/>
  <c r="Y274" i="3" s="1"/>
  <c r="AB274" i="3" s="1"/>
  <c r="AE274" i="3" s="1"/>
  <c r="AH274" i="3" s="1"/>
  <c r="AK274" i="3" s="1"/>
  <c r="AN274" i="3" s="1"/>
  <c r="D290" i="3"/>
  <c r="G290" i="3" s="1"/>
  <c r="J290" i="3" s="1"/>
  <c r="M290" i="3" s="1"/>
  <c r="P290" i="3" s="1"/>
  <c r="S290" i="3" s="1"/>
  <c r="V290" i="3" s="1"/>
  <c r="Y290" i="3" s="1"/>
  <c r="AB290" i="3" s="1"/>
  <c r="AE290" i="3" s="1"/>
  <c r="AH290" i="3" s="1"/>
  <c r="AK290" i="3" s="1"/>
  <c r="AN290" i="3" s="1"/>
  <c r="D306" i="3"/>
  <c r="G306" i="3" s="1"/>
  <c r="J306" i="3" s="1"/>
  <c r="M306" i="3" s="1"/>
  <c r="P306" i="3" s="1"/>
  <c r="S306" i="3" s="1"/>
  <c r="V306" i="3" s="1"/>
  <c r="Y306" i="3" s="1"/>
  <c r="AB306" i="3" s="1"/>
  <c r="AE306" i="3" s="1"/>
  <c r="AH306" i="3" s="1"/>
  <c r="AK306" i="3" s="1"/>
  <c r="AN306" i="3" s="1"/>
  <c r="D322" i="3"/>
  <c r="G322" i="3" s="1"/>
  <c r="J322" i="3" s="1"/>
  <c r="M322" i="3" s="1"/>
  <c r="P322" i="3" s="1"/>
  <c r="S322" i="3" s="1"/>
  <c r="V322" i="3" s="1"/>
  <c r="Y322" i="3" s="1"/>
  <c r="AB322" i="3" s="1"/>
  <c r="AE322" i="3" s="1"/>
  <c r="AH322" i="3" s="1"/>
  <c r="AK322" i="3" s="1"/>
  <c r="AN322" i="3" s="1"/>
  <c r="D326" i="3"/>
  <c r="G326" i="3" s="1"/>
  <c r="J326" i="3" s="1"/>
  <c r="M326" i="3" s="1"/>
  <c r="P326" i="3" s="1"/>
  <c r="S326" i="3" s="1"/>
  <c r="V326" i="3" s="1"/>
  <c r="Y326" i="3" s="1"/>
  <c r="AB326" i="3" s="1"/>
  <c r="AE326" i="3" s="1"/>
  <c r="AH326" i="3" s="1"/>
  <c r="AK326" i="3" s="1"/>
  <c r="AN326" i="3" s="1"/>
  <c r="D338" i="3"/>
  <c r="G338" i="3" s="1"/>
  <c r="J338" i="3" s="1"/>
  <c r="M338" i="3" s="1"/>
  <c r="P338" i="3" s="1"/>
  <c r="S338" i="3" s="1"/>
  <c r="V338" i="3" s="1"/>
  <c r="Y338" i="3" s="1"/>
  <c r="AB338" i="3" s="1"/>
  <c r="AE338" i="3" s="1"/>
  <c r="AH338" i="3" s="1"/>
  <c r="AK338" i="3" s="1"/>
  <c r="AN338" i="3" s="1"/>
  <c r="D342" i="3"/>
  <c r="G342" i="3" s="1"/>
  <c r="J342" i="3" s="1"/>
  <c r="M342" i="3" s="1"/>
  <c r="P342" i="3" s="1"/>
  <c r="S342" i="3" s="1"/>
  <c r="V342" i="3" s="1"/>
  <c r="Y342" i="3" s="1"/>
  <c r="AB342" i="3" s="1"/>
  <c r="AE342" i="3" s="1"/>
  <c r="AH342" i="3" s="1"/>
  <c r="AK342" i="3" s="1"/>
  <c r="AN342" i="3" s="1"/>
  <c r="D358" i="3"/>
  <c r="G358" i="3" s="1"/>
  <c r="J358" i="3" s="1"/>
  <c r="M358" i="3" s="1"/>
  <c r="P358" i="3" s="1"/>
  <c r="S358" i="3" s="1"/>
  <c r="V358" i="3" s="1"/>
  <c r="Y358" i="3" s="1"/>
  <c r="AB358" i="3" s="1"/>
  <c r="AE358" i="3" s="1"/>
  <c r="AH358" i="3" s="1"/>
  <c r="AK358" i="3" s="1"/>
  <c r="AN358" i="3" s="1"/>
  <c r="D366" i="3"/>
  <c r="G366" i="3" s="1"/>
  <c r="J366" i="3" s="1"/>
  <c r="M366" i="3" s="1"/>
  <c r="P366" i="3" s="1"/>
  <c r="S366" i="3" s="1"/>
  <c r="V366" i="3" s="1"/>
  <c r="Y366" i="3" s="1"/>
  <c r="AB366" i="3" s="1"/>
  <c r="AE366" i="3" s="1"/>
  <c r="AH366" i="3" s="1"/>
  <c r="AK366" i="3" s="1"/>
  <c r="AN366" i="3" s="1"/>
  <c r="D374" i="3"/>
  <c r="G374" i="3" s="1"/>
  <c r="J374" i="3" s="1"/>
  <c r="M374" i="3" s="1"/>
  <c r="P374" i="3" s="1"/>
  <c r="S374" i="3" s="1"/>
  <c r="V374" i="3" s="1"/>
  <c r="Y374" i="3" s="1"/>
  <c r="AB374" i="3" s="1"/>
  <c r="AE374" i="3" s="1"/>
  <c r="AH374" i="3" s="1"/>
  <c r="AK374" i="3" s="1"/>
  <c r="AN374" i="3" s="1"/>
  <c r="D382" i="3"/>
  <c r="G382" i="3" s="1"/>
  <c r="J382" i="3" s="1"/>
  <c r="M382" i="3" s="1"/>
  <c r="P382" i="3" s="1"/>
  <c r="S382" i="3" s="1"/>
  <c r="V382" i="3" s="1"/>
  <c r="Y382" i="3" s="1"/>
  <c r="AB382" i="3" s="1"/>
  <c r="AE382" i="3" s="1"/>
  <c r="AH382" i="3" s="1"/>
  <c r="AK382" i="3" s="1"/>
  <c r="AN382" i="3" s="1"/>
  <c r="D390" i="3"/>
  <c r="G390" i="3" s="1"/>
  <c r="J390" i="3" s="1"/>
  <c r="M390" i="3" s="1"/>
  <c r="P390" i="3" s="1"/>
  <c r="S390" i="3" s="1"/>
  <c r="V390" i="3" s="1"/>
  <c r="Y390" i="3" s="1"/>
  <c r="AB390" i="3" s="1"/>
  <c r="AE390" i="3" s="1"/>
  <c r="AH390" i="3" s="1"/>
  <c r="AK390" i="3" s="1"/>
  <c r="AN390" i="3" s="1"/>
  <c r="D394" i="3"/>
  <c r="G394" i="3" s="1"/>
  <c r="J394" i="3" s="1"/>
  <c r="M394" i="3" s="1"/>
  <c r="P394" i="3" s="1"/>
  <c r="S394" i="3" s="1"/>
  <c r="V394" i="3" s="1"/>
  <c r="Y394" i="3" s="1"/>
  <c r="AB394" i="3" s="1"/>
  <c r="AE394" i="3" s="1"/>
  <c r="AH394" i="3" s="1"/>
  <c r="AK394" i="3" s="1"/>
  <c r="AN394" i="3" s="1"/>
  <c r="D398" i="3"/>
  <c r="G398" i="3" s="1"/>
  <c r="J398" i="3" s="1"/>
  <c r="M398" i="3" s="1"/>
  <c r="P398" i="3" s="1"/>
  <c r="S398" i="3" s="1"/>
  <c r="V398" i="3" s="1"/>
  <c r="Y398" i="3" s="1"/>
  <c r="AB398" i="3" s="1"/>
  <c r="AE398" i="3" s="1"/>
  <c r="AH398" i="3" s="1"/>
  <c r="AK398" i="3" s="1"/>
  <c r="AN398" i="3" s="1"/>
  <c r="D410" i="3"/>
  <c r="G410" i="3" s="1"/>
  <c r="J410" i="3" s="1"/>
  <c r="M410" i="3" s="1"/>
  <c r="P410" i="3" s="1"/>
  <c r="S410" i="3" s="1"/>
  <c r="V410" i="3" s="1"/>
  <c r="Y410" i="3" s="1"/>
  <c r="AB410" i="3" s="1"/>
  <c r="AE410" i="3" s="1"/>
  <c r="AH410" i="3" s="1"/>
  <c r="AK410" i="3" s="1"/>
  <c r="AN410" i="3" s="1"/>
  <c r="D414" i="3"/>
  <c r="G414" i="3" s="1"/>
  <c r="J414" i="3" s="1"/>
  <c r="M414" i="3" s="1"/>
  <c r="P414" i="3" s="1"/>
  <c r="S414" i="3" s="1"/>
  <c r="V414" i="3" s="1"/>
  <c r="Y414" i="3" s="1"/>
  <c r="AB414" i="3" s="1"/>
  <c r="AE414" i="3" s="1"/>
  <c r="AH414" i="3" s="1"/>
  <c r="AK414" i="3" s="1"/>
  <c r="AN414" i="3" s="1"/>
  <c r="D418" i="3"/>
  <c r="G418" i="3" s="1"/>
  <c r="J418" i="3" s="1"/>
  <c r="M418" i="3" s="1"/>
  <c r="P418" i="3" s="1"/>
  <c r="S418" i="3" s="1"/>
  <c r="V418" i="3" s="1"/>
  <c r="Y418" i="3" s="1"/>
  <c r="AB418" i="3" s="1"/>
  <c r="AE418" i="3" s="1"/>
  <c r="AH418" i="3" s="1"/>
  <c r="AK418" i="3" s="1"/>
  <c r="AN418" i="3" s="1"/>
  <c r="D422" i="3"/>
  <c r="G422" i="3" s="1"/>
  <c r="J422" i="3" s="1"/>
  <c r="M422" i="3" s="1"/>
  <c r="P422" i="3" s="1"/>
  <c r="S422" i="3" s="1"/>
  <c r="V422" i="3" s="1"/>
  <c r="Y422" i="3" s="1"/>
  <c r="AB422" i="3" s="1"/>
  <c r="AE422" i="3" s="1"/>
  <c r="AH422" i="3" s="1"/>
  <c r="AK422" i="3" s="1"/>
  <c r="AN422" i="3" s="1"/>
  <c r="D426" i="3"/>
  <c r="G426" i="3" s="1"/>
  <c r="J426" i="3" s="1"/>
  <c r="M426" i="3" s="1"/>
  <c r="P426" i="3" s="1"/>
  <c r="S426" i="3" s="1"/>
  <c r="V426" i="3" s="1"/>
  <c r="Y426" i="3" s="1"/>
  <c r="AB426" i="3" s="1"/>
  <c r="AE426" i="3" s="1"/>
  <c r="AH426" i="3" s="1"/>
  <c r="AK426" i="3" s="1"/>
  <c r="AN426" i="3" s="1"/>
  <c r="D430" i="3"/>
  <c r="G430" i="3" s="1"/>
  <c r="J430" i="3" s="1"/>
  <c r="M430" i="3" s="1"/>
  <c r="P430" i="3" s="1"/>
  <c r="S430" i="3" s="1"/>
  <c r="V430" i="3" s="1"/>
  <c r="Y430" i="3" s="1"/>
  <c r="AB430" i="3" s="1"/>
  <c r="AE430" i="3" s="1"/>
  <c r="AH430" i="3" s="1"/>
  <c r="AK430" i="3" s="1"/>
  <c r="AN430" i="3" s="1"/>
  <c r="D434" i="3"/>
  <c r="G434" i="3" s="1"/>
  <c r="J434" i="3" s="1"/>
  <c r="M434" i="3" s="1"/>
  <c r="P434" i="3" s="1"/>
  <c r="S434" i="3" s="1"/>
  <c r="V434" i="3" s="1"/>
  <c r="Y434" i="3" s="1"/>
  <c r="AB434" i="3" s="1"/>
  <c r="AE434" i="3" s="1"/>
  <c r="AH434" i="3" s="1"/>
  <c r="AK434" i="3" s="1"/>
  <c r="AN434" i="3" s="1"/>
  <c r="D438" i="3"/>
  <c r="G438" i="3" s="1"/>
  <c r="J438" i="3" s="1"/>
  <c r="M438" i="3" s="1"/>
  <c r="P438" i="3" s="1"/>
  <c r="S438" i="3" s="1"/>
  <c r="V438" i="3" s="1"/>
  <c r="Y438" i="3" s="1"/>
  <c r="AB438" i="3" s="1"/>
  <c r="AE438" i="3" s="1"/>
  <c r="AH438" i="3" s="1"/>
  <c r="AK438" i="3" s="1"/>
  <c r="AN438" i="3" s="1"/>
  <c r="D442" i="3"/>
  <c r="G442" i="3" s="1"/>
  <c r="J442" i="3" s="1"/>
  <c r="M442" i="3" s="1"/>
  <c r="P442" i="3" s="1"/>
  <c r="S442" i="3" s="1"/>
  <c r="V442" i="3" s="1"/>
  <c r="Y442" i="3" s="1"/>
  <c r="AB442" i="3" s="1"/>
  <c r="AE442" i="3" s="1"/>
  <c r="AH442" i="3" s="1"/>
  <c r="AK442" i="3" s="1"/>
  <c r="AN442" i="3" s="1"/>
  <c r="D446" i="3"/>
  <c r="G446" i="3" s="1"/>
  <c r="J446" i="3" s="1"/>
  <c r="M446" i="3" s="1"/>
  <c r="P446" i="3" s="1"/>
  <c r="S446" i="3" s="1"/>
  <c r="V446" i="3" s="1"/>
  <c r="Y446" i="3" s="1"/>
  <c r="AB446" i="3" s="1"/>
  <c r="AE446" i="3" s="1"/>
  <c r="AH446" i="3" s="1"/>
  <c r="AK446" i="3" s="1"/>
  <c r="AN446" i="3" s="1"/>
  <c r="D454" i="3"/>
  <c r="G454" i="3" s="1"/>
  <c r="J454" i="3" s="1"/>
  <c r="M454" i="3" s="1"/>
  <c r="P454" i="3" s="1"/>
  <c r="S454" i="3" s="1"/>
  <c r="V454" i="3" s="1"/>
  <c r="Y454" i="3" s="1"/>
  <c r="AB454" i="3" s="1"/>
  <c r="AE454" i="3" s="1"/>
  <c r="AH454" i="3" s="1"/>
  <c r="AK454" i="3" s="1"/>
  <c r="AN454" i="3" s="1"/>
  <c r="D478" i="3"/>
  <c r="G478" i="3" s="1"/>
  <c r="J478" i="3" s="1"/>
  <c r="M478" i="3" s="1"/>
  <c r="P478" i="3" s="1"/>
  <c r="S478" i="3" s="1"/>
  <c r="V478" i="3" s="1"/>
  <c r="Y478" i="3" s="1"/>
  <c r="AB478" i="3" s="1"/>
  <c r="AE478" i="3" s="1"/>
  <c r="AH478" i="3" s="1"/>
  <c r="AK478" i="3" s="1"/>
  <c r="AN478" i="3" s="1"/>
  <c r="D482" i="3"/>
  <c r="G482" i="3" s="1"/>
  <c r="J482" i="3" s="1"/>
  <c r="M482" i="3" s="1"/>
  <c r="P482" i="3" s="1"/>
  <c r="S482" i="3" s="1"/>
  <c r="V482" i="3" s="1"/>
  <c r="Y482" i="3" s="1"/>
  <c r="AB482" i="3" s="1"/>
  <c r="AE482" i="3" s="1"/>
  <c r="AH482" i="3" s="1"/>
  <c r="AK482" i="3" s="1"/>
  <c r="AN482" i="3" s="1"/>
  <c r="D486" i="3"/>
  <c r="G486" i="3" s="1"/>
  <c r="J486" i="3" s="1"/>
  <c r="M486" i="3" s="1"/>
  <c r="P486" i="3" s="1"/>
  <c r="S486" i="3" s="1"/>
  <c r="V486" i="3" s="1"/>
  <c r="Y486" i="3" s="1"/>
  <c r="AB486" i="3" s="1"/>
  <c r="AE486" i="3" s="1"/>
  <c r="AH486" i="3" s="1"/>
  <c r="AK486" i="3" s="1"/>
  <c r="AN486" i="3" s="1"/>
  <c r="D494" i="3"/>
  <c r="G494" i="3" s="1"/>
  <c r="J494" i="3" s="1"/>
  <c r="M494" i="3" s="1"/>
  <c r="P494" i="3" s="1"/>
  <c r="S494" i="3" s="1"/>
  <c r="V494" i="3" s="1"/>
  <c r="Y494" i="3" s="1"/>
  <c r="AB494" i="3" s="1"/>
  <c r="AE494" i="3" s="1"/>
  <c r="AH494" i="3" s="1"/>
  <c r="AK494" i="3" s="1"/>
  <c r="AN494" i="3" s="1"/>
  <c r="D498" i="3"/>
  <c r="G498" i="3" s="1"/>
  <c r="J498" i="3" s="1"/>
  <c r="M498" i="3" s="1"/>
  <c r="P498" i="3" s="1"/>
  <c r="S498" i="3" s="1"/>
  <c r="V498" i="3" s="1"/>
  <c r="Y498" i="3" s="1"/>
  <c r="AB498" i="3" s="1"/>
  <c r="AE498" i="3" s="1"/>
  <c r="AH498" i="3" s="1"/>
  <c r="AK498" i="3" s="1"/>
  <c r="AN498" i="3" s="1"/>
  <c r="D502" i="3"/>
  <c r="G502" i="3" s="1"/>
  <c r="J502" i="3" s="1"/>
  <c r="M502" i="3" s="1"/>
  <c r="P502" i="3" s="1"/>
  <c r="S502" i="3" s="1"/>
  <c r="V502" i="3" s="1"/>
  <c r="Y502" i="3" s="1"/>
  <c r="AB502" i="3" s="1"/>
  <c r="AE502" i="3" s="1"/>
  <c r="AH502" i="3" s="1"/>
  <c r="AK502" i="3" s="1"/>
  <c r="AN502" i="3" s="1"/>
  <c r="D506" i="3"/>
  <c r="G506" i="3" s="1"/>
  <c r="J506" i="3" s="1"/>
  <c r="M506" i="3" s="1"/>
  <c r="P506" i="3" s="1"/>
  <c r="S506" i="3" s="1"/>
  <c r="V506" i="3" s="1"/>
  <c r="Y506" i="3" s="1"/>
  <c r="AB506" i="3" s="1"/>
  <c r="AE506" i="3" s="1"/>
  <c r="AH506" i="3" s="1"/>
  <c r="AK506" i="3" s="1"/>
  <c r="AN506" i="3" s="1"/>
  <c r="D510" i="3"/>
  <c r="G510" i="3" s="1"/>
  <c r="J510" i="3" s="1"/>
  <c r="M510" i="3" s="1"/>
  <c r="P510" i="3" s="1"/>
  <c r="S510" i="3" s="1"/>
  <c r="V510" i="3" s="1"/>
  <c r="Y510" i="3" s="1"/>
  <c r="AB510" i="3" s="1"/>
  <c r="AE510" i="3" s="1"/>
  <c r="AH510" i="3" s="1"/>
  <c r="AK510" i="3" s="1"/>
  <c r="AN510" i="3" s="1"/>
  <c r="D11" i="3"/>
  <c r="G11" i="3" s="1"/>
  <c r="J11" i="3" s="1"/>
  <c r="M11" i="3" s="1"/>
  <c r="P11" i="3" s="1"/>
  <c r="S11" i="3" s="1"/>
  <c r="V11" i="3" s="1"/>
  <c r="Y11" i="3" s="1"/>
  <c r="AB11" i="3" s="1"/>
  <c r="AE11" i="3" s="1"/>
  <c r="AH11" i="3" s="1"/>
  <c r="AK11" i="3" s="1"/>
  <c r="AN11" i="3" s="1"/>
  <c r="D15" i="3"/>
  <c r="G15" i="3" s="1"/>
  <c r="J15" i="3" s="1"/>
  <c r="M15" i="3" s="1"/>
  <c r="P15" i="3" s="1"/>
  <c r="S15" i="3" s="1"/>
  <c r="V15" i="3" s="1"/>
  <c r="Y15" i="3" s="1"/>
  <c r="AB15" i="3" s="1"/>
  <c r="AE15" i="3" s="1"/>
  <c r="AH15" i="3" s="1"/>
  <c r="AK15" i="3" s="1"/>
  <c r="AN15" i="3" s="1"/>
  <c r="D23" i="3"/>
  <c r="G23" i="3" s="1"/>
  <c r="J23" i="3" s="1"/>
  <c r="M23" i="3" s="1"/>
  <c r="P23" i="3" s="1"/>
  <c r="S23" i="3" s="1"/>
  <c r="V23" i="3" s="1"/>
  <c r="Y23" i="3" s="1"/>
  <c r="AB23" i="3" s="1"/>
  <c r="AE23" i="3" s="1"/>
  <c r="AH23" i="3" s="1"/>
  <c r="AK23" i="3" s="1"/>
  <c r="AN23" i="3" s="1"/>
  <c r="D27" i="3"/>
  <c r="G27" i="3" s="1"/>
  <c r="J27" i="3" s="1"/>
  <c r="M27" i="3" s="1"/>
  <c r="P27" i="3" s="1"/>
  <c r="S27" i="3" s="1"/>
  <c r="V27" i="3" s="1"/>
  <c r="Y27" i="3" s="1"/>
  <c r="AB27" i="3" s="1"/>
  <c r="AE27" i="3" s="1"/>
  <c r="AH27" i="3" s="1"/>
  <c r="AK27" i="3" s="1"/>
  <c r="AN27" i="3" s="1"/>
  <c r="D39" i="3"/>
  <c r="G39" i="3" s="1"/>
  <c r="J39" i="3" s="1"/>
  <c r="M39" i="3" s="1"/>
  <c r="P39" i="3" s="1"/>
  <c r="S39" i="3" s="1"/>
  <c r="V39" i="3" s="1"/>
  <c r="Y39" i="3" s="1"/>
  <c r="AB39" i="3" s="1"/>
  <c r="AE39" i="3" s="1"/>
  <c r="AH39" i="3" s="1"/>
  <c r="AK39" i="3" s="1"/>
  <c r="AN39" i="3" s="1"/>
  <c r="D47" i="3"/>
  <c r="G47" i="3" s="1"/>
  <c r="J47" i="3" s="1"/>
  <c r="M47" i="3" s="1"/>
  <c r="P47" i="3" s="1"/>
  <c r="S47" i="3" s="1"/>
  <c r="V47" i="3" s="1"/>
  <c r="Y47" i="3" s="1"/>
  <c r="AB47" i="3" s="1"/>
  <c r="AE47" i="3" s="1"/>
  <c r="AH47" i="3" s="1"/>
  <c r="AK47" i="3" s="1"/>
  <c r="AN47" i="3" s="1"/>
  <c r="D51" i="3"/>
  <c r="G51" i="3" s="1"/>
  <c r="J51" i="3" s="1"/>
  <c r="M51" i="3" s="1"/>
  <c r="P51" i="3" s="1"/>
  <c r="S51" i="3" s="1"/>
  <c r="V51" i="3" s="1"/>
  <c r="Y51" i="3" s="1"/>
  <c r="AB51" i="3" s="1"/>
  <c r="AE51" i="3" s="1"/>
  <c r="AH51" i="3" s="1"/>
  <c r="AK51" i="3" s="1"/>
  <c r="AN51" i="3" s="1"/>
  <c r="D55" i="3"/>
  <c r="D59" i="3"/>
  <c r="G59" i="3" s="1"/>
  <c r="J59" i="3" s="1"/>
  <c r="M59" i="3" s="1"/>
  <c r="P59" i="3" s="1"/>
  <c r="S59" i="3" s="1"/>
  <c r="V59" i="3" s="1"/>
  <c r="Y59" i="3" s="1"/>
  <c r="AB59" i="3" s="1"/>
  <c r="AE59" i="3" s="1"/>
  <c r="AH59" i="3" s="1"/>
  <c r="AK59" i="3" s="1"/>
  <c r="AN59" i="3" s="1"/>
  <c r="D63" i="3"/>
  <c r="G63" i="3" s="1"/>
  <c r="J63" i="3" s="1"/>
  <c r="M63" i="3" s="1"/>
  <c r="P63" i="3" s="1"/>
  <c r="S63" i="3" s="1"/>
  <c r="V63" i="3" s="1"/>
  <c r="Y63" i="3" s="1"/>
  <c r="AB63" i="3" s="1"/>
  <c r="AE63" i="3" s="1"/>
  <c r="AH63" i="3" s="1"/>
  <c r="AK63" i="3" s="1"/>
  <c r="AN63" i="3" s="1"/>
  <c r="D67" i="3"/>
  <c r="G67" i="3" s="1"/>
  <c r="J67" i="3" s="1"/>
  <c r="M67" i="3" s="1"/>
  <c r="P67" i="3" s="1"/>
  <c r="S67" i="3" s="1"/>
  <c r="V67" i="3" s="1"/>
  <c r="Y67" i="3" s="1"/>
  <c r="AB67" i="3" s="1"/>
  <c r="AE67" i="3" s="1"/>
  <c r="AH67" i="3" s="1"/>
  <c r="AK67" i="3" s="1"/>
  <c r="AN67" i="3" s="1"/>
  <c r="D75" i="3"/>
  <c r="G75" i="3" s="1"/>
  <c r="J75" i="3" s="1"/>
  <c r="M75" i="3" s="1"/>
  <c r="P75" i="3" s="1"/>
  <c r="S75" i="3" s="1"/>
  <c r="V75" i="3" s="1"/>
  <c r="Y75" i="3" s="1"/>
  <c r="AB75" i="3" s="1"/>
  <c r="AE75" i="3" s="1"/>
  <c r="AH75" i="3" s="1"/>
  <c r="AK75" i="3" s="1"/>
  <c r="AN75" i="3" s="1"/>
  <c r="D83" i="3"/>
  <c r="G83" i="3" s="1"/>
  <c r="J83" i="3" s="1"/>
  <c r="M83" i="3" s="1"/>
  <c r="P83" i="3" s="1"/>
  <c r="S83" i="3" s="1"/>
  <c r="V83" i="3" s="1"/>
  <c r="Y83" i="3" s="1"/>
  <c r="AB83" i="3" s="1"/>
  <c r="AE83" i="3" s="1"/>
  <c r="AH83" i="3" s="1"/>
  <c r="AK83" i="3" s="1"/>
  <c r="AN83" i="3" s="1"/>
  <c r="D91" i="3"/>
  <c r="G91" i="3" s="1"/>
  <c r="J91" i="3" s="1"/>
  <c r="M91" i="3" s="1"/>
  <c r="P91" i="3" s="1"/>
  <c r="S91" i="3" s="1"/>
  <c r="V91" i="3" s="1"/>
  <c r="Y91" i="3" s="1"/>
  <c r="AB91" i="3" s="1"/>
  <c r="AE91" i="3" s="1"/>
  <c r="AH91" i="3" s="1"/>
  <c r="AK91" i="3" s="1"/>
  <c r="AN91" i="3" s="1"/>
  <c r="D95" i="3"/>
  <c r="G95" i="3" s="1"/>
  <c r="J95" i="3" s="1"/>
  <c r="M95" i="3" s="1"/>
  <c r="P95" i="3" s="1"/>
  <c r="S95" i="3" s="1"/>
  <c r="V95" i="3" s="1"/>
  <c r="Y95" i="3" s="1"/>
  <c r="AB95" i="3" s="1"/>
  <c r="AE95" i="3" s="1"/>
  <c r="AH95" i="3" s="1"/>
  <c r="AK95" i="3" s="1"/>
  <c r="AN95" i="3" s="1"/>
  <c r="D99" i="3"/>
  <c r="G99" i="3" s="1"/>
  <c r="J99" i="3" s="1"/>
  <c r="M99" i="3" s="1"/>
  <c r="P99" i="3" s="1"/>
  <c r="S99" i="3" s="1"/>
  <c r="V99" i="3" s="1"/>
  <c r="Y99" i="3" s="1"/>
  <c r="AB99" i="3" s="1"/>
  <c r="AE99" i="3" s="1"/>
  <c r="AH99" i="3" s="1"/>
  <c r="AK99" i="3" s="1"/>
  <c r="AN99" i="3" s="1"/>
  <c r="D103" i="3"/>
  <c r="G103" i="3" s="1"/>
  <c r="J103" i="3" s="1"/>
  <c r="M103" i="3" s="1"/>
  <c r="P103" i="3" s="1"/>
  <c r="S103" i="3" s="1"/>
  <c r="V103" i="3" s="1"/>
  <c r="Y103" i="3" s="1"/>
  <c r="AB103" i="3" s="1"/>
  <c r="AE103" i="3" s="1"/>
  <c r="AH103" i="3" s="1"/>
  <c r="AK103" i="3" s="1"/>
  <c r="AN103" i="3" s="1"/>
  <c r="D107" i="3"/>
  <c r="G107" i="3" s="1"/>
  <c r="J107" i="3" s="1"/>
  <c r="M107" i="3" s="1"/>
  <c r="P107" i="3" s="1"/>
  <c r="S107" i="3" s="1"/>
  <c r="V107" i="3" s="1"/>
  <c r="Y107" i="3" s="1"/>
  <c r="AB107" i="3" s="1"/>
  <c r="AE107" i="3" s="1"/>
  <c r="AH107" i="3" s="1"/>
  <c r="AK107" i="3" s="1"/>
  <c r="AN107" i="3" s="1"/>
  <c r="D111" i="3"/>
  <c r="G111" i="3" s="1"/>
  <c r="J111" i="3" s="1"/>
  <c r="M111" i="3" s="1"/>
  <c r="P111" i="3" s="1"/>
  <c r="S111" i="3" s="1"/>
  <c r="V111" i="3" s="1"/>
  <c r="Y111" i="3" s="1"/>
  <c r="AB111" i="3" s="1"/>
  <c r="AE111" i="3" s="1"/>
  <c r="AH111" i="3" s="1"/>
  <c r="AK111" i="3" s="1"/>
  <c r="AN111" i="3" s="1"/>
  <c r="D115" i="3"/>
  <c r="D119" i="3"/>
  <c r="G119" i="3" s="1"/>
  <c r="J119" i="3" s="1"/>
  <c r="M119" i="3" s="1"/>
  <c r="P119" i="3" s="1"/>
  <c r="S119" i="3" s="1"/>
  <c r="V119" i="3" s="1"/>
  <c r="Y119" i="3" s="1"/>
  <c r="AB119" i="3" s="1"/>
  <c r="AE119" i="3" s="1"/>
  <c r="AH119" i="3" s="1"/>
  <c r="AK119" i="3" s="1"/>
  <c r="AN119" i="3" s="1"/>
  <c r="D123" i="3"/>
  <c r="G123" i="3" s="1"/>
  <c r="J123" i="3" s="1"/>
  <c r="M123" i="3" s="1"/>
  <c r="P123" i="3" s="1"/>
  <c r="S123" i="3" s="1"/>
  <c r="V123" i="3" s="1"/>
  <c r="Y123" i="3" s="1"/>
  <c r="AB123" i="3" s="1"/>
  <c r="AE123" i="3" s="1"/>
  <c r="AH123" i="3" s="1"/>
  <c r="AK123" i="3" s="1"/>
  <c r="AN123" i="3" s="1"/>
  <c r="D127" i="3"/>
  <c r="G127" i="3" s="1"/>
  <c r="J127" i="3" s="1"/>
  <c r="M127" i="3" s="1"/>
  <c r="P127" i="3" s="1"/>
  <c r="S127" i="3" s="1"/>
  <c r="V127" i="3" s="1"/>
  <c r="Y127" i="3" s="1"/>
  <c r="AB127" i="3" s="1"/>
  <c r="AE127" i="3" s="1"/>
  <c r="AH127" i="3" s="1"/>
  <c r="AK127" i="3" s="1"/>
  <c r="AN127" i="3" s="1"/>
  <c r="D131" i="3"/>
  <c r="G131" i="3" s="1"/>
  <c r="J131" i="3" s="1"/>
  <c r="M131" i="3" s="1"/>
  <c r="P131" i="3" s="1"/>
  <c r="S131" i="3" s="1"/>
  <c r="V131" i="3" s="1"/>
  <c r="Y131" i="3" s="1"/>
  <c r="AB131" i="3" s="1"/>
  <c r="AE131" i="3" s="1"/>
  <c r="AH131" i="3" s="1"/>
  <c r="AK131" i="3" s="1"/>
  <c r="AN131" i="3" s="1"/>
  <c r="D135" i="3"/>
  <c r="G135" i="3" s="1"/>
  <c r="J135" i="3" s="1"/>
  <c r="M135" i="3" s="1"/>
  <c r="P135" i="3" s="1"/>
  <c r="S135" i="3" s="1"/>
  <c r="V135" i="3" s="1"/>
  <c r="Y135" i="3" s="1"/>
  <c r="AB135" i="3" s="1"/>
  <c r="AE135" i="3" s="1"/>
  <c r="AH135" i="3" s="1"/>
  <c r="AK135" i="3" s="1"/>
  <c r="AN135" i="3" s="1"/>
  <c r="D139" i="3"/>
  <c r="G139" i="3" s="1"/>
  <c r="J139" i="3" s="1"/>
  <c r="M139" i="3" s="1"/>
  <c r="P139" i="3" s="1"/>
  <c r="S139" i="3" s="1"/>
  <c r="V139" i="3" s="1"/>
  <c r="Y139" i="3" s="1"/>
  <c r="AB139" i="3" s="1"/>
  <c r="AE139" i="3" s="1"/>
  <c r="AH139" i="3" s="1"/>
  <c r="AK139" i="3" s="1"/>
  <c r="AN139" i="3" s="1"/>
  <c r="D143" i="3"/>
  <c r="G143" i="3" s="1"/>
  <c r="J143" i="3" s="1"/>
  <c r="M143" i="3" s="1"/>
  <c r="P143" i="3" s="1"/>
  <c r="S143" i="3" s="1"/>
  <c r="V143" i="3" s="1"/>
  <c r="Y143" i="3" s="1"/>
  <c r="AB143" i="3" s="1"/>
  <c r="AE143" i="3" s="1"/>
  <c r="AH143" i="3" s="1"/>
  <c r="AK143" i="3" s="1"/>
  <c r="AN143" i="3" s="1"/>
  <c r="D147" i="3"/>
  <c r="G147" i="3" s="1"/>
  <c r="J147" i="3" s="1"/>
  <c r="M147" i="3" s="1"/>
  <c r="P147" i="3" s="1"/>
  <c r="S147" i="3" s="1"/>
  <c r="V147" i="3" s="1"/>
  <c r="Y147" i="3" s="1"/>
  <c r="AB147" i="3" s="1"/>
  <c r="AE147" i="3" s="1"/>
  <c r="AH147" i="3" s="1"/>
  <c r="AK147" i="3" s="1"/>
  <c r="AN147" i="3" s="1"/>
  <c r="D155" i="3"/>
  <c r="G155" i="3" s="1"/>
  <c r="J155" i="3" s="1"/>
  <c r="M155" i="3" s="1"/>
  <c r="P155" i="3" s="1"/>
  <c r="S155" i="3" s="1"/>
  <c r="V155" i="3" s="1"/>
  <c r="Y155" i="3" s="1"/>
  <c r="AB155" i="3" s="1"/>
  <c r="AE155" i="3" s="1"/>
  <c r="AH155" i="3" s="1"/>
  <c r="AK155" i="3" s="1"/>
  <c r="AN155" i="3" s="1"/>
  <c r="D159" i="3"/>
  <c r="G159" i="3" s="1"/>
  <c r="J159" i="3" s="1"/>
  <c r="M159" i="3" s="1"/>
  <c r="P159" i="3" s="1"/>
  <c r="S159" i="3" s="1"/>
  <c r="V159" i="3" s="1"/>
  <c r="Y159" i="3" s="1"/>
  <c r="AB159" i="3" s="1"/>
  <c r="AE159" i="3" s="1"/>
  <c r="AH159" i="3" s="1"/>
  <c r="AK159" i="3" s="1"/>
  <c r="AN159" i="3" s="1"/>
  <c r="D163" i="3"/>
  <c r="G163" i="3" s="1"/>
  <c r="J163" i="3" s="1"/>
  <c r="M163" i="3" s="1"/>
  <c r="P163" i="3" s="1"/>
  <c r="S163" i="3" s="1"/>
  <c r="V163" i="3" s="1"/>
  <c r="Y163" i="3" s="1"/>
  <c r="AB163" i="3" s="1"/>
  <c r="AE163" i="3" s="1"/>
  <c r="AH163" i="3" s="1"/>
  <c r="AK163" i="3" s="1"/>
  <c r="AN163" i="3" s="1"/>
  <c r="D167" i="3"/>
  <c r="G167" i="3" s="1"/>
  <c r="J167" i="3" s="1"/>
  <c r="M167" i="3" s="1"/>
  <c r="P167" i="3" s="1"/>
  <c r="S167" i="3" s="1"/>
  <c r="V167" i="3" s="1"/>
  <c r="Y167" i="3" s="1"/>
  <c r="AB167" i="3" s="1"/>
  <c r="AE167" i="3" s="1"/>
  <c r="AH167" i="3" s="1"/>
  <c r="AK167" i="3" s="1"/>
  <c r="AN167" i="3" s="1"/>
  <c r="D171" i="3"/>
  <c r="G171" i="3" s="1"/>
  <c r="J171" i="3" s="1"/>
  <c r="M171" i="3" s="1"/>
  <c r="P171" i="3" s="1"/>
  <c r="S171" i="3" s="1"/>
  <c r="V171" i="3" s="1"/>
  <c r="Y171" i="3" s="1"/>
  <c r="AB171" i="3" s="1"/>
  <c r="AE171" i="3" s="1"/>
  <c r="AH171" i="3" s="1"/>
  <c r="AK171" i="3" s="1"/>
  <c r="AN171" i="3" s="1"/>
  <c r="D179" i="3"/>
  <c r="G179" i="3" s="1"/>
  <c r="J179" i="3" s="1"/>
  <c r="M179" i="3" s="1"/>
  <c r="P179" i="3" s="1"/>
  <c r="S179" i="3" s="1"/>
  <c r="V179" i="3" s="1"/>
  <c r="Y179" i="3" s="1"/>
  <c r="AB179" i="3" s="1"/>
  <c r="AE179" i="3" s="1"/>
  <c r="AH179" i="3" s="1"/>
  <c r="AK179" i="3" s="1"/>
  <c r="AN179" i="3" s="1"/>
  <c r="D187" i="3"/>
  <c r="G187" i="3" s="1"/>
  <c r="J187" i="3" s="1"/>
  <c r="M187" i="3" s="1"/>
  <c r="P187" i="3" s="1"/>
  <c r="S187" i="3" s="1"/>
  <c r="V187" i="3" s="1"/>
  <c r="Y187" i="3" s="1"/>
  <c r="AB187" i="3" s="1"/>
  <c r="AE187" i="3" s="1"/>
  <c r="AH187" i="3" s="1"/>
  <c r="AK187" i="3" s="1"/>
  <c r="AN187" i="3" s="1"/>
  <c r="D195" i="3"/>
  <c r="G195" i="3" s="1"/>
  <c r="J195" i="3" s="1"/>
  <c r="M195" i="3" s="1"/>
  <c r="P195" i="3" s="1"/>
  <c r="S195" i="3" s="1"/>
  <c r="V195" i="3" s="1"/>
  <c r="Y195" i="3" s="1"/>
  <c r="AB195" i="3" s="1"/>
  <c r="AE195" i="3" s="1"/>
  <c r="AH195" i="3" s="1"/>
  <c r="AK195" i="3" s="1"/>
  <c r="AN195" i="3" s="1"/>
  <c r="D199" i="3"/>
  <c r="G199" i="3" s="1"/>
  <c r="J199" i="3" s="1"/>
  <c r="M199" i="3" s="1"/>
  <c r="P199" i="3" s="1"/>
  <c r="S199" i="3" s="1"/>
  <c r="V199" i="3" s="1"/>
  <c r="Y199" i="3" s="1"/>
  <c r="AB199" i="3" s="1"/>
  <c r="AE199" i="3" s="1"/>
  <c r="AH199" i="3" s="1"/>
  <c r="AK199" i="3" s="1"/>
  <c r="AN199" i="3" s="1"/>
  <c r="D203" i="3"/>
  <c r="G203" i="3" s="1"/>
  <c r="J203" i="3" s="1"/>
  <c r="M203" i="3" s="1"/>
  <c r="P203" i="3" s="1"/>
  <c r="S203" i="3" s="1"/>
  <c r="V203" i="3" s="1"/>
  <c r="Y203" i="3" s="1"/>
  <c r="AB203" i="3" s="1"/>
  <c r="AE203" i="3" s="1"/>
  <c r="AH203" i="3" s="1"/>
  <c r="AK203" i="3" s="1"/>
  <c r="AN203" i="3" s="1"/>
  <c r="D211" i="3"/>
  <c r="G211" i="3" s="1"/>
  <c r="J211" i="3" s="1"/>
  <c r="M211" i="3" s="1"/>
  <c r="P211" i="3" s="1"/>
  <c r="S211" i="3" s="1"/>
  <c r="V211" i="3" s="1"/>
  <c r="Y211" i="3" s="1"/>
  <c r="AB211" i="3" s="1"/>
  <c r="AE211" i="3" s="1"/>
  <c r="AH211" i="3" s="1"/>
  <c r="AK211" i="3" s="1"/>
  <c r="AN211" i="3" s="1"/>
  <c r="D215" i="3"/>
  <c r="G215" i="3" s="1"/>
  <c r="J215" i="3" s="1"/>
  <c r="M215" i="3" s="1"/>
  <c r="P215" i="3" s="1"/>
  <c r="S215" i="3" s="1"/>
  <c r="V215" i="3" s="1"/>
  <c r="Y215" i="3" s="1"/>
  <c r="AB215" i="3" s="1"/>
  <c r="AE215" i="3" s="1"/>
  <c r="AH215" i="3" s="1"/>
  <c r="AK215" i="3" s="1"/>
  <c r="AN215" i="3" s="1"/>
  <c r="D219" i="3"/>
  <c r="G219" i="3" s="1"/>
  <c r="J219" i="3" s="1"/>
  <c r="M219" i="3" s="1"/>
  <c r="P219" i="3" s="1"/>
  <c r="S219" i="3" s="1"/>
  <c r="V219" i="3" s="1"/>
  <c r="Y219" i="3" s="1"/>
  <c r="AB219" i="3" s="1"/>
  <c r="AE219" i="3" s="1"/>
  <c r="AH219" i="3" s="1"/>
  <c r="AK219" i="3" s="1"/>
  <c r="AN219" i="3" s="1"/>
  <c r="D223" i="3"/>
  <c r="G223" i="3" s="1"/>
  <c r="J223" i="3" s="1"/>
  <c r="M223" i="3" s="1"/>
  <c r="P223" i="3" s="1"/>
  <c r="S223" i="3" s="1"/>
  <c r="V223" i="3" s="1"/>
  <c r="Y223" i="3" s="1"/>
  <c r="AB223" i="3" s="1"/>
  <c r="AE223" i="3" s="1"/>
  <c r="AH223" i="3" s="1"/>
  <c r="AK223" i="3" s="1"/>
  <c r="AN223" i="3" s="1"/>
  <c r="D235" i="3"/>
  <c r="G235" i="3" s="1"/>
  <c r="J235" i="3" s="1"/>
  <c r="M235" i="3" s="1"/>
  <c r="P235" i="3" s="1"/>
  <c r="S235" i="3" s="1"/>
  <c r="V235" i="3" s="1"/>
  <c r="Y235" i="3" s="1"/>
  <c r="AB235" i="3" s="1"/>
  <c r="AE235" i="3" s="1"/>
  <c r="AH235" i="3" s="1"/>
  <c r="AK235" i="3" s="1"/>
  <c r="AN235" i="3" s="1"/>
  <c r="D247" i="3"/>
  <c r="G247" i="3" s="1"/>
  <c r="J247" i="3" s="1"/>
  <c r="M247" i="3" s="1"/>
  <c r="P247" i="3" s="1"/>
  <c r="S247" i="3" s="1"/>
  <c r="V247" i="3" s="1"/>
  <c r="Y247" i="3" s="1"/>
  <c r="AB247" i="3" s="1"/>
  <c r="AE247" i="3" s="1"/>
  <c r="AH247" i="3" s="1"/>
  <c r="AK247" i="3" s="1"/>
  <c r="AN247" i="3" s="1"/>
  <c r="D251" i="3"/>
  <c r="G251" i="3" s="1"/>
  <c r="J251" i="3" s="1"/>
  <c r="M251" i="3" s="1"/>
  <c r="P251" i="3" s="1"/>
  <c r="S251" i="3" s="1"/>
  <c r="V251" i="3" s="1"/>
  <c r="Y251" i="3" s="1"/>
  <c r="AB251" i="3" s="1"/>
  <c r="AE251" i="3" s="1"/>
  <c r="AH251" i="3" s="1"/>
  <c r="AK251" i="3" s="1"/>
  <c r="AN251" i="3" s="1"/>
  <c r="D255" i="3"/>
  <c r="G255" i="3" s="1"/>
  <c r="J255" i="3" s="1"/>
  <c r="M255" i="3" s="1"/>
  <c r="P255" i="3" s="1"/>
  <c r="S255" i="3" s="1"/>
  <c r="V255" i="3" s="1"/>
  <c r="Y255" i="3" s="1"/>
  <c r="AB255" i="3" s="1"/>
  <c r="AE255" i="3" s="1"/>
  <c r="AH255" i="3" s="1"/>
  <c r="AK255" i="3" s="1"/>
  <c r="AN255" i="3" s="1"/>
  <c r="D259" i="3"/>
  <c r="G259" i="3" s="1"/>
  <c r="J259" i="3" s="1"/>
  <c r="M259" i="3" s="1"/>
  <c r="P259" i="3" s="1"/>
  <c r="S259" i="3" s="1"/>
  <c r="V259" i="3" s="1"/>
  <c r="Y259" i="3" s="1"/>
  <c r="AB259" i="3" s="1"/>
  <c r="AE259" i="3" s="1"/>
  <c r="AH259" i="3" s="1"/>
  <c r="AK259" i="3" s="1"/>
  <c r="AN259" i="3" s="1"/>
  <c r="D263" i="3"/>
  <c r="G263" i="3" s="1"/>
  <c r="J263" i="3" s="1"/>
  <c r="M263" i="3" s="1"/>
  <c r="P263" i="3" s="1"/>
  <c r="S263" i="3" s="1"/>
  <c r="V263" i="3" s="1"/>
  <c r="Y263" i="3" s="1"/>
  <c r="AB263" i="3" s="1"/>
  <c r="AE263" i="3" s="1"/>
  <c r="AH263" i="3" s="1"/>
  <c r="AK263" i="3" s="1"/>
  <c r="AN263" i="3" s="1"/>
  <c r="D267" i="3"/>
  <c r="G267" i="3" s="1"/>
  <c r="J267" i="3" s="1"/>
  <c r="M267" i="3" s="1"/>
  <c r="P267" i="3" s="1"/>
  <c r="S267" i="3" s="1"/>
  <c r="V267" i="3" s="1"/>
  <c r="Y267" i="3" s="1"/>
  <c r="AB267" i="3" s="1"/>
  <c r="AE267" i="3" s="1"/>
  <c r="AH267" i="3" s="1"/>
  <c r="AK267" i="3" s="1"/>
  <c r="AN267" i="3" s="1"/>
  <c r="D271" i="3"/>
  <c r="G271" i="3" s="1"/>
  <c r="J271" i="3" s="1"/>
  <c r="M271" i="3" s="1"/>
  <c r="P271" i="3" s="1"/>
  <c r="S271" i="3" s="1"/>
  <c r="V271" i="3" s="1"/>
  <c r="Y271" i="3" s="1"/>
  <c r="AB271" i="3" s="1"/>
  <c r="AE271" i="3" s="1"/>
  <c r="AH271" i="3" s="1"/>
  <c r="AK271" i="3" s="1"/>
  <c r="AN271" i="3" s="1"/>
  <c r="D275" i="3"/>
  <c r="G275" i="3" s="1"/>
  <c r="J275" i="3" s="1"/>
  <c r="M275" i="3" s="1"/>
  <c r="P275" i="3" s="1"/>
  <c r="S275" i="3" s="1"/>
  <c r="V275" i="3" s="1"/>
  <c r="Y275" i="3" s="1"/>
  <c r="AB275" i="3" s="1"/>
  <c r="AE275" i="3" s="1"/>
  <c r="AH275" i="3" s="1"/>
  <c r="AK275" i="3" s="1"/>
  <c r="AN275" i="3" s="1"/>
  <c r="D279" i="3"/>
  <c r="G279" i="3" s="1"/>
  <c r="J279" i="3" s="1"/>
  <c r="M279" i="3" s="1"/>
  <c r="P279" i="3" s="1"/>
  <c r="S279" i="3" s="1"/>
  <c r="V279" i="3" s="1"/>
  <c r="Y279" i="3" s="1"/>
  <c r="AB279" i="3" s="1"/>
  <c r="AE279" i="3" s="1"/>
  <c r="AH279" i="3" s="1"/>
  <c r="AK279" i="3" s="1"/>
  <c r="AN279" i="3" s="1"/>
  <c r="D291" i="3"/>
  <c r="G291" i="3" s="1"/>
  <c r="J291" i="3" s="1"/>
  <c r="M291" i="3" s="1"/>
  <c r="P291" i="3" s="1"/>
  <c r="S291" i="3" s="1"/>
  <c r="V291" i="3" s="1"/>
  <c r="Y291" i="3" s="1"/>
  <c r="AB291" i="3" s="1"/>
  <c r="AE291" i="3" s="1"/>
  <c r="AH291" i="3" s="1"/>
  <c r="AK291" i="3" s="1"/>
  <c r="AN291" i="3" s="1"/>
  <c r="D295" i="3"/>
  <c r="G295" i="3" s="1"/>
  <c r="J295" i="3" s="1"/>
  <c r="M295" i="3" s="1"/>
  <c r="P295" i="3" s="1"/>
  <c r="S295" i="3" s="1"/>
  <c r="V295" i="3" s="1"/>
  <c r="Y295" i="3" s="1"/>
  <c r="AB295" i="3" s="1"/>
  <c r="AE295" i="3" s="1"/>
  <c r="AH295" i="3" s="1"/>
  <c r="AK295" i="3" s="1"/>
  <c r="AN295" i="3" s="1"/>
  <c r="D299" i="3"/>
  <c r="G299" i="3" s="1"/>
  <c r="J299" i="3" s="1"/>
  <c r="M299" i="3" s="1"/>
  <c r="P299" i="3" s="1"/>
  <c r="S299" i="3" s="1"/>
  <c r="V299" i="3" s="1"/>
  <c r="Y299" i="3" s="1"/>
  <c r="AB299" i="3" s="1"/>
  <c r="AE299" i="3" s="1"/>
  <c r="AH299" i="3" s="1"/>
  <c r="AK299" i="3" s="1"/>
  <c r="AN299" i="3" s="1"/>
  <c r="D303" i="3"/>
  <c r="G303" i="3" s="1"/>
  <c r="J303" i="3" s="1"/>
  <c r="M303" i="3" s="1"/>
  <c r="P303" i="3" s="1"/>
  <c r="S303" i="3" s="1"/>
  <c r="V303" i="3" s="1"/>
  <c r="Y303" i="3" s="1"/>
  <c r="AB303" i="3" s="1"/>
  <c r="AE303" i="3" s="1"/>
  <c r="AH303" i="3" s="1"/>
  <c r="AK303" i="3" s="1"/>
  <c r="AN303" i="3" s="1"/>
  <c r="D311" i="3"/>
  <c r="G311" i="3" s="1"/>
  <c r="J311" i="3" s="1"/>
  <c r="M311" i="3" s="1"/>
  <c r="P311" i="3" s="1"/>
  <c r="S311" i="3" s="1"/>
  <c r="V311" i="3" s="1"/>
  <c r="Y311" i="3" s="1"/>
  <c r="AB311" i="3" s="1"/>
  <c r="AE311" i="3" s="1"/>
  <c r="AH311" i="3" s="1"/>
  <c r="AK311" i="3" s="1"/>
  <c r="AN311" i="3" s="1"/>
  <c r="D335" i="3"/>
  <c r="G335" i="3" s="1"/>
  <c r="J335" i="3" s="1"/>
  <c r="M335" i="3" s="1"/>
  <c r="P335" i="3" s="1"/>
  <c r="S335" i="3" s="1"/>
  <c r="V335" i="3" s="1"/>
  <c r="Y335" i="3" s="1"/>
  <c r="AB335" i="3" s="1"/>
  <c r="AE335" i="3" s="1"/>
  <c r="AH335" i="3" s="1"/>
  <c r="AK335" i="3" s="1"/>
  <c r="AN335" i="3" s="1"/>
  <c r="D343" i="3"/>
  <c r="G343" i="3" s="1"/>
  <c r="J343" i="3" s="1"/>
  <c r="M343" i="3" s="1"/>
  <c r="P343" i="3" s="1"/>
  <c r="S343" i="3" s="1"/>
  <c r="V343" i="3" s="1"/>
  <c r="Y343" i="3" s="1"/>
  <c r="AB343" i="3" s="1"/>
  <c r="AE343" i="3" s="1"/>
  <c r="AH343" i="3" s="1"/>
  <c r="AK343" i="3" s="1"/>
  <c r="AN343" i="3" s="1"/>
  <c r="D351" i="3"/>
  <c r="G351" i="3" s="1"/>
  <c r="J351" i="3" s="1"/>
  <c r="M351" i="3" s="1"/>
  <c r="P351" i="3" s="1"/>
  <c r="S351" i="3" s="1"/>
  <c r="V351" i="3" s="1"/>
  <c r="Y351" i="3" s="1"/>
  <c r="AB351" i="3" s="1"/>
  <c r="AE351" i="3" s="1"/>
  <c r="AH351" i="3" s="1"/>
  <c r="AK351" i="3" s="1"/>
  <c r="AN351" i="3" s="1"/>
  <c r="D355" i="3"/>
  <c r="G355" i="3" s="1"/>
  <c r="J355" i="3" s="1"/>
  <c r="M355" i="3" s="1"/>
  <c r="P355" i="3" s="1"/>
  <c r="S355" i="3" s="1"/>
  <c r="V355" i="3" s="1"/>
  <c r="Y355" i="3" s="1"/>
  <c r="AB355" i="3" s="1"/>
  <c r="AE355" i="3" s="1"/>
  <c r="AH355" i="3" s="1"/>
  <c r="AK355" i="3" s="1"/>
  <c r="AN355" i="3" s="1"/>
  <c r="D359" i="3"/>
  <c r="G359" i="3" s="1"/>
  <c r="J359" i="3" s="1"/>
  <c r="M359" i="3" s="1"/>
  <c r="P359" i="3" s="1"/>
  <c r="S359" i="3" s="1"/>
  <c r="V359" i="3" s="1"/>
  <c r="Y359" i="3" s="1"/>
  <c r="AB359" i="3" s="1"/>
  <c r="AE359" i="3" s="1"/>
  <c r="AH359" i="3" s="1"/>
  <c r="AK359" i="3" s="1"/>
  <c r="AN359" i="3" s="1"/>
  <c r="D375" i="3"/>
  <c r="G375" i="3" s="1"/>
  <c r="J375" i="3" s="1"/>
  <c r="M375" i="3" s="1"/>
  <c r="P375" i="3" s="1"/>
  <c r="S375" i="3" s="1"/>
  <c r="V375" i="3" s="1"/>
  <c r="Y375" i="3" s="1"/>
  <c r="AB375" i="3" s="1"/>
  <c r="AE375" i="3" s="1"/>
  <c r="AH375" i="3" s="1"/>
  <c r="AK375" i="3" s="1"/>
  <c r="AN375" i="3" s="1"/>
  <c r="D391" i="3"/>
  <c r="G391" i="3" s="1"/>
  <c r="J391" i="3" s="1"/>
  <c r="M391" i="3" s="1"/>
  <c r="P391" i="3" s="1"/>
  <c r="S391" i="3" s="1"/>
  <c r="V391" i="3" s="1"/>
  <c r="Y391" i="3" s="1"/>
  <c r="AB391" i="3" s="1"/>
  <c r="AE391" i="3" s="1"/>
  <c r="AH391" i="3" s="1"/>
  <c r="AK391" i="3" s="1"/>
  <c r="AN391" i="3" s="1"/>
  <c r="D399" i="3"/>
  <c r="G399" i="3" s="1"/>
  <c r="J399" i="3" s="1"/>
  <c r="M399" i="3" s="1"/>
  <c r="P399" i="3" s="1"/>
  <c r="S399" i="3" s="1"/>
  <c r="V399" i="3" s="1"/>
  <c r="Y399" i="3" s="1"/>
  <c r="AB399" i="3" s="1"/>
  <c r="AE399" i="3" s="1"/>
  <c r="AH399" i="3" s="1"/>
  <c r="AK399" i="3" s="1"/>
  <c r="AN399" i="3" s="1"/>
  <c r="D411" i="3"/>
  <c r="G411" i="3" s="1"/>
  <c r="J411" i="3" s="1"/>
  <c r="M411" i="3" s="1"/>
  <c r="P411" i="3" s="1"/>
  <c r="S411" i="3" s="1"/>
  <c r="V411" i="3" s="1"/>
  <c r="Y411" i="3" s="1"/>
  <c r="AB411" i="3" s="1"/>
  <c r="AE411" i="3" s="1"/>
  <c r="AH411" i="3" s="1"/>
  <c r="AK411" i="3" s="1"/>
  <c r="AN411" i="3" s="1"/>
  <c r="D415" i="3"/>
  <c r="G415" i="3" s="1"/>
  <c r="J415" i="3" s="1"/>
  <c r="M415" i="3" s="1"/>
  <c r="P415" i="3" s="1"/>
  <c r="S415" i="3" s="1"/>
  <c r="V415" i="3" s="1"/>
  <c r="Y415" i="3" s="1"/>
  <c r="AB415" i="3" s="1"/>
  <c r="AE415" i="3" s="1"/>
  <c r="AH415" i="3" s="1"/>
  <c r="AK415" i="3" s="1"/>
  <c r="AN415" i="3" s="1"/>
  <c r="D423" i="3"/>
  <c r="G423" i="3" s="1"/>
  <c r="J423" i="3" s="1"/>
  <c r="M423" i="3" s="1"/>
  <c r="P423" i="3" s="1"/>
  <c r="S423" i="3" s="1"/>
  <c r="V423" i="3" s="1"/>
  <c r="Y423" i="3" s="1"/>
  <c r="AB423" i="3" s="1"/>
  <c r="AE423" i="3" s="1"/>
  <c r="AH423" i="3" s="1"/>
  <c r="AK423" i="3" s="1"/>
  <c r="AN423" i="3" s="1"/>
  <c r="D427" i="3"/>
  <c r="G427" i="3" s="1"/>
  <c r="J427" i="3" s="1"/>
  <c r="M427" i="3" s="1"/>
  <c r="P427" i="3" s="1"/>
  <c r="S427" i="3" s="1"/>
  <c r="V427" i="3" s="1"/>
  <c r="Y427" i="3" s="1"/>
  <c r="AB427" i="3" s="1"/>
  <c r="AE427" i="3" s="1"/>
  <c r="AH427" i="3" s="1"/>
  <c r="AK427" i="3" s="1"/>
  <c r="AN427" i="3" s="1"/>
  <c r="D431" i="3"/>
  <c r="G431" i="3" s="1"/>
  <c r="J431" i="3" s="1"/>
  <c r="M431" i="3" s="1"/>
  <c r="P431" i="3" s="1"/>
  <c r="S431" i="3" s="1"/>
  <c r="V431" i="3" s="1"/>
  <c r="Y431" i="3" s="1"/>
  <c r="AB431" i="3" s="1"/>
  <c r="AE431" i="3" s="1"/>
  <c r="AH431" i="3" s="1"/>
  <c r="AK431" i="3" s="1"/>
  <c r="AN431" i="3" s="1"/>
  <c r="D435" i="3"/>
  <c r="G435" i="3" s="1"/>
  <c r="J435" i="3" s="1"/>
  <c r="M435" i="3" s="1"/>
  <c r="P435" i="3" s="1"/>
  <c r="S435" i="3" s="1"/>
  <c r="V435" i="3" s="1"/>
  <c r="Y435" i="3" s="1"/>
  <c r="AB435" i="3" s="1"/>
  <c r="AE435" i="3" s="1"/>
  <c r="AH435" i="3" s="1"/>
  <c r="AK435" i="3" s="1"/>
  <c r="AN435" i="3" s="1"/>
  <c r="D439" i="3"/>
  <c r="G439" i="3" s="1"/>
  <c r="J439" i="3" s="1"/>
  <c r="M439" i="3" s="1"/>
  <c r="P439" i="3" s="1"/>
  <c r="S439" i="3" s="1"/>
  <c r="V439" i="3" s="1"/>
  <c r="Y439" i="3" s="1"/>
  <c r="AB439" i="3" s="1"/>
  <c r="AE439" i="3" s="1"/>
  <c r="AH439" i="3" s="1"/>
  <c r="AK439" i="3" s="1"/>
  <c r="AN439" i="3" s="1"/>
  <c r="D443" i="3"/>
  <c r="G443" i="3" s="1"/>
  <c r="J443" i="3" s="1"/>
  <c r="M443" i="3" s="1"/>
  <c r="P443" i="3" s="1"/>
  <c r="S443" i="3" s="1"/>
  <c r="V443" i="3" s="1"/>
  <c r="Y443" i="3" s="1"/>
  <c r="AB443" i="3" s="1"/>
  <c r="AE443" i="3" s="1"/>
  <c r="AH443" i="3" s="1"/>
  <c r="AK443" i="3" s="1"/>
  <c r="AN443" i="3" s="1"/>
  <c r="D455" i="3"/>
  <c r="G455" i="3" s="1"/>
  <c r="J455" i="3" s="1"/>
  <c r="M455" i="3" s="1"/>
  <c r="P455" i="3" s="1"/>
  <c r="S455" i="3" s="1"/>
  <c r="V455" i="3" s="1"/>
  <c r="Y455" i="3" s="1"/>
  <c r="AB455" i="3" s="1"/>
  <c r="AE455" i="3" s="1"/>
  <c r="AH455" i="3" s="1"/>
  <c r="AK455" i="3" s="1"/>
  <c r="AN455" i="3" s="1"/>
  <c r="D463" i="3"/>
  <c r="G463" i="3" s="1"/>
  <c r="J463" i="3" s="1"/>
  <c r="M463" i="3" s="1"/>
  <c r="P463" i="3" s="1"/>
  <c r="S463" i="3" s="1"/>
  <c r="V463" i="3" s="1"/>
  <c r="Y463" i="3" s="1"/>
  <c r="AB463" i="3" s="1"/>
  <c r="AE463" i="3" s="1"/>
  <c r="AH463" i="3" s="1"/>
  <c r="AK463" i="3" s="1"/>
  <c r="AN463" i="3" s="1"/>
  <c r="D479" i="3"/>
  <c r="G479" i="3" s="1"/>
  <c r="J479" i="3" s="1"/>
  <c r="M479" i="3" s="1"/>
  <c r="P479" i="3" s="1"/>
  <c r="S479" i="3" s="1"/>
  <c r="V479" i="3" s="1"/>
  <c r="Y479" i="3" s="1"/>
  <c r="AB479" i="3" s="1"/>
  <c r="AE479" i="3" s="1"/>
  <c r="AH479" i="3" s="1"/>
  <c r="AK479" i="3" s="1"/>
  <c r="AN479" i="3" s="1"/>
  <c r="D483" i="3"/>
  <c r="G483" i="3" s="1"/>
  <c r="J483" i="3" s="1"/>
  <c r="M483" i="3" s="1"/>
  <c r="P483" i="3" s="1"/>
  <c r="S483" i="3" s="1"/>
  <c r="V483" i="3" s="1"/>
  <c r="Y483" i="3" s="1"/>
  <c r="AB483" i="3" s="1"/>
  <c r="AE483" i="3" s="1"/>
  <c r="AH483" i="3" s="1"/>
  <c r="AK483" i="3" s="1"/>
  <c r="AN483" i="3" s="1"/>
  <c r="D487" i="3"/>
  <c r="G487" i="3" s="1"/>
  <c r="J487" i="3" s="1"/>
  <c r="M487" i="3" s="1"/>
  <c r="P487" i="3" s="1"/>
  <c r="S487" i="3" s="1"/>
  <c r="V487" i="3" s="1"/>
  <c r="Y487" i="3" s="1"/>
  <c r="AB487" i="3" s="1"/>
  <c r="AE487" i="3" s="1"/>
  <c r="AH487" i="3" s="1"/>
  <c r="AK487" i="3" s="1"/>
  <c r="AN487" i="3" s="1"/>
  <c r="D491" i="3"/>
  <c r="G491" i="3" s="1"/>
  <c r="J491" i="3" s="1"/>
  <c r="M491" i="3" s="1"/>
  <c r="P491" i="3" s="1"/>
  <c r="S491" i="3" s="1"/>
  <c r="V491" i="3" s="1"/>
  <c r="Y491" i="3" s="1"/>
  <c r="AB491" i="3" s="1"/>
  <c r="AE491" i="3" s="1"/>
  <c r="AH491" i="3" s="1"/>
  <c r="AK491" i="3" s="1"/>
  <c r="AN491" i="3" s="1"/>
  <c r="D499" i="3"/>
  <c r="G499" i="3" s="1"/>
  <c r="J499" i="3" s="1"/>
  <c r="M499" i="3" s="1"/>
  <c r="P499" i="3" s="1"/>
  <c r="S499" i="3" s="1"/>
  <c r="V499" i="3" s="1"/>
  <c r="Y499" i="3" s="1"/>
  <c r="AB499" i="3" s="1"/>
  <c r="AE499" i="3" s="1"/>
  <c r="AH499" i="3" s="1"/>
  <c r="AK499" i="3" s="1"/>
  <c r="AN499" i="3" s="1"/>
  <c r="D503" i="3"/>
  <c r="G503" i="3" s="1"/>
  <c r="J503" i="3" s="1"/>
  <c r="M503" i="3" s="1"/>
  <c r="P503" i="3" s="1"/>
  <c r="S503" i="3" s="1"/>
  <c r="V503" i="3" s="1"/>
  <c r="Y503" i="3" s="1"/>
  <c r="AB503" i="3" s="1"/>
  <c r="AE503" i="3" s="1"/>
  <c r="AH503" i="3" s="1"/>
  <c r="AK503" i="3" s="1"/>
  <c r="AN503" i="3" s="1"/>
  <c r="D507" i="3"/>
  <c r="G507" i="3" s="1"/>
  <c r="J507" i="3" s="1"/>
  <c r="M507" i="3" s="1"/>
  <c r="P507" i="3" s="1"/>
  <c r="S507" i="3" s="1"/>
  <c r="V507" i="3" s="1"/>
  <c r="Y507" i="3" s="1"/>
  <c r="AB507" i="3" s="1"/>
  <c r="AE507" i="3" s="1"/>
  <c r="AH507" i="3" s="1"/>
  <c r="AK507" i="3" s="1"/>
  <c r="AN507" i="3" s="1"/>
  <c r="D511" i="3"/>
  <c r="G511" i="3" s="1"/>
  <c r="J511" i="3" s="1"/>
  <c r="M511" i="3" s="1"/>
  <c r="P511" i="3" s="1"/>
  <c r="S511" i="3" s="1"/>
  <c r="V511" i="3" s="1"/>
  <c r="Y511" i="3" s="1"/>
  <c r="AB511" i="3" s="1"/>
  <c r="AE511" i="3" s="1"/>
  <c r="AH511" i="3" s="1"/>
  <c r="AK511" i="3" s="1"/>
  <c r="AN511" i="3" s="1"/>
  <c r="D515" i="3"/>
  <c r="G515" i="3" s="1"/>
  <c r="J515" i="3" s="1"/>
  <c r="M515" i="3" s="1"/>
  <c r="P515" i="3" s="1"/>
  <c r="S515" i="3" s="1"/>
  <c r="V515" i="3" s="1"/>
  <c r="Y515" i="3" s="1"/>
  <c r="AB515" i="3" s="1"/>
  <c r="AE515" i="3" s="1"/>
  <c r="AH515" i="3" s="1"/>
  <c r="AK515" i="3" s="1"/>
  <c r="AN515" i="3" s="1"/>
  <c r="D519" i="3"/>
  <c r="G519" i="3" s="1"/>
  <c r="J519" i="3" s="1"/>
  <c r="M519" i="3" s="1"/>
  <c r="P519" i="3" s="1"/>
  <c r="S519" i="3" s="1"/>
  <c r="V519" i="3" s="1"/>
  <c r="Y519" i="3" s="1"/>
  <c r="AB519" i="3" s="1"/>
  <c r="AE519" i="3" s="1"/>
  <c r="AH519" i="3" s="1"/>
  <c r="AK519" i="3" s="1"/>
  <c r="AN519" i="3" s="1"/>
  <c r="D12" i="3"/>
  <c r="G12" i="3" s="1"/>
  <c r="J12" i="3" s="1"/>
  <c r="M12" i="3" s="1"/>
  <c r="P12" i="3" s="1"/>
  <c r="S12" i="3" s="1"/>
  <c r="V12" i="3" s="1"/>
  <c r="Y12" i="3" s="1"/>
  <c r="AB12" i="3" s="1"/>
  <c r="AE12" i="3" s="1"/>
  <c r="AH12" i="3" s="1"/>
  <c r="AK12" i="3" s="1"/>
  <c r="AN12" i="3" s="1"/>
  <c r="D16" i="3"/>
  <c r="G16" i="3" s="1"/>
  <c r="J16" i="3" s="1"/>
  <c r="M16" i="3" s="1"/>
  <c r="P16" i="3" s="1"/>
  <c r="S16" i="3" s="1"/>
  <c r="V16" i="3" s="1"/>
  <c r="Y16" i="3" s="1"/>
  <c r="AB16" i="3" s="1"/>
  <c r="AE16" i="3" s="1"/>
  <c r="AH16" i="3" s="1"/>
  <c r="AK16" i="3" s="1"/>
  <c r="AN16" i="3" s="1"/>
  <c r="D20" i="3"/>
  <c r="G20" i="3" s="1"/>
  <c r="J20" i="3" s="1"/>
  <c r="M20" i="3" s="1"/>
  <c r="P20" i="3" s="1"/>
  <c r="S20" i="3" s="1"/>
  <c r="V20" i="3" s="1"/>
  <c r="Y20" i="3" s="1"/>
  <c r="AB20" i="3" s="1"/>
  <c r="AE20" i="3" s="1"/>
  <c r="AH20" i="3" s="1"/>
  <c r="AK20" i="3" s="1"/>
  <c r="AN20" i="3" s="1"/>
  <c r="D24" i="3"/>
  <c r="G24" i="3" s="1"/>
  <c r="J24" i="3" s="1"/>
  <c r="M24" i="3" s="1"/>
  <c r="P24" i="3" s="1"/>
  <c r="S24" i="3" s="1"/>
  <c r="V24" i="3" s="1"/>
  <c r="Y24" i="3" s="1"/>
  <c r="AB24" i="3" s="1"/>
  <c r="AE24" i="3" s="1"/>
  <c r="AH24" i="3" s="1"/>
  <c r="AK24" i="3" s="1"/>
  <c r="AN24" i="3" s="1"/>
  <c r="D28" i="3"/>
  <c r="G28" i="3" s="1"/>
  <c r="J28" i="3" s="1"/>
  <c r="M28" i="3" s="1"/>
  <c r="P28" i="3" s="1"/>
  <c r="S28" i="3" s="1"/>
  <c r="V28" i="3" s="1"/>
  <c r="Y28" i="3" s="1"/>
  <c r="AB28" i="3" s="1"/>
  <c r="AE28" i="3" s="1"/>
  <c r="AH28" i="3" s="1"/>
  <c r="AK28" i="3" s="1"/>
  <c r="AN28" i="3" s="1"/>
  <c r="D32" i="3"/>
  <c r="G32" i="3" s="1"/>
  <c r="J32" i="3" s="1"/>
  <c r="M32" i="3" s="1"/>
  <c r="P32" i="3" s="1"/>
  <c r="S32" i="3" s="1"/>
  <c r="V32" i="3" s="1"/>
  <c r="Y32" i="3" s="1"/>
  <c r="AB32" i="3" s="1"/>
  <c r="AE32" i="3" s="1"/>
  <c r="AH32" i="3" s="1"/>
  <c r="AK32" i="3" s="1"/>
  <c r="AN32" i="3" s="1"/>
  <c r="D40" i="3"/>
  <c r="G40" i="3" s="1"/>
  <c r="J40" i="3" s="1"/>
  <c r="M40" i="3" s="1"/>
  <c r="P40" i="3" s="1"/>
  <c r="S40" i="3" s="1"/>
  <c r="V40" i="3" s="1"/>
  <c r="Y40" i="3" s="1"/>
  <c r="AB40" i="3" s="1"/>
  <c r="AE40" i="3" s="1"/>
  <c r="AH40" i="3" s="1"/>
  <c r="AK40" i="3" s="1"/>
  <c r="AN40" i="3" s="1"/>
  <c r="D44" i="3"/>
  <c r="G44" i="3" s="1"/>
  <c r="J44" i="3" s="1"/>
  <c r="M44" i="3" s="1"/>
  <c r="P44" i="3" s="1"/>
  <c r="S44" i="3" s="1"/>
  <c r="V44" i="3" s="1"/>
  <c r="Y44" i="3" s="1"/>
  <c r="AB44" i="3" s="1"/>
  <c r="AE44" i="3" s="1"/>
  <c r="AH44" i="3" s="1"/>
  <c r="AK44" i="3" s="1"/>
  <c r="AN44" i="3" s="1"/>
  <c r="D52" i="3"/>
  <c r="G52" i="3" s="1"/>
  <c r="J52" i="3" s="1"/>
  <c r="M52" i="3" s="1"/>
  <c r="P52" i="3" s="1"/>
  <c r="S52" i="3" s="1"/>
  <c r="V52" i="3" s="1"/>
  <c r="Y52" i="3" s="1"/>
  <c r="AB52" i="3" s="1"/>
  <c r="AE52" i="3" s="1"/>
  <c r="AH52" i="3" s="1"/>
  <c r="AK52" i="3" s="1"/>
  <c r="AN52" i="3" s="1"/>
  <c r="D56" i="3"/>
  <c r="G56" i="3" s="1"/>
  <c r="J56" i="3" s="1"/>
  <c r="M56" i="3" s="1"/>
  <c r="P56" i="3" s="1"/>
  <c r="S56" i="3" s="1"/>
  <c r="V56" i="3" s="1"/>
  <c r="Y56" i="3" s="1"/>
  <c r="AB56" i="3" s="1"/>
  <c r="AE56" i="3" s="1"/>
  <c r="AH56" i="3" s="1"/>
  <c r="AK56" i="3" s="1"/>
  <c r="AN56" i="3" s="1"/>
  <c r="D60" i="3"/>
  <c r="G60" i="3" s="1"/>
  <c r="J60" i="3" s="1"/>
  <c r="M60" i="3" s="1"/>
  <c r="P60" i="3" s="1"/>
  <c r="S60" i="3" s="1"/>
  <c r="V60" i="3" s="1"/>
  <c r="Y60" i="3" s="1"/>
  <c r="AB60" i="3" s="1"/>
  <c r="AE60" i="3" s="1"/>
  <c r="AH60" i="3" s="1"/>
  <c r="AK60" i="3" s="1"/>
  <c r="AN60" i="3" s="1"/>
  <c r="D64" i="3"/>
  <c r="G64" i="3" s="1"/>
  <c r="J64" i="3" s="1"/>
  <c r="M64" i="3" s="1"/>
  <c r="P64" i="3" s="1"/>
  <c r="S64" i="3" s="1"/>
  <c r="V64" i="3" s="1"/>
  <c r="Y64" i="3" s="1"/>
  <c r="AB64" i="3" s="1"/>
  <c r="AE64" i="3" s="1"/>
  <c r="AH64" i="3" s="1"/>
  <c r="AK64" i="3" s="1"/>
  <c r="AN64" i="3" s="1"/>
  <c r="D68" i="3"/>
  <c r="G68" i="3" s="1"/>
  <c r="J68" i="3" s="1"/>
  <c r="M68" i="3" s="1"/>
  <c r="P68" i="3" s="1"/>
  <c r="S68" i="3" s="1"/>
  <c r="V68" i="3" s="1"/>
  <c r="Y68" i="3" s="1"/>
  <c r="AB68" i="3" s="1"/>
  <c r="AE68" i="3" s="1"/>
  <c r="AH68" i="3" s="1"/>
  <c r="AK68" i="3" s="1"/>
  <c r="AN68" i="3" s="1"/>
  <c r="D72" i="3"/>
  <c r="G72" i="3" s="1"/>
  <c r="J72" i="3" s="1"/>
  <c r="M72" i="3" s="1"/>
  <c r="P72" i="3" s="1"/>
  <c r="S72" i="3" s="1"/>
  <c r="V72" i="3" s="1"/>
  <c r="Y72" i="3" s="1"/>
  <c r="AB72" i="3" s="1"/>
  <c r="AE72" i="3" s="1"/>
  <c r="AH72" i="3" s="1"/>
  <c r="AK72" i="3" s="1"/>
  <c r="AN72" i="3" s="1"/>
  <c r="D80" i="3"/>
  <c r="G80" i="3" s="1"/>
  <c r="J80" i="3" s="1"/>
  <c r="M80" i="3" s="1"/>
  <c r="P80" i="3" s="1"/>
  <c r="S80" i="3" s="1"/>
  <c r="V80" i="3" s="1"/>
  <c r="Y80" i="3" s="1"/>
  <c r="AB80" i="3" s="1"/>
  <c r="AE80" i="3" s="1"/>
  <c r="AH80" i="3" s="1"/>
  <c r="AK80" i="3" s="1"/>
  <c r="AN80" i="3" s="1"/>
  <c r="D84" i="3"/>
  <c r="G84" i="3" s="1"/>
  <c r="J84" i="3" s="1"/>
  <c r="M84" i="3" s="1"/>
  <c r="P84" i="3" s="1"/>
  <c r="S84" i="3" s="1"/>
  <c r="V84" i="3" s="1"/>
  <c r="Y84" i="3" s="1"/>
  <c r="AB84" i="3" s="1"/>
  <c r="AE84" i="3" s="1"/>
  <c r="AH84" i="3" s="1"/>
  <c r="AK84" i="3" s="1"/>
  <c r="AN84" i="3" s="1"/>
  <c r="D92" i="3"/>
  <c r="G92" i="3" s="1"/>
  <c r="J92" i="3" s="1"/>
  <c r="M92" i="3" s="1"/>
  <c r="P92" i="3" s="1"/>
  <c r="S92" i="3" s="1"/>
  <c r="V92" i="3" s="1"/>
  <c r="Y92" i="3" s="1"/>
  <c r="AB92" i="3" s="1"/>
  <c r="AE92" i="3" s="1"/>
  <c r="AH92" i="3" s="1"/>
  <c r="AK92" i="3" s="1"/>
  <c r="AN92" i="3" s="1"/>
  <c r="D96" i="3"/>
  <c r="G96" i="3" s="1"/>
  <c r="J96" i="3" s="1"/>
  <c r="M96" i="3" s="1"/>
  <c r="P96" i="3" s="1"/>
  <c r="S96" i="3" s="1"/>
  <c r="V96" i="3" s="1"/>
  <c r="Y96" i="3" s="1"/>
  <c r="AB96" i="3" s="1"/>
  <c r="AE96" i="3" s="1"/>
  <c r="AH96" i="3" s="1"/>
  <c r="AK96" i="3" s="1"/>
  <c r="AN96" i="3" s="1"/>
  <c r="D100" i="3"/>
  <c r="G100" i="3" s="1"/>
  <c r="J100" i="3" s="1"/>
  <c r="M100" i="3" s="1"/>
  <c r="P100" i="3" s="1"/>
  <c r="S100" i="3" s="1"/>
  <c r="V100" i="3" s="1"/>
  <c r="Y100" i="3" s="1"/>
  <c r="AB100" i="3" s="1"/>
  <c r="AE100" i="3" s="1"/>
  <c r="AH100" i="3" s="1"/>
  <c r="AK100" i="3" s="1"/>
  <c r="AN100" i="3" s="1"/>
  <c r="D104" i="3"/>
  <c r="G104" i="3" s="1"/>
  <c r="J104" i="3" s="1"/>
  <c r="M104" i="3" s="1"/>
  <c r="P104" i="3" s="1"/>
  <c r="S104" i="3" s="1"/>
  <c r="V104" i="3" s="1"/>
  <c r="Y104" i="3" s="1"/>
  <c r="AB104" i="3" s="1"/>
  <c r="AE104" i="3" s="1"/>
  <c r="AH104" i="3" s="1"/>
  <c r="AK104" i="3" s="1"/>
  <c r="AN104" i="3" s="1"/>
  <c r="D108" i="3"/>
  <c r="G108" i="3" s="1"/>
  <c r="J108" i="3" s="1"/>
  <c r="M108" i="3" s="1"/>
  <c r="P108" i="3" s="1"/>
  <c r="S108" i="3" s="1"/>
  <c r="V108" i="3" s="1"/>
  <c r="Y108" i="3" s="1"/>
  <c r="AB108" i="3" s="1"/>
  <c r="AE108" i="3" s="1"/>
  <c r="AH108" i="3" s="1"/>
  <c r="AK108" i="3" s="1"/>
  <c r="AN108" i="3" s="1"/>
  <c r="D112" i="3"/>
  <c r="G112" i="3" s="1"/>
  <c r="J112" i="3" s="1"/>
  <c r="M112" i="3" s="1"/>
  <c r="P112" i="3" s="1"/>
  <c r="S112" i="3" s="1"/>
  <c r="V112" i="3" s="1"/>
  <c r="Y112" i="3" s="1"/>
  <c r="AB112" i="3" s="1"/>
  <c r="AE112" i="3" s="1"/>
  <c r="AH112" i="3" s="1"/>
  <c r="AK112" i="3" s="1"/>
  <c r="AN112" i="3" s="1"/>
  <c r="D116" i="3"/>
  <c r="G116" i="3" s="1"/>
  <c r="J116" i="3" s="1"/>
  <c r="M116" i="3" s="1"/>
  <c r="P116" i="3" s="1"/>
  <c r="S116" i="3" s="1"/>
  <c r="V116" i="3" s="1"/>
  <c r="Y116" i="3" s="1"/>
  <c r="AB116" i="3" s="1"/>
  <c r="AE116" i="3" s="1"/>
  <c r="AH116" i="3" s="1"/>
  <c r="AK116" i="3" s="1"/>
  <c r="AN116" i="3" s="1"/>
  <c r="D120" i="3"/>
  <c r="G120" i="3" s="1"/>
  <c r="J120" i="3" s="1"/>
  <c r="M120" i="3" s="1"/>
  <c r="P120" i="3" s="1"/>
  <c r="S120" i="3" s="1"/>
  <c r="V120" i="3" s="1"/>
  <c r="Y120" i="3" s="1"/>
  <c r="AB120" i="3" s="1"/>
  <c r="AE120" i="3" s="1"/>
  <c r="AH120" i="3" s="1"/>
  <c r="AK120" i="3" s="1"/>
  <c r="AN120" i="3" s="1"/>
  <c r="D124" i="3"/>
  <c r="G124" i="3" s="1"/>
  <c r="J124" i="3" s="1"/>
  <c r="M124" i="3" s="1"/>
  <c r="P124" i="3" s="1"/>
  <c r="S124" i="3" s="1"/>
  <c r="V124" i="3" s="1"/>
  <c r="Y124" i="3" s="1"/>
  <c r="AB124" i="3" s="1"/>
  <c r="AE124" i="3" s="1"/>
  <c r="AH124" i="3" s="1"/>
  <c r="AK124" i="3" s="1"/>
  <c r="AN124" i="3" s="1"/>
  <c r="D128" i="3"/>
  <c r="G128" i="3" s="1"/>
  <c r="J128" i="3" s="1"/>
  <c r="M128" i="3" s="1"/>
  <c r="P128" i="3" s="1"/>
  <c r="S128" i="3" s="1"/>
  <c r="V128" i="3" s="1"/>
  <c r="Y128" i="3" s="1"/>
  <c r="AB128" i="3" s="1"/>
  <c r="AE128" i="3" s="1"/>
  <c r="AH128" i="3" s="1"/>
  <c r="AK128" i="3" s="1"/>
  <c r="AN128" i="3" s="1"/>
  <c r="D132" i="3"/>
  <c r="G132" i="3" s="1"/>
  <c r="J132" i="3" s="1"/>
  <c r="M132" i="3" s="1"/>
  <c r="P132" i="3" s="1"/>
  <c r="S132" i="3" s="1"/>
  <c r="V132" i="3" s="1"/>
  <c r="Y132" i="3" s="1"/>
  <c r="AB132" i="3" s="1"/>
  <c r="AE132" i="3" s="1"/>
  <c r="AH132" i="3" s="1"/>
  <c r="AK132" i="3" s="1"/>
  <c r="AN132" i="3" s="1"/>
  <c r="D136" i="3"/>
  <c r="G136" i="3" s="1"/>
  <c r="J136" i="3" s="1"/>
  <c r="M136" i="3" s="1"/>
  <c r="P136" i="3" s="1"/>
  <c r="S136" i="3" s="1"/>
  <c r="V136" i="3" s="1"/>
  <c r="Y136" i="3" s="1"/>
  <c r="AB136" i="3" s="1"/>
  <c r="AE136" i="3" s="1"/>
  <c r="AH136" i="3" s="1"/>
  <c r="AK136" i="3" s="1"/>
  <c r="AN136" i="3" s="1"/>
  <c r="D140" i="3"/>
  <c r="G140" i="3" s="1"/>
  <c r="J140" i="3" s="1"/>
  <c r="M140" i="3" s="1"/>
  <c r="P140" i="3" s="1"/>
  <c r="S140" i="3" s="1"/>
  <c r="V140" i="3" s="1"/>
  <c r="Y140" i="3" s="1"/>
  <c r="AB140" i="3" s="1"/>
  <c r="AE140" i="3" s="1"/>
  <c r="AH140" i="3" s="1"/>
  <c r="AK140" i="3" s="1"/>
  <c r="AN140" i="3" s="1"/>
  <c r="D144" i="3"/>
  <c r="G144" i="3" s="1"/>
  <c r="J144" i="3" s="1"/>
  <c r="M144" i="3" s="1"/>
  <c r="P144" i="3" s="1"/>
  <c r="S144" i="3" s="1"/>
  <c r="V144" i="3" s="1"/>
  <c r="Y144" i="3" s="1"/>
  <c r="AB144" i="3" s="1"/>
  <c r="AE144" i="3" s="1"/>
  <c r="AH144" i="3" s="1"/>
  <c r="AK144" i="3" s="1"/>
  <c r="AN144" i="3" s="1"/>
  <c r="D148" i="3"/>
  <c r="G148" i="3" s="1"/>
  <c r="J148" i="3" s="1"/>
  <c r="M148" i="3" s="1"/>
  <c r="P148" i="3" s="1"/>
  <c r="S148" i="3" s="1"/>
  <c r="V148" i="3" s="1"/>
  <c r="Y148" i="3" s="1"/>
  <c r="AB148" i="3" s="1"/>
  <c r="AE148" i="3" s="1"/>
  <c r="AH148" i="3" s="1"/>
  <c r="AK148" i="3" s="1"/>
  <c r="AN148" i="3" s="1"/>
  <c r="D152" i="3"/>
  <c r="G152" i="3" s="1"/>
  <c r="J152" i="3" s="1"/>
  <c r="M152" i="3" s="1"/>
  <c r="P152" i="3" s="1"/>
  <c r="S152" i="3" s="1"/>
  <c r="V152" i="3" s="1"/>
  <c r="Y152" i="3" s="1"/>
  <c r="AB152" i="3" s="1"/>
  <c r="AE152" i="3" s="1"/>
  <c r="AH152" i="3" s="1"/>
  <c r="AK152" i="3" s="1"/>
  <c r="AN152" i="3" s="1"/>
  <c r="D156" i="3"/>
  <c r="G156" i="3" s="1"/>
  <c r="J156" i="3" s="1"/>
  <c r="M156" i="3" s="1"/>
  <c r="P156" i="3" s="1"/>
  <c r="S156" i="3" s="1"/>
  <c r="V156" i="3" s="1"/>
  <c r="Y156" i="3" s="1"/>
  <c r="AB156" i="3" s="1"/>
  <c r="AE156" i="3" s="1"/>
  <c r="AH156" i="3" s="1"/>
  <c r="AK156" i="3" s="1"/>
  <c r="AN156" i="3" s="1"/>
  <c r="D160" i="3"/>
  <c r="G160" i="3" s="1"/>
  <c r="J160" i="3" s="1"/>
  <c r="M160" i="3" s="1"/>
  <c r="P160" i="3" s="1"/>
  <c r="S160" i="3" s="1"/>
  <c r="V160" i="3" s="1"/>
  <c r="Y160" i="3" s="1"/>
  <c r="AB160" i="3" s="1"/>
  <c r="AE160" i="3" s="1"/>
  <c r="AH160" i="3" s="1"/>
  <c r="AK160" i="3" s="1"/>
  <c r="AN160" i="3" s="1"/>
  <c r="D164" i="3"/>
  <c r="G164" i="3" s="1"/>
  <c r="J164" i="3" s="1"/>
  <c r="M164" i="3" s="1"/>
  <c r="P164" i="3" s="1"/>
  <c r="S164" i="3" s="1"/>
  <c r="V164" i="3" s="1"/>
  <c r="Y164" i="3" s="1"/>
  <c r="AB164" i="3" s="1"/>
  <c r="AE164" i="3" s="1"/>
  <c r="AH164" i="3" s="1"/>
  <c r="AK164" i="3" s="1"/>
  <c r="AN164" i="3" s="1"/>
  <c r="D168" i="3"/>
  <c r="G168" i="3" s="1"/>
  <c r="J168" i="3" s="1"/>
  <c r="M168" i="3" s="1"/>
  <c r="P168" i="3" s="1"/>
  <c r="S168" i="3" s="1"/>
  <c r="V168" i="3" s="1"/>
  <c r="Y168" i="3" s="1"/>
  <c r="AB168" i="3" s="1"/>
  <c r="AE168" i="3" s="1"/>
  <c r="AH168" i="3" s="1"/>
  <c r="AK168" i="3" s="1"/>
  <c r="AN168" i="3" s="1"/>
  <c r="D172" i="3"/>
  <c r="G172" i="3" s="1"/>
  <c r="J172" i="3" s="1"/>
  <c r="M172" i="3" s="1"/>
  <c r="P172" i="3" s="1"/>
  <c r="S172" i="3" s="1"/>
  <c r="V172" i="3" s="1"/>
  <c r="Y172" i="3" s="1"/>
  <c r="AB172" i="3" s="1"/>
  <c r="AE172" i="3" s="1"/>
  <c r="AH172" i="3" s="1"/>
  <c r="AK172" i="3" s="1"/>
  <c r="AN172" i="3" s="1"/>
  <c r="D180" i="3"/>
  <c r="G180" i="3" s="1"/>
  <c r="J180" i="3" s="1"/>
  <c r="M180" i="3" s="1"/>
  <c r="P180" i="3" s="1"/>
  <c r="S180" i="3" s="1"/>
  <c r="V180" i="3" s="1"/>
  <c r="Y180" i="3" s="1"/>
  <c r="AB180" i="3" s="1"/>
  <c r="AE180" i="3" s="1"/>
  <c r="AH180" i="3" s="1"/>
  <c r="AK180" i="3" s="1"/>
  <c r="AN180" i="3" s="1"/>
  <c r="D188" i="3"/>
  <c r="G188" i="3" s="1"/>
  <c r="J188" i="3" s="1"/>
  <c r="M188" i="3" s="1"/>
  <c r="P188" i="3" s="1"/>
  <c r="S188" i="3" s="1"/>
  <c r="V188" i="3" s="1"/>
  <c r="Y188" i="3" s="1"/>
  <c r="AB188" i="3" s="1"/>
  <c r="AE188" i="3" s="1"/>
  <c r="AH188" i="3" s="1"/>
  <c r="AK188" i="3" s="1"/>
  <c r="AN188" i="3" s="1"/>
  <c r="D196" i="3"/>
  <c r="G196" i="3" s="1"/>
  <c r="J196" i="3" s="1"/>
  <c r="M196" i="3" s="1"/>
  <c r="P196" i="3" s="1"/>
  <c r="S196" i="3" s="1"/>
  <c r="V196" i="3" s="1"/>
  <c r="Y196" i="3" s="1"/>
  <c r="AB196" i="3" s="1"/>
  <c r="AE196" i="3" s="1"/>
  <c r="AH196" i="3" s="1"/>
  <c r="AK196" i="3" s="1"/>
  <c r="AN196" i="3" s="1"/>
  <c r="D212" i="3"/>
  <c r="G212" i="3" s="1"/>
  <c r="J212" i="3" s="1"/>
  <c r="M212" i="3" s="1"/>
  <c r="P212" i="3" s="1"/>
  <c r="S212" i="3" s="1"/>
  <c r="V212" i="3" s="1"/>
  <c r="Y212" i="3" s="1"/>
  <c r="AB212" i="3" s="1"/>
  <c r="AE212" i="3" s="1"/>
  <c r="AH212" i="3" s="1"/>
  <c r="AK212" i="3" s="1"/>
  <c r="AN212" i="3" s="1"/>
  <c r="D228" i="3"/>
  <c r="G228" i="3" s="1"/>
  <c r="J228" i="3" s="1"/>
  <c r="M228" i="3" s="1"/>
  <c r="P228" i="3" s="1"/>
  <c r="S228" i="3" s="1"/>
  <c r="V228" i="3" s="1"/>
  <c r="Y228" i="3" s="1"/>
  <c r="AB228" i="3" s="1"/>
  <c r="AE228" i="3" s="1"/>
  <c r="AH228" i="3" s="1"/>
  <c r="AK228" i="3" s="1"/>
  <c r="AN228" i="3" s="1"/>
  <c r="D232" i="3"/>
  <c r="G232" i="3" s="1"/>
  <c r="J232" i="3" s="1"/>
  <c r="M232" i="3" s="1"/>
  <c r="P232" i="3" s="1"/>
  <c r="S232" i="3" s="1"/>
  <c r="V232" i="3" s="1"/>
  <c r="Y232" i="3" s="1"/>
  <c r="AB232" i="3" s="1"/>
  <c r="AE232" i="3" s="1"/>
  <c r="AH232" i="3" s="1"/>
  <c r="AK232" i="3" s="1"/>
  <c r="AN232" i="3" s="1"/>
  <c r="D236" i="3"/>
  <c r="G236" i="3" s="1"/>
  <c r="J236" i="3" s="1"/>
  <c r="M236" i="3" s="1"/>
  <c r="P236" i="3" s="1"/>
  <c r="S236" i="3" s="1"/>
  <c r="V236" i="3" s="1"/>
  <c r="Y236" i="3" s="1"/>
  <c r="AB236" i="3" s="1"/>
  <c r="AE236" i="3" s="1"/>
  <c r="AH236" i="3" s="1"/>
  <c r="AK236" i="3" s="1"/>
  <c r="AN236" i="3" s="1"/>
  <c r="D252" i="3"/>
  <c r="G252" i="3" s="1"/>
  <c r="J252" i="3" s="1"/>
  <c r="M252" i="3" s="1"/>
  <c r="P252" i="3" s="1"/>
  <c r="S252" i="3" s="1"/>
  <c r="V252" i="3" s="1"/>
  <c r="Y252" i="3" s="1"/>
  <c r="AB252" i="3" s="1"/>
  <c r="AE252" i="3" s="1"/>
  <c r="AH252" i="3" s="1"/>
  <c r="AK252" i="3" s="1"/>
  <c r="AN252" i="3" s="1"/>
  <c r="D256" i="3"/>
  <c r="G256" i="3" s="1"/>
  <c r="J256" i="3" s="1"/>
  <c r="M256" i="3" s="1"/>
  <c r="P256" i="3" s="1"/>
  <c r="S256" i="3" s="1"/>
  <c r="V256" i="3" s="1"/>
  <c r="Y256" i="3" s="1"/>
  <c r="AB256" i="3" s="1"/>
  <c r="AE256" i="3" s="1"/>
  <c r="AH256" i="3" s="1"/>
  <c r="AK256" i="3" s="1"/>
  <c r="AN256" i="3" s="1"/>
  <c r="D260" i="3"/>
  <c r="G260" i="3" s="1"/>
  <c r="J260" i="3" s="1"/>
  <c r="M260" i="3" s="1"/>
  <c r="P260" i="3" s="1"/>
  <c r="S260" i="3" s="1"/>
  <c r="V260" i="3" s="1"/>
  <c r="Y260" i="3" s="1"/>
  <c r="AB260" i="3" s="1"/>
  <c r="AE260" i="3" s="1"/>
  <c r="AH260" i="3" s="1"/>
  <c r="AK260" i="3" s="1"/>
  <c r="AN260" i="3" s="1"/>
  <c r="D264" i="3"/>
  <c r="G264" i="3" s="1"/>
  <c r="J264" i="3" s="1"/>
  <c r="M264" i="3" s="1"/>
  <c r="P264" i="3" s="1"/>
  <c r="S264" i="3" s="1"/>
  <c r="V264" i="3" s="1"/>
  <c r="Y264" i="3" s="1"/>
  <c r="AB264" i="3" s="1"/>
  <c r="AE264" i="3" s="1"/>
  <c r="AH264" i="3" s="1"/>
  <c r="AK264" i="3" s="1"/>
  <c r="AN264" i="3" s="1"/>
  <c r="D268" i="3"/>
  <c r="G268" i="3" s="1"/>
  <c r="J268" i="3" s="1"/>
  <c r="M268" i="3" s="1"/>
  <c r="P268" i="3" s="1"/>
  <c r="S268" i="3" s="1"/>
  <c r="V268" i="3" s="1"/>
  <c r="Y268" i="3" s="1"/>
  <c r="AB268" i="3" s="1"/>
  <c r="AE268" i="3" s="1"/>
  <c r="AH268" i="3" s="1"/>
  <c r="AK268" i="3" s="1"/>
  <c r="AN268" i="3" s="1"/>
  <c r="D272" i="3"/>
  <c r="G272" i="3" s="1"/>
  <c r="J272" i="3" s="1"/>
  <c r="M272" i="3" s="1"/>
  <c r="P272" i="3" s="1"/>
  <c r="S272" i="3" s="1"/>
  <c r="V272" i="3" s="1"/>
  <c r="Y272" i="3" s="1"/>
  <c r="AB272" i="3" s="1"/>
  <c r="AE272" i="3" s="1"/>
  <c r="AH272" i="3" s="1"/>
  <c r="AK272" i="3" s="1"/>
  <c r="AN272" i="3" s="1"/>
  <c r="D276" i="3"/>
  <c r="G276" i="3" s="1"/>
  <c r="J276" i="3" s="1"/>
  <c r="M276" i="3" s="1"/>
  <c r="P276" i="3" s="1"/>
  <c r="S276" i="3" s="1"/>
  <c r="V276" i="3" s="1"/>
  <c r="Y276" i="3" s="1"/>
  <c r="AB276" i="3" s="1"/>
  <c r="AE276" i="3" s="1"/>
  <c r="AH276" i="3" s="1"/>
  <c r="AK276" i="3" s="1"/>
  <c r="AN276" i="3" s="1"/>
  <c r="D280" i="3"/>
  <c r="G280" i="3" s="1"/>
  <c r="J280" i="3" s="1"/>
  <c r="M280" i="3" s="1"/>
  <c r="P280" i="3" s="1"/>
  <c r="S280" i="3" s="1"/>
  <c r="V280" i="3" s="1"/>
  <c r="Y280" i="3" s="1"/>
  <c r="AB280" i="3" s="1"/>
  <c r="AE280" i="3" s="1"/>
  <c r="AH280" i="3" s="1"/>
  <c r="AK280" i="3" s="1"/>
  <c r="AN280" i="3" s="1"/>
  <c r="D292" i="3"/>
  <c r="G292" i="3" s="1"/>
  <c r="J292" i="3" s="1"/>
  <c r="M292" i="3" s="1"/>
  <c r="P292" i="3" s="1"/>
  <c r="S292" i="3" s="1"/>
  <c r="V292" i="3" s="1"/>
  <c r="Y292" i="3" s="1"/>
  <c r="AB292" i="3" s="1"/>
  <c r="AE292" i="3" s="1"/>
  <c r="AH292" i="3" s="1"/>
  <c r="AK292" i="3" s="1"/>
  <c r="AN292" i="3" s="1"/>
  <c r="D304" i="3"/>
  <c r="G304" i="3" s="1"/>
  <c r="J304" i="3" s="1"/>
  <c r="M304" i="3" s="1"/>
  <c r="P304" i="3" s="1"/>
  <c r="S304" i="3" s="1"/>
  <c r="V304" i="3" s="1"/>
  <c r="Y304" i="3" s="1"/>
  <c r="AB304" i="3" s="1"/>
  <c r="AE304" i="3" s="1"/>
  <c r="AH304" i="3" s="1"/>
  <c r="AK304" i="3" s="1"/>
  <c r="AN304" i="3" s="1"/>
  <c r="D336" i="3"/>
  <c r="G336" i="3" s="1"/>
  <c r="J336" i="3" s="1"/>
  <c r="M336" i="3" s="1"/>
  <c r="P336" i="3" s="1"/>
  <c r="S336" i="3" s="1"/>
  <c r="V336" i="3" s="1"/>
  <c r="Y336" i="3" s="1"/>
  <c r="AB336" i="3" s="1"/>
  <c r="AE336" i="3" s="1"/>
  <c r="AH336" i="3" s="1"/>
  <c r="AK336" i="3" s="1"/>
  <c r="AN336" i="3" s="1"/>
  <c r="D348" i="3"/>
  <c r="G348" i="3" s="1"/>
  <c r="J348" i="3" s="1"/>
  <c r="M348" i="3" s="1"/>
  <c r="P348" i="3" s="1"/>
  <c r="S348" i="3" s="1"/>
  <c r="V348" i="3" s="1"/>
  <c r="Y348" i="3" s="1"/>
  <c r="AB348" i="3" s="1"/>
  <c r="AE348" i="3" s="1"/>
  <c r="AH348" i="3" s="1"/>
  <c r="AK348" i="3" s="1"/>
  <c r="AN348" i="3" s="1"/>
  <c r="D352" i="3"/>
  <c r="G352" i="3" s="1"/>
  <c r="J352" i="3" s="1"/>
  <c r="M352" i="3" s="1"/>
  <c r="P352" i="3" s="1"/>
  <c r="S352" i="3" s="1"/>
  <c r="V352" i="3" s="1"/>
  <c r="Y352" i="3" s="1"/>
  <c r="AB352" i="3" s="1"/>
  <c r="AE352" i="3" s="1"/>
  <c r="AH352" i="3" s="1"/>
  <c r="AK352" i="3" s="1"/>
  <c r="AN352" i="3" s="1"/>
  <c r="D356" i="3"/>
  <c r="G356" i="3" s="1"/>
  <c r="J356" i="3" s="1"/>
  <c r="M356" i="3" s="1"/>
  <c r="P356" i="3" s="1"/>
  <c r="S356" i="3" s="1"/>
  <c r="V356" i="3" s="1"/>
  <c r="Y356" i="3" s="1"/>
  <c r="AB356" i="3" s="1"/>
  <c r="AE356" i="3" s="1"/>
  <c r="AH356" i="3" s="1"/>
  <c r="AK356" i="3" s="1"/>
  <c r="AN356" i="3" s="1"/>
  <c r="D388" i="3"/>
  <c r="G388" i="3" s="1"/>
  <c r="J388" i="3" s="1"/>
  <c r="M388" i="3" s="1"/>
  <c r="P388" i="3" s="1"/>
  <c r="S388" i="3" s="1"/>
  <c r="V388" i="3" s="1"/>
  <c r="Y388" i="3" s="1"/>
  <c r="AB388" i="3" s="1"/>
  <c r="AE388" i="3" s="1"/>
  <c r="AH388" i="3" s="1"/>
  <c r="AK388" i="3" s="1"/>
  <c r="AN388" i="3" s="1"/>
  <c r="D404" i="3"/>
  <c r="G404" i="3" s="1"/>
  <c r="J404" i="3" s="1"/>
  <c r="M404" i="3" s="1"/>
  <c r="P404" i="3" s="1"/>
  <c r="S404" i="3" s="1"/>
  <c r="V404" i="3" s="1"/>
  <c r="Y404" i="3" s="1"/>
  <c r="AB404" i="3" s="1"/>
  <c r="AE404" i="3" s="1"/>
  <c r="AH404" i="3" s="1"/>
  <c r="AK404" i="3" s="1"/>
  <c r="AN404" i="3" s="1"/>
  <c r="D412" i="3"/>
  <c r="G412" i="3" s="1"/>
  <c r="J412" i="3" s="1"/>
  <c r="M412" i="3" s="1"/>
  <c r="P412" i="3" s="1"/>
  <c r="S412" i="3" s="1"/>
  <c r="V412" i="3" s="1"/>
  <c r="Y412" i="3" s="1"/>
  <c r="AB412" i="3" s="1"/>
  <c r="AE412" i="3" s="1"/>
  <c r="AH412" i="3" s="1"/>
  <c r="AK412" i="3" s="1"/>
  <c r="AN412" i="3" s="1"/>
  <c r="D416" i="3"/>
  <c r="G416" i="3" s="1"/>
  <c r="J416" i="3" s="1"/>
  <c r="M416" i="3" s="1"/>
  <c r="P416" i="3" s="1"/>
  <c r="S416" i="3" s="1"/>
  <c r="V416" i="3" s="1"/>
  <c r="Y416" i="3" s="1"/>
  <c r="AB416" i="3" s="1"/>
  <c r="AE416" i="3" s="1"/>
  <c r="AH416" i="3" s="1"/>
  <c r="AK416" i="3" s="1"/>
  <c r="AN416" i="3" s="1"/>
  <c r="D420" i="3"/>
  <c r="G420" i="3" s="1"/>
  <c r="J420" i="3" s="1"/>
  <c r="M420" i="3" s="1"/>
  <c r="P420" i="3" s="1"/>
  <c r="S420" i="3" s="1"/>
  <c r="V420" i="3" s="1"/>
  <c r="Y420" i="3" s="1"/>
  <c r="AB420" i="3" s="1"/>
  <c r="AE420" i="3" s="1"/>
  <c r="AH420" i="3" s="1"/>
  <c r="AK420" i="3" s="1"/>
  <c r="AN420" i="3" s="1"/>
  <c r="D424" i="3"/>
  <c r="G424" i="3" s="1"/>
  <c r="J424" i="3" s="1"/>
  <c r="M424" i="3" s="1"/>
  <c r="P424" i="3" s="1"/>
  <c r="S424" i="3" s="1"/>
  <c r="V424" i="3" s="1"/>
  <c r="Y424" i="3" s="1"/>
  <c r="AB424" i="3" s="1"/>
  <c r="AE424" i="3" s="1"/>
  <c r="AH424" i="3" s="1"/>
  <c r="AK424" i="3" s="1"/>
  <c r="AN424" i="3" s="1"/>
  <c r="D428" i="3"/>
  <c r="G428" i="3" s="1"/>
  <c r="J428" i="3" s="1"/>
  <c r="M428" i="3" s="1"/>
  <c r="P428" i="3" s="1"/>
  <c r="S428" i="3" s="1"/>
  <c r="V428" i="3" s="1"/>
  <c r="Y428" i="3" s="1"/>
  <c r="AB428" i="3" s="1"/>
  <c r="AE428" i="3" s="1"/>
  <c r="AH428" i="3" s="1"/>
  <c r="AK428" i="3" s="1"/>
  <c r="AN428" i="3" s="1"/>
  <c r="D432" i="3"/>
  <c r="G432" i="3" s="1"/>
  <c r="J432" i="3" s="1"/>
  <c r="M432" i="3" s="1"/>
  <c r="P432" i="3" s="1"/>
  <c r="S432" i="3" s="1"/>
  <c r="V432" i="3" s="1"/>
  <c r="Y432" i="3" s="1"/>
  <c r="AB432" i="3" s="1"/>
  <c r="AE432" i="3" s="1"/>
  <c r="AH432" i="3" s="1"/>
  <c r="AK432" i="3" s="1"/>
  <c r="AN432" i="3" s="1"/>
  <c r="D436" i="3"/>
  <c r="G436" i="3" s="1"/>
  <c r="J436" i="3" s="1"/>
  <c r="M436" i="3" s="1"/>
  <c r="P436" i="3" s="1"/>
  <c r="S436" i="3" s="1"/>
  <c r="V436" i="3" s="1"/>
  <c r="Y436" i="3" s="1"/>
  <c r="AB436" i="3" s="1"/>
  <c r="AE436" i="3" s="1"/>
  <c r="AH436" i="3" s="1"/>
  <c r="AK436" i="3" s="1"/>
  <c r="AN436" i="3" s="1"/>
  <c r="D440" i="3"/>
  <c r="G440" i="3" s="1"/>
  <c r="J440" i="3" s="1"/>
  <c r="M440" i="3" s="1"/>
  <c r="P440" i="3" s="1"/>
  <c r="S440" i="3" s="1"/>
  <c r="V440" i="3" s="1"/>
  <c r="Y440" i="3" s="1"/>
  <c r="AB440" i="3" s="1"/>
  <c r="AE440" i="3" s="1"/>
  <c r="AH440" i="3" s="1"/>
  <c r="AK440" i="3" s="1"/>
  <c r="AN440" i="3" s="1"/>
  <c r="D448" i="3"/>
  <c r="G448" i="3" s="1"/>
  <c r="J448" i="3" s="1"/>
  <c r="M448" i="3" s="1"/>
  <c r="P448" i="3" s="1"/>
  <c r="S448" i="3" s="1"/>
  <c r="V448" i="3" s="1"/>
  <c r="Y448" i="3" s="1"/>
  <c r="AB448" i="3" s="1"/>
  <c r="AE448" i="3" s="1"/>
  <c r="AH448" i="3" s="1"/>
  <c r="AK448" i="3" s="1"/>
  <c r="AN448" i="3" s="1"/>
  <c r="D460" i="3"/>
  <c r="G460" i="3" s="1"/>
  <c r="J460" i="3" s="1"/>
  <c r="M460" i="3" s="1"/>
  <c r="P460" i="3" s="1"/>
  <c r="S460" i="3" s="1"/>
  <c r="V460" i="3" s="1"/>
  <c r="Y460" i="3" s="1"/>
  <c r="AB460" i="3" s="1"/>
  <c r="AE460" i="3" s="1"/>
  <c r="AH460" i="3" s="1"/>
  <c r="AK460" i="3" s="1"/>
  <c r="AN460" i="3" s="1"/>
  <c r="D480" i="3"/>
  <c r="G480" i="3" s="1"/>
  <c r="J480" i="3" s="1"/>
  <c r="M480" i="3" s="1"/>
  <c r="P480" i="3" s="1"/>
  <c r="S480" i="3" s="1"/>
  <c r="V480" i="3" s="1"/>
  <c r="Y480" i="3" s="1"/>
  <c r="AB480" i="3" s="1"/>
  <c r="AE480" i="3" s="1"/>
  <c r="AH480" i="3" s="1"/>
  <c r="AK480" i="3" s="1"/>
  <c r="AN480" i="3" s="1"/>
  <c r="D484" i="3"/>
  <c r="G484" i="3" s="1"/>
  <c r="J484" i="3" s="1"/>
  <c r="M484" i="3" s="1"/>
  <c r="P484" i="3" s="1"/>
  <c r="S484" i="3" s="1"/>
  <c r="V484" i="3" s="1"/>
  <c r="Y484" i="3" s="1"/>
  <c r="AB484" i="3" s="1"/>
  <c r="AE484" i="3" s="1"/>
  <c r="AH484" i="3" s="1"/>
  <c r="AK484" i="3" s="1"/>
  <c r="AN484" i="3" s="1"/>
  <c r="D488" i="3"/>
  <c r="G488" i="3" s="1"/>
  <c r="J488" i="3" s="1"/>
  <c r="M488" i="3" s="1"/>
  <c r="P488" i="3" s="1"/>
  <c r="S488" i="3" s="1"/>
  <c r="V488" i="3" s="1"/>
  <c r="Y488" i="3" s="1"/>
  <c r="AB488" i="3" s="1"/>
  <c r="AE488" i="3" s="1"/>
  <c r="AH488" i="3" s="1"/>
  <c r="AK488" i="3" s="1"/>
  <c r="AN488" i="3" s="1"/>
  <c r="D492" i="3"/>
  <c r="G492" i="3" s="1"/>
  <c r="J492" i="3" s="1"/>
  <c r="M492" i="3" s="1"/>
  <c r="P492" i="3" s="1"/>
  <c r="S492" i="3" s="1"/>
  <c r="V492" i="3" s="1"/>
  <c r="Y492" i="3" s="1"/>
  <c r="AB492" i="3" s="1"/>
  <c r="AE492" i="3" s="1"/>
  <c r="AH492" i="3" s="1"/>
  <c r="AK492" i="3" s="1"/>
  <c r="AN492" i="3" s="1"/>
  <c r="D500" i="3"/>
  <c r="G500" i="3" s="1"/>
  <c r="J500" i="3" s="1"/>
  <c r="M500" i="3" s="1"/>
  <c r="P500" i="3" s="1"/>
  <c r="S500" i="3" s="1"/>
  <c r="V500" i="3" s="1"/>
  <c r="Y500" i="3" s="1"/>
  <c r="AB500" i="3" s="1"/>
  <c r="AE500" i="3" s="1"/>
  <c r="AH500" i="3" s="1"/>
  <c r="AK500" i="3" s="1"/>
  <c r="AN500" i="3" s="1"/>
  <c r="D504" i="3"/>
  <c r="G504" i="3" s="1"/>
  <c r="J504" i="3" s="1"/>
  <c r="M504" i="3" s="1"/>
  <c r="P504" i="3" s="1"/>
  <c r="S504" i="3" s="1"/>
  <c r="V504" i="3" s="1"/>
  <c r="Y504" i="3" s="1"/>
  <c r="AB504" i="3" s="1"/>
  <c r="AE504" i="3" s="1"/>
  <c r="AH504" i="3" s="1"/>
  <c r="AK504" i="3" s="1"/>
  <c r="AN504" i="3" s="1"/>
  <c r="D508" i="3"/>
  <c r="G508" i="3" s="1"/>
  <c r="J508" i="3" s="1"/>
  <c r="M508" i="3" s="1"/>
  <c r="P508" i="3" s="1"/>
  <c r="S508" i="3" s="1"/>
  <c r="V508" i="3" s="1"/>
  <c r="Y508" i="3" s="1"/>
  <c r="AB508" i="3" s="1"/>
  <c r="AE508" i="3" s="1"/>
  <c r="AH508" i="3" s="1"/>
  <c r="AK508" i="3" s="1"/>
  <c r="AN508" i="3" s="1"/>
  <c r="D512" i="3"/>
  <c r="G512" i="3" s="1"/>
  <c r="J512" i="3" s="1"/>
  <c r="M512" i="3" s="1"/>
  <c r="P512" i="3" s="1"/>
  <c r="S512" i="3" s="1"/>
  <c r="V512" i="3" s="1"/>
  <c r="Y512" i="3" s="1"/>
  <c r="AB512" i="3" s="1"/>
  <c r="AE512" i="3" s="1"/>
  <c r="AH512" i="3" s="1"/>
  <c r="AK512" i="3" s="1"/>
  <c r="AN512" i="3" s="1"/>
  <c r="D516" i="3"/>
  <c r="G516" i="3" s="1"/>
  <c r="J516" i="3" s="1"/>
  <c r="M516" i="3" s="1"/>
  <c r="P516" i="3" s="1"/>
  <c r="S516" i="3" s="1"/>
  <c r="V516" i="3" s="1"/>
  <c r="Y516" i="3" s="1"/>
  <c r="AB516" i="3" s="1"/>
  <c r="AE516" i="3" s="1"/>
  <c r="AH516" i="3" s="1"/>
  <c r="AK516" i="3" s="1"/>
  <c r="AN516" i="3" s="1"/>
  <c r="D520" i="3"/>
  <c r="G520" i="3" s="1"/>
  <c r="J520" i="3" s="1"/>
  <c r="M520" i="3" s="1"/>
  <c r="P520" i="3" s="1"/>
  <c r="S520" i="3" s="1"/>
  <c r="V520" i="3" s="1"/>
  <c r="Y520" i="3" s="1"/>
  <c r="AB520" i="3" s="1"/>
  <c r="AE520" i="3" s="1"/>
  <c r="AH520" i="3" s="1"/>
  <c r="AK520" i="3" s="1"/>
  <c r="AN520" i="3" s="1"/>
  <c r="D13" i="3"/>
  <c r="G13" i="3" s="1"/>
  <c r="J13" i="3" s="1"/>
  <c r="M13" i="3" s="1"/>
  <c r="P13" i="3" s="1"/>
  <c r="S13" i="3" s="1"/>
  <c r="V13" i="3" s="1"/>
  <c r="Y13" i="3" s="1"/>
  <c r="AB13" i="3" s="1"/>
  <c r="AE13" i="3" s="1"/>
  <c r="AH13" i="3" s="1"/>
  <c r="AK13" i="3" s="1"/>
  <c r="AN13" i="3" s="1"/>
  <c r="D29" i="3"/>
  <c r="G29" i="3" s="1"/>
  <c r="J29" i="3" s="1"/>
  <c r="M29" i="3" s="1"/>
  <c r="P29" i="3" s="1"/>
  <c r="S29" i="3" s="1"/>
  <c r="V29" i="3" s="1"/>
  <c r="Y29" i="3" s="1"/>
  <c r="AB29" i="3" s="1"/>
  <c r="AE29" i="3" s="1"/>
  <c r="AH29" i="3" s="1"/>
  <c r="AK29" i="3" s="1"/>
  <c r="AN29" i="3" s="1"/>
  <c r="D61" i="3"/>
  <c r="G61" i="3" s="1"/>
  <c r="J61" i="3" s="1"/>
  <c r="M61" i="3" s="1"/>
  <c r="P61" i="3" s="1"/>
  <c r="S61" i="3" s="1"/>
  <c r="V61" i="3" s="1"/>
  <c r="Y61" i="3" s="1"/>
  <c r="AB61" i="3" s="1"/>
  <c r="AE61" i="3" s="1"/>
  <c r="AH61" i="3" s="1"/>
  <c r="AK61" i="3" s="1"/>
  <c r="AN61" i="3" s="1"/>
  <c r="D73" i="3"/>
  <c r="G73" i="3" s="1"/>
  <c r="J73" i="3" s="1"/>
  <c r="M73" i="3" s="1"/>
  <c r="P73" i="3" s="1"/>
  <c r="S73" i="3" s="1"/>
  <c r="V73" i="3" s="1"/>
  <c r="Y73" i="3" s="1"/>
  <c r="AB73" i="3" s="1"/>
  <c r="AE73" i="3" s="1"/>
  <c r="AH73" i="3" s="1"/>
  <c r="AK73" i="3" s="1"/>
  <c r="AN73" i="3" s="1"/>
  <c r="D97" i="3"/>
  <c r="G97" i="3" s="1"/>
  <c r="J97" i="3" s="1"/>
  <c r="M97" i="3" s="1"/>
  <c r="P97" i="3" s="1"/>
  <c r="S97" i="3" s="1"/>
  <c r="V97" i="3" s="1"/>
  <c r="Y97" i="3" s="1"/>
  <c r="AB97" i="3" s="1"/>
  <c r="AE97" i="3" s="1"/>
  <c r="AH97" i="3" s="1"/>
  <c r="AK97" i="3" s="1"/>
  <c r="AN97" i="3" s="1"/>
  <c r="D113" i="3"/>
  <c r="G113" i="3" s="1"/>
  <c r="J113" i="3" s="1"/>
  <c r="M113" i="3" s="1"/>
  <c r="P113" i="3" s="1"/>
  <c r="S113" i="3" s="1"/>
  <c r="V113" i="3" s="1"/>
  <c r="Y113" i="3" s="1"/>
  <c r="AB113" i="3" s="1"/>
  <c r="AE113" i="3" s="1"/>
  <c r="AH113" i="3" s="1"/>
  <c r="AK113" i="3" s="1"/>
  <c r="AN113" i="3" s="1"/>
  <c r="D129" i="3"/>
  <c r="G129" i="3" s="1"/>
  <c r="J129" i="3" s="1"/>
  <c r="M129" i="3" s="1"/>
  <c r="P129" i="3" s="1"/>
  <c r="S129" i="3" s="1"/>
  <c r="V129" i="3" s="1"/>
  <c r="Y129" i="3" s="1"/>
  <c r="AB129" i="3" s="1"/>
  <c r="AE129" i="3" s="1"/>
  <c r="AH129" i="3" s="1"/>
  <c r="AK129" i="3" s="1"/>
  <c r="AN129" i="3" s="1"/>
  <c r="D145" i="3"/>
  <c r="G145" i="3" s="1"/>
  <c r="J145" i="3" s="1"/>
  <c r="M145" i="3" s="1"/>
  <c r="P145" i="3" s="1"/>
  <c r="S145" i="3" s="1"/>
  <c r="V145" i="3" s="1"/>
  <c r="Y145" i="3" s="1"/>
  <c r="AB145" i="3" s="1"/>
  <c r="AE145" i="3" s="1"/>
  <c r="AH145" i="3" s="1"/>
  <c r="AK145" i="3" s="1"/>
  <c r="AN145" i="3" s="1"/>
  <c r="D153" i="3"/>
  <c r="G153" i="3" s="1"/>
  <c r="J153" i="3" s="1"/>
  <c r="M153" i="3" s="1"/>
  <c r="P153" i="3" s="1"/>
  <c r="S153" i="3" s="1"/>
  <c r="V153" i="3" s="1"/>
  <c r="Y153" i="3" s="1"/>
  <c r="AB153" i="3" s="1"/>
  <c r="AE153" i="3" s="1"/>
  <c r="AH153" i="3" s="1"/>
  <c r="AK153" i="3" s="1"/>
  <c r="AN153" i="3" s="1"/>
  <c r="D257" i="3"/>
  <c r="G257" i="3" s="1"/>
  <c r="J257" i="3" s="1"/>
  <c r="M257" i="3" s="1"/>
  <c r="P257" i="3" s="1"/>
  <c r="S257" i="3" s="1"/>
  <c r="V257" i="3" s="1"/>
  <c r="Y257" i="3" s="1"/>
  <c r="AB257" i="3" s="1"/>
  <c r="AE257" i="3" s="1"/>
  <c r="AH257" i="3" s="1"/>
  <c r="AK257" i="3" s="1"/>
  <c r="AN257" i="3" s="1"/>
  <c r="D269" i="3"/>
  <c r="G269" i="3" s="1"/>
  <c r="J269" i="3" s="1"/>
  <c r="M269" i="3" s="1"/>
  <c r="P269" i="3" s="1"/>
  <c r="S269" i="3" s="1"/>
  <c r="V269" i="3" s="1"/>
  <c r="Y269" i="3" s="1"/>
  <c r="AB269" i="3" s="1"/>
  <c r="AE269" i="3" s="1"/>
  <c r="AH269" i="3" s="1"/>
  <c r="AK269" i="3" s="1"/>
  <c r="AN269" i="3" s="1"/>
  <c r="D281" i="3"/>
  <c r="G281" i="3" s="1"/>
  <c r="J281" i="3" s="1"/>
  <c r="M281" i="3" s="1"/>
  <c r="P281" i="3" s="1"/>
  <c r="S281" i="3" s="1"/>
  <c r="V281" i="3" s="1"/>
  <c r="Y281" i="3" s="1"/>
  <c r="AB281" i="3" s="1"/>
  <c r="AE281" i="3" s="1"/>
  <c r="AH281" i="3" s="1"/>
  <c r="AK281" i="3" s="1"/>
  <c r="AN281" i="3" s="1"/>
  <c r="D373" i="3"/>
  <c r="G373" i="3" s="1"/>
  <c r="J373" i="3" s="1"/>
  <c r="M373" i="3" s="1"/>
  <c r="P373" i="3" s="1"/>
  <c r="S373" i="3" s="1"/>
  <c r="V373" i="3" s="1"/>
  <c r="Y373" i="3" s="1"/>
  <c r="AB373" i="3" s="1"/>
  <c r="AE373" i="3" s="1"/>
  <c r="AH373" i="3" s="1"/>
  <c r="AK373" i="3" s="1"/>
  <c r="AN373" i="3" s="1"/>
  <c r="D389" i="3"/>
  <c r="G389" i="3" s="1"/>
  <c r="J389" i="3" s="1"/>
  <c r="M389" i="3" s="1"/>
  <c r="P389" i="3" s="1"/>
  <c r="S389" i="3" s="1"/>
  <c r="V389" i="3" s="1"/>
  <c r="Y389" i="3" s="1"/>
  <c r="AB389" i="3" s="1"/>
  <c r="AE389" i="3" s="1"/>
  <c r="AH389" i="3" s="1"/>
  <c r="AK389" i="3" s="1"/>
  <c r="AN389" i="3" s="1"/>
  <c r="D417" i="3"/>
  <c r="G417" i="3" s="1"/>
  <c r="J417" i="3" s="1"/>
  <c r="M417" i="3" s="1"/>
  <c r="P417" i="3" s="1"/>
  <c r="S417" i="3" s="1"/>
  <c r="V417" i="3" s="1"/>
  <c r="Y417" i="3" s="1"/>
  <c r="AB417" i="3" s="1"/>
  <c r="AE417" i="3" s="1"/>
  <c r="AH417" i="3" s="1"/>
  <c r="AK417" i="3" s="1"/>
  <c r="AN417" i="3" s="1"/>
  <c r="D429" i="3"/>
  <c r="G429" i="3" s="1"/>
  <c r="J429" i="3" s="1"/>
  <c r="M429" i="3" s="1"/>
  <c r="P429" i="3" s="1"/>
  <c r="S429" i="3" s="1"/>
  <c r="V429" i="3" s="1"/>
  <c r="Y429" i="3" s="1"/>
  <c r="AB429" i="3" s="1"/>
  <c r="AE429" i="3" s="1"/>
  <c r="AH429" i="3" s="1"/>
  <c r="AK429" i="3" s="1"/>
  <c r="AN429" i="3" s="1"/>
  <c r="D501" i="3"/>
  <c r="G501" i="3" s="1"/>
  <c r="J501" i="3" s="1"/>
  <c r="M501" i="3" s="1"/>
  <c r="P501" i="3" s="1"/>
  <c r="S501" i="3" s="1"/>
  <c r="V501" i="3" s="1"/>
  <c r="Y501" i="3" s="1"/>
  <c r="AB501" i="3" s="1"/>
  <c r="AE501" i="3" s="1"/>
  <c r="AH501" i="3" s="1"/>
  <c r="AK501" i="3" s="1"/>
  <c r="AN501" i="3" s="1"/>
  <c r="D514" i="3"/>
  <c r="G514" i="3" s="1"/>
  <c r="J514" i="3" s="1"/>
  <c r="M514" i="3" s="1"/>
  <c r="P514" i="3" s="1"/>
  <c r="S514" i="3" s="1"/>
  <c r="V514" i="3" s="1"/>
  <c r="Y514" i="3" s="1"/>
  <c r="AB514" i="3" s="1"/>
  <c r="AE514" i="3" s="1"/>
  <c r="AH514" i="3" s="1"/>
  <c r="AK514" i="3" s="1"/>
  <c r="AN514" i="3" s="1"/>
  <c r="D522" i="3"/>
  <c r="G522" i="3" s="1"/>
  <c r="J522" i="3" s="1"/>
  <c r="M522" i="3" s="1"/>
  <c r="P522" i="3" s="1"/>
  <c r="S522" i="3" s="1"/>
  <c r="V522" i="3" s="1"/>
  <c r="Y522" i="3" s="1"/>
  <c r="AB522" i="3" s="1"/>
  <c r="AE522" i="3" s="1"/>
  <c r="AH522" i="3" s="1"/>
  <c r="AK522" i="3" s="1"/>
  <c r="AN522" i="3" s="1"/>
  <c r="D526" i="3"/>
  <c r="G526" i="3" s="1"/>
  <c r="J526" i="3" s="1"/>
  <c r="M526" i="3" s="1"/>
  <c r="P526" i="3" s="1"/>
  <c r="S526" i="3" s="1"/>
  <c r="V526" i="3" s="1"/>
  <c r="Y526" i="3" s="1"/>
  <c r="AB526" i="3" s="1"/>
  <c r="AE526" i="3" s="1"/>
  <c r="AH526" i="3" s="1"/>
  <c r="AK526" i="3" s="1"/>
  <c r="AN526" i="3" s="1"/>
  <c r="D21" i="3"/>
  <c r="G21" i="3" s="1"/>
  <c r="J21" i="3" s="1"/>
  <c r="M21" i="3" s="1"/>
  <c r="P21" i="3" s="1"/>
  <c r="S21" i="3" s="1"/>
  <c r="V21" i="3" s="1"/>
  <c r="Y21" i="3" s="1"/>
  <c r="AB21" i="3" s="1"/>
  <c r="AE21" i="3" s="1"/>
  <c r="AH21" i="3" s="1"/>
  <c r="AK21" i="3" s="1"/>
  <c r="AN21" i="3" s="1"/>
  <c r="D37" i="3"/>
  <c r="G37" i="3" s="1"/>
  <c r="J37" i="3" s="1"/>
  <c r="M37" i="3" s="1"/>
  <c r="P37" i="3" s="1"/>
  <c r="S37" i="3" s="1"/>
  <c r="V37" i="3" s="1"/>
  <c r="Y37" i="3" s="1"/>
  <c r="AB37" i="3" s="1"/>
  <c r="AE37" i="3" s="1"/>
  <c r="AH37" i="3" s="1"/>
  <c r="AK37" i="3" s="1"/>
  <c r="AN37" i="3" s="1"/>
  <c r="D45" i="3"/>
  <c r="G45" i="3" s="1"/>
  <c r="J45" i="3" s="1"/>
  <c r="M45" i="3" s="1"/>
  <c r="P45" i="3" s="1"/>
  <c r="S45" i="3" s="1"/>
  <c r="V45" i="3" s="1"/>
  <c r="Y45" i="3" s="1"/>
  <c r="AB45" i="3" s="1"/>
  <c r="AE45" i="3" s="1"/>
  <c r="AH45" i="3" s="1"/>
  <c r="AK45" i="3" s="1"/>
  <c r="AN45" i="3" s="1"/>
  <c r="D65" i="3"/>
  <c r="G65" i="3" s="1"/>
  <c r="J65" i="3" s="1"/>
  <c r="M65" i="3" s="1"/>
  <c r="P65" i="3" s="1"/>
  <c r="S65" i="3" s="1"/>
  <c r="V65" i="3" s="1"/>
  <c r="Y65" i="3" s="1"/>
  <c r="AB65" i="3" s="1"/>
  <c r="AE65" i="3" s="1"/>
  <c r="AH65" i="3" s="1"/>
  <c r="AK65" i="3" s="1"/>
  <c r="AN65" i="3" s="1"/>
  <c r="D81" i="3"/>
  <c r="G81" i="3" s="1"/>
  <c r="J81" i="3" s="1"/>
  <c r="M81" i="3" s="1"/>
  <c r="P81" i="3" s="1"/>
  <c r="S81" i="3" s="1"/>
  <c r="V81" i="3" s="1"/>
  <c r="Y81" i="3" s="1"/>
  <c r="AB81" i="3" s="1"/>
  <c r="AE81" i="3" s="1"/>
  <c r="AH81" i="3" s="1"/>
  <c r="AK81" i="3" s="1"/>
  <c r="AN81" i="3" s="1"/>
  <c r="D101" i="3"/>
  <c r="G101" i="3" s="1"/>
  <c r="J101" i="3" s="1"/>
  <c r="M101" i="3" s="1"/>
  <c r="P101" i="3" s="1"/>
  <c r="S101" i="3" s="1"/>
  <c r="V101" i="3" s="1"/>
  <c r="Y101" i="3" s="1"/>
  <c r="AB101" i="3" s="1"/>
  <c r="AE101" i="3" s="1"/>
  <c r="AH101" i="3" s="1"/>
  <c r="AK101" i="3" s="1"/>
  <c r="AN101" i="3" s="1"/>
  <c r="D117" i="3"/>
  <c r="G117" i="3" s="1"/>
  <c r="J117" i="3" s="1"/>
  <c r="M117" i="3" s="1"/>
  <c r="P117" i="3" s="1"/>
  <c r="S117" i="3" s="1"/>
  <c r="V117" i="3" s="1"/>
  <c r="Y117" i="3" s="1"/>
  <c r="AB117" i="3" s="1"/>
  <c r="AE117" i="3" s="1"/>
  <c r="AH117" i="3" s="1"/>
  <c r="AK117" i="3" s="1"/>
  <c r="AN117" i="3" s="1"/>
  <c r="D133" i="3"/>
  <c r="G133" i="3" s="1"/>
  <c r="J133" i="3" s="1"/>
  <c r="M133" i="3" s="1"/>
  <c r="P133" i="3" s="1"/>
  <c r="S133" i="3" s="1"/>
  <c r="V133" i="3" s="1"/>
  <c r="Y133" i="3" s="1"/>
  <c r="AB133" i="3" s="1"/>
  <c r="AE133" i="3" s="1"/>
  <c r="AH133" i="3" s="1"/>
  <c r="AK133" i="3" s="1"/>
  <c r="AN133" i="3" s="1"/>
  <c r="D149" i="3"/>
  <c r="G149" i="3" s="1"/>
  <c r="J149" i="3" s="1"/>
  <c r="M149" i="3" s="1"/>
  <c r="P149" i="3" s="1"/>
  <c r="S149" i="3" s="1"/>
  <c r="V149" i="3" s="1"/>
  <c r="Y149" i="3" s="1"/>
  <c r="AB149" i="3" s="1"/>
  <c r="AE149" i="3" s="1"/>
  <c r="AH149" i="3" s="1"/>
  <c r="AK149" i="3" s="1"/>
  <c r="AN149" i="3" s="1"/>
  <c r="D157" i="3"/>
  <c r="G157" i="3" s="1"/>
  <c r="J157" i="3" s="1"/>
  <c r="M157" i="3" s="1"/>
  <c r="P157" i="3" s="1"/>
  <c r="S157" i="3" s="1"/>
  <c r="V157" i="3" s="1"/>
  <c r="Y157" i="3" s="1"/>
  <c r="AB157" i="3" s="1"/>
  <c r="AE157" i="3" s="1"/>
  <c r="AH157" i="3" s="1"/>
  <c r="AK157" i="3" s="1"/>
  <c r="AN157" i="3" s="1"/>
  <c r="D185" i="3"/>
  <c r="G185" i="3" s="1"/>
  <c r="J185" i="3" s="1"/>
  <c r="M185" i="3" s="1"/>
  <c r="P185" i="3" s="1"/>
  <c r="S185" i="3" s="1"/>
  <c r="V185" i="3" s="1"/>
  <c r="Y185" i="3" s="1"/>
  <c r="AB185" i="3" s="1"/>
  <c r="AE185" i="3" s="1"/>
  <c r="AH185" i="3" s="1"/>
  <c r="AK185" i="3" s="1"/>
  <c r="AN185" i="3" s="1"/>
  <c r="D201" i="3"/>
  <c r="G201" i="3" s="1"/>
  <c r="J201" i="3" s="1"/>
  <c r="M201" i="3" s="1"/>
  <c r="P201" i="3" s="1"/>
  <c r="S201" i="3" s="1"/>
  <c r="V201" i="3" s="1"/>
  <c r="Y201" i="3" s="1"/>
  <c r="AB201" i="3" s="1"/>
  <c r="AE201" i="3" s="1"/>
  <c r="AH201" i="3" s="1"/>
  <c r="AK201" i="3" s="1"/>
  <c r="AN201" i="3" s="1"/>
  <c r="D229" i="3"/>
  <c r="G229" i="3" s="1"/>
  <c r="J229" i="3" s="1"/>
  <c r="M229" i="3" s="1"/>
  <c r="P229" i="3" s="1"/>
  <c r="S229" i="3" s="1"/>
  <c r="V229" i="3" s="1"/>
  <c r="Y229" i="3" s="1"/>
  <c r="AB229" i="3" s="1"/>
  <c r="AE229" i="3" s="1"/>
  <c r="AH229" i="3" s="1"/>
  <c r="AK229" i="3" s="1"/>
  <c r="AN229" i="3" s="1"/>
  <c r="D261" i="3"/>
  <c r="G261" i="3" s="1"/>
  <c r="J261" i="3" s="1"/>
  <c r="M261" i="3" s="1"/>
  <c r="P261" i="3" s="1"/>
  <c r="S261" i="3" s="1"/>
  <c r="V261" i="3" s="1"/>
  <c r="Y261" i="3" s="1"/>
  <c r="AB261" i="3" s="1"/>
  <c r="AE261" i="3" s="1"/>
  <c r="AH261" i="3" s="1"/>
  <c r="AK261" i="3" s="1"/>
  <c r="AN261" i="3" s="1"/>
  <c r="D273" i="3"/>
  <c r="G273" i="3" s="1"/>
  <c r="J273" i="3" s="1"/>
  <c r="M273" i="3" s="1"/>
  <c r="P273" i="3" s="1"/>
  <c r="S273" i="3" s="1"/>
  <c r="V273" i="3" s="1"/>
  <c r="Y273" i="3" s="1"/>
  <c r="AB273" i="3" s="1"/>
  <c r="AE273" i="3" s="1"/>
  <c r="AH273" i="3" s="1"/>
  <c r="AK273" i="3" s="1"/>
  <c r="AN273" i="3" s="1"/>
  <c r="D293" i="3"/>
  <c r="G293" i="3" s="1"/>
  <c r="J293" i="3" s="1"/>
  <c r="M293" i="3" s="1"/>
  <c r="P293" i="3" s="1"/>
  <c r="S293" i="3" s="1"/>
  <c r="V293" i="3" s="1"/>
  <c r="Y293" i="3" s="1"/>
  <c r="AB293" i="3" s="1"/>
  <c r="AE293" i="3" s="1"/>
  <c r="AH293" i="3" s="1"/>
  <c r="AK293" i="3" s="1"/>
  <c r="AN293" i="3" s="1"/>
  <c r="D329" i="3"/>
  <c r="G329" i="3" s="1"/>
  <c r="J329" i="3" s="1"/>
  <c r="M329" i="3" s="1"/>
  <c r="P329" i="3" s="1"/>
  <c r="S329" i="3" s="1"/>
  <c r="V329" i="3" s="1"/>
  <c r="Y329" i="3" s="1"/>
  <c r="AB329" i="3" s="1"/>
  <c r="AE329" i="3" s="1"/>
  <c r="AH329" i="3" s="1"/>
  <c r="AK329" i="3" s="1"/>
  <c r="AN329" i="3" s="1"/>
  <c r="D333" i="3"/>
  <c r="G333" i="3" s="1"/>
  <c r="J333" i="3" s="1"/>
  <c r="M333" i="3" s="1"/>
  <c r="P333" i="3" s="1"/>
  <c r="S333" i="3" s="1"/>
  <c r="V333" i="3" s="1"/>
  <c r="Y333" i="3" s="1"/>
  <c r="AB333" i="3" s="1"/>
  <c r="AE333" i="3" s="1"/>
  <c r="AH333" i="3" s="1"/>
  <c r="AK333" i="3" s="1"/>
  <c r="AN333" i="3" s="1"/>
  <c r="D353" i="3"/>
  <c r="G353" i="3" s="1"/>
  <c r="J353" i="3" s="1"/>
  <c r="M353" i="3" s="1"/>
  <c r="P353" i="3" s="1"/>
  <c r="S353" i="3" s="1"/>
  <c r="V353" i="3" s="1"/>
  <c r="Y353" i="3" s="1"/>
  <c r="AB353" i="3" s="1"/>
  <c r="AE353" i="3" s="1"/>
  <c r="AH353" i="3" s="1"/>
  <c r="AK353" i="3" s="1"/>
  <c r="AN353" i="3" s="1"/>
  <c r="D365" i="3"/>
  <c r="G365" i="3" s="1"/>
  <c r="J365" i="3" s="1"/>
  <c r="M365" i="3" s="1"/>
  <c r="P365" i="3" s="1"/>
  <c r="S365" i="3" s="1"/>
  <c r="V365" i="3" s="1"/>
  <c r="Y365" i="3" s="1"/>
  <c r="AB365" i="3" s="1"/>
  <c r="AE365" i="3" s="1"/>
  <c r="AH365" i="3" s="1"/>
  <c r="AK365" i="3" s="1"/>
  <c r="AN365" i="3" s="1"/>
  <c r="D397" i="3"/>
  <c r="G397" i="3" s="1"/>
  <c r="J397" i="3" s="1"/>
  <c r="M397" i="3" s="1"/>
  <c r="P397" i="3" s="1"/>
  <c r="S397" i="3" s="1"/>
  <c r="V397" i="3" s="1"/>
  <c r="Y397" i="3" s="1"/>
  <c r="AB397" i="3" s="1"/>
  <c r="AE397" i="3" s="1"/>
  <c r="AH397" i="3" s="1"/>
  <c r="AK397" i="3" s="1"/>
  <c r="AN397" i="3" s="1"/>
  <c r="D457" i="3"/>
  <c r="G457" i="3" s="1"/>
  <c r="J457" i="3" s="1"/>
  <c r="M457" i="3" s="1"/>
  <c r="P457" i="3" s="1"/>
  <c r="S457" i="3" s="1"/>
  <c r="V457" i="3" s="1"/>
  <c r="Y457" i="3" s="1"/>
  <c r="AB457" i="3" s="1"/>
  <c r="AE457" i="3" s="1"/>
  <c r="AH457" i="3" s="1"/>
  <c r="AK457" i="3" s="1"/>
  <c r="AN457" i="3" s="1"/>
  <c r="D485" i="3"/>
  <c r="G485" i="3" s="1"/>
  <c r="J485" i="3" s="1"/>
  <c r="M485" i="3" s="1"/>
  <c r="P485" i="3" s="1"/>
  <c r="S485" i="3" s="1"/>
  <c r="V485" i="3" s="1"/>
  <c r="Y485" i="3" s="1"/>
  <c r="AB485" i="3" s="1"/>
  <c r="AE485" i="3" s="1"/>
  <c r="AH485" i="3" s="1"/>
  <c r="AK485" i="3" s="1"/>
  <c r="AN485" i="3" s="1"/>
  <c r="D505" i="3"/>
  <c r="G505" i="3" s="1"/>
  <c r="J505" i="3" s="1"/>
  <c r="M505" i="3" s="1"/>
  <c r="P505" i="3" s="1"/>
  <c r="S505" i="3" s="1"/>
  <c r="V505" i="3" s="1"/>
  <c r="Y505" i="3" s="1"/>
  <c r="AB505" i="3" s="1"/>
  <c r="AE505" i="3" s="1"/>
  <c r="AH505" i="3" s="1"/>
  <c r="AK505" i="3" s="1"/>
  <c r="AN505" i="3" s="1"/>
  <c r="D517" i="3"/>
  <c r="G517" i="3" s="1"/>
  <c r="J517" i="3" s="1"/>
  <c r="M517" i="3" s="1"/>
  <c r="P517" i="3" s="1"/>
  <c r="S517" i="3" s="1"/>
  <c r="V517" i="3" s="1"/>
  <c r="Y517" i="3" s="1"/>
  <c r="AB517" i="3" s="1"/>
  <c r="AE517" i="3" s="1"/>
  <c r="AH517" i="3" s="1"/>
  <c r="AK517" i="3" s="1"/>
  <c r="AN517" i="3" s="1"/>
  <c r="D523" i="3"/>
  <c r="G523" i="3" s="1"/>
  <c r="J523" i="3" s="1"/>
  <c r="M523" i="3" s="1"/>
  <c r="P523" i="3" s="1"/>
  <c r="S523" i="3" s="1"/>
  <c r="V523" i="3" s="1"/>
  <c r="Y523" i="3" s="1"/>
  <c r="AB523" i="3" s="1"/>
  <c r="AE523" i="3" s="1"/>
  <c r="AH523" i="3" s="1"/>
  <c r="AK523" i="3" s="1"/>
  <c r="AN523" i="3" s="1"/>
  <c r="D25" i="3"/>
  <c r="G25" i="3" s="1"/>
  <c r="J25" i="3" s="1"/>
  <c r="M25" i="3" s="1"/>
  <c r="P25" i="3" s="1"/>
  <c r="S25" i="3" s="1"/>
  <c r="V25" i="3" s="1"/>
  <c r="Y25" i="3" s="1"/>
  <c r="AB25" i="3" s="1"/>
  <c r="AE25" i="3" s="1"/>
  <c r="AH25" i="3" s="1"/>
  <c r="AK25" i="3" s="1"/>
  <c r="AN25" i="3" s="1"/>
  <c r="D57" i="3"/>
  <c r="G57" i="3" s="1"/>
  <c r="J57" i="3" s="1"/>
  <c r="M57" i="3" s="1"/>
  <c r="P57" i="3" s="1"/>
  <c r="S57" i="3" s="1"/>
  <c r="V57" i="3" s="1"/>
  <c r="Y57" i="3" s="1"/>
  <c r="AB57" i="3" s="1"/>
  <c r="AE57" i="3" s="1"/>
  <c r="AH57" i="3" s="1"/>
  <c r="AK57" i="3" s="1"/>
  <c r="AN57" i="3" s="1"/>
  <c r="D69" i="3"/>
  <c r="G69" i="3" s="1"/>
  <c r="J69" i="3" s="1"/>
  <c r="M69" i="3" s="1"/>
  <c r="P69" i="3" s="1"/>
  <c r="S69" i="3" s="1"/>
  <c r="V69" i="3" s="1"/>
  <c r="Y69" i="3" s="1"/>
  <c r="AB69" i="3" s="1"/>
  <c r="AE69" i="3" s="1"/>
  <c r="AH69" i="3" s="1"/>
  <c r="AK69" i="3" s="1"/>
  <c r="AN69" i="3" s="1"/>
  <c r="D77" i="3"/>
  <c r="G77" i="3" s="1"/>
  <c r="J77" i="3" s="1"/>
  <c r="M77" i="3" s="1"/>
  <c r="P77" i="3" s="1"/>
  <c r="S77" i="3" s="1"/>
  <c r="V77" i="3" s="1"/>
  <c r="Y77" i="3" s="1"/>
  <c r="AB77" i="3" s="1"/>
  <c r="AE77" i="3" s="1"/>
  <c r="AH77" i="3" s="1"/>
  <c r="AK77" i="3" s="1"/>
  <c r="AN77" i="3" s="1"/>
  <c r="D85" i="3"/>
  <c r="G85" i="3" s="1"/>
  <c r="J85" i="3" s="1"/>
  <c r="M85" i="3" s="1"/>
  <c r="P85" i="3" s="1"/>
  <c r="S85" i="3" s="1"/>
  <c r="V85" i="3" s="1"/>
  <c r="Y85" i="3" s="1"/>
  <c r="AB85" i="3" s="1"/>
  <c r="AE85" i="3" s="1"/>
  <c r="AH85" i="3" s="1"/>
  <c r="AK85" i="3" s="1"/>
  <c r="AN85" i="3" s="1"/>
  <c r="D89" i="3"/>
  <c r="G89" i="3" s="1"/>
  <c r="J89" i="3" s="1"/>
  <c r="M89" i="3" s="1"/>
  <c r="P89" i="3" s="1"/>
  <c r="S89" i="3" s="1"/>
  <c r="V89" i="3" s="1"/>
  <c r="Y89" i="3" s="1"/>
  <c r="AB89" i="3" s="1"/>
  <c r="AE89" i="3" s="1"/>
  <c r="AH89" i="3" s="1"/>
  <c r="AK89" i="3" s="1"/>
  <c r="AN89" i="3" s="1"/>
  <c r="D105" i="3"/>
  <c r="G105" i="3" s="1"/>
  <c r="J105" i="3" s="1"/>
  <c r="M105" i="3" s="1"/>
  <c r="P105" i="3" s="1"/>
  <c r="S105" i="3" s="1"/>
  <c r="V105" i="3" s="1"/>
  <c r="Y105" i="3" s="1"/>
  <c r="AB105" i="3" s="1"/>
  <c r="AE105" i="3" s="1"/>
  <c r="AH105" i="3" s="1"/>
  <c r="AK105" i="3" s="1"/>
  <c r="AN105" i="3" s="1"/>
  <c r="D121" i="3"/>
  <c r="G121" i="3" s="1"/>
  <c r="J121" i="3" s="1"/>
  <c r="M121" i="3" s="1"/>
  <c r="P121" i="3" s="1"/>
  <c r="S121" i="3" s="1"/>
  <c r="V121" i="3" s="1"/>
  <c r="Y121" i="3" s="1"/>
  <c r="AB121" i="3" s="1"/>
  <c r="AE121" i="3" s="1"/>
  <c r="AH121" i="3" s="1"/>
  <c r="AK121" i="3" s="1"/>
  <c r="AN121" i="3" s="1"/>
  <c r="D137" i="3"/>
  <c r="G137" i="3" s="1"/>
  <c r="J137" i="3" s="1"/>
  <c r="M137" i="3" s="1"/>
  <c r="P137" i="3" s="1"/>
  <c r="S137" i="3" s="1"/>
  <c r="V137" i="3" s="1"/>
  <c r="Y137" i="3" s="1"/>
  <c r="AB137" i="3" s="1"/>
  <c r="AE137" i="3" s="1"/>
  <c r="AH137" i="3" s="1"/>
  <c r="AK137" i="3" s="1"/>
  <c r="AN137" i="3" s="1"/>
  <c r="D161" i="3"/>
  <c r="G161" i="3" s="1"/>
  <c r="J161" i="3" s="1"/>
  <c r="M161" i="3" s="1"/>
  <c r="P161" i="3" s="1"/>
  <c r="S161" i="3" s="1"/>
  <c r="V161" i="3" s="1"/>
  <c r="Y161" i="3" s="1"/>
  <c r="AB161" i="3" s="1"/>
  <c r="AE161" i="3" s="1"/>
  <c r="AH161" i="3" s="1"/>
  <c r="AK161" i="3" s="1"/>
  <c r="AN161" i="3" s="1"/>
  <c r="D181" i="3"/>
  <c r="G181" i="3" s="1"/>
  <c r="J181" i="3" s="1"/>
  <c r="M181" i="3" s="1"/>
  <c r="P181" i="3" s="1"/>
  <c r="S181" i="3" s="1"/>
  <c r="V181" i="3" s="1"/>
  <c r="Y181" i="3" s="1"/>
  <c r="AB181" i="3" s="1"/>
  <c r="AE181" i="3" s="1"/>
  <c r="AH181" i="3" s="1"/>
  <c r="AK181" i="3" s="1"/>
  <c r="AN181" i="3" s="1"/>
  <c r="D193" i="3"/>
  <c r="G193" i="3" s="1"/>
  <c r="J193" i="3" s="1"/>
  <c r="M193" i="3" s="1"/>
  <c r="P193" i="3" s="1"/>
  <c r="S193" i="3" s="1"/>
  <c r="V193" i="3" s="1"/>
  <c r="Y193" i="3" s="1"/>
  <c r="AB193" i="3" s="1"/>
  <c r="AE193" i="3" s="1"/>
  <c r="AH193" i="3" s="1"/>
  <c r="AK193" i="3" s="1"/>
  <c r="AN193" i="3" s="1"/>
  <c r="D277" i="3"/>
  <c r="G277" i="3" s="1"/>
  <c r="J277" i="3" s="1"/>
  <c r="M277" i="3" s="1"/>
  <c r="P277" i="3" s="1"/>
  <c r="S277" i="3" s="1"/>
  <c r="V277" i="3" s="1"/>
  <c r="Y277" i="3" s="1"/>
  <c r="AB277" i="3" s="1"/>
  <c r="AE277" i="3" s="1"/>
  <c r="AH277" i="3" s="1"/>
  <c r="AK277" i="3" s="1"/>
  <c r="AN277" i="3" s="1"/>
  <c r="D325" i="3"/>
  <c r="G325" i="3" s="1"/>
  <c r="J325" i="3" s="1"/>
  <c r="M325" i="3" s="1"/>
  <c r="P325" i="3" s="1"/>
  <c r="S325" i="3" s="1"/>
  <c r="V325" i="3" s="1"/>
  <c r="Y325" i="3" s="1"/>
  <c r="AB325" i="3" s="1"/>
  <c r="AE325" i="3" s="1"/>
  <c r="AH325" i="3" s="1"/>
  <c r="AK325" i="3" s="1"/>
  <c r="AN325" i="3" s="1"/>
  <c r="D341" i="3"/>
  <c r="G341" i="3" s="1"/>
  <c r="J341" i="3" s="1"/>
  <c r="M341" i="3" s="1"/>
  <c r="P341" i="3" s="1"/>
  <c r="S341" i="3" s="1"/>
  <c r="V341" i="3" s="1"/>
  <c r="Y341" i="3" s="1"/>
  <c r="AB341" i="3" s="1"/>
  <c r="AE341" i="3" s="1"/>
  <c r="AH341" i="3" s="1"/>
  <c r="AK341" i="3" s="1"/>
  <c r="AN341" i="3" s="1"/>
  <c r="D377" i="3"/>
  <c r="G377" i="3" s="1"/>
  <c r="J377" i="3" s="1"/>
  <c r="M377" i="3" s="1"/>
  <c r="P377" i="3" s="1"/>
  <c r="S377" i="3" s="1"/>
  <c r="V377" i="3" s="1"/>
  <c r="Y377" i="3" s="1"/>
  <c r="AB377" i="3" s="1"/>
  <c r="AE377" i="3" s="1"/>
  <c r="AH377" i="3" s="1"/>
  <c r="AK377" i="3" s="1"/>
  <c r="AN377" i="3" s="1"/>
  <c r="D381" i="3"/>
  <c r="G381" i="3" s="1"/>
  <c r="J381" i="3" s="1"/>
  <c r="M381" i="3" s="1"/>
  <c r="P381" i="3" s="1"/>
  <c r="S381" i="3" s="1"/>
  <c r="V381" i="3" s="1"/>
  <c r="Y381" i="3" s="1"/>
  <c r="AB381" i="3" s="1"/>
  <c r="AE381" i="3" s="1"/>
  <c r="AH381" i="3" s="1"/>
  <c r="AK381" i="3" s="1"/>
  <c r="AN381" i="3" s="1"/>
  <c r="D409" i="3"/>
  <c r="G409" i="3" s="1"/>
  <c r="J409" i="3" s="1"/>
  <c r="M409" i="3" s="1"/>
  <c r="P409" i="3" s="1"/>
  <c r="S409" i="3" s="1"/>
  <c r="V409" i="3" s="1"/>
  <c r="Y409" i="3" s="1"/>
  <c r="AB409" i="3" s="1"/>
  <c r="AE409" i="3" s="1"/>
  <c r="AH409" i="3" s="1"/>
  <c r="AK409" i="3" s="1"/>
  <c r="AN409" i="3" s="1"/>
  <c r="D421" i="3"/>
  <c r="G421" i="3" s="1"/>
  <c r="J421" i="3" s="1"/>
  <c r="M421" i="3" s="1"/>
  <c r="P421" i="3" s="1"/>
  <c r="S421" i="3" s="1"/>
  <c r="V421" i="3" s="1"/>
  <c r="Y421" i="3" s="1"/>
  <c r="AB421" i="3" s="1"/>
  <c r="AE421" i="3" s="1"/>
  <c r="AH421" i="3" s="1"/>
  <c r="AK421" i="3" s="1"/>
  <c r="AN421" i="3" s="1"/>
  <c r="D437" i="3"/>
  <c r="G437" i="3" s="1"/>
  <c r="J437" i="3" s="1"/>
  <c r="M437" i="3" s="1"/>
  <c r="P437" i="3" s="1"/>
  <c r="S437" i="3" s="1"/>
  <c r="V437" i="3" s="1"/>
  <c r="Y437" i="3" s="1"/>
  <c r="AB437" i="3" s="1"/>
  <c r="AE437" i="3" s="1"/>
  <c r="AH437" i="3" s="1"/>
  <c r="AK437" i="3" s="1"/>
  <c r="AN437" i="3" s="1"/>
  <c r="D489" i="3"/>
  <c r="G489" i="3" s="1"/>
  <c r="J489" i="3" s="1"/>
  <c r="M489" i="3" s="1"/>
  <c r="P489" i="3" s="1"/>
  <c r="S489" i="3" s="1"/>
  <c r="V489" i="3" s="1"/>
  <c r="Y489" i="3" s="1"/>
  <c r="AB489" i="3" s="1"/>
  <c r="AE489" i="3" s="1"/>
  <c r="AH489" i="3" s="1"/>
  <c r="AK489" i="3" s="1"/>
  <c r="AN489" i="3" s="1"/>
  <c r="D509" i="3"/>
  <c r="G509" i="3" s="1"/>
  <c r="J509" i="3" s="1"/>
  <c r="M509" i="3" s="1"/>
  <c r="P509" i="3" s="1"/>
  <c r="S509" i="3" s="1"/>
  <c r="V509" i="3" s="1"/>
  <c r="Y509" i="3" s="1"/>
  <c r="AB509" i="3" s="1"/>
  <c r="AE509" i="3" s="1"/>
  <c r="AH509" i="3" s="1"/>
  <c r="AK509" i="3" s="1"/>
  <c r="AN509" i="3" s="1"/>
  <c r="D518" i="3"/>
  <c r="G518" i="3" s="1"/>
  <c r="J518" i="3" s="1"/>
  <c r="M518" i="3" s="1"/>
  <c r="P518" i="3" s="1"/>
  <c r="S518" i="3" s="1"/>
  <c r="V518" i="3" s="1"/>
  <c r="Y518" i="3" s="1"/>
  <c r="AB518" i="3" s="1"/>
  <c r="AE518" i="3" s="1"/>
  <c r="AH518" i="3" s="1"/>
  <c r="AK518" i="3" s="1"/>
  <c r="AN518" i="3" s="1"/>
  <c r="D41" i="3"/>
  <c r="G41" i="3" s="1"/>
  <c r="J41" i="3" s="1"/>
  <c r="M41" i="3" s="1"/>
  <c r="P41" i="3" s="1"/>
  <c r="S41" i="3" s="1"/>
  <c r="V41" i="3" s="1"/>
  <c r="Y41" i="3" s="1"/>
  <c r="AB41" i="3" s="1"/>
  <c r="AE41" i="3" s="1"/>
  <c r="AH41" i="3" s="1"/>
  <c r="AK41" i="3" s="1"/>
  <c r="AN41" i="3" s="1"/>
  <c r="D93" i="3"/>
  <c r="G93" i="3" s="1"/>
  <c r="J93" i="3" s="1"/>
  <c r="M93" i="3" s="1"/>
  <c r="P93" i="3" s="1"/>
  <c r="S93" i="3" s="1"/>
  <c r="V93" i="3" s="1"/>
  <c r="Y93" i="3" s="1"/>
  <c r="AB93" i="3" s="1"/>
  <c r="AE93" i="3" s="1"/>
  <c r="AH93" i="3" s="1"/>
  <c r="AK93" i="3" s="1"/>
  <c r="AN93" i="3" s="1"/>
  <c r="D109" i="3"/>
  <c r="G109" i="3" s="1"/>
  <c r="J109" i="3" s="1"/>
  <c r="M109" i="3" s="1"/>
  <c r="P109" i="3" s="1"/>
  <c r="S109" i="3" s="1"/>
  <c r="V109" i="3" s="1"/>
  <c r="Y109" i="3" s="1"/>
  <c r="AB109" i="3" s="1"/>
  <c r="AE109" i="3" s="1"/>
  <c r="AH109" i="3" s="1"/>
  <c r="AK109" i="3" s="1"/>
  <c r="AN109" i="3" s="1"/>
  <c r="D125" i="3"/>
  <c r="G125" i="3" s="1"/>
  <c r="J125" i="3" s="1"/>
  <c r="M125" i="3" s="1"/>
  <c r="P125" i="3" s="1"/>
  <c r="S125" i="3" s="1"/>
  <c r="V125" i="3" s="1"/>
  <c r="Y125" i="3" s="1"/>
  <c r="AB125" i="3" s="1"/>
  <c r="AE125" i="3" s="1"/>
  <c r="AH125" i="3" s="1"/>
  <c r="AK125" i="3" s="1"/>
  <c r="AN125" i="3" s="1"/>
  <c r="D141" i="3"/>
  <c r="G141" i="3" s="1"/>
  <c r="J141" i="3" s="1"/>
  <c r="M141" i="3" s="1"/>
  <c r="P141" i="3" s="1"/>
  <c r="S141" i="3" s="1"/>
  <c r="V141" i="3" s="1"/>
  <c r="Y141" i="3" s="1"/>
  <c r="AB141" i="3" s="1"/>
  <c r="AE141" i="3" s="1"/>
  <c r="AH141" i="3" s="1"/>
  <c r="AK141" i="3" s="1"/>
  <c r="AN141" i="3" s="1"/>
  <c r="D165" i="3"/>
  <c r="G165" i="3" s="1"/>
  <c r="J165" i="3" s="1"/>
  <c r="M165" i="3" s="1"/>
  <c r="P165" i="3" s="1"/>
  <c r="S165" i="3" s="1"/>
  <c r="V165" i="3" s="1"/>
  <c r="Y165" i="3" s="1"/>
  <c r="AB165" i="3" s="1"/>
  <c r="AE165" i="3" s="1"/>
  <c r="AH165" i="3" s="1"/>
  <c r="AK165" i="3" s="1"/>
  <c r="AN165" i="3" s="1"/>
  <c r="D189" i="3"/>
  <c r="G189" i="3" s="1"/>
  <c r="J189" i="3" s="1"/>
  <c r="M189" i="3" s="1"/>
  <c r="P189" i="3" s="1"/>
  <c r="S189" i="3" s="1"/>
  <c r="V189" i="3" s="1"/>
  <c r="Y189" i="3" s="1"/>
  <c r="AB189" i="3" s="1"/>
  <c r="AE189" i="3" s="1"/>
  <c r="AH189" i="3" s="1"/>
  <c r="AK189" i="3" s="1"/>
  <c r="AN189" i="3" s="1"/>
  <c r="D197" i="3"/>
  <c r="G197" i="3" s="1"/>
  <c r="J197" i="3" s="1"/>
  <c r="M197" i="3" s="1"/>
  <c r="P197" i="3" s="1"/>
  <c r="S197" i="3" s="1"/>
  <c r="V197" i="3" s="1"/>
  <c r="Y197" i="3" s="1"/>
  <c r="AB197" i="3" s="1"/>
  <c r="AE197" i="3" s="1"/>
  <c r="AH197" i="3" s="1"/>
  <c r="AK197" i="3" s="1"/>
  <c r="AN197" i="3" s="1"/>
  <c r="D205" i="3"/>
  <c r="G205" i="3" s="1"/>
  <c r="J205" i="3" s="1"/>
  <c r="M205" i="3" s="1"/>
  <c r="P205" i="3" s="1"/>
  <c r="S205" i="3" s="1"/>
  <c r="V205" i="3" s="1"/>
  <c r="Y205" i="3" s="1"/>
  <c r="AB205" i="3" s="1"/>
  <c r="AE205" i="3" s="1"/>
  <c r="AH205" i="3" s="1"/>
  <c r="AK205" i="3" s="1"/>
  <c r="AN205" i="3" s="1"/>
  <c r="D217" i="3"/>
  <c r="G217" i="3" s="1"/>
  <c r="J217" i="3" s="1"/>
  <c r="M217" i="3" s="1"/>
  <c r="P217" i="3" s="1"/>
  <c r="S217" i="3" s="1"/>
  <c r="V217" i="3" s="1"/>
  <c r="Y217" i="3" s="1"/>
  <c r="AB217" i="3" s="1"/>
  <c r="AE217" i="3" s="1"/>
  <c r="AH217" i="3" s="1"/>
  <c r="AK217" i="3" s="1"/>
  <c r="AN217" i="3" s="1"/>
  <c r="D225" i="3"/>
  <c r="G225" i="3" s="1"/>
  <c r="J225" i="3" s="1"/>
  <c r="M225" i="3" s="1"/>
  <c r="P225" i="3" s="1"/>
  <c r="S225" i="3" s="1"/>
  <c r="V225" i="3" s="1"/>
  <c r="Y225" i="3" s="1"/>
  <c r="AB225" i="3" s="1"/>
  <c r="AE225" i="3" s="1"/>
  <c r="AH225" i="3" s="1"/>
  <c r="AK225" i="3" s="1"/>
  <c r="AN225" i="3" s="1"/>
  <c r="D233" i="3"/>
  <c r="G233" i="3" s="1"/>
  <c r="J233" i="3" s="1"/>
  <c r="M233" i="3" s="1"/>
  <c r="P233" i="3" s="1"/>
  <c r="S233" i="3" s="1"/>
  <c r="V233" i="3" s="1"/>
  <c r="Y233" i="3" s="1"/>
  <c r="AB233" i="3" s="1"/>
  <c r="AE233" i="3" s="1"/>
  <c r="AH233" i="3" s="1"/>
  <c r="AK233" i="3" s="1"/>
  <c r="AN233" i="3" s="1"/>
  <c r="D245" i="3"/>
  <c r="G245" i="3" s="1"/>
  <c r="J245" i="3" s="1"/>
  <c r="M245" i="3" s="1"/>
  <c r="P245" i="3" s="1"/>
  <c r="S245" i="3" s="1"/>
  <c r="V245" i="3" s="1"/>
  <c r="Y245" i="3" s="1"/>
  <c r="AB245" i="3" s="1"/>
  <c r="AE245" i="3" s="1"/>
  <c r="AH245" i="3" s="1"/>
  <c r="AK245" i="3" s="1"/>
  <c r="AN245" i="3" s="1"/>
  <c r="D253" i="3"/>
  <c r="G253" i="3" s="1"/>
  <c r="J253" i="3" s="1"/>
  <c r="M253" i="3" s="1"/>
  <c r="P253" i="3" s="1"/>
  <c r="S253" i="3" s="1"/>
  <c r="V253" i="3" s="1"/>
  <c r="Y253" i="3" s="1"/>
  <c r="AB253" i="3" s="1"/>
  <c r="AE253" i="3" s="1"/>
  <c r="AH253" i="3" s="1"/>
  <c r="AK253" i="3" s="1"/>
  <c r="AN253" i="3" s="1"/>
  <c r="D265" i="3"/>
  <c r="G265" i="3" s="1"/>
  <c r="J265" i="3" s="1"/>
  <c r="M265" i="3" s="1"/>
  <c r="P265" i="3" s="1"/>
  <c r="S265" i="3" s="1"/>
  <c r="V265" i="3" s="1"/>
  <c r="Y265" i="3" s="1"/>
  <c r="AB265" i="3" s="1"/>
  <c r="AE265" i="3" s="1"/>
  <c r="AH265" i="3" s="1"/>
  <c r="AK265" i="3" s="1"/>
  <c r="AN265" i="3" s="1"/>
  <c r="D337" i="3"/>
  <c r="G337" i="3" s="1"/>
  <c r="J337" i="3" s="1"/>
  <c r="M337" i="3" s="1"/>
  <c r="P337" i="3" s="1"/>
  <c r="S337" i="3" s="1"/>
  <c r="V337" i="3" s="1"/>
  <c r="Y337" i="3" s="1"/>
  <c r="AB337" i="3" s="1"/>
  <c r="AE337" i="3" s="1"/>
  <c r="AH337" i="3" s="1"/>
  <c r="AK337" i="3" s="1"/>
  <c r="AN337" i="3" s="1"/>
  <c r="D357" i="3"/>
  <c r="G357" i="3" s="1"/>
  <c r="J357" i="3" s="1"/>
  <c r="M357" i="3" s="1"/>
  <c r="P357" i="3" s="1"/>
  <c r="S357" i="3" s="1"/>
  <c r="V357" i="3" s="1"/>
  <c r="Y357" i="3" s="1"/>
  <c r="AB357" i="3" s="1"/>
  <c r="AE357" i="3" s="1"/>
  <c r="AH357" i="3" s="1"/>
  <c r="AK357" i="3" s="1"/>
  <c r="AN357" i="3" s="1"/>
  <c r="D401" i="3"/>
  <c r="G401" i="3" s="1"/>
  <c r="J401" i="3" s="1"/>
  <c r="M401" i="3" s="1"/>
  <c r="P401" i="3" s="1"/>
  <c r="S401" i="3" s="1"/>
  <c r="V401" i="3" s="1"/>
  <c r="Y401" i="3" s="1"/>
  <c r="AB401" i="3" s="1"/>
  <c r="AE401" i="3" s="1"/>
  <c r="AH401" i="3" s="1"/>
  <c r="AK401" i="3" s="1"/>
  <c r="AN401" i="3" s="1"/>
  <c r="D413" i="3"/>
  <c r="G413" i="3" s="1"/>
  <c r="J413" i="3" s="1"/>
  <c r="M413" i="3" s="1"/>
  <c r="P413" i="3" s="1"/>
  <c r="S413" i="3" s="1"/>
  <c r="V413" i="3" s="1"/>
  <c r="Y413" i="3" s="1"/>
  <c r="AB413" i="3" s="1"/>
  <c r="AE413" i="3" s="1"/>
  <c r="AH413" i="3" s="1"/>
  <c r="AK413" i="3" s="1"/>
  <c r="AN413" i="3" s="1"/>
  <c r="D425" i="3"/>
  <c r="G425" i="3" s="1"/>
  <c r="J425" i="3" s="1"/>
  <c r="M425" i="3" s="1"/>
  <c r="P425" i="3" s="1"/>
  <c r="S425" i="3" s="1"/>
  <c r="V425" i="3" s="1"/>
  <c r="Y425" i="3" s="1"/>
  <c r="AB425" i="3" s="1"/>
  <c r="AE425" i="3" s="1"/>
  <c r="AH425" i="3" s="1"/>
  <c r="AK425" i="3" s="1"/>
  <c r="AN425" i="3" s="1"/>
  <c r="D477" i="3"/>
  <c r="G477" i="3" s="1"/>
  <c r="J477" i="3" s="1"/>
  <c r="M477" i="3" s="1"/>
  <c r="P477" i="3" s="1"/>
  <c r="S477" i="3" s="1"/>
  <c r="V477" i="3" s="1"/>
  <c r="Y477" i="3" s="1"/>
  <c r="AB477" i="3" s="1"/>
  <c r="AE477" i="3" s="1"/>
  <c r="AH477" i="3" s="1"/>
  <c r="AK477" i="3" s="1"/>
  <c r="AN477" i="3" s="1"/>
  <c r="D497" i="3"/>
  <c r="G497" i="3" s="1"/>
  <c r="J497" i="3" s="1"/>
  <c r="M497" i="3" s="1"/>
  <c r="P497" i="3" s="1"/>
  <c r="S497" i="3" s="1"/>
  <c r="V497" i="3" s="1"/>
  <c r="Y497" i="3" s="1"/>
  <c r="AB497" i="3" s="1"/>
  <c r="AE497" i="3" s="1"/>
  <c r="AH497" i="3" s="1"/>
  <c r="AK497" i="3" s="1"/>
  <c r="AN497" i="3" s="1"/>
  <c r="D513" i="3"/>
  <c r="G513" i="3" s="1"/>
  <c r="J513" i="3" s="1"/>
  <c r="M513" i="3" s="1"/>
  <c r="P513" i="3" s="1"/>
  <c r="S513" i="3" s="1"/>
  <c r="V513" i="3" s="1"/>
  <c r="Y513" i="3" s="1"/>
  <c r="AB513" i="3" s="1"/>
  <c r="AE513" i="3" s="1"/>
  <c r="AH513" i="3" s="1"/>
  <c r="AK513" i="3" s="1"/>
  <c r="AN513" i="3" s="1"/>
  <c r="D521" i="3"/>
  <c r="G521" i="3" s="1"/>
  <c r="J521" i="3" s="1"/>
  <c r="M521" i="3" s="1"/>
  <c r="P521" i="3" s="1"/>
  <c r="S521" i="3" s="1"/>
  <c r="V521" i="3" s="1"/>
  <c r="Y521" i="3" s="1"/>
  <c r="AB521" i="3" s="1"/>
  <c r="AE521" i="3" s="1"/>
  <c r="AH521" i="3" s="1"/>
  <c r="AK521" i="3" s="1"/>
  <c r="AN521" i="3" s="1"/>
  <c r="D525" i="3"/>
  <c r="G525" i="3" s="1"/>
  <c r="J525" i="3" s="1"/>
  <c r="M525" i="3" s="1"/>
  <c r="P525" i="3" s="1"/>
  <c r="S525" i="3" s="1"/>
  <c r="V525" i="3" s="1"/>
  <c r="Y525" i="3" s="1"/>
  <c r="AB525" i="3" s="1"/>
  <c r="AE525" i="3" s="1"/>
  <c r="AH525" i="3" s="1"/>
  <c r="AK525" i="3" s="1"/>
  <c r="AN525" i="3" s="1"/>
  <c r="G33" i="3"/>
  <c r="J33" i="3" s="1"/>
  <c r="M33" i="3" s="1"/>
  <c r="P33" i="3" s="1"/>
  <c r="S33" i="3" s="1"/>
  <c r="V33" i="3" s="1"/>
  <c r="Y33" i="3" s="1"/>
  <c r="AB33" i="3" s="1"/>
  <c r="AE33" i="3" s="1"/>
  <c r="AH33" i="3" s="1"/>
  <c r="AK33" i="3" s="1"/>
  <c r="AN33" i="3" s="1"/>
  <c r="G402" i="3"/>
  <c r="J402" i="3" s="1"/>
  <c r="M402" i="3" s="1"/>
  <c r="P402" i="3" s="1"/>
  <c r="S402" i="3" s="1"/>
  <c r="V402" i="3" s="1"/>
  <c r="Y402" i="3" s="1"/>
  <c r="AB402" i="3" s="1"/>
  <c r="AE402" i="3" s="1"/>
  <c r="AH402" i="3" s="1"/>
  <c r="AK402" i="3" s="1"/>
  <c r="AN402" i="3" s="1"/>
  <c r="G331" i="3"/>
  <c r="J331" i="3" s="1"/>
  <c r="M331" i="3" s="1"/>
  <c r="P331" i="3" s="1"/>
  <c r="S331" i="3" s="1"/>
  <c r="V331" i="3" s="1"/>
  <c r="Y331" i="3" s="1"/>
  <c r="AB331" i="3" s="1"/>
  <c r="AE331" i="3" s="1"/>
  <c r="AH331" i="3" s="1"/>
  <c r="AK331" i="3" s="1"/>
  <c r="AN331" i="3" s="1"/>
  <c r="G347" i="3"/>
  <c r="J347" i="3" s="1"/>
  <c r="M347" i="3" s="1"/>
  <c r="P347" i="3" s="1"/>
  <c r="S347" i="3" s="1"/>
  <c r="V347" i="3" s="1"/>
  <c r="Y347" i="3" s="1"/>
  <c r="AB347" i="3" s="1"/>
  <c r="AE347" i="3" s="1"/>
  <c r="AH347" i="3" s="1"/>
  <c r="AK347" i="3" s="1"/>
  <c r="AN347" i="3" s="1"/>
  <c r="G334" i="3"/>
  <c r="J334" i="3" s="1"/>
  <c r="M334" i="3" s="1"/>
  <c r="P334" i="3" s="1"/>
  <c r="S334" i="3" s="1"/>
  <c r="V334" i="3" s="1"/>
  <c r="Y334" i="3" s="1"/>
  <c r="AB334" i="3" s="1"/>
  <c r="AE334" i="3" s="1"/>
  <c r="AH334" i="3" s="1"/>
  <c r="AK334" i="3" s="1"/>
  <c r="AN334" i="3" s="1"/>
  <c r="G444" i="3"/>
  <c r="J444" i="3" s="1"/>
  <c r="M444" i="3" s="1"/>
  <c r="P444" i="3" s="1"/>
  <c r="S444" i="3" s="1"/>
  <c r="V444" i="3" s="1"/>
  <c r="Y444" i="3" s="1"/>
  <c r="AB444" i="3" s="1"/>
  <c r="AE444" i="3" s="1"/>
  <c r="AH444" i="3" s="1"/>
  <c r="AK444" i="3" s="1"/>
  <c r="AN444" i="3" s="1"/>
  <c r="G459" i="3"/>
  <c r="J459" i="3" s="1"/>
  <c r="M459" i="3" s="1"/>
  <c r="P459" i="3" s="1"/>
  <c r="S459" i="3" s="1"/>
  <c r="V459" i="3" s="1"/>
  <c r="Y459" i="3" s="1"/>
  <c r="AB459" i="3" s="1"/>
  <c r="AE459" i="3" s="1"/>
  <c r="AH459" i="3" s="1"/>
  <c r="AK459" i="3" s="1"/>
  <c r="AN459" i="3" s="1"/>
  <c r="G407" i="3"/>
  <c r="J407" i="3" s="1"/>
  <c r="M407" i="3" s="1"/>
  <c r="P407" i="3" s="1"/>
  <c r="S407" i="3" s="1"/>
  <c r="V407" i="3" s="1"/>
  <c r="Y407" i="3" s="1"/>
  <c r="AB407" i="3" s="1"/>
  <c r="AE407" i="3" s="1"/>
  <c r="AH407" i="3" s="1"/>
  <c r="AK407" i="3" s="1"/>
  <c r="AN407" i="3" s="1"/>
  <c r="G55" i="3"/>
  <c r="J55" i="3" s="1"/>
  <c r="M55" i="3" s="1"/>
  <c r="P55" i="3" s="1"/>
  <c r="S55" i="3" s="1"/>
  <c r="V55" i="3" s="1"/>
  <c r="Y55" i="3" s="1"/>
  <c r="AB55" i="3" s="1"/>
  <c r="AE55" i="3" s="1"/>
  <c r="AH55" i="3" s="1"/>
  <c r="AK55" i="3" s="1"/>
  <c r="AN55" i="3" s="1"/>
  <c r="G36" i="3"/>
  <c r="J36" i="3" s="1"/>
  <c r="M36" i="3" s="1"/>
  <c r="P36" i="3" s="1"/>
  <c r="S36" i="3" s="1"/>
  <c r="V36" i="3" s="1"/>
  <c r="Y36" i="3" s="1"/>
  <c r="AB36" i="3" s="1"/>
  <c r="AE36" i="3" s="1"/>
  <c r="AH36" i="3" s="1"/>
  <c r="AK36" i="3" s="1"/>
  <c r="AN36" i="3" s="1"/>
  <c r="G313" i="3"/>
  <c r="J313" i="3" s="1"/>
  <c r="M313" i="3" s="1"/>
  <c r="P313" i="3" s="1"/>
  <c r="S313" i="3" s="1"/>
  <c r="V313" i="3" s="1"/>
  <c r="Y313" i="3" s="1"/>
  <c r="AB313" i="3" s="1"/>
  <c r="AE313" i="3" s="1"/>
  <c r="AH313" i="3" s="1"/>
  <c r="AK313" i="3" s="1"/>
  <c r="AN313" i="3" s="1"/>
  <c r="G312" i="3"/>
  <c r="J312" i="3" s="1"/>
  <c r="M312" i="3" s="1"/>
  <c r="P312" i="3" s="1"/>
  <c r="S312" i="3" s="1"/>
  <c r="V312" i="3" s="1"/>
  <c r="Y312" i="3" s="1"/>
  <c r="AB312" i="3" s="1"/>
  <c r="AE312" i="3" s="1"/>
  <c r="AH312" i="3" s="1"/>
  <c r="AK312" i="3" s="1"/>
  <c r="AN312" i="3" s="1"/>
  <c r="G400" i="3"/>
  <c r="J400" i="3" s="1"/>
  <c r="M400" i="3" s="1"/>
  <c r="P400" i="3" s="1"/>
  <c r="S400" i="3" s="1"/>
  <c r="V400" i="3" s="1"/>
  <c r="Y400" i="3" s="1"/>
  <c r="AB400" i="3" s="1"/>
  <c r="AE400" i="3" s="1"/>
  <c r="AH400" i="3" s="1"/>
  <c r="AK400" i="3" s="1"/>
  <c r="AN400" i="3" s="1"/>
  <c r="G301" i="3"/>
  <c r="J301" i="3" s="1"/>
  <c r="M301" i="3" s="1"/>
  <c r="P301" i="3" s="1"/>
  <c r="S301" i="3" s="1"/>
  <c r="V301" i="3" s="1"/>
  <c r="Y301" i="3" s="1"/>
  <c r="AB301" i="3" s="1"/>
  <c r="AE301" i="3" s="1"/>
  <c r="AH301" i="3" s="1"/>
  <c r="AK301" i="3" s="1"/>
  <c r="AN301" i="3" s="1"/>
  <c r="G115" i="3"/>
  <c r="J115" i="3" s="1"/>
  <c r="M115" i="3" s="1"/>
  <c r="P115" i="3" s="1"/>
  <c r="S115" i="3" s="1"/>
  <c r="V115" i="3" s="1"/>
  <c r="Y115" i="3" s="1"/>
  <c r="AB115" i="3" s="1"/>
  <c r="AE115" i="3" s="1"/>
  <c r="AH115" i="3" s="1"/>
  <c r="AK115" i="3" s="1"/>
  <c r="AN115" i="3" s="1"/>
  <c r="G176" i="3"/>
  <c r="J176" i="3" s="1"/>
  <c r="M176" i="3" s="1"/>
  <c r="P176" i="3" s="1"/>
  <c r="S176" i="3" s="1"/>
  <c r="V176" i="3" s="1"/>
  <c r="Y176" i="3" s="1"/>
  <c r="AB176" i="3" s="1"/>
  <c r="AE176" i="3" s="1"/>
  <c r="AH176" i="3" s="1"/>
  <c r="AK176" i="3" s="1"/>
  <c r="AN176" i="3" s="1"/>
  <c r="G49" i="3"/>
  <c r="J49" i="3" s="1"/>
  <c r="M49" i="3" s="1"/>
  <c r="P49" i="3" s="1"/>
  <c r="S49" i="3" s="1"/>
  <c r="V49" i="3" s="1"/>
  <c r="Y49" i="3" s="1"/>
  <c r="AB49" i="3" s="1"/>
  <c r="AE49" i="3" s="1"/>
  <c r="AH49" i="3" s="1"/>
  <c r="AK49" i="3" s="1"/>
  <c r="AN49" i="3" s="1"/>
  <c r="G453" i="3"/>
  <c r="J453" i="3" s="1"/>
  <c r="M453" i="3" s="1"/>
  <c r="P453" i="3" s="1"/>
  <c r="S453" i="3" s="1"/>
  <c r="V453" i="3" s="1"/>
  <c r="Y453" i="3" s="1"/>
  <c r="AB453" i="3" s="1"/>
  <c r="AE453" i="3" s="1"/>
  <c r="AH453" i="3" s="1"/>
  <c r="AK453" i="3" s="1"/>
  <c r="AN453" i="3" s="1"/>
  <c r="G383" i="3"/>
  <c r="J383" i="3" s="1"/>
  <c r="M383" i="3" s="1"/>
  <c r="P383" i="3" s="1"/>
  <c r="S383" i="3" s="1"/>
  <c r="V383" i="3" s="1"/>
  <c r="Y383" i="3" s="1"/>
  <c r="AB383" i="3" s="1"/>
  <c r="AE383" i="3" s="1"/>
  <c r="AH383" i="3" s="1"/>
  <c r="AK383" i="3" s="1"/>
  <c r="AN383" i="3" s="1"/>
  <c r="G240" i="3"/>
  <c r="J240" i="3" s="1"/>
  <c r="M240" i="3" s="1"/>
  <c r="P240" i="3" s="1"/>
  <c r="S240" i="3" s="1"/>
  <c r="V240" i="3" s="1"/>
  <c r="Y240" i="3" s="1"/>
  <c r="AB240" i="3" s="1"/>
  <c r="AE240" i="3" s="1"/>
  <c r="AH240" i="3" s="1"/>
  <c r="AK240" i="3" s="1"/>
  <c r="AN240" i="3" s="1"/>
  <c r="G78" i="3"/>
  <c r="J78" i="3" s="1"/>
  <c r="M78" i="3" s="1"/>
  <c r="P78" i="3" s="1"/>
  <c r="S78" i="3" s="1"/>
  <c r="V78" i="3" s="1"/>
  <c r="Y78" i="3" s="1"/>
  <c r="AB78" i="3" s="1"/>
  <c r="AE78" i="3" s="1"/>
  <c r="AH78" i="3" s="1"/>
  <c r="AK78" i="3" s="1"/>
  <c r="AN78" i="3" s="1"/>
  <c r="G369" i="3"/>
  <c r="J369" i="3" s="1"/>
  <c r="M369" i="3" s="1"/>
  <c r="P369" i="3" s="1"/>
  <c r="S369" i="3" s="1"/>
  <c r="V369" i="3" s="1"/>
  <c r="Y369" i="3" s="1"/>
  <c r="AB369" i="3" s="1"/>
  <c r="AE369" i="3" s="1"/>
  <c r="AH369" i="3" s="1"/>
  <c r="AK369" i="3" s="1"/>
  <c r="AN369" i="3" s="1"/>
  <c r="G76" i="3"/>
  <c r="J76" i="3" s="1"/>
  <c r="M76" i="3" s="1"/>
  <c r="P76" i="3" s="1"/>
  <c r="S76" i="3" s="1"/>
  <c r="V76" i="3" s="1"/>
  <c r="Y76" i="3" s="1"/>
  <c r="AB76" i="3" s="1"/>
  <c r="AE76" i="3" s="1"/>
  <c r="AH76" i="3" s="1"/>
  <c r="AK76" i="3" s="1"/>
  <c r="AN76" i="3" s="1"/>
  <c r="G221" i="3"/>
  <c r="J221" i="3" s="1"/>
  <c r="M221" i="3" s="1"/>
  <c r="P221" i="3" s="1"/>
  <c r="S221" i="3" s="1"/>
  <c r="V221" i="3" s="1"/>
  <c r="Y221" i="3" s="1"/>
  <c r="AB221" i="3" s="1"/>
  <c r="AE221" i="3" s="1"/>
  <c r="AH221" i="3" s="1"/>
  <c r="AK221" i="3" s="1"/>
  <c r="AN221" i="3" s="1"/>
  <c r="G496" i="3"/>
  <c r="J496" i="3" s="1"/>
  <c r="M496" i="3" s="1"/>
  <c r="P496" i="3" s="1"/>
  <c r="S496" i="3" s="1"/>
  <c r="V496" i="3" s="1"/>
  <c r="Y496" i="3" s="1"/>
  <c r="AB496" i="3" s="1"/>
  <c r="AE496" i="3" s="1"/>
  <c r="AH496" i="3" s="1"/>
  <c r="AK496" i="3" s="1"/>
  <c r="AN496" i="3" s="1"/>
  <c r="G472" i="3"/>
  <c r="J472" i="3" s="1"/>
  <c r="M472" i="3" s="1"/>
  <c r="P472" i="3" s="1"/>
  <c r="S472" i="3" s="1"/>
  <c r="V472" i="3" s="1"/>
  <c r="Y472" i="3" s="1"/>
  <c r="AB472" i="3" s="1"/>
  <c r="AE472" i="3" s="1"/>
  <c r="AH472" i="3" s="1"/>
  <c r="AK472" i="3" s="1"/>
  <c r="AN472" i="3" s="1"/>
  <c r="G471" i="3"/>
  <c r="J471" i="3" s="1"/>
  <c r="M471" i="3" s="1"/>
  <c r="P471" i="3" s="1"/>
  <c r="S471" i="3" s="1"/>
  <c r="V471" i="3" s="1"/>
  <c r="Y471" i="3" s="1"/>
  <c r="AB471" i="3" s="1"/>
  <c r="AE471" i="3" s="1"/>
  <c r="AH471" i="3" s="1"/>
  <c r="AK471" i="3" s="1"/>
  <c r="AN471" i="3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243" i="2" l="1"/>
  <c r="A244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245" i="2"/>
  <c r="G9" i="3"/>
  <c r="J9" i="3" s="1"/>
  <c r="M9" i="3" s="1"/>
  <c r="P9" i="3" s="1"/>
  <c r="S9" i="3" s="1"/>
  <c r="V9" i="3" s="1"/>
  <c r="Y9" i="3" s="1"/>
  <c r="AB9" i="3" s="1"/>
  <c r="AE9" i="3" s="1"/>
  <c r="AH9" i="3" s="1"/>
  <c r="AK9" i="3" s="1"/>
  <c r="AN9" i="3" s="1"/>
  <c r="A2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ardianti</author>
  </authors>
  <commentList>
    <comment ref="A2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Meptin Tablet &amp; Meptin Mini</t>
        </r>
      </text>
    </comment>
  </commentList>
</comments>
</file>

<file path=xl/sharedStrings.xml><?xml version="1.0" encoding="utf-8"?>
<sst xmlns="http://schemas.openxmlformats.org/spreadsheetml/2006/main" count="5984" uniqueCount="2045">
  <si>
    <t>PI ABILIFY UNIVERSAL</t>
  </si>
  <si>
    <t>LBSABU06</t>
  </si>
  <si>
    <t>PIL AMINOLEBAN MONGOLIA</t>
  </si>
  <si>
    <t>LBSALPIL</t>
  </si>
  <si>
    <t>BROSURE SAMSCA TABLET</t>
  </si>
  <si>
    <t>LBSAMSC5</t>
  </si>
  <si>
    <t>PIL ABILIFY OS 60 ML PERU</t>
  </si>
  <si>
    <t>LBSAOPL1</t>
  </si>
  <si>
    <t>PI OTSU-WI 25 ML</t>
  </si>
  <si>
    <t>LBSAP2WI</t>
  </si>
  <si>
    <t>PI OTSU-D40</t>
  </si>
  <si>
    <t>LBSAPD40</t>
  </si>
  <si>
    <t>PI OTSU-KCL 7.46</t>
  </si>
  <si>
    <t>LBSAPKCL</t>
  </si>
  <si>
    <t>PI ASERING-5</t>
  </si>
  <si>
    <t>LBSAS5H1</t>
  </si>
  <si>
    <t>PI AMIPAREN DOMESTIK</t>
  </si>
  <si>
    <t>LBSBAP52</t>
  </si>
  <si>
    <t>PIL BFLUID UNIVERSAL (PER</t>
  </si>
  <si>
    <t>LBSBFPL1</t>
  </si>
  <si>
    <t>PETUNJUK PENGGUNAAN ABILI</t>
  </si>
  <si>
    <t>LBSBGMT3</t>
  </si>
  <si>
    <t>PIL ABILFY MAINTENA STNDR</t>
  </si>
  <si>
    <t>LBSBMIL2</t>
  </si>
  <si>
    <t>PIL ABILIFY PERUB CCDS</t>
  </si>
  <si>
    <t>LBSBPIL7</t>
  </si>
  <si>
    <t>PACKAGE INSERT PAN-AMIN G</t>
  </si>
  <si>
    <t>LBSBSPG6</t>
  </si>
  <si>
    <t>BR/PI CARA PEMAKAIANBREAT</t>
  </si>
  <si>
    <t>LBSBUTHU</t>
  </si>
  <si>
    <t>PETUNJUK PNGGUNAAN ABILFY</t>
  </si>
  <si>
    <t>LBSGMT41</t>
  </si>
  <si>
    <t>PI AMINOLEBAN HONGKONG (H</t>
  </si>
  <si>
    <t>LBSHKAL3</t>
  </si>
  <si>
    <t>PI UNIVERSAL BFLUID</t>
  </si>
  <si>
    <t>LBSIDFLU</t>
  </si>
  <si>
    <t>PIL JINARC UNIVERSAL</t>
  </si>
  <si>
    <t>LBSJNPL1</t>
  </si>
  <si>
    <t>PI JINARC UNIVERSAL</t>
  </si>
  <si>
    <t>LBSJNRC1</t>
  </si>
  <si>
    <t>PIL SAMSCA STANDART LOGO</t>
  </si>
  <si>
    <t>LBSMCPL1</t>
  </si>
  <si>
    <t>BROSURE MUCOSTA STNDART L</t>
  </si>
  <si>
    <t>LBSMCSU1</t>
  </si>
  <si>
    <t>PIL BFLUID UNIVERSAL MONG</t>
  </si>
  <si>
    <t>LBSMNPLU</t>
  </si>
  <si>
    <t>PI MEPTIN UDV UNIVERSAL</t>
  </si>
  <si>
    <t>LBSMTUD2</t>
  </si>
  <si>
    <t>PI AMINOLEBAN MYANMAR</t>
  </si>
  <si>
    <t>LBSMYAL3</t>
  </si>
  <si>
    <t>PI KIDMIN 200 ML MYANMAR</t>
  </si>
  <si>
    <t>LBSMYKD3</t>
  </si>
  <si>
    <t>PI PAN-AMIN G MYANMAR</t>
  </si>
  <si>
    <t>LBSMYPG3</t>
  </si>
  <si>
    <t>PI OTSU-D5 100 ML</t>
  </si>
  <si>
    <t>LBSPG5H1</t>
  </si>
  <si>
    <t>PI OTSU-NS 100 ML (HALAL)</t>
  </si>
  <si>
    <t>LBSPGNH1</t>
  </si>
  <si>
    <t>PI DEXT. MONO 5%, SOD. CH</t>
  </si>
  <si>
    <t>LBSPGS12</t>
  </si>
  <si>
    <t>LBSPGSER</t>
  </si>
  <si>
    <t>PIL AMINOLEBAN DOMESTIK</t>
  </si>
  <si>
    <t>LBSPILAL</t>
  </si>
  <si>
    <t>PI PLETAAL UNIVERSAL</t>
  </si>
  <si>
    <t>LBSPLTU2</t>
  </si>
  <si>
    <t>PI MANNITOL 20 - 500 ML</t>
  </si>
  <si>
    <t>LBSPMNH1</t>
  </si>
  <si>
    <t>PI OTSU-NS 500 ML</t>
  </si>
  <si>
    <t>LBSPONH1</t>
  </si>
  <si>
    <t>PI BFLUID PHILIPINE</t>
  </si>
  <si>
    <t>LBSPPFL1</t>
  </si>
  <si>
    <t>PIL PLETAAL UNIVERSAL STA</t>
  </si>
  <si>
    <t>LBSPPIL2</t>
  </si>
  <si>
    <t>PI ASERING SB</t>
  </si>
  <si>
    <t>LBSSASR1</t>
  </si>
  <si>
    <t>PI BFLUID UNIVERSAL (LOGO</t>
  </si>
  <si>
    <t>LBSSBFL2</t>
  </si>
  <si>
    <t>PI OTSU-MANNITOL 20 250 M</t>
  </si>
  <si>
    <t>LBSSMNH1</t>
  </si>
  <si>
    <t>PI OTSU-NS 250 ML</t>
  </si>
  <si>
    <t>LBSSONH1</t>
  </si>
  <si>
    <t>BR.MINI MEPTIN PERUB STAN</t>
  </si>
  <si>
    <t>LBSTMPM4</t>
  </si>
  <si>
    <t>BR.MEPTIN TABLET PERUB ST</t>
  </si>
  <si>
    <t>LBSTMPN4</t>
  </si>
  <si>
    <t>PI UBIT TABLET PERUB PABR</t>
  </si>
  <si>
    <t>LBSUBIT3</t>
  </si>
  <si>
    <t>PI WFI 1000 ML</t>
  </si>
  <si>
    <t>LBSYMIH1</t>
  </si>
  <si>
    <t>PI OTSU-NS 1000 ML</t>
  </si>
  <si>
    <t>LBSYNSH1</t>
  </si>
  <si>
    <t>LABEL OUTER OTSU-D40</t>
  </si>
  <si>
    <t>LDM40DO1</t>
  </si>
  <si>
    <t>LABEL AMPUL OTSU-MGSO4 20</t>
  </si>
  <si>
    <t>LDMAP2MG</t>
  </si>
  <si>
    <t>LABEL AMPUL OTSU-WI 25 ML</t>
  </si>
  <si>
    <t>LDMAP2WI</t>
  </si>
  <si>
    <t>LABEL AMPUL OTSU-D40</t>
  </si>
  <si>
    <t>LDMAP40D</t>
  </si>
  <si>
    <t>LABEL AMPUL OTSU-MGSO4 40</t>
  </si>
  <si>
    <t>LDMAP4MG</t>
  </si>
  <si>
    <t>LABEL AMPUL OTSU-KCL</t>
  </si>
  <si>
    <t>LDMAP7PC</t>
  </si>
  <si>
    <t>LABEL BOTOL ASERING-5</t>
  </si>
  <si>
    <t>LDMAS5H2</t>
  </si>
  <si>
    <t>LABEL OUTER BFLUID 1000 M</t>
  </si>
  <si>
    <t>LABEL OUTER BFLUID 500 ML</t>
  </si>
  <si>
    <t>LDMBF5O2</t>
  </si>
  <si>
    <t>LABEL OUTER D5 100 ML</t>
  </si>
  <si>
    <t>LDMHOD5O</t>
  </si>
  <si>
    <t>LABEL OUTER OTSU-NS 100 M</t>
  </si>
  <si>
    <t>LDMHONSO</t>
  </si>
  <si>
    <t>LABEL OUTER KIDMIN 200 ML</t>
  </si>
  <si>
    <t>LDMKD2O4</t>
  </si>
  <si>
    <t>LABEL OUTER OTSU-MGSO4 20</t>
  </si>
  <si>
    <t>LDMP2MGO</t>
  </si>
  <si>
    <t>LABEL AMPUL OTSU-NS 25 ML</t>
  </si>
  <si>
    <t>LDMP2SC1</t>
  </si>
  <si>
    <t>LABEL OUTER OTSU-NS 25 ML</t>
  </si>
  <si>
    <t>LDMP2SO1</t>
  </si>
  <si>
    <t>LABEL BOTOL OTSU-D5 100 M</t>
  </si>
  <si>
    <t>LDMP2WIO</t>
  </si>
  <si>
    <t>LABEL OUTER OTSU-MGSO4 40</t>
  </si>
  <si>
    <t>LDMP4MGO</t>
  </si>
  <si>
    <t>LABEL OUTER OTSU-KCL</t>
  </si>
  <si>
    <t>LDMP7PCO</t>
  </si>
  <si>
    <t>LDMPG5H2</t>
  </si>
  <si>
    <t>LABEL BOTOL OTSU-NS 100 M</t>
  </si>
  <si>
    <t>LDMPGNH2</t>
  </si>
  <si>
    <t>LABEL BOTOL MANNITOL 20 5</t>
  </si>
  <si>
    <t>LDMPMNH1</t>
  </si>
  <si>
    <t>LABEL OUTER NS 500 ML</t>
  </si>
  <si>
    <t>LDMPONSO</t>
  </si>
  <si>
    <t>LB. BTL. DEXT. MONOHYDRAT</t>
  </si>
  <si>
    <t>LDMPSEG1</t>
  </si>
  <si>
    <t>LABEL OUTER AMINOLEBAN (V</t>
  </si>
  <si>
    <t>LABEL BOTOL MANNITOL 20 2</t>
  </si>
  <si>
    <t>LDMSMNH1</t>
  </si>
  <si>
    <t>LABEL BOTOL OTSU-NS 250ML</t>
  </si>
  <si>
    <t>LDMSONH1</t>
  </si>
  <si>
    <t>LABEL OUTER PAN-AMIN G (V</t>
  </si>
  <si>
    <t>LABEL STICKER UDV 0.3 MG</t>
  </si>
  <si>
    <t>LDMUDV32</t>
  </si>
  <si>
    <t>LABEL STICKER UDV 0.5 MG</t>
  </si>
  <si>
    <t>LABEL BOTOL WFI 1000 ML (</t>
  </si>
  <si>
    <t>LDMYMIH2</t>
  </si>
  <si>
    <t>LABEL BOTOL OTSU-NS 1000</t>
  </si>
  <si>
    <t>LDMYNSH2</t>
  </si>
  <si>
    <t>LABEL OUTER AMINOLEBAN HO</t>
  </si>
  <si>
    <t>LHKSALO2</t>
  </si>
  <si>
    <t>LABEL OUTER BFLUID EXPORT</t>
  </si>
  <si>
    <t>LIDBFIMP</t>
  </si>
  <si>
    <t>LIDBFL1O</t>
  </si>
  <si>
    <t>LIDBFL5O</t>
  </si>
  <si>
    <t>LABEL OUTER AMINOLEBAN MO</t>
  </si>
  <si>
    <t>LABEL OUTER AMINOLEBAN MY</t>
  </si>
  <si>
    <t>LMYSALO4</t>
  </si>
  <si>
    <t>LMYSKDO5</t>
  </si>
  <si>
    <t>LABEL OUTER PAN-AMIN G MY</t>
  </si>
  <si>
    <t>LMYSPGO4</t>
  </si>
  <si>
    <t>LPPBF1O1</t>
  </si>
  <si>
    <t>LABEL OUTER OTSU-NS 500 M</t>
  </si>
  <si>
    <t>LSGPRSO6</t>
  </si>
  <si>
    <t>LABEL STIKER OTSU-NS 500M</t>
  </si>
  <si>
    <t>LSGPRUS5</t>
  </si>
  <si>
    <t>LST5580B</t>
  </si>
  <si>
    <t>LABEL STIKER ABILIFY MAIN</t>
  </si>
  <si>
    <t>LSTABMT3</t>
  </si>
  <si>
    <t>LB. STICKER ABILIFY OS 60</t>
  </si>
  <si>
    <t>LSTAOS61</t>
  </si>
  <si>
    <t>LABEL STIKER BLANKPRODUK</t>
  </si>
  <si>
    <t>LSTBLBOX</t>
  </si>
  <si>
    <t>STICKER NIE TERUMO</t>
  </si>
  <si>
    <t>LSTBMTND</t>
  </si>
  <si>
    <t>STICKER KONFIRMASI DOUBLE</t>
  </si>
  <si>
    <t>LSTDBGE1</t>
  </si>
  <si>
    <t>LSTDBKDM</t>
  </si>
  <si>
    <t>STICKER ADHESIVE LABELPOC</t>
  </si>
  <si>
    <t>LSTIMPOC</t>
  </si>
  <si>
    <t>STIKER BLANK (9.5 X 5CM)(</t>
  </si>
  <si>
    <t>LSTLBMRK</t>
  </si>
  <si>
    <t>STIKER LOT NO. BARCODE</t>
  </si>
  <si>
    <t>LSTLTCOD</t>
  </si>
  <si>
    <t>STIKER SHIPPING MARKEXP.</t>
  </si>
  <si>
    <t>LSTMHKU1</t>
  </si>
  <si>
    <t>STIKER DEVELOPED BY</t>
  </si>
  <si>
    <t>LSTMNDEV</t>
  </si>
  <si>
    <t>STIKER SHIPPING MARKTHAIL</t>
  </si>
  <si>
    <t>LSTMRTLU</t>
  </si>
  <si>
    <t>LABEL OUTER BLANK 55 X 80</t>
  </si>
  <si>
    <t>LSTO5580</t>
  </si>
  <si>
    <t>STICKER PLETAAL SR</t>
  </si>
  <si>
    <t>LSTPL1R2</t>
  </si>
  <si>
    <t>STICKER BARRIER BAG BFLUI</t>
  </si>
  <si>
    <t>LSTREGTL</t>
  </si>
  <si>
    <t>RIBBON PRINT SIZE 40MM X</t>
  </si>
  <si>
    <t>LSTRH408</t>
  </si>
  <si>
    <t>HOT STAMP RIBBON PRINT (B</t>
  </si>
  <si>
    <t>LSTRHBLK</t>
  </si>
  <si>
    <t>HOT STAMP RIBBON PRINT (O</t>
  </si>
  <si>
    <t>LSTRHORG</t>
  </si>
  <si>
    <t>HOT STAMP RIBBON PRINT (R</t>
  </si>
  <si>
    <t>LSTRHRED</t>
  </si>
  <si>
    <t>TTO RIBBON (D-524)</t>
  </si>
  <si>
    <t>LSTRI524</t>
  </si>
  <si>
    <t>RIBBON PRINT BARCODE.</t>
  </si>
  <si>
    <t>LSTRICOD</t>
  </si>
  <si>
    <t>RIBBON PRINT FULL RESIN</t>
  </si>
  <si>
    <t>LSTRIFRS</t>
  </si>
  <si>
    <t>RIBBON PRINT UNTUK LABEL(</t>
  </si>
  <si>
    <t>LSTRIN08</t>
  </si>
  <si>
    <t>LSTRIN16</t>
  </si>
  <si>
    <t>RIBBON PRINT SIZE40MM X 6</t>
  </si>
  <si>
    <t>LSTRN406</t>
  </si>
  <si>
    <t>STIKER HOLOGRAM PTINDONES</t>
  </si>
  <si>
    <t>LSTUGHRM</t>
  </si>
  <si>
    <t>STIKER IMPORTED BFLUID 10</t>
  </si>
  <si>
    <t>LTLBFIMP</t>
  </si>
  <si>
    <t>STIKER EXPIRY DATE BFLUID</t>
  </si>
  <si>
    <t>LTLBFLED</t>
  </si>
  <si>
    <t>TUTUP  ALUMINIUM BOTOL 60</t>
  </si>
  <si>
    <t>RCALMCA1</t>
  </si>
  <si>
    <t>MEASURING CAP 15 ML</t>
  </si>
  <si>
    <t>RCDOSCU1</t>
  </si>
  <si>
    <t>29 MM PORT PPA29 (SB II)</t>
  </si>
  <si>
    <t>RCPORT29</t>
  </si>
  <si>
    <t>PIPETTE DROPPER SCALE 90</t>
  </si>
  <si>
    <t>RCRUBDO3</t>
  </si>
  <si>
    <t>ASSEMBLING CAP SPPF EX AU</t>
  </si>
  <si>
    <t>RCSPPFR5</t>
  </si>
  <si>
    <t>29 MM PP PULL OFF CAP (5</t>
  </si>
  <si>
    <t>RCSPPFR7</t>
  </si>
  <si>
    <t>PORT(LLDPE ULTZEX 50150J)</t>
  </si>
  <si>
    <t>RCULJPOT</t>
  </si>
  <si>
    <t>ADAPTOR CEX.PT S. PLASIND</t>
  </si>
  <si>
    <t>RIADAPTC</t>
  </si>
  <si>
    <t>NEEDLE COVEREX.PT S.PLASI</t>
  </si>
  <si>
    <t>RIBTNDCV</t>
  </si>
  <si>
    <t>BOTTLE NEEDLE CEX.PT S.PL</t>
  </si>
  <si>
    <t>RIBTNDMC</t>
  </si>
  <si>
    <t>BOTTLE NEEDLE AEX.PT. S.P</t>
  </si>
  <si>
    <t>RIBTNDNS</t>
  </si>
  <si>
    <t>CUT TUBE 20G X 20 MM ( 60</t>
  </si>
  <si>
    <t>RICNL20G</t>
  </si>
  <si>
    <t>DRIP CHAMBER FOR BLOOD SE</t>
  </si>
  <si>
    <t>RIDCOBME</t>
  </si>
  <si>
    <t>DRIP CHAMBER EX. S. PLASS</t>
  </si>
  <si>
    <t>RIDRIPC1</t>
  </si>
  <si>
    <t>DISPOSABLE HYDRODERMIC NE</t>
  </si>
  <si>
    <t>RIINDC21</t>
  </si>
  <si>
    <t>JOINT 44 3.4 X 4.9 X 6</t>
  </si>
  <si>
    <t>RIJOIN44</t>
  </si>
  <si>
    <t>JOIN OB 4.0 X 5.5 X 6EX.</t>
  </si>
  <si>
    <t>RIJOINBS</t>
  </si>
  <si>
    <t>JOINT AEX.PT S.PLASINDO</t>
  </si>
  <si>
    <t>RIJOINTN</t>
  </si>
  <si>
    <t>JOINT B (JOINT A+FILTER)E</t>
  </si>
  <si>
    <t>RIJOINTS</t>
  </si>
  <si>
    <t>JOINT YS 3.0 X 4.1 X 17EX</t>
  </si>
  <si>
    <t>RIJOINYS</t>
  </si>
  <si>
    <t>MICRO DRIPEX.PT S.PLASIND</t>
  </si>
  <si>
    <t>RIMICRDR</t>
  </si>
  <si>
    <t>NBC FILTER - 200SPERUBAHA</t>
  </si>
  <si>
    <t>RIPETFL1</t>
  </si>
  <si>
    <t>POC ONE PLUS SPECTROPHOTO</t>
  </si>
  <si>
    <t>RIPOC002</t>
  </si>
  <si>
    <t>ELASTY RUBBER BULB/FLASHE</t>
  </si>
  <si>
    <t>RIRBEBO2</t>
  </si>
  <si>
    <t>ASSEMB.EB,ADAPTOR,IV 18G</t>
  </si>
  <si>
    <t>RIREA181</t>
  </si>
  <si>
    <t>CAP HT 107</t>
  </si>
  <si>
    <t>RIRHT107</t>
  </si>
  <si>
    <t>RAKITAN U/ OTSU - YSETEX.</t>
  </si>
  <si>
    <t>RIRKCMLT</t>
  </si>
  <si>
    <t>RAKITAN N.COVER+DCEX. PT</t>
  </si>
  <si>
    <t>RIRKDC20</t>
  </si>
  <si>
    <t>RAKITAN N.COVER+BNA+DCEX.</t>
  </si>
  <si>
    <t>RIRKDRIP</t>
  </si>
  <si>
    <t>RAKITAN 5 KOMPONEN U/OI-4</t>
  </si>
  <si>
    <t>RIRKOI44</t>
  </si>
  <si>
    <t>RAKITAN 6 KOMPONENU/ OI-6</t>
  </si>
  <si>
    <t>RIRKOIC6</t>
  </si>
  <si>
    <t>LATEX FREE RUBBER TUBE AS</t>
  </si>
  <si>
    <t>RIRKRM23</t>
  </si>
  <si>
    <t>ROLLER CLAMP</t>
  </si>
  <si>
    <t>RIRLCLMC</t>
  </si>
  <si>
    <t>ROLLER CLAMP ( MEDITEK )</t>
  </si>
  <si>
    <t>RIRLCLME</t>
  </si>
  <si>
    <t>MLL02 MALE LUER SLIP CAP</t>
  </si>
  <si>
    <t>RIRLLCNT</t>
  </si>
  <si>
    <t>ASSEMBLED CHAMBER A3 W/O</t>
  </si>
  <si>
    <t>RIRS2VCF</t>
  </si>
  <si>
    <t>TUBE 10 2.2 X 3.4 X 100EX</t>
  </si>
  <si>
    <t>RISHRT10</t>
  </si>
  <si>
    <t>TUBE OB 1403.1 X 4.4 X 14</t>
  </si>
  <si>
    <t>RITBST4N</t>
  </si>
  <si>
    <t>TUBE 151 (3.0X4.1X1510)EX</t>
  </si>
  <si>
    <t>RITUB151</t>
  </si>
  <si>
    <t>TUBE 130 2.2 X 3.4 X 130E</t>
  </si>
  <si>
    <t>RITUBENL</t>
  </si>
  <si>
    <t>PVC SHORT TUBE 3.0 X 4.1X</t>
  </si>
  <si>
    <t>RITUBOT1</t>
  </si>
  <si>
    <t>UBIT BREATHBAGS</t>
  </si>
  <si>
    <t>RIUBBAGS</t>
  </si>
  <si>
    <t>ST102IR Y-SITE LATEX FREE</t>
  </si>
  <si>
    <t>RIYSITEC</t>
  </si>
  <si>
    <t>ABS EX LG CHEM</t>
  </si>
  <si>
    <t>RMABSLGC</t>
  </si>
  <si>
    <t>FILM ROLL BFLUID 1000 ML</t>
  </si>
  <si>
    <t>RMDBBF1E</t>
  </si>
  <si>
    <t>PP PURELL RP171G</t>
  </si>
  <si>
    <t>RMPP171G</t>
  </si>
  <si>
    <t>PP TRILENE HI10HO</t>
  </si>
  <si>
    <t>RMPPHIHO</t>
  </si>
  <si>
    <t>PVC MC 3</t>
  </si>
  <si>
    <t>RMPVCMC3</t>
  </si>
  <si>
    <t>PVC MC 35</t>
  </si>
  <si>
    <t>RMPVCMC5</t>
  </si>
  <si>
    <t>HD TITANVENE5218 EA</t>
  </si>
  <si>
    <t>RMR52261</t>
  </si>
  <si>
    <t>FILM MF518 250 MM X 600 M</t>
  </si>
  <si>
    <t>RMSBM210</t>
  </si>
  <si>
    <t>LLDPE ULTZEX 50150J</t>
  </si>
  <si>
    <t>RMULTZEJ</t>
  </si>
  <si>
    <t>BLISTER FORM PVC BLANK PL</t>
  </si>
  <si>
    <t>RPA15PLB</t>
  </si>
  <si>
    <t>ALL.SACHT VANILA PRO ENTE</t>
  </si>
  <si>
    <t>RPAENKVN</t>
  </si>
  <si>
    <t>OXYGEN ABSORBER O-BUSTERF</t>
  </si>
  <si>
    <t>RPAFT200</t>
  </si>
  <si>
    <t>ALL.SACHET GOLD VANILA EN</t>
  </si>
  <si>
    <t>RPAGENVN</t>
  </si>
  <si>
    <t>PTP FOIL STRIP PLETAAL 10</t>
  </si>
  <si>
    <t>RPAL1PL1</t>
  </si>
  <si>
    <t>POLLYCEL MEPTIN MINI PENA</t>
  </si>
  <si>
    <t>RPAL2MM1</t>
  </si>
  <si>
    <t>POLYCELLONIUM MEPTIN TAB</t>
  </si>
  <si>
    <t>RPAL2TM1</t>
  </si>
  <si>
    <t>PTP FOIL STRIP PLETAAL</t>
  </si>
  <si>
    <t>RPAL5PL1</t>
  </si>
  <si>
    <t>POLLY BLISTER MUCOSTA DES</t>
  </si>
  <si>
    <t>RPALMUC2</t>
  </si>
  <si>
    <t>ALL.SACHET PROTEN VANILA</t>
  </si>
  <si>
    <t>RPALPFV4</t>
  </si>
  <si>
    <t>ALL.SACH GOLD COKLAT KEMA</t>
  </si>
  <si>
    <t>RPALPGC5</t>
  </si>
  <si>
    <t>ALL.SACHT GOLD VANILA KEM</t>
  </si>
  <si>
    <t>RPALPGV5</t>
  </si>
  <si>
    <t>ALL.SACHT PRO MATERNA VAN</t>
  </si>
  <si>
    <t>RPAMATVN</t>
  </si>
  <si>
    <t>BARRIER BAG BFLUID 1000 M</t>
  </si>
  <si>
    <t>RPGBB1TE</t>
  </si>
  <si>
    <t>RPGBBF1D</t>
  </si>
  <si>
    <t>RPGBBF1E</t>
  </si>
  <si>
    <t>BARRIER BAG BFLUID 500 ML</t>
  </si>
  <si>
    <t>RPGBBF5D</t>
  </si>
  <si>
    <t>RPGBBF5E</t>
  </si>
  <si>
    <t>BARRIER BAG SINGLE BAG200</t>
  </si>
  <si>
    <t>RPGBSB2D</t>
  </si>
  <si>
    <t>BARRIER BAG SINGLE BAG500</t>
  </si>
  <si>
    <t>RPGBSB5D</t>
  </si>
  <si>
    <t>BARRIER BAG PAN-AMIN G500</t>
  </si>
  <si>
    <t>RPGBSPAD</t>
  </si>
  <si>
    <t>INNER BOX ABILIFY 5 MG ST</t>
  </si>
  <si>
    <t>RPICAB56</t>
  </si>
  <si>
    <t>IB AMINOLEBAN HK</t>
  </si>
  <si>
    <t>RPICALH1</t>
  </si>
  <si>
    <t>IB. ABILIFY OS 60ML PERUB</t>
  </si>
  <si>
    <t>RPICAO61</t>
  </si>
  <si>
    <t>IINER BOX ABILIFY 10MG ST</t>
  </si>
  <si>
    <t>RPICB105</t>
  </si>
  <si>
    <t>INNER BOX ABILIFY 15MG ST</t>
  </si>
  <si>
    <t>RPICB155</t>
  </si>
  <si>
    <t>DOOS ABILIFY MAINTENA 300</t>
  </si>
  <si>
    <t>RPICBMT3</t>
  </si>
  <si>
    <t>IB.ABILIFY DISCMELT 10MG</t>
  </si>
  <si>
    <t>RPICD103</t>
  </si>
  <si>
    <t>IB.ABILIFY DISCMELT 15 MG</t>
  </si>
  <si>
    <t>RPICD152</t>
  </si>
  <si>
    <t>INNER BOX DELTYBA DELAMAN</t>
  </si>
  <si>
    <t>RPICDLT2</t>
  </si>
  <si>
    <t>INNER BOX VANILAPRO ENTER</t>
  </si>
  <si>
    <t>RPICEKVN</t>
  </si>
  <si>
    <t>INNER BOX GOLD VANILA ENT</t>
  </si>
  <si>
    <t>RPICGEVN</t>
  </si>
  <si>
    <t>INNER BOXICLUSIG TABLET 1</t>
  </si>
  <si>
    <t>RPICIC15</t>
  </si>
  <si>
    <t>INNER BOX JINARC 30 MG</t>
  </si>
  <si>
    <t>RPICJN30</t>
  </si>
  <si>
    <t>INNER BOX MUCOSTA TABLET</t>
  </si>
  <si>
    <t>RPICMC12</t>
  </si>
  <si>
    <t>IB.MINI MEPTIN STNDRISARI</t>
  </si>
  <si>
    <t>RPICMM25</t>
  </si>
  <si>
    <t>IB. MEPTIN TABLET STNDARI</t>
  </si>
  <si>
    <t>RPICMN24</t>
  </si>
  <si>
    <t>DOOS ABILIFY MAINTENA 400</t>
  </si>
  <si>
    <t>RPICMT41</t>
  </si>
  <si>
    <t>INNER BOX VANILA PRO MANT</t>
  </si>
  <si>
    <t>RPICMTVN</t>
  </si>
  <si>
    <t>IB. MEPTIN UDV 0.3 MG PER</t>
  </si>
  <si>
    <t>RPICMU31</t>
  </si>
  <si>
    <t>IB. MEPTIN UDV 0.5 MG PER</t>
  </si>
  <si>
    <t>RPICMU51</t>
  </si>
  <si>
    <t>INNER BOX PROTEN VANILA K</t>
  </si>
  <si>
    <t>RPICPFV4</t>
  </si>
  <si>
    <t>IB. PROTEN GOLD COKLAT KE</t>
  </si>
  <si>
    <t>RPICPGC5</t>
  </si>
  <si>
    <t>IB. PROTEN GOLD VANILA KE</t>
  </si>
  <si>
    <t>RPICPGV5</t>
  </si>
  <si>
    <t>IB.PLETAAL TABLET 50MG ST</t>
  </si>
  <si>
    <t>RPICPL55</t>
  </si>
  <si>
    <t>IB.PLETAAL SR STANDART LO</t>
  </si>
  <si>
    <t>RPICPLS4</t>
  </si>
  <si>
    <t>IB.SAMSCA TABLET STANDART</t>
  </si>
  <si>
    <t>RPICSMC2</t>
  </si>
  <si>
    <t>INNER BOX UBIT PERUB PABR</t>
  </si>
  <si>
    <t>RPICUBT3</t>
  </si>
  <si>
    <t>IB. REXULTI TAB 0.5MG STN</t>
  </si>
  <si>
    <t>RPICX051</t>
  </si>
  <si>
    <t>PERMEABLE BAG OI 24 PURAB</t>
  </si>
  <si>
    <t>RPMB2414</t>
  </si>
  <si>
    <t>PERMEABLE BAG OI 34 PURAB</t>
  </si>
  <si>
    <t>RPMB3414</t>
  </si>
  <si>
    <t>PERMEABLE BAG OI 44</t>
  </si>
  <si>
    <t>RPMB4414</t>
  </si>
  <si>
    <t>PERMEABLE BAG OI 64 PURAB</t>
  </si>
  <si>
    <t>RPMB6414</t>
  </si>
  <si>
    <t>PERMEABLE BAG OB 1 PURABA</t>
  </si>
  <si>
    <t>RPMBOB14</t>
  </si>
  <si>
    <t>PERMEABLE BAG OTSU Y SET</t>
  </si>
  <si>
    <t>RPMBTY14</t>
  </si>
  <si>
    <t>HOT MELT GLUE ADVANTRA725</t>
  </si>
  <si>
    <t>RPMHTMA1</t>
  </si>
  <si>
    <t>OUTER BOX 1000 ML (PB)</t>
  </si>
  <si>
    <t>RPOB15PB</t>
  </si>
  <si>
    <t>OUTER BOX TRANSFUSIONSET</t>
  </si>
  <si>
    <t>RPOB1BU3</t>
  </si>
  <si>
    <t>OUTER BOX 500 ML (PB)</t>
  </si>
  <si>
    <t>RPOB20PB</t>
  </si>
  <si>
    <t>OUTER BOX BASIC SOLUTION</t>
  </si>
  <si>
    <t>RPOB24U2</t>
  </si>
  <si>
    <t>OUTER BOX DB 500 ML (GENE</t>
  </si>
  <si>
    <t>RPOB25GE</t>
  </si>
  <si>
    <t>OB AMINO ACID IN SB 200/5</t>
  </si>
  <si>
    <t>RPOB25U1</t>
  </si>
  <si>
    <t>OUTER BOX 250 ML (PB)</t>
  </si>
  <si>
    <t>RPOB30PB</t>
  </si>
  <si>
    <t>OUTER BOX PB 100 ML</t>
  </si>
  <si>
    <t>RPOB40PB</t>
  </si>
  <si>
    <t>OUTER BOX SVP UNIVERSAL (</t>
  </si>
  <si>
    <t>RPOBA4U4</t>
  </si>
  <si>
    <t>OUTER BOX DB 1000 ML (GEN</t>
  </si>
  <si>
    <t>RPOBD1GE</t>
  </si>
  <si>
    <t>OUTER BOX AMINOFLUID1000M</t>
  </si>
  <si>
    <t>RPOBDB1U</t>
  </si>
  <si>
    <t>OUTER BOX DELTYBA</t>
  </si>
  <si>
    <t>RPOBDLTB</t>
  </si>
  <si>
    <t>OUTER BOX PROTEN UNIVERSA</t>
  </si>
  <si>
    <t>RPOBPRN1</t>
  </si>
  <si>
    <t>OUTER BOX SB II</t>
  </si>
  <si>
    <t>RPOBS20U</t>
  </si>
  <si>
    <t>OUTER BOX AMINO ACID 500</t>
  </si>
  <si>
    <t>RPOBS5U4</t>
  </si>
  <si>
    <t>OB AA 500ML (NEW DESIGN)</t>
  </si>
  <si>
    <t>RPOBSB52</t>
  </si>
  <si>
    <t>OUTER BOX TD UNIVERSAL 1M</t>
  </si>
  <si>
    <t>RPOBTDU3</t>
  </si>
  <si>
    <t>OUTER BOX TD UNIVERSAL 2A</t>
  </si>
  <si>
    <t>RPOBTDU4</t>
  </si>
  <si>
    <t>OUTER BOX INFUSION SET PE</t>
  </si>
  <si>
    <t>RPOBU103</t>
  </si>
  <si>
    <t>OUTER BOX OTSU-Y SETPERUB</t>
  </si>
  <si>
    <t>RPOBYST5</t>
  </si>
  <si>
    <t>PANFIX TAPE 1 INC X 72 YD</t>
  </si>
  <si>
    <t>RPPANFX1</t>
  </si>
  <si>
    <t>KANTONG PLASTIK 35 X 55</t>
  </si>
  <si>
    <t>RPPB3555</t>
  </si>
  <si>
    <t>KNTG PLASTIK49*80 CM U/NU</t>
  </si>
  <si>
    <t>RPPB4980</t>
  </si>
  <si>
    <t>PE BAG 500 MTR / ROLL (SB</t>
  </si>
  <si>
    <t>RPPE5050</t>
  </si>
  <si>
    <t>PLASTIK BAG 80X75 CM</t>
  </si>
  <si>
    <t>RPPE8075</t>
  </si>
  <si>
    <t>PLASTIC BAG SOF BAG 500ML</t>
  </si>
  <si>
    <t>RPPESB5D</t>
  </si>
  <si>
    <t>CABLE TIE (KSS)</t>
  </si>
  <si>
    <t>RPPPCTS1</t>
  </si>
  <si>
    <t>FORMULA PP SHRING (WRAPPI</t>
  </si>
  <si>
    <t>RPPPSRNK</t>
  </si>
  <si>
    <t>GUM TAPE 48 TRANSP 100MT(</t>
  </si>
  <si>
    <t>RPUMTP4T</t>
  </si>
  <si>
    <t>GUM TAPE TRANSPARANT POLO</t>
  </si>
  <si>
    <t>RPUMTP5T</t>
  </si>
  <si>
    <t>ACETIC ACID GLACIAL (PHAR</t>
  </si>
  <si>
    <t>RTAAGAM1</t>
  </si>
  <si>
    <t>ABILIFY 10 MGR</t>
  </si>
  <si>
    <t>RTABIL10</t>
  </si>
  <si>
    <t>ABILIFY 15 MGR</t>
  </si>
  <si>
    <t>RTABIL15</t>
  </si>
  <si>
    <t>ABILIFY 5GR</t>
  </si>
  <si>
    <t>RTABILI5</t>
  </si>
  <si>
    <t>ABILIFY MAINTENA 300 MG</t>
  </si>
  <si>
    <t>RTABMNT3</t>
  </si>
  <si>
    <t>ABILIFY MAINTENA 400 MG</t>
  </si>
  <si>
    <t>RTABMNT4</t>
  </si>
  <si>
    <t>ACETYL CYSTEINE (AJINOMOT</t>
  </si>
  <si>
    <t>RTACYSTA</t>
  </si>
  <si>
    <t>CEOLUS PH 301</t>
  </si>
  <si>
    <t>RTAVICE3</t>
  </si>
  <si>
    <t>CEOLUS PH 101</t>
  </si>
  <si>
    <t>RTAVICEL</t>
  </si>
  <si>
    <t>ABILIFY DISCMELT 10MGEX.</t>
  </si>
  <si>
    <t>RTBOD101</t>
  </si>
  <si>
    <t>ABILIFY DISCMELT 15MGEX.</t>
  </si>
  <si>
    <t>RTBOD151</t>
  </si>
  <si>
    <t>IV BUSULFLEX 10 ML</t>
  </si>
  <si>
    <t>RTBUSLFX</t>
  </si>
  <si>
    <t>CALCIUM CHLORIDE</t>
  </si>
  <si>
    <t>RTCACL22</t>
  </si>
  <si>
    <t>CALCIUM CHLORIDE HYDRATE</t>
  </si>
  <si>
    <t>RTCACLHD</t>
  </si>
  <si>
    <t>CHOCOLATE FLAVORSD R11153</t>
  </si>
  <si>
    <t>RTCFLINA</t>
  </si>
  <si>
    <t>CO 2(N-SVP)</t>
  </si>
  <si>
    <t>RTCO2NSV</t>
  </si>
  <si>
    <t>CORN STARCH</t>
  </si>
  <si>
    <t>RTCORSTC</t>
  </si>
  <si>
    <t>COCOA POWDER AL KALIS PR</t>
  </si>
  <si>
    <t>RTCP4011</t>
  </si>
  <si>
    <t>CILOSTAZOL</t>
  </si>
  <si>
    <t>RTCTAZOL</t>
  </si>
  <si>
    <t>L-CYSTEINE HYDROCHLORIDE</t>
  </si>
  <si>
    <t>RTCYSTNA</t>
  </si>
  <si>
    <t>MALTODEXTRINE MDX18</t>
  </si>
  <si>
    <t>RTDEXTRI</t>
  </si>
  <si>
    <t>DISODIUM EDETATE</t>
  </si>
  <si>
    <t>RTDISEDE</t>
  </si>
  <si>
    <t>DL - LACTIC ACID</t>
  </si>
  <si>
    <t>RTDLACID</t>
  </si>
  <si>
    <t>DELTYBA DELAMANID TABLET</t>
  </si>
  <si>
    <t>RTDLTYBA</t>
  </si>
  <si>
    <t>D MANNITOL (20 KG/CTN)</t>
  </si>
  <si>
    <t>RTDMANIT</t>
  </si>
  <si>
    <t>DIPOTASSIUM HYDROGEN PHOS</t>
  </si>
  <si>
    <t>RTDPPHTR</t>
  </si>
  <si>
    <t>DIBASIC SODIUM PHOSPHATE</t>
  </si>
  <si>
    <t>RTDSOPHD</t>
  </si>
  <si>
    <t>DEXTROSE MONOHYDRATE PF (</t>
  </si>
  <si>
    <t>RTDXMNPF</t>
  </si>
  <si>
    <t>ANH.DEXTROSE INJ</t>
  </si>
  <si>
    <t>RTDXTAN1</t>
  </si>
  <si>
    <t>ECG -505</t>
  </si>
  <si>
    <t>RTECG505</t>
  </si>
  <si>
    <t>FERROUS SULFATE</t>
  </si>
  <si>
    <t>RTFESULF</t>
  </si>
  <si>
    <t>RTFLCRML</t>
  </si>
  <si>
    <t>FRUCTOSE</t>
  </si>
  <si>
    <t>RTFRUCTO</t>
  </si>
  <si>
    <t>VANILA FLAVOUR POWDER 812</t>
  </si>
  <si>
    <t>RTFV8128</t>
  </si>
  <si>
    <t>L-GLUTAMIC ACID</t>
  </si>
  <si>
    <t>RTGLACE1</t>
  </si>
  <si>
    <t>GLYCINE</t>
  </si>
  <si>
    <t>RTGLCINE</t>
  </si>
  <si>
    <t>GLYCERIN</t>
  </si>
  <si>
    <t>RTGLYRIN</t>
  </si>
  <si>
    <t>RTGLYROL</t>
  </si>
  <si>
    <t>GRANULATED SUGAR</t>
  </si>
  <si>
    <t>RTGRASUR</t>
  </si>
  <si>
    <t>HYDROXYPROPYL CELLULOSE (</t>
  </si>
  <si>
    <t>RTHCHPCL</t>
  </si>
  <si>
    <t>HYDROCHLORIC ACID (PHARMA</t>
  </si>
  <si>
    <t>RTHCLAC1</t>
  </si>
  <si>
    <t>HYDROXYPROPYL METHYLCELLU</t>
  </si>
  <si>
    <t>RTHPMCEL</t>
  </si>
  <si>
    <t>HYDROXYPROPYL METHYL CELL</t>
  </si>
  <si>
    <t>RTHTC5RW</t>
  </si>
  <si>
    <t>ICLUSIG TABLET 15 MG</t>
  </si>
  <si>
    <t>RTICLU15</t>
  </si>
  <si>
    <t>JINARC 30 MG</t>
  </si>
  <si>
    <t>RTJNRC30</t>
  </si>
  <si>
    <t>POTASIUM CHLORIDE</t>
  </si>
  <si>
    <t>RTKCLBBB</t>
  </si>
  <si>
    <t>POTASSIUM CHLORIDE CFL</t>
  </si>
  <si>
    <t>RTKCLCFL</t>
  </si>
  <si>
    <t>L-ALANINE (EVONIK)</t>
  </si>
  <si>
    <t>RTLALANE</t>
  </si>
  <si>
    <t>L - ALANINE</t>
  </si>
  <si>
    <t>RTLALANJ</t>
  </si>
  <si>
    <t>L-ARGININE MONOHYDROCHLOR</t>
  </si>
  <si>
    <t>RTLARGHS</t>
  </si>
  <si>
    <t>L - ARGININE</t>
  </si>
  <si>
    <t>RTLARGIJ</t>
  </si>
  <si>
    <t>L-ASPARTIC ACID (EVONIK)</t>
  </si>
  <si>
    <t>RTLASACE</t>
  </si>
  <si>
    <t>L-CYSTEINE</t>
  </si>
  <si>
    <t>RTLCYSTA</t>
  </si>
  <si>
    <t>FAT FILLED MILK POWDER</t>
  </si>
  <si>
    <t>RTLDRFAT</t>
  </si>
  <si>
    <t>L-HISTIDINE MONOHYDROCHLO</t>
  </si>
  <si>
    <t>RTLHISHS</t>
  </si>
  <si>
    <t>L - HISTIDINE</t>
  </si>
  <si>
    <t>RTLHISTD</t>
  </si>
  <si>
    <t>L-ISOLEUCINE (KYOWA SHANG</t>
  </si>
  <si>
    <t>RTLISOLS</t>
  </si>
  <si>
    <t>L-LEUCINE (KYOWA SHANGHAI</t>
  </si>
  <si>
    <t>RTLLEUCS</t>
  </si>
  <si>
    <t>L-METHIONINE (EVONIK)</t>
  </si>
  <si>
    <t>RTLMETHE</t>
  </si>
  <si>
    <t>L-PHENYLALANINE (KYOWA SH</t>
  </si>
  <si>
    <t>RTLPHLAS</t>
  </si>
  <si>
    <t>L-PROLINE (KYOWA SHANGHAI</t>
  </si>
  <si>
    <t>RTLPROLS</t>
  </si>
  <si>
    <t>LOW SUBST.HYDROXYP.CELLUL</t>
  </si>
  <si>
    <t>RTLSLHPC</t>
  </si>
  <si>
    <t>L-THREONINE (EVONIK)</t>
  </si>
  <si>
    <t>RTLTHRNE</t>
  </si>
  <si>
    <t>L - THREONINE</t>
  </si>
  <si>
    <t>RTLTHRNJ</t>
  </si>
  <si>
    <t>L - TRYPTOPHANE</t>
  </si>
  <si>
    <t>RTLTRYPJ</t>
  </si>
  <si>
    <t>L-VALINE (KYOWA SHANGHAI)</t>
  </si>
  <si>
    <t>RTLVALIS</t>
  </si>
  <si>
    <t>L-LYSINE ACETATE</t>
  </si>
  <si>
    <t>RTLYSACE</t>
  </si>
  <si>
    <t>L - LYCINE HCL</t>
  </si>
  <si>
    <t>RTLYSHYJ</t>
  </si>
  <si>
    <t>MACROGOL 6000</t>
  </si>
  <si>
    <t>RTMACGOL</t>
  </si>
  <si>
    <t>MALTOSE O.M. (HALAL GRADE</t>
  </si>
  <si>
    <t>RTMALST1</t>
  </si>
  <si>
    <t>MANNITOL PFG</t>
  </si>
  <si>
    <t>RTMANITL</t>
  </si>
  <si>
    <t>SPRAY DRIED MCT FAT BASE</t>
  </si>
  <si>
    <t>RTMCTFAT</t>
  </si>
  <si>
    <t>MEG-3(TM)'10' N-3 POWDER</t>
  </si>
  <si>
    <t>RTMEG3DR</t>
  </si>
  <si>
    <t>MAGNESIUM CHLORIDE HEXAHY</t>
  </si>
  <si>
    <t>MAGNESIUM STEARATE</t>
  </si>
  <si>
    <t>RTMGCTRT</t>
  </si>
  <si>
    <t>MAGNESIUM SULFATE 7H2O (N</t>
  </si>
  <si>
    <t>RTMGSULF</t>
  </si>
  <si>
    <t>MINERAL MIXTURE</t>
  </si>
  <si>
    <t>RTMINMIX</t>
  </si>
  <si>
    <t>MIX PRO ETERNAL VANILLA K</t>
  </si>
  <si>
    <t>RTMIXEKV</t>
  </si>
  <si>
    <t>MIX GOLD ETERNAL VANILLA</t>
  </si>
  <si>
    <t>RTMIXGEV</t>
  </si>
  <si>
    <t>MIX PRO MATERNA VANILLA</t>
  </si>
  <si>
    <t>RTMIXMTV</t>
  </si>
  <si>
    <t>MIX PROTEN GOLD COKLAT AD</t>
  </si>
  <si>
    <t>RTMIXPC2</t>
  </si>
  <si>
    <t>MIX PROTEN GOLD VANILA AD</t>
  </si>
  <si>
    <t>RTMIXPV2</t>
  </si>
  <si>
    <t>MILK SD R1220805</t>
  </si>
  <si>
    <t>RTMLKINA</t>
  </si>
  <si>
    <t>METHYL PARABEN</t>
  </si>
  <si>
    <t>RTMTHLH1</t>
  </si>
  <si>
    <t>MEPTIN UDV 30</t>
  </si>
  <si>
    <t>RTMUDV30</t>
  </si>
  <si>
    <t>MEPTIN UDV 50</t>
  </si>
  <si>
    <t>RTMUDV50</t>
  </si>
  <si>
    <t>MIX ROTEN VANILAREFORMULA</t>
  </si>
  <si>
    <t>RTMXP1N1</t>
  </si>
  <si>
    <t>SODIUM CHLORIDE BP, PYROG</t>
  </si>
  <si>
    <t>RTNACLB1</t>
  </si>
  <si>
    <t>SODIUM LACTATE (PURASAL 6</t>
  </si>
  <si>
    <t>RTNALAHL</t>
  </si>
  <si>
    <t>LIQUID NITROGEN</t>
  </si>
  <si>
    <t>RTNIL3SM</t>
  </si>
  <si>
    <t>ORANGE FLAVOUR</t>
  </si>
  <si>
    <t>RTORESS1</t>
  </si>
  <si>
    <t>PARACETAMOL INJECTION GRA</t>
  </si>
  <si>
    <t>RTPARACN</t>
  </si>
  <si>
    <t>PROPYL PARABEN</t>
  </si>
  <si>
    <t>RTPLHLH1</t>
  </si>
  <si>
    <t>PLETAAL SR 100MG CAPSULE</t>
  </si>
  <si>
    <t>RTPLTSR1</t>
  </si>
  <si>
    <t>STERN VI 13405 MALAYSIA S</t>
  </si>
  <si>
    <t>RTPREM31</t>
  </si>
  <si>
    <t>VITAMIN PREMIX MILK POWDE</t>
  </si>
  <si>
    <t>RTPREMI5</t>
  </si>
  <si>
    <t>ARIPRIPAZOLE</t>
  </si>
  <si>
    <t>RTPRIZOL</t>
  </si>
  <si>
    <t>PROCATEROL HYDROCHLORIDE</t>
  </si>
  <si>
    <t>RTPROCAH</t>
  </si>
  <si>
    <t>PROPYLENE GLYCOL</t>
  </si>
  <si>
    <t>RTPROGLY</t>
  </si>
  <si>
    <t>GULA PASIR REFINE 1.EX BM</t>
  </si>
  <si>
    <t>RTPSGRBM</t>
  </si>
  <si>
    <t>REBAMIPIDE</t>
  </si>
  <si>
    <t>RTREBAMI</t>
  </si>
  <si>
    <t>REXULTI TABLET 0.5 MG</t>
  </si>
  <si>
    <t>RTRXLT05</t>
  </si>
  <si>
    <t>REXULTI TABLET 1 MG</t>
  </si>
  <si>
    <t>RTRXLT10</t>
  </si>
  <si>
    <t>REXUTI TABLET 2 MG</t>
  </si>
  <si>
    <t>RTRXLT20</t>
  </si>
  <si>
    <t>REXULTI TABLET 3 MG</t>
  </si>
  <si>
    <t>RTRXLT30</t>
  </si>
  <si>
    <t>REXULTI TABLET 40MG</t>
  </si>
  <si>
    <t>RTRXLT40</t>
  </si>
  <si>
    <t>SAMSCA TABLET 15 MGEX. KO</t>
  </si>
  <si>
    <t>RTSAMSC1</t>
  </si>
  <si>
    <t>SODIUM BICARBONATE POWDER</t>
  </si>
  <si>
    <t>RTSBIMEL</t>
  </si>
  <si>
    <t>L-SERINE (EVONIK)</t>
  </si>
  <si>
    <t>RTSERINE</t>
  </si>
  <si>
    <t>RTSKIMLK</t>
  </si>
  <si>
    <t>SOY MILK</t>
  </si>
  <si>
    <t>RTSMLKCN</t>
  </si>
  <si>
    <t>SODIUM ACETATE TRYHIDRATE</t>
  </si>
  <si>
    <t>RTSOACN1</t>
  </si>
  <si>
    <t>SODIUM CITRATE HYDRATE</t>
  </si>
  <si>
    <t>RTSOCIHD</t>
  </si>
  <si>
    <t>SODIUM BISULFITE (N/W 20</t>
  </si>
  <si>
    <t>RTSODBIS</t>
  </si>
  <si>
    <t>SODIUM HYDROXIDE (PHARMA</t>
  </si>
  <si>
    <t>RTSODHY2</t>
  </si>
  <si>
    <t>SORBITOL PFG</t>
  </si>
  <si>
    <t>RTSORBTR</t>
  </si>
  <si>
    <t>UPPER CHAMBER BFLUID 1000</t>
  </si>
  <si>
    <t>RTTB11UP</t>
  </si>
  <si>
    <t>LOWER CHAMBER B-FLUID 100</t>
  </si>
  <si>
    <t>RTTB1LOW</t>
  </si>
  <si>
    <t>LOWER CHAMBER - B-FLUID</t>
  </si>
  <si>
    <t>RTTB5LOW</t>
  </si>
  <si>
    <t>TITANIUM DIOXIDE</t>
  </si>
  <si>
    <t>RTTITANI</t>
  </si>
  <si>
    <t>TRITURATION</t>
  </si>
  <si>
    <t>RTTRITUR</t>
  </si>
  <si>
    <t>L-TYROSINE</t>
  </si>
  <si>
    <t>RTTYROSA</t>
  </si>
  <si>
    <t>UBIT TABLET</t>
  </si>
  <si>
    <t>RTUBTABT</t>
  </si>
  <si>
    <t>PREMIX VITAMIN MINERAL 1</t>
  </si>
  <si>
    <t>RTVTMIX1</t>
  </si>
  <si>
    <t>PREMIX VITAMIN MINERAL 2</t>
  </si>
  <si>
    <t>RTVTMIX2</t>
  </si>
  <si>
    <t>ZINC SULFATEJP GRADE</t>
  </si>
  <si>
    <t>RTZNSUT1</t>
  </si>
  <si>
    <t>ZINC SULFATE 7 HYDRATE 00</t>
  </si>
  <si>
    <t>RTZNSUT2</t>
  </si>
  <si>
    <t>BOTOL SYRUP PET 60 ML</t>
  </si>
  <si>
    <t>RVPETL60</t>
  </si>
  <si>
    <t>PT. Otsuka Indonesia</t>
  </si>
  <si>
    <t>Supply Chain Department</t>
  </si>
  <si>
    <t>No.</t>
  </si>
  <si>
    <t>Material Name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</si>
  <si>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</si>
  <si>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</si>
  <si>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</si>
  <si>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</si>
  <si>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</si>
  <si>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</si>
  <si>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</si>
  <si>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</si>
  <si>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</si>
  <si>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</si>
  <si>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</si>
  <si>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</si>
  <si>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</si>
  <si>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</si>
  <si>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Amount</t>
  </si>
  <si>
    <t>UM</t>
  </si>
  <si>
    <t>GSOL21DM</t>
  </si>
  <si>
    <t>OTSULIP 20%</t>
  </si>
  <si>
    <t>PC</t>
  </si>
  <si>
    <t>PIL ABILIFY OS 60 ML PER</t>
  </si>
  <si>
    <t>PIL BFLUID UNIVERSAL (PE</t>
  </si>
  <si>
    <t>PETUNJUK PENGGUNAAN ABIL</t>
  </si>
  <si>
    <t>PIL ABILFY MAINTENA STND</t>
  </si>
  <si>
    <t>PACKAGE INSERT PAN-AMIN</t>
  </si>
  <si>
    <t>BR/PI CARA PEMAKAIANBREA</t>
  </si>
  <si>
    <t>PETUNJUK PNGGUNAAN ABILF</t>
  </si>
  <si>
    <t>PI AMINOLEBAN HONGKONG (</t>
  </si>
  <si>
    <t>BROSURE MUCOSTA STNDART</t>
  </si>
  <si>
    <t>PIL BFLUID UNIVERSAL MON</t>
  </si>
  <si>
    <t>PI OTSU-NS 100 ML (HALAL</t>
  </si>
  <si>
    <t>PIL PLETAAL UNIVERSAL ST</t>
  </si>
  <si>
    <t>PI BFLUID UNIVERSAL (LOG</t>
  </si>
  <si>
    <t>PI OTSU-MANNITOL 20 250</t>
  </si>
  <si>
    <t>BR.MINI MEPTIN PERUB STA</t>
  </si>
  <si>
    <t>BR.MEPTIN TABLET PERUB S</t>
  </si>
  <si>
    <t>PI UBIT TABLET PERUB PAB</t>
  </si>
  <si>
    <t>LABEL AMPUL OTSU-MGSO4 2</t>
  </si>
  <si>
    <t>LABEL AMPUL OTSU-WI 25 M</t>
  </si>
  <si>
    <t>LABEL AMPUL OTSU-MGSO4 4</t>
  </si>
  <si>
    <t>LABEL OUTER BFLUID 1000</t>
  </si>
  <si>
    <t>LABEL OUTER BFLUID 500 M</t>
  </si>
  <si>
    <t>LABEL OUTER OTSU-NS 100</t>
  </si>
  <si>
    <t>LABEL OUTER KIDMIN 200 M</t>
  </si>
  <si>
    <t>LABEL OUTER OTSU-MGSO4 2</t>
  </si>
  <si>
    <t>LABEL AMPUL OTSU-NS 25 M</t>
  </si>
  <si>
    <t>LABEL OUTER OTSU-NS 25 M</t>
  </si>
  <si>
    <t>LABEL BOTOL OTSU-D5 100</t>
  </si>
  <si>
    <t>LABEL OUTER OTSU-MGSO4 4</t>
  </si>
  <si>
    <t>LABEL BOTOL OTSU-NS 100</t>
  </si>
  <si>
    <t>LABEL BOTOL MANNITOL 20</t>
  </si>
  <si>
    <t>LABEL OUTER AMINOLEBAN (</t>
  </si>
  <si>
    <t>LABEL BOTOL OTSU-NS 250M</t>
  </si>
  <si>
    <t>LABEL OUTER PAN-AMIN G (</t>
  </si>
  <si>
    <t>LABEL BOTOL WFI 1000 ML</t>
  </si>
  <si>
    <t>LABEL OUTER AMINOLEBAN H</t>
  </si>
  <si>
    <t>LABEL OUTER BFLUID EXPOR</t>
  </si>
  <si>
    <t>LABEL OUTER AMINOLEBAN M</t>
  </si>
  <si>
    <t>LABEL OUTER PAN-AMIN G M</t>
  </si>
  <si>
    <t>LABEL OUTER OTSU-NS 500</t>
  </si>
  <si>
    <t>LABEL STIKER OTSU-NS 500</t>
  </si>
  <si>
    <t>LABEL STIKER ABILIFY MAI</t>
  </si>
  <si>
    <t>LB. STICKER ABILIFY OS 6</t>
  </si>
  <si>
    <t>STICKER KONFIRMASI DOUBL</t>
  </si>
  <si>
    <t>STICKER ADHESIVE LABELPO</t>
  </si>
  <si>
    <t>STIKER BLANK (9.5 X 5CM)</t>
  </si>
  <si>
    <t>STIKER SHIPPING MARKTHAI</t>
  </si>
  <si>
    <t>LABEL OUTER BLANK 55 X 8</t>
  </si>
  <si>
    <t>THERMAL TRANSFER RIBBON</t>
  </si>
  <si>
    <t>ROL</t>
  </si>
  <si>
    <t>STICKER BARRIER BAG BFLU</t>
  </si>
  <si>
    <t>HOT STAMP RIBBON PRINT (</t>
  </si>
  <si>
    <t>MTR</t>
  </si>
  <si>
    <t>RIBBON PRINT UNTUK LABEL</t>
  </si>
  <si>
    <t>RIBBON PRINT SIZE40MM X</t>
  </si>
  <si>
    <t>STIKER HOLOGRAM PTINDONE</t>
  </si>
  <si>
    <t>STIKER IMPORTED BFLUID 1</t>
  </si>
  <si>
    <t>STIKER EXPIRY DATE BFLUI</t>
  </si>
  <si>
    <t>TUTUP  ALUMINIUM BOTOL 6</t>
  </si>
  <si>
    <t>ASSEMBLING CAP SPPF EX A</t>
  </si>
  <si>
    <t>PORT(LLDPE ULTZEX 50150J</t>
  </si>
  <si>
    <t>ADAPTOR CEX.PT S. PLASIN</t>
  </si>
  <si>
    <t>NEEDLE COVEREX.PT S.PLAS</t>
  </si>
  <si>
    <t>BOTTLE NEEDLE CEX.PT S.P</t>
  </si>
  <si>
    <t>BOTTLE NEEDLE AEX.PT. S.</t>
  </si>
  <si>
    <t>CUT TUBE 20G X 20 MM ( 6</t>
  </si>
  <si>
    <t>DRIP CHAMBER FOR BLOOD S</t>
  </si>
  <si>
    <t>DRIP CHAMBER EX. S. PLAS</t>
  </si>
  <si>
    <t>DISPOSABLE HYDRODERMIC N</t>
  </si>
  <si>
    <t>JOINT B (JOINT A+FILTER)</t>
  </si>
  <si>
    <t>JOINT YS 3.0 X 4.1 X 17E</t>
  </si>
  <si>
    <t>MICRO DRIPEX.PT S.PLASIN</t>
  </si>
  <si>
    <t>NBC FILTER - 200SPERUBAH</t>
  </si>
  <si>
    <t>POC ONE PLUS SPECTROPHOT</t>
  </si>
  <si>
    <t>********.**</t>
  </si>
  <si>
    <t>ELASTY RUBBER BULB/FLASH</t>
  </si>
  <si>
    <t>RAKITAN U/ OTSU - YSETEX</t>
  </si>
  <si>
    <t>RAKITAN N.COVER+BNA+DCEX</t>
  </si>
  <si>
    <t>RAKITAN 5 KOMPONEN U/OI-</t>
  </si>
  <si>
    <t>RAKITAN 6 KOMPONENU/ OI-</t>
  </si>
  <si>
    <t>LATEX FREE RUBBER TUBE A</t>
  </si>
  <si>
    <t>TUBE 10 2.2 X 3.4 X 100E</t>
  </si>
  <si>
    <t>TUBE OB 1403.1 X 4.4 X 1</t>
  </si>
  <si>
    <t>TUBE 151 (3.0X4.1X1510)E</t>
  </si>
  <si>
    <t>TUBE 130 2.2 X 3.4 X 130</t>
  </si>
  <si>
    <t>PVC SHORT TUBE 3.0 X 4.1</t>
  </si>
  <si>
    <t>KG</t>
  </si>
  <si>
    <t>ST102IR Y-SITE LATEX FRE</t>
  </si>
  <si>
    <t>FILM MF518 250 MM X 600</t>
  </si>
  <si>
    <t>BLISTER FORM PVC BLANK P</t>
  </si>
  <si>
    <t>ALL.SACHT VANILA PRO ENT</t>
  </si>
  <si>
    <t>OXYGEN ABSORBER O-BUSTER</t>
  </si>
  <si>
    <t>ALL.SACHET GOLD VANILA E</t>
  </si>
  <si>
    <t>PTP FOIL STRIP PLETAAL 1</t>
  </si>
  <si>
    <t>POLLYCEL MEPTIN MINI PEN</t>
  </si>
  <si>
    <t>POLLY BLISTER MUCOSTA DE</t>
  </si>
  <si>
    <t>ALL.SACH GOLD COKLAT KEM</t>
  </si>
  <si>
    <t>ALL.SACHT GOLD VANILA KE</t>
  </si>
  <si>
    <t>ALL.SACHT PRO MATERNA VA</t>
  </si>
  <si>
    <t>BARRIER BAG BFLUID 1000</t>
  </si>
  <si>
    <t>INNER BOX ABILIFY 5 MG S</t>
  </si>
  <si>
    <t>IB. ABILIFY OS 60ML PERU</t>
  </si>
  <si>
    <t>IINER BOX ABILIFY 10MG S</t>
  </si>
  <si>
    <t>INNER BOX ABILIFY 15MG S</t>
  </si>
  <si>
    <t>DOOS ABILIFY MAINTENA 30</t>
  </si>
  <si>
    <t>IB.ABILIFY DISCMELT 15 M</t>
  </si>
  <si>
    <t>INNER BOX DELTYBA DELAMA</t>
  </si>
  <si>
    <t>INNER BOX VANILAPRO ENTE</t>
  </si>
  <si>
    <t>INNER BOX GOLD VANILA EN</t>
  </si>
  <si>
    <t>INNER BOXICLUSIG TABLET</t>
  </si>
  <si>
    <t>IB.MINI MEPTIN STNDRISAR</t>
  </si>
  <si>
    <t>IB. MEPTIN TABLET STNDAR</t>
  </si>
  <si>
    <t>DOOS ABILIFY MAINTENA 40</t>
  </si>
  <si>
    <t>INNER BOX VANILA PRO MAN</t>
  </si>
  <si>
    <t>IB. MEPTIN UDV 0.3 MG PE</t>
  </si>
  <si>
    <t>IB. MEPTIN UDV 0.5 MG PE</t>
  </si>
  <si>
    <t>INNER BOX PROTEN VANILA</t>
  </si>
  <si>
    <t>IB. PROTEN GOLD COKLAT K</t>
  </si>
  <si>
    <t>IB. PROTEN GOLD VANILA K</t>
  </si>
  <si>
    <t>IB.PLETAAL TABLET 50MG S</t>
  </si>
  <si>
    <t>IB.PLETAAL SR STANDART L</t>
  </si>
  <si>
    <t>IB.SAMSCA TABLET STANDAR</t>
  </si>
  <si>
    <t>INNER BOX UBIT PERUB PAB</t>
  </si>
  <si>
    <t>IB. REXULTI TAB 0.5MG ST</t>
  </si>
  <si>
    <t>PERMEABLE BAG OI 24 PURA</t>
  </si>
  <si>
    <t>PERMEABLE BAG OI 34 PURA</t>
  </si>
  <si>
    <t>PERMEABLE BAG OI 64 PURA</t>
  </si>
  <si>
    <t>PERMEABLE BAG OB 1 PURAB</t>
  </si>
  <si>
    <t>OUTER BOX DB 500 ML (GEN</t>
  </si>
  <si>
    <t>OUTER BOX DB 1000 ML (GE</t>
  </si>
  <si>
    <t>OUTER BOX PROTEN UNIVERS</t>
  </si>
  <si>
    <t>OUTER BOX TD UNIVERSAL 1</t>
  </si>
  <si>
    <t>OUTER BOX TD UNIVERSAL 2</t>
  </si>
  <si>
    <t>OUTER BOX INFUSION SET P</t>
  </si>
  <si>
    <t>OUTER BOX OTSU-Y SETPERU</t>
  </si>
  <si>
    <t>PANFIX TAPE 1 INC X 72 Y</t>
  </si>
  <si>
    <t>KNTG PLASTIK49*80 CM U/N</t>
  </si>
  <si>
    <t>PE BAG 500 MTR / ROLL (S</t>
  </si>
  <si>
    <t>PLASTIC BAG SOF BAG 500M</t>
  </si>
  <si>
    <t>FORMULA PP SHRING (WRAPP</t>
  </si>
  <si>
    <t>GUM TAPE 48 TRANSP 100MT</t>
  </si>
  <si>
    <t>GUM TAPE TRANSPARANT POL</t>
  </si>
  <si>
    <t>ACETIC ACID GLACIAL (PHA</t>
  </si>
  <si>
    <t>ACETYL CYSTEINE (AJINOMO</t>
  </si>
  <si>
    <t>GRM</t>
  </si>
  <si>
    <t>CHOCOLATE FLAVORSD R1115</t>
  </si>
  <si>
    <t>DIPOTASSIUM HYDROGEN PHO</t>
  </si>
  <si>
    <t>DEXTROSE MONOHYDRATE PF</t>
  </si>
  <si>
    <t>VANILA FLAVOUR POWDER 81</t>
  </si>
  <si>
    <t>HYDROXYPROPYL CELLULOSE</t>
  </si>
  <si>
    <t>HYDROCHLORIC ACID (PHARM</t>
  </si>
  <si>
    <t>HYDROXYPROPYL METHYLCELL</t>
  </si>
  <si>
    <t>HYDROXYPROPYL METHYL CEL</t>
  </si>
  <si>
    <t>RTJNRC15</t>
  </si>
  <si>
    <t>JINARC 15 MG</t>
  </si>
  <si>
    <t>L-ARGININE MONOHYDROCHLO</t>
  </si>
  <si>
    <t>L-HISTIDINE MONOHYDROCHL</t>
  </si>
  <si>
    <t>L-ISOLEUCINE (KYOWA SHAN</t>
  </si>
  <si>
    <t>L-PHENYLALANINE (KYOWA S</t>
  </si>
  <si>
    <t>L-PROLINE (KYOWA SHANGHA</t>
  </si>
  <si>
    <t>LOW SUBST.HYDROXYP.CELLU</t>
  </si>
  <si>
    <t>L-VALINE (KYOWA SHANGHAI</t>
  </si>
  <si>
    <t>MALTOSE O.M. (HALAL GRAD</t>
  </si>
  <si>
    <t>MAGNESIUM CHLORIDE HEXAH</t>
  </si>
  <si>
    <t>MAGNESIUM SULFATE 7H2O (</t>
  </si>
  <si>
    <t>SODIUM CHLORIDE BP, PYRO</t>
  </si>
  <si>
    <t>SODIUM LACTATE (PURASAL</t>
  </si>
  <si>
    <t>PARACETAMOL INJECTION GR</t>
  </si>
  <si>
    <t>STERN VI 13405 MALAYSIA</t>
  </si>
  <si>
    <t>VITAMIN PREMIX MILK POWD</t>
  </si>
  <si>
    <t>M.G</t>
  </si>
  <si>
    <t>GULA PASIR REFINE 1.EX B</t>
  </si>
  <si>
    <t>SAMSCA TABLET 15 MGEX. K</t>
  </si>
  <si>
    <t>SODIUM BICARBONATE POWDE</t>
  </si>
  <si>
    <t>SODIUM ACETATE TRYHIDRAT</t>
  </si>
  <si>
    <t>ZINC SULFATE 7 HYDRATE 0</t>
  </si>
  <si>
    <t>Unit Price</t>
  </si>
  <si>
    <t>Total Price</t>
  </si>
  <si>
    <t>PPIC</t>
  </si>
  <si>
    <t>RAW Material</t>
  </si>
  <si>
    <t>Kode</t>
  </si>
  <si>
    <t>Stok Awal</t>
  </si>
  <si>
    <t>Peb</t>
  </si>
  <si>
    <t>Mei</t>
  </si>
  <si>
    <t>Agt</t>
  </si>
  <si>
    <t>Okt</t>
  </si>
  <si>
    <t>Nop</t>
  </si>
  <si>
    <t>Des</t>
  </si>
  <si>
    <t>Out</t>
  </si>
  <si>
    <t>In</t>
  </si>
  <si>
    <t>End</t>
  </si>
  <si>
    <t>Non-Parenteral Unit</t>
  </si>
  <si>
    <t>Inventory Analysis</t>
  </si>
  <si>
    <t>CILSTO5580</t>
  </si>
  <si>
    <t>CIRPCI6090</t>
  </si>
  <si>
    <t>CIRPPB4980</t>
  </si>
  <si>
    <t>CILBS3ABH1</t>
  </si>
  <si>
    <t>CILBSAS5H1</t>
  </si>
  <si>
    <t>CILBSDT4H1</t>
  </si>
  <si>
    <t>CILBSP2TH1</t>
  </si>
  <si>
    <t>CILBSPD5H1</t>
  </si>
  <si>
    <t>CILBSPG5H1</t>
  </si>
  <si>
    <t>CILBSPGNH1</t>
  </si>
  <si>
    <t>CILBSPHOH1</t>
  </si>
  <si>
    <t>CILBSPMNH1</t>
  </si>
  <si>
    <t>CILBSPONH1</t>
  </si>
  <si>
    <t>CILBSPOTH1</t>
  </si>
  <si>
    <t>CILBSPRSH1</t>
  </si>
  <si>
    <t>CILBSPRTH1</t>
  </si>
  <si>
    <t>CILBSPS1H1</t>
  </si>
  <si>
    <t>CILBSPSEH1</t>
  </si>
  <si>
    <t>CILBSSMNH1</t>
  </si>
  <si>
    <t>CILBSYMIH1</t>
  </si>
  <si>
    <t>CILBSYNSH1</t>
  </si>
  <si>
    <t>CILBSSONH1</t>
  </si>
  <si>
    <t>CILBSP1BH1</t>
  </si>
  <si>
    <t>CILBSPMRH1</t>
  </si>
  <si>
    <t>CILBSPKGH1</t>
  </si>
  <si>
    <t>CILBSPRDH1</t>
  </si>
  <si>
    <t>CILBSPOLRG</t>
  </si>
  <si>
    <t>CILBSPONSG</t>
  </si>
  <si>
    <t>CILBSPO5DG</t>
  </si>
  <si>
    <t>CILBSP2TRG</t>
  </si>
  <si>
    <t>CILBSPGS12</t>
  </si>
  <si>
    <t>CILBSPGSER</t>
  </si>
  <si>
    <t>CILBSSGMNT</t>
  </si>
  <si>
    <t>CILBSPGMNT</t>
  </si>
  <si>
    <t>CILBSHOD5G</t>
  </si>
  <si>
    <t>CILBSHONSG</t>
  </si>
  <si>
    <t>CILBSPRS3G</t>
  </si>
  <si>
    <t>CILBSPASRG</t>
  </si>
  <si>
    <t>CILBSAPMGU</t>
  </si>
  <si>
    <t>CILBSAPD40</t>
  </si>
  <si>
    <t>CILBSAP2SC</t>
  </si>
  <si>
    <t>CILBSAP2WI</t>
  </si>
  <si>
    <t>CILBSAPKCL</t>
  </si>
  <si>
    <t>CILBSAP1WI</t>
  </si>
  <si>
    <t>CILBSAGD40</t>
  </si>
  <si>
    <t>CILBSAGMGU</t>
  </si>
  <si>
    <t>CILBSAG2SC</t>
  </si>
  <si>
    <t>CILBSAG2WI</t>
  </si>
  <si>
    <t>CILBSAGKCL</t>
  </si>
  <si>
    <t>CILBSAG1SC</t>
  </si>
  <si>
    <t>CILBSP1WI1</t>
  </si>
  <si>
    <t>CILBSBAL52</t>
  </si>
  <si>
    <t>CILBSPILAL</t>
  </si>
  <si>
    <t>CILBSBAP52</t>
  </si>
  <si>
    <t>CILBSBKD23</t>
  </si>
  <si>
    <t>CILBSBSPG6</t>
  </si>
  <si>
    <t>CILBSSASR1</t>
  </si>
  <si>
    <t>CILBSSKN33</t>
  </si>
  <si>
    <t>CILBSBFPL1</t>
  </si>
  <si>
    <t>CILBSSBFL2</t>
  </si>
  <si>
    <t>CILBSMYAL3</t>
  </si>
  <si>
    <t>CILBSMYKD3</t>
  </si>
  <si>
    <t>CILBSMYPG3</t>
  </si>
  <si>
    <t>CILBSTFLU2</t>
  </si>
  <si>
    <t>CILBSPPFL1</t>
  </si>
  <si>
    <t>CILBSVTFLU</t>
  </si>
  <si>
    <t>CILBSIDFLU</t>
  </si>
  <si>
    <t>CILBSMNPLU</t>
  </si>
  <si>
    <t>CILBSALPIL</t>
  </si>
  <si>
    <t>CILBSHKAL3</t>
  </si>
  <si>
    <t>CILDMSONH1</t>
  </si>
  <si>
    <t>CILDMP1BH1</t>
  </si>
  <si>
    <t>CILDMSMNH1</t>
  </si>
  <si>
    <t>CILDMPMNH1</t>
  </si>
  <si>
    <t>CILDMP3BH2</t>
  </si>
  <si>
    <t>CILDMYNSH2</t>
  </si>
  <si>
    <t>CILDMP4AH2</t>
  </si>
  <si>
    <t>CILDMAS5H2</t>
  </si>
  <si>
    <t>CILDMASRH2</t>
  </si>
  <si>
    <t>CILDMP2KH2</t>
  </si>
  <si>
    <t>CILDMPRSH2</t>
  </si>
  <si>
    <t>CILDMP3AH2</t>
  </si>
  <si>
    <t>CILDMYMIH2</t>
  </si>
  <si>
    <t>CILDMPGNH2</t>
  </si>
  <si>
    <t>CILDMPHOH2</t>
  </si>
  <si>
    <t>CILDMDT4H2</t>
  </si>
  <si>
    <t>CILDMPMRH1</t>
  </si>
  <si>
    <t>CILDMPKGH1</t>
  </si>
  <si>
    <t>CILDMPRDH1</t>
  </si>
  <si>
    <t>CILDMP2TH2</t>
  </si>
  <si>
    <t>CILDMP4BH2</t>
  </si>
  <si>
    <t>CILDMPRRH2</t>
  </si>
  <si>
    <t>CILDMPSEH2</t>
  </si>
  <si>
    <t>CILDMPS1H2</t>
  </si>
  <si>
    <t>CILDMPSOH2</t>
  </si>
  <si>
    <t>CILDMPONH2</t>
  </si>
  <si>
    <t>CILDMPRTH2</t>
  </si>
  <si>
    <t>CILDMPD5H2</t>
  </si>
  <si>
    <t>CILDMPG5H2</t>
  </si>
  <si>
    <t>CILDMPOTH2</t>
  </si>
  <si>
    <t>CILDMHONSG</t>
  </si>
  <si>
    <t>CILDMPNSG1</t>
  </si>
  <si>
    <t>CILDMPASG1</t>
  </si>
  <si>
    <t>CILDMPLRG2</t>
  </si>
  <si>
    <t>CILDMPS5G1</t>
  </si>
  <si>
    <t>CILDMPSEG1</t>
  </si>
  <si>
    <t>CILDMPMNG1</t>
  </si>
  <si>
    <t>CILDMSMNG1</t>
  </si>
  <si>
    <t>CILDMHD5G1</t>
  </si>
  <si>
    <t>CILDMPD5G1</t>
  </si>
  <si>
    <t>CILDMP2TG1</t>
  </si>
  <si>
    <t>CILDMPRS3G</t>
  </si>
  <si>
    <t>CILDMAP2WI</t>
  </si>
  <si>
    <t>CILDMP2SC1</t>
  </si>
  <si>
    <t>CILDMAP2MG</t>
  </si>
  <si>
    <t>CILDMAP4MG</t>
  </si>
  <si>
    <t>CILDMAP40D</t>
  </si>
  <si>
    <t>CILDMAP7PC</t>
  </si>
  <si>
    <t>CILDMAG2MG</t>
  </si>
  <si>
    <t>CILDMAG4MG</t>
  </si>
  <si>
    <t>CILDMAGD40</t>
  </si>
  <si>
    <t>CILDMAG2SC</t>
  </si>
  <si>
    <t>CILDMAG2WI</t>
  </si>
  <si>
    <t>CILDMAGKCL</t>
  </si>
  <si>
    <t>CILSGPHAM4</t>
  </si>
  <si>
    <t>CILSGPRIR4</t>
  </si>
  <si>
    <t>CILSGPMIZ4</t>
  </si>
  <si>
    <t>CILSGPRUS5</t>
  </si>
  <si>
    <t>CILSGPSOK3</t>
  </si>
  <si>
    <t>CILTLSMAN1</t>
  </si>
  <si>
    <t>CILDMHOD5O</t>
  </si>
  <si>
    <t>CILDMPOD5O</t>
  </si>
  <si>
    <t>CILDMHONSO</t>
  </si>
  <si>
    <t>CILDMPONSO</t>
  </si>
  <si>
    <t>CILDMPRS3O</t>
  </si>
  <si>
    <t>CILDMPASRO</t>
  </si>
  <si>
    <t>CILDMPK1BO</t>
  </si>
  <si>
    <t>CILDMPK3BO</t>
  </si>
  <si>
    <t>CILDMPD10O</t>
  </si>
  <si>
    <t>CILDMPTRLO</t>
  </si>
  <si>
    <t>CILDMPGRLO</t>
  </si>
  <si>
    <t>CILDMGRLO1</t>
  </si>
  <si>
    <t>CILDMGNSO1</t>
  </si>
  <si>
    <t>CILDMP2MGO</t>
  </si>
  <si>
    <t>CILDMP4MGO</t>
  </si>
  <si>
    <t>CILDMP2WIO</t>
  </si>
  <si>
    <t>CILDMP7PCO</t>
  </si>
  <si>
    <t>CILDMP1WIO</t>
  </si>
  <si>
    <t>CILDMP1SCO</t>
  </si>
  <si>
    <t>CILDM2MGO1</t>
  </si>
  <si>
    <t>CILDM4MGO1</t>
  </si>
  <si>
    <t>CILDM40DO1</t>
  </si>
  <si>
    <t>CILDMP2SO1</t>
  </si>
  <si>
    <t>CILDM2WIO1</t>
  </si>
  <si>
    <t>CILDM7PCO1</t>
  </si>
  <si>
    <t>CILDM1WIO1</t>
  </si>
  <si>
    <t>CILDM1SCO1</t>
  </si>
  <si>
    <t>CILDMG2MGO</t>
  </si>
  <si>
    <t>CILDMG4MGO</t>
  </si>
  <si>
    <t>CILDMGD40O</t>
  </si>
  <si>
    <t>CILDMG2SCO</t>
  </si>
  <si>
    <t>CILDMG2WIO</t>
  </si>
  <si>
    <t>CILDMAGKCO</t>
  </si>
  <si>
    <t>CILDMG1SCO</t>
  </si>
  <si>
    <t>CILDMG1WIO</t>
  </si>
  <si>
    <t>CILDMBF1O1</t>
  </si>
  <si>
    <t>CILDMBF5O2</t>
  </si>
  <si>
    <t>CILDMBF1O2</t>
  </si>
  <si>
    <t>CILDMKD2O4</t>
  </si>
  <si>
    <t>CILTLSMNO1</t>
  </si>
  <si>
    <t>CILSGPHMO6</t>
  </si>
  <si>
    <t>CILSGPRSO6</t>
  </si>
  <si>
    <t>CILSGPMZO6</t>
  </si>
  <si>
    <t>CILSGPSKO6</t>
  </si>
  <si>
    <t>CILSGPRTO6</t>
  </si>
  <si>
    <t>CILSGPRRO6</t>
  </si>
  <si>
    <t>CILMYSALO4</t>
  </si>
  <si>
    <t>CILMYSKDO5</t>
  </si>
  <si>
    <t>CILMYSPGO4</t>
  </si>
  <si>
    <t>CILIDBFL5O</t>
  </si>
  <si>
    <t>CILIDBFL1O</t>
  </si>
  <si>
    <t>CILPPBF5O1</t>
  </si>
  <si>
    <t>CILPPBF1O1</t>
  </si>
  <si>
    <t>CILMNBF5O1</t>
  </si>
  <si>
    <t>CILMNSALO1</t>
  </si>
  <si>
    <t>CILHKSALO2</t>
  </si>
  <si>
    <t>CILTLBFLED</t>
  </si>
  <si>
    <t>CILTLBFIMP</t>
  </si>
  <si>
    <t>CILSTMNDEV</t>
  </si>
  <si>
    <t>CILSTREGTL</t>
  </si>
  <si>
    <t>CILIDBFIMP</t>
  </si>
  <si>
    <t>CILSTDBGE1</t>
  </si>
  <si>
    <t>CILSTDBKDM</t>
  </si>
  <si>
    <t>CILSTLBMRK</t>
  </si>
  <si>
    <t>CILSTMYNIL</t>
  </si>
  <si>
    <t>CILSTMRTLU</t>
  </si>
  <si>
    <t>CILSTMHKU1</t>
  </si>
  <si>
    <t>CILSTRIN16</t>
  </si>
  <si>
    <t>CILSTRIN08</t>
  </si>
  <si>
    <t>CILSTRH408</t>
  </si>
  <si>
    <t>CILSTRN406</t>
  </si>
  <si>
    <t>CILSTRIFRS</t>
  </si>
  <si>
    <t>CILSTRI524</t>
  </si>
  <si>
    <t>CIRPICA10U</t>
  </si>
  <si>
    <t>CIRPICALH1</t>
  </si>
  <si>
    <t>CIRPOBA4U4</t>
  </si>
  <si>
    <t>CIRPOBA10U</t>
  </si>
  <si>
    <t>CIRPOBDB1U</t>
  </si>
  <si>
    <t>CIRPOB25U1</t>
  </si>
  <si>
    <t>CIRPOBS5U4</t>
  </si>
  <si>
    <t>CIRPOBSB52</t>
  </si>
  <si>
    <t>CIRPOB25GE</t>
  </si>
  <si>
    <t>CIRPOBD1GE</t>
  </si>
  <si>
    <t>CIRPOB40PB</t>
  </si>
  <si>
    <t>CIRPOB30PB</t>
  </si>
  <si>
    <t>CIRPOB20PB</t>
  </si>
  <si>
    <t>CIRPOB15PB</t>
  </si>
  <si>
    <t>CIRPPESB5D</t>
  </si>
  <si>
    <t>CIRPPE8075</t>
  </si>
  <si>
    <t>CIRPPPCTS1</t>
  </si>
  <si>
    <t>CIRPPPSRNK</t>
  </si>
  <si>
    <t>CIRPUMTP4T</t>
  </si>
  <si>
    <t>CIRPUMTP5T</t>
  </si>
  <si>
    <t>CIRPMHTMA1</t>
  </si>
  <si>
    <t>CIRTCO2NSV</t>
  </si>
  <si>
    <t>CIRSBAMOLD</t>
  </si>
  <si>
    <t>CIRSBOBEMP</t>
  </si>
  <si>
    <t>CIRSMGA2SM</t>
  </si>
  <si>
    <t>TMRSFP12JP</t>
  </si>
  <si>
    <t>CIRSFP30JP</t>
  </si>
  <si>
    <t>CIRSFP40JP</t>
  </si>
  <si>
    <t>CIRSLCDADA</t>
  </si>
  <si>
    <t>CIRSLCDADB</t>
  </si>
  <si>
    <t>CIRSFCKMDM</t>
  </si>
  <si>
    <t>CIRSLHEXAN</t>
  </si>
  <si>
    <t>CIRPCI0340</t>
  </si>
  <si>
    <t>CIRPCI0400</t>
  </si>
  <si>
    <t>CIRPCI0600</t>
  </si>
  <si>
    <t>CIRPCI0800</t>
  </si>
  <si>
    <t>CIRPCI1000</t>
  </si>
  <si>
    <t>CIRCSPPFR3</t>
  </si>
  <si>
    <t>CIRCOTCAPH</t>
  </si>
  <si>
    <t>CIRCINRCA2</t>
  </si>
  <si>
    <t>CIRCULJPOT</t>
  </si>
  <si>
    <t>LOC</t>
  </si>
  <si>
    <t>Land 1%</t>
  </si>
  <si>
    <t>TOTAL</t>
  </si>
  <si>
    <t>Kebutuhan Material 2025</t>
  </si>
  <si>
    <t>PI ABILIFY 60 ML</t>
  </si>
  <si>
    <t>LBSAOS62</t>
  </si>
  <si>
    <t>PI MEYLON 84-BP 25 ML</t>
  </si>
  <si>
    <t>LBSAPM84</t>
  </si>
  <si>
    <t>PI KIDMIN 200 ML</t>
  </si>
  <si>
    <t>LBSBKD24</t>
  </si>
  <si>
    <t>PI ABILIFY MAINTENA (UNIV</t>
  </si>
  <si>
    <t>LBSBMNT3</t>
  </si>
  <si>
    <t>PI BUSULFEX 10 ML</t>
  </si>
  <si>
    <t>LBSBSFX1</t>
  </si>
  <si>
    <t>PIL BUSULFEX 10 ML</t>
  </si>
  <si>
    <t>LBSBXPL1</t>
  </si>
  <si>
    <t>PIL DELTYBA 50 MG</t>
  </si>
  <si>
    <t>LBSDLPL2</t>
  </si>
  <si>
    <t>PI DELTYBA 50 MG</t>
  </si>
  <si>
    <t>LBSDLTB2</t>
  </si>
  <si>
    <t>PI BFLUID (HONGKONG)</t>
  </si>
  <si>
    <t>LBSHKFL1</t>
  </si>
  <si>
    <t>PI ICLUSIG 15 MG</t>
  </si>
  <si>
    <t>LBSICLG1</t>
  </si>
  <si>
    <t>PIL ICLUSIG 15 MG</t>
  </si>
  <si>
    <t>LBSICPL1</t>
  </si>
  <si>
    <t>LBSIFUTR</t>
  </si>
  <si>
    <t>PI JINARC UNIVERSAL THAIL</t>
  </si>
  <si>
    <t>LBSJNCTL</t>
  </si>
  <si>
    <t>PI JINARC (UNIVERSAL)</t>
  </si>
  <si>
    <t>LBSJNRCP</t>
  </si>
  <si>
    <t>PIL JINARC UNIVERSAL THAI</t>
  </si>
  <si>
    <t>LBSJPILT</t>
  </si>
  <si>
    <t>PI AMINOLEBAN EXPORT MONG</t>
  </si>
  <si>
    <t>LBSMNAL2</t>
  </si>
  <si>
    <t>PI BFLUID INJECTION EXPOR</t>
  </si>
  <si>
    <t>LBSMNFL2</t>
  </si>
  <si>
    <t>PI BFLUID 500 ML (MYANMAR</t>
  </si>
  <si>
    <t>LBSMYFL5</t>
  </si>
  <si>
    <t>PI MARTOS-10 500 ML</t>
  </si>
  <si>
    <t>LBSPMRH1</t>
  </si>
  <si>
    <t>PI OTSU-RL</t>
  </si>
  <si>
    <t>LBSPOTH1</t>
  </si>
  <si>
    <t>PI REXULTI UNIVERSAL</t>
  </si>
  <si>
    <t>LBSRXLT4</t>
  </si>
  <si>
    <t>PIL REXULTI UNIVERSAL</t>
  </si>
  <si>
    <t>LBSRXPL3</t>
  </si>
  <si>
    <t>PI PARAFUSION PARACETAMOL</t>
  </si>
  <si>
    <t>LBSS1PRF</t>
  </si>
  <si>
    <t>PI OTSU-D10 (SB II)</t>
  </si>
  <si>
    <t>LBSS22TR</t>
  </si>
  <si>
    <t>PI KA-EN 3A &amp; 3B (SB II)</t>
  </si>
  <si>
    <t>LBSS23BU</t>
  </si>
  <si>
    <t>PI KA-EN 4A &amp; 4B (SB II)</t>
  </si>
  <si>
    <t>LBSS24BU</t>
  </si>
  <si>
    <t>PI ASERING (SB II)</t>
  </si>
  <si>
    <t>LBSS2ASR</t>
  </si>
  <si>
    <t>PI KA-EN 1B (SB II)</t>
  </si>
  <si>
    <t>LBSS2K1B</t>
  </si>
  <si>
    <t>PI KA-EN MG3 (SB II)</t>
  </si>
  <si>
    <t>LBSS2KMG</t>
  </si>
  <si>
    <t>PI OTSU-NS (SB II)-NIE</t>
  </si>
  <si>
    <t>LBSS2NS1</t>
  </si>
  <si>
    <t>PI OTSU-SALIN 3 (SB II)</t>
  </si>
  <si>
    <t>LBSS2NS3</t>
  </si>
  <si>
    <t>PI OTSU-D5 (SB II)</t>
  </si>
  <si>
    <t>LBSS2OD5</t>
  </si>
  <si>
    <t>PI OTSU-RL (SB II)</t>
  </si>
  <si>
    <t>LBSS2ORL</t>
  </si>
  <si>
    <t>PI OTSU-RS (SB II)</t>
  </si>
  <si>
    <t>LBSS2ORS</t>
  </si>
  <si>
    <t>PI OTSU-RD5 (SB II)</t>
  </si>
  <si>
    <t>LBSS2RD5</t>
  </si>
  <si>
    <t>PI OTSU-RLD5 (SB II)</t>
  </si>
  <si>
    <t>LBSS2RLD</t>
  </si>
  <si>
    <t>PI OTSU-D5, 1/4 NS (SB II</t>
  </si>
  <si>
    <t>LBSS2S12</t>
  </si>
  <si>
    <t>PI OTSU-D10, 1/5 NS (SBII</t>
  </si>
  <si>
    <t>LBSS2S5R</t>
  </si>
  <si>
    <t>PI OTSU-D5, 1/2 NS (SB II</t>
  </si>
  <si>
    <t>LBSS2SER</t>
  </si>
  <si>
    <t>PI PRO-HES 130</t>
  </si>
  <si>
    <t>LBSSPHES</t>
  </si>
  <si>
    <t>PI BFLUID 1000 ML (THAILA</t>
  </si>
  <si>
    <t>LBSTFLU3</t>
  </si>
  <si>
    <t>PI UNIVERSAL BFLUID (VIET</t>
  </si>
  <si>
    <t>LBSVTFLU</t>
  </si>
  <si>
    <t>LABEL OUTER KA-EN 1B (SB</t>
  </si>
  <si>
    <t>LDM21BO1</t>
  </si>
  <si>
    <t>LABEL OUTER KA-EN 3B SBII</t>
  </si>
  <si>
    <t>LDM23BO2</t>
  </si>
  <si>
    <t>LABEL OUTER ASERING SB II</t>
  </si>
  <si>
    <t>LDM2ASO2</t>
  </si>
  <si>
    <t>LABEL OUTER OTSU-D5 SB II</t>
  </si>
  <si>
    <t>LDM2D5O2</t>
  </si>
  <si>
    <t>LDM2NSO2</t>
  </si>
  <si>
    <t>LABEL OUTER OTSU-RL (SB I</t>
  </si>
  <si>
    <t>LDM2RLO2</t>
  </si>
  <si>
    <t>LABEL OUTER OTSU-SALIN 3</t>
  </si>
  <si>
    <t>LABEL AMPUL MEYLON 84-BP</t>
  </si>
  <si>
    <t>LDMAPM84</t>
  </si>
  <si>
    <t>LABEL OUTER BFLUID DB 100</t>
  </si>
  <si>
    <t>LDMBF1O2</t>
  </si>
  <si>
    <t>LABEL OUTER MEYLON 84-BP</t>
  </si>
  <si>
    <t>LDMPM84O</t>
  </si>
  <si>
    <t>LABEL BOTOL MARTOS-10 500</t>
  </si>
  <si>
    <t>LDMPMRH1</t>
  </si>
  <si>
    <t>LABEL OUTER OTSU-NS 500ML</t>
  </si>
  <si>
    <t>LDMPONH2</t>
  </si>
  <si>
    <t>LABEL BOTOL OTSU-RL (HALA</t>
  </si>
  <si>
    <t>LDMPOTH2</t>
  </si>
  <si>
    <t>LABEL OUTER OTSU-RL</t>
  </si>
  <si>
    <t>LDMPTRLO</t>
  </si>
  <si>
    <t>LDMSALO2</t>
  </si>
  <si>
    <t>LABEL OUTER AMIPAREN 500M</t>
  </si>
  <si>
    <t>LDMSAPO2</t>
  </si>
  <si>
    <t>LDMSPGO3</t>
  </si>
  <si>
    <t>LDMUDV52</t>
  </si>
  <si>
    <t>LABEL OUTER BFLUID 1000ML</t>
  </si>
  <si>
    <t>LHKBF1O1</t>
  </si>
  <si>
    <t>LABEL OUTER BFLUID INJ. 5</t>
  </si>
  <si>
    <t>LMNBF5O1</t>
  </si>
  <si>
    <t>LMNSALO1</t>
  </si>
  <si>
    <t>LMYBFL5O</t>
  </si>
  <si>
    <t>LABEL OUTER KIDMIN 200ML</t>
  </si>
  <si>
    <t>LMYSKDO6</t>
  </si>
  <si>
    <t>LABEL OUTER BFLUID 500ML</t>
  </si>
  <si>
    <t>LPPBF5O1</t>
  </si>
  <si>
    <t>LB STICKER AB MAINTENA 40</t>
  </si>
  <si>
    <t>LSTABM41</t>
  </si>
  <si>
    <t>LB. STICKER BUSULFEX 10 M</t>
  </si>
  <si>
    <t>LSTBSFX1</t>
  </si>
  <si>
    <t>LB STICKER ICLUSIG 15 MG</t>
  </si>
  <si>
    <t>LSTIC151</t>
  </si>
  <si>
    <t>STICKER ADHESIVE LABEL PO</t>
  </si>
  <si>
    <t>LSTIMPO1</t>
  </si>
  <si>
    <t>HOT PRINTING FOIL APF AQU</t>
  </si>
  <si>
    <t>LSTRHABL</t>
  </si>
  <si>
    <t>HOT PRINTING FOIL APF DAR</t>
  </si>
  <si>
    <t>LSTRHDPL</t>
  </si>
  <si>
    <t>HOT PRINTING FOIL APF GRA</t>
  </si>
  <si>
    <t>LSTRHGGR</t>
  </si>
  <si>
    <t>RIBBON PRINT SACHET EN</t>
  </si>
  <si>
    <t>LSTRN334</t>
  </si>
  <si>
    <t>RIBBON PRINT FULLRESIN FA</t>
  </si>
  <si>
    <t>LSTROFRS</t>
  </si>
  <si>
    <t>STICKER PENYIMPANAN AB MA</t>
  </si>
  <si>
    <t>LSTRSMN1</t>
  </si>
  <si>
    <t>BLACK THERMAL TRANSFER</t>
  </si>
  <si>
    <t>LSTTR536</t>
  </si>
  <si>
    <t>THERMAL TRANSFER RIBBON E</t>
  </si>
  <si>
    <t>LSTTR556</t>
  </si>
  <si>
    <t>STICKER UBIT TABLET</t>
  </si>
  <si>
    <t>LSTUBIT3</t>
  </si>
  <si>
    <t>LTLBF1O2</t>
  </si>
  <si>
    <t>32MM PE TWIN HEAD CAP CEC</t>
  </si>
  <si>
    <t>RCS32THC</t>
  </si>
  <si>
    <t>RIRTAFFC</t>
  </si>
  <si>
    <t>RIRTDC2S</t>
  </si>
  <si>
    <t>RIRTLRLC</t>
  </si>
  <si>
    <t>RIRTOCLM</t>
  </si>
  <si>
    <t>RIRTST15</t>
  </si>
  <si>
    <t>RIRTSUB3</t>
  </si>
  <si>
    <t>RIRTSURP</t>
  </si>
  <si>
    <t>RIRTUB20</t>
  </si>
  <si>
    <t>MIX 20% BARI ABS ARBILAC</t>
  </si>
  <si>
    <t>RMAB2MXX</t>
  </si>
  <si>
    <t>FILM ROLL DOUBLE 1000ML B</t>
  </si>
  <si>
    <t>RMDBBF1J</t>
  </si>
  <si>
    <t>FILM ROLL DOUBLE 500ML BF</t>
  </si>
  <si>
    <t>RMDBBF5J</t>
  </si>
  <si>
    <t>FILM ROLL DOUBLE 100ML BF</t>
  </si>
  <si>
    <t>RMDBF1JE</t>
  </si>
  <si>
    <t>RMDBF1JP</t>
  </si>
  <si>
    <t>RMDBF5JE</t>
  </si>
  <si>
    <t>RMDBF5JP</t>
  </si>
  <si>
    <t>BARI 100% DARI RMRH5226</t>
  </si>
  <si>
    <t>RMRH5SVX</t>
  </si>
  <si>
    <t>FILM ROLL SINGLE 500ML AM</t>
  </si>
  <si>
    <t>RMSBAL5J</t>
  </si>
  <si>
    <t>RMSBAP5J</t>
  </si>
  <si>
    <t>FILM ROLL SINGLE 200ML KI</t>
  </si>
  <si>
    <t>RMSBKD2J</t>
  </si>
  <si>
    <t>PP FILM SINGLE BAG 500ML(</t>
  </si>
  <si>
    <t>RMSBP200</t>
  </si>
  <si>
    <t>FILM ROLL SINGLE BAG 100M</t>
  </si>
  <si>
    <t>RMSBPF1J</t>
  </si>
  <si>
    <t>FILM ROLL (SINGLE 500ML)(</t>
  </si>
  <si>
    <t>RMSBPG5D</t>
  </si>
  <si>
    <t>FILM ROLL SINGLE 500ML PA</t>
  </si>
  <si>
    <t>RMSBPG5J</t>
  </si>
  <si>
    <t>FILM ROLL SINGLE 500ML PR</t>
  </si>
  <si>
    <t>RMSBPHES</t>
  </si>
  <si>
    <t>75% BARI TRILENE HI 10 HO</t>
  </si>
  <si>
    <t>RMT75MXX</t>
  </si>
  <si>
    <t>ALL.PROTEN GOLD VANILA PA</t>
  </si>
  <si>
    <t>RPALGVU5</t>
  </si>
  <si>
    <t>PTP FOIL JINARC 30 118MMX</t>
  </si>
  <si>
    <t>RPALJN30</t>
  </si>
  <si>
    <t>ALL.SACH PROTEN COKLAT KE</t>
  </si>
  <si>
    <t>RPALPFC4</t>
  </si>
  <si>
    <t>BARRIER BAG SINGLE BAG 10</t>
  </si>
  <si>
    <t>RPGBSB1D</t>
  </si>
  <si>
    <t>INNER BOX AMPOULE 25ML</t>
  </si>
  <si>
    <t>RPICA6U1</t>
  </si>
  <si>
    <t>INNER BOX BUSULFEX 10 ML</t>
  </si>
  <si>
    <t>RPICBFX1</t>
  </si>
  <si>
    <t>INNER BOX ABILIFY DISCMEL</t>
  </si>
  <si>
    <t>RPICD153</t>
  </si>
  <si>
    <t>IB PROTEN GOLD VANILA PAK</t>
  </si>
  <si>
    <t>RPICGVU5</t>
  </si>
  <si>
    <t>INNER BOX JINARC 15MG EXP</t>
  </si>
  <si>
    <t>RPICJ15P</t>
  </si>
  <si>
    <t>INNER BOX JINARC 30MG EXP</t>
  </si>
  <si>
    <t>RPICJ30P</t>
  </si>
  <si>
    <t>INNER BOX JINARC 30MG</t>
  </si>
  <si>
    <t>RPICJ30T</t>
  </si>
  <si>
    <t>INNER BOX JINARC 15 MG</t>
  </si>
  <si>
    <t>RPICJN15</t>
  </si>
  <si>
    <t>INNER BOX PROTEN COKLAT K</t>
  </si>
  <si>
    <t>RPICPFC4</t>
  </si>
  <si>
    <t>INNER BOX PLETAAL 100 MG</t>
  </si>
  <si>
    <t>RPICPL15</t>
  </si>
  <si>
    <t>INNER BOX REXULTI 1 MG</t>
  </si>
  <si>
    <t>RPICRX12</t>
  </si>
  <si>
    <t>INNER BOX REXULTI 2 MG</t>
  </si>
  <si>
    <t>RPICRX22</t>
  </si>
  <si>
    <t>INNER BOX REXULTI 3 MG</t>
  </si>
  <si>
    <t>RPICRX32</t>
  </si>
  <si>
    <t>INNER BOX REXULTI 4 MG</t>
  </si>
  <si>
    <t>RPICRX42</t>
  </si>
  <si>
    <t>RPMBTBLN</t>
  </si>
  <si>
    <t>OUTER BOX SB 100 ML</t>
  </si>
  <si>
    <t>RPOBSB1U</t>
  </si>
  <si>
    <t>OUTER BOX BUSULFEX</t>
  </si>
  <si>
    <t>RPOBSFX1</t>
  </si>
  <si>
    <t>OUTER BOX UNIVERSAL EXPOR</t>
  </si>
  <si>
    <t>RPOBWPI2</t>
  </si>
  <si>
    <t>RPOBWPI3</t>
  </si>
  <si>
    <t>PP BAG 12CM X 27CM 30 MIC</t>
  </si>
  <si>
    <t>RPPP1227</t>
  </si>
  <si>
    <t>ARA</t>
  </si>
  <si>
    <t>RTARAPOW</t>
  </si>
  <si>
    <t>FOS</t>
  </si>
  <si>
    <t>RTFOSP95</t>
  </si>
  <si>
    <t>HES 130</t>
  </si>
  <si>
    <t>RTHES130</t>
  </si>
  <si>
    <t>INULIN</t>
  </si>
  <si>
    <t>RTINULIN</t>
  </si>
  <si>
    <t>RTLACTOS</t>
  </si>
  <si>
    <t>L-TRYPTOPHAN</t>
  </si>
  <si>
    <t>RTLTRYPA</t>
  </si>
  <si>
    <t>MEG-3 POWDER</t>
  </si>
  <si>
    <t>RTMEG3D1</t>
  </si>
  <si>
    <t>RTMGCLB2</t>
  </si>
  <si>
    <t>MIX ROTEN COKLATREFORMULA</t>
  </si>
  <si>
    <t>RTMXG2K1</t>
  </si>
  <si>
    <t>SODIUM METABISULFITE</t>
  </si>
  <si>
    <t>RTSODMBI</t>
  </si>
  <si>
    <t>ROASTED SOYBEAN</t>
  </si>
  <si>
    <t>RTSOYBEN</t>
  </si>
  <si>
    <t>UPPER CHAMBER-BFLUID 1000</t>
  </si>
  <si>
    <t>RTTB13UP</t>
  </si>
  <si>
    <t>UPPER CHAMBER-BFLUID 500M</t>
  </si>
  <si>
    <t>RTTB53UP</t>
  </si>
  <si>
    <t>MIX BARI PVCMC35 20%</t>
  </si>
  <si>
    <t>WSM52MX1</t>
  </si>
  <si>
    <t>PI ABILIFY MAINTENA (UNI</t>
  </si>
  <si>
    <t>PI JINARC UNIVERSAL THAI</t>
  </si>
  <si>
    <t>PIL JINARC UNIVERSAL THA</t>
  </si>
  <si>
    <t>PI AMINOLEBAN EXPORT MON</t>
  </si>
  <si>
    <t>PI BFLUID INJECTION EXPO</t>
  </si>
  <si>
    <t>PI BFLUID 500 ML (MYANMA</t>
  </si>
  <si>
    <t>PI PARAFUSION PARACETAMO</t>
  </si>
  <si>
    <t>PI OTSU-D5, 1/4 NS (SB I</t>
  </si>
  <si>
    <t>PI OTSU-D10, 1/5 NS (SBI</t>
  </si>
  <si>
    <t>PI OTSU-D5, 1/2 NS (SB I</t>
  </si>
  <si>
    <t>PI BFLUID 1000 ML (THAIL</t>
  </si>
  <si>
    <t>PI UNIVERSAL BFLUID (VIE</t>
  </si>
  <si>
    <t>LABEL OUTER KA-EN 3B SBI</t>
  </si>
  <si>
    <t>LABEL OUTER ASERING SB I</t>
  </si>
  <si>
    <t>LABEL OUTER OTSU-D5 SB I</t>
  </si>
  <si>
    <t>LABEL OUTER OTSU-RL (SB</t>
  </si>
  <si>
    <t>LABEL OUTER BFLUID DB 10</t>
  </si>
  <si>
    <t>LABEL BOTOL MARTOS-10 50</t>
  </si>
  <si>
    <t>LABEL OUTER OTSU-NS 500M</t>
  </si>
  <si>
    <t>LABEL BOTOL OTSU-RL (HAL</t>
  </si>
  <si>
    <t>LABEL OUTER AMIPAREN 500</t>
  </si>
  <si>
    <t>LABEL OUTER BFLUID 1000M</t>
  </si>
  <si>
    <t>LABEL OUTER BFLUID INJ.</t>
  </si>
  <si>
    <t>LB STICKER AB MAINTENA 4</t>
  </si>
  <si>
    <t>LB. STICKER BUSULFEX 10</t>
  </si>
  <si>
    <t>STICKER ADHESIVE LABEL P</t>
  </si>
  <si>
    <t>HOT PRINTING FOIL APF AQ</t>
  </si>
  <si>
    <t>HOT PRINTING FOIL APF DA</t>
  </si>
  <si>
    <t>HOT PRINTING FOIL APF GR</t>
  </si>
  <si>
    <t>RIBBON PRINT FULLRESIN F</t>
  </si>
  <si>
    <t>STICKER PENYIMPANAN AB M</t>
  </si>
  <si>
    <t>32MM PE TWIN HEAD CAP CE</t>
  </si>
  <si>
    <t>FILM ROLL DOUBLE 1000ML</t>
  </si>
  <si>
    <t>FILM ROLL DOUBLE 500ML B</t>
  </si>
  <si>
    <t>FILM ROLL DOUBLE 100ML B</t>
  </si>
  <si>
    <t>FILM ROLL (SINGLE 500ML)</t>
  </si>
  <si>
    <t>FILM ROLL SINGLE 500ML A</t>
  </si>
  <si>
    <t>FILM ROLL SINGLE 200ML K</t>
  </si>
  <si>
    <t>PP FILM SINGLE BAG 500ML</t>
  </si>
  <si>
    <t>FILM ROLL SINGLE BAG 100</t>
  </si>
  <si>
    <t>FILM ROLL SINGLE 500ML P</t>
  </si>
  <si>
    <t>ALL.PROTEN GOLD VANILA P</t>
  </si>
  <si>
    <t>PTP FOIL JINARC 30 118MM</t>
  </si>
  <si>
    <t>ALL.SACH PROTEN COKLAT K</t>
  </si>
  <si>
    <t>BARRIER BAG BFLUID 500 M</t>
  </si>
  <si>
    <t>BARRIER BAG SINGLE BAG 1</t>
  </si>
  <si>
    <t>BARRIER BAG SINGLE BAG20</t>
  </si>
  <si>
    <t>BARRIER BAG SINGLE BAG50</t>
  </si>
  <si>
    <t>BARRIER BAG PAN-AMIN G50</t>
  </si>
  <si>
    <t>INNER BOX ABILIFY DISCME</t>
  </si>
  <si>
    <t>IB PROTEN GOLD VANILA PA</t>
  </si>
  <si>
    <t>INNER BOX JINARC 15MG EX</t>
  </si>
  <si>
    <t>INNER BOX JINARC 30MG EX</t>
  </si>
  <si>
    <t>INNER BOX PROTEN COKLAT</t>
  </si>
  <si>
    <t>HOT MELT GLUE ADVANTRA72</t>
  </si>
  <si>
    <t>OB AMINO ACID IN SB 200/</t>
  </si>
  <si>
    <t>OUTER BOX SVP UNIVERSAL</t>
  </si>
  <si>
    <t>OUTER BOX AMINOFLUID1000</t>
  </si>
  <si>
    <t>OUTER BOX UNIVERSAL EXPO</t>
  </si>
  <si>
    <t>THIAMINE CHLORIDE</t>
  </si>
  <si>
    <t>RTTHCLHC</t>
  </si>
  <si>
    <t>PP BAG 12CM X 27CM 30 MI</t>
  </si>
  <si>
    <t>CILBS4ABH2</t>
  </si>
  <si>
    <t>CILBSASRH2</t>
  </si>
  <si>
    <t>CILBSP2KH2</t>
  </si>
  <si>
    <t>CILBSPRRH2</t>
  </si>
  <si>
    <t>CILBSPSOH2</t>
  </si>
  <si>
    <t>CILBSPGS51</t>
  </si>
  <si>
    <t>CILBSA1SC1</t>
  </si>
  <si>
    <t>CILBSAPM84</t>
  </si>
  <si>
    <t>CILBSAPMG1</t>
  </si>
  <si>
    <t>CILBSG1SC1</t>
  </si>
  <si>
    <t>CILBSBKD24</t>
  </si>
  <si>
    <t>CILBSS22TR</t>
  </si>
  <si>
    <t>CILBSS23BU</t>
  </si>
  <si>
    <t>CILBSS24BU</t>
  </si>
  <si>
    <t>CILBSS2AS5</t>
  </si>
  <si>
    <t>CILBSS2ASR</t>
  </si>
  <si>
    <t>CILBSS2K1B</t>
  </si>
  <si>
    <t>CILBSS2KMG</t>
  </si>
  <si>
    <t>CILBSS2KNU</t>
  </si>
  <si>
    <t>CILBSS2NS3</t>
  </si>
  <si>
    <t>CILBSS2OD5</t>
  </si>
  <si>
    <t>CILBSS2NS1</t>
  </si>
  <si>
    <t>CILBSS2ORL</t>
  </si>
  <si>
    <t>CILBSS2ORS</t>
  </si>
  <si>
    <t>CILBSS2RD5</t>
  </si>
  <si>
    <t>CILBSS2RLD</t>
  </si>
  <si>
    <t>CILBSS2S12</t>
  </si>
  <si>
    <t>CILBSS2S5R</t>
  </si>
  <si>
    <t>CILBSS2SER</t>
  </si>
  <si>
    <t>CILBSS2SKR</t>
  </si>
  <si>
    <t>CILBSMNFL2</t>
  </si>
  <si>
    <t>CILBSMNAL2</t>
  </si>
  <si>
    <t>CILBSHKFL1</t>
  </si>
  <si>
    <t>CILBSTFLU3</t>
  </si>
  <si>
    <t>CILBSMYFL5</t>
  </si>
  <si>
    <t>CILDMPS1G2</t>
  </si>
  <si>
    <t>CILDMAPM84</t>
  </si>
  <si>
    <t>CILDMP1SC1</t>
  </si>
  <si>
    <t>CILDMP1WI1</t>
  </si>
  <si>
    <t>CILDMG1SC1</t>
  </si>
  <si>
    <t>CILDMG1WI1</t>
  </si>
  <si>
    <t>CILDMPM84O</t>
  </si>
  <si>
    <t>CILDMGKCO1</t>
  </si>
  <si>
    <t>CILDMG2MO1</t>
  </si>
  <si>
    <t>CILDMG2SO1</t>
  </si>
  <si>
    <t>CILDMG2WO1</t>
  </si>
  <si>
    <t>CILDMG4MO1</t>
  </si>
  <si>
    <t>CILDMGD4O1</t>
  </si>
  <si>
    <t>CILDMG1SO1</t>
  </si>
  <si>
    <t>CILDMG1WO1</t>
  </si>
  <si>
    <t>CILDMSALO2</t>
  </si>
  <si>
    <t>CILDMSAPO2</t>
  </si>
  <si>
    <t>CILDMSPGO3</t>
  </si>
  <si>
    <t>CILDM2NSO1</t>
  </si>
  <si>
    <t>CILDM2D5O1</t>
  </si>
  <si>
    <t>CILDM2S3O1</t>
  </si>
  <si>
    <t>CILDMS21BO</t>
  </si>
  <si>
    <t>CILDMS2D1O</t>
  </si>
  <si>
    <t>CILDM2ASO2</t>
  </si>
  <si>
    <t>CILDM2NSO2</t>
  </si>
  <si>
    <t>CILDM2RLO2</t>
  </si>
  <si>
    <t>CILDM23BO2</t>
  </si>
  <si>
    <t>CILDM2D5O2</t>
  </si>
  <si>
    <t>CILDM2S3O2</t>
  </si>
  <si>
    <t>CILDM21BO1</t>
  </si>
  <si>
    <t>CILDM2D1O1</t>
  </si>
  <si>
    <t>CILTLBF1O2</t>
  </si>
  <si>
    <t>CILHKBF1O1</t>
  </si>
  <si>
    <t>CILHKBF5O1</t>
  </si>
  <si>
    <t>CILMYBFL5O</t>
  </si>
  <si>
    <t>CILSTSB2CK</t>
  </si>
  <si>
    <t>CILSTVTBF5</t>
  </si>
  <si>
    <t>CILSTR16RS</t>
  </si>
  <si>
    <t>CILSTROFRS</t>
  </si>
  <si>
    <t>CIRPICA6U1</t>
  </si>
  <si>
    <t>CIRPOBS20U</t>
  </si>
  <si>
    <t>CIRPPE5050</t>
  </si>
  <si>
    <t>CIRTNIL3SM</t>
  </si>
  <si>
    <t>CILSTRHBLK</t>
  </si>
  <si>
    <t>CILSTRHABL</t>
  </si>
  <si>
    <t>CILSTRHORG</t>
  </si>
  <si>
    <t>CILSTRHRED</t>
  </si>
  <si>
    <t>CILSTRHGGR</t>
  </si>
  <si>
    <t>CILSTRHBRW</t>
  </si>
  <si>
    <t>CILSTRHDPL</t>
  </si>
  <si>
    <t>CILSTTR536</t>
  </si>
  <si>
    <t>CILSTTR556</t>
  </si>
  <si>
    <t>CIRCPORT29</t>
  </si>
  <si>
    <t>CIRMSBM210</t>
  </si>
  <si>
    <t>CIRMSBP200</t>
  </si>
  <si>
    <t>Plan Order 2025</t>
  </si>
  <si>
    <t>CIRTKCLCFL</t>
  </si>
  <si>
    <t>CIRTNACLB1</t>
  </si>
  <si>
    <t>CIRTCACL22</t>
  </si>
  <si>
    <t>CIRTDXMNPF</t>
  </si>
  <si>
    <t>CIRTNALAHL</t>
  </si>
  <si>
    <t>CIRTDETPD4</t>
  </si>
  <si>
    <t>CIRCSPPFR5</t>
  </si>
  <si>
    <t>CIRPAFT200</t>
  </si>
  <si>
    <t>CIRTCABONA</t>
  </si>
  <si>
    <t>CIRTDPPHTR</t>
  </si>
  <si>
    <t>CIRTKCLBBB</t>
  </si>
  <si>
    <t>CIRTMALST1</t>
  </si>
  <si>
    <t>CIRTMGSULF</t>
  </si>
  <si>
    <t>CIRTSBIMEL</t>
  </si>
  <si>
    <t>CIRTSOACN1</t>
  </si>
  <si>
    <t>CIRTSODBIS</t>
  </si>
  <si>
    <t>CIRTSODHY2</t>
  </si>
  <si>
    <t>CIRTZNSUT1</t>
  </si>
  <si>
    <t>CIRMULTZEJ</t>
  </si>
  <si>
    <t>CIRTHCLAC1</t>
  </si>
  <si>
    <t>CIRTDSOPHD</t>
  </si>
  <si>
    <t>CIRTSOCIHD</t>
  </si>
  <si>
    <t>CIRTDXTAN1</t>
  </si>
  <si>
    <t>CIRTCACLHD</t>
  </si>
  <si>
    <t>CIRTSORBTR</t>
  </si>
  <si>
    <t>CIRTMANITL</t>
  </si>
  <si>
    <t>CIRTLTRYPJ</t>
  </si>
  <si>
    <t>CIRTLALANJ</t>
  </si>
  <si>
    <t>CIRTLARGIJ</t>
  </si>
  <si>
    <t>CIRTLASACJ</t>
  </si>
  <si>
    <t>CIRTLGLACJ</t>
  </si>
  <si>
    <t>CIRTLHISTD</t>
  </si>
  <si>
    <t>CIRTLTHRNJ</t>
  </si>
  <si>
    <t>CIRTLYSHYJ</t>
  </si>
  <si>
    <t>CIRTSERINJ</t>
  </si>
  <si>
    <t>CIRTLPHLAS</t>
  </si>
  <si>
    <t>CIRTLVALIS</t>
  </si>
  <si>
    <t>CIRTLLEUCS</t>
  </si>
  <si>
    <t>CIRTLISOLS</t>
  </si>
  <si>
    <t>CIRTLPROLS</t>
  </si>
  <si>
    <t>CIRTLARGHS</t>
  </si>
  <si>
    <t>CIRTLHISHS</t>
  </si>
  <si>
    <t>CIRTLTHRNE</t>
  </si>
  <si>
    <t>CIRTGLACE1</t>
  </si>
  <si>
    <t>CIRTLYSACE</t>
  </si>
  <si>
    <t>CIRTSERINE</t>
  </si>
  <si>
    <t>CIRTLALANE</t>
  </si>
  <si>
    <t>CIRTLASACE</t>
  </si>
  <si>
    <t>CIRTLMETHE</t>
  </si>
  <si>
    <t>CIRTGLCINE</t>
  </si>
  <si>
    <t>CIRTTYROSA</t>
  </si>
  <si>
    <t>CIRTACYSTA</t>
  </si>
  <si>
    <t>CIRTLCYSTA</t>
  </si>
  <si>
    <t>CIRTCYSTNA</t>
  </si>
  <si>
    <t>CIRTLYSACA</t>
  </si>
  <si>
    <t>CIRTLTRYPA</t>
  </si>
  <si>
    <t>CIRPGBBF5D</t>
  </si>
  <si>
    <t>CIRPGBBF5E</t>
  </si>
  <si>
    <t>CIRPGBBF1D</t>
  </si>
  <si>
    <t>CIRPGBBF1E</t>
  </si>
  <si>
    <t>CIRPGBB1TE</t>
  </si>
  <si>
    <t>CIRPGBSB2D</t>
  </si>
  <si>
    <t>CIRPGBSB5D</t>
  </si>
  <si>
    <t>CIRPGBSPAD</t>
  </si>
  <si>
    <t>CIRMSBKD2J</t>
  </si>
  <si>
    <t>CIRMSBPG5J</t>
  </si>
  <si>
    <t>CIRMSBAP5J</t>
  </si>
  <si>
    <t>CIRMSBAL5J</t>
  </si>
  <si>
    <t>CIRMSBPHES</t>
  </si>
  <si>
    <t>CIRMDBBF5J</t>
  </si>
  <si>
    <t>CIRMDBF5JE</t>
  </si>
  <si>
    <t>CIRMDBF5JP</t>
  </si>
  <si>
    <t>CIRMDBBF1J</t>
  </si>
  <si>
    <t>CIRMDBF1JE</t>
  </si>
  <si>
    <t>CIRMDBF1JP</t>
  </si>
  <si>
    <t>CIRMSBPF1J</t>
  </si>
  <si>
    <t>CIRMSBKD2D</t>
  </si>
  <si>
    <t>CIRMSBPG5D</t>
  </si>
  <si>
    <t>CIRMSBAL5D</t>
  </si>
  <si>
    <t>CIRMSBAP5D</t>
  </si>
  <si>
    <t>CIRMSBKD5D</t>
  </si>
  <si>
    <t>CIRMDBBFL5</t>
  </si>
  <si>
    <t>CIRMDBBF5E</t>
  </si>
  <si>
    <t>CIRMDBBF5P</t>
  </si>
  <si>
    <t>CIRMDBBFL1</t>
  </si>
  <si>
    <t>CIRMDBBF1E</t>
  </si>
  <si>
    <t>CIRMDBBF1P</t>
  </si>
  <si>
    <t>CILBSSPHES</t>
  </si>
  <si>
    <t>CILMYSKDO6</t>
  </si>
  <si>
    <t>CIRCS32THC</t>
  </si>
  <si>
    <t>CIRCSPPFR7</t>
  </si>
  <si>
    <t>CIRMPP171G</t>
  </si>
  <si>
    <t>CIRPGBSB1D</t>
  </si>
  <si>
    <t>CIRPOBSB1U</t>
  </si>
  <si>
    <t>CIRTAAGAM1</t>
  </si>
  <si>
    <t>CIRTHES130</t>
  </si>
  <si>
    <t>CIRTMGCLB2</t>
  </si>
  <si>
    <t>CIRTSODMBI</t>
  </si>
  <si>
    <t>TMRTDMANIT</t>
  </si>
  <si>
    <t>TMRTAVICEL</t>
  </si>
  <si>
    <t>TMRTAVICE3</t>
  </si>
  <si>
    <t>TMRTCORSTC</t>
  </si>
  <si>
    <t>TMRTECG505</t>
  </si>
  <si>
    <t>TMRTHCHPCL</t>
  </si>
  <si>
    <t>TMRTMACGOL</t>
  </si>
  <si>
    <t>TMRTMGCTRT</t>
  </si>
  <si>
    <t>TMRTTITANI</t>
  </si>
  <si>
    <t>TMRTGRASUR</t>
  </si>
  <si>
    <t>TMRTDLACID</t>
  </si>
  <si>
    <t>TMRTORESS1</t>
  </si>
  <si>
    <t>TMRTSODHY1</t>
  </si>
  <si>
    <t>TMRTPROCAH</t>
  </si>
  <si>
    <t>TMRTREBAMI</t>
  </si>
  <si>
    <t>TMRTCTAZOL</t>
  </si>
  <si>
    <t>TMRTPROCA1</t>
  </si>
  <si>
    <t>TMRTBDSMCR</t>
  </si>
  <si>
    <t>TMRTLAC100</t>
  </si>
  <si>
    <t>TMRTLACT03</t>
  </si>
  <si>
    <t>TMRTPRIZOL</t>
  </si>
  <si>
    <t>TMRTTRITUR</t>
  </si>
  <si>
    <t>TMRTHTC5RW</t>
  </si>
  <si>
    <t>TMRTLSLHPC</t>
  </si>
  <si>
    <t>TMRTHPMCEL</t>
  </si>
  <si>
    <t>TMRTDISEDE</t>
  </si>
  <si>
    <t>TMRTFRUCTO</t>
  </si>
  <si>
    <t>TMRTGLYRIN</t>
  </si>
  <si>
    <t>TMRTMTHLH1</t>
  </si>
  <si>
    <t>TMRTPLHLH1</t>
  </si>
  <si>
    <t>TMRTPROGLY</t>
  </si>
  <si>
    <t>TMRTBOD101</t>
  </si>
  <si>
    <t>TMRTBOD151</t>
  </si>
  <si>
    <t>TMRTABILI5</t>
  </si>
  <si>
    <t>TMRTABIL10</t>
  </si>
  <si>
    <t>TMRTABIL15</t>
  </si>
  <si>
    <t>TMRTMUDV30</t>
  </si>
  <si>
    <t>TMRTMUDV50</t>
  </si>
  <si>
    <t>TMRTSAMSC1</t>
  </si>
  <si>
    <t>TMRTPLET50</t>
  </si>
  <si>
    <t>TMRTUBTABT</t>
  </si>
  <si>
    <t>TMRTPLTSR1</t>
  </si>
  <si>
    <t>TMRTABMNT3</t>
  </si>
  <si>
    <t>TMRTABMNT4</t>
  </si>
  <si>
    <t>TMRTDLTYBA</t>
  </si>
  <si>
    <t>TMRTICLU15</t>
  </si>
  <si>
    <t>TMRTBUSLFX</t>
  </si>
  <si>
    <t>TMRTRXLT10</t>
  </si>
  <si>
    <t>TMRTRXLT20</t>
  </si>
  <si>
    <t>TMRTRXLT30</t>
  </si>
  <si>
    <t>TMRTRXLT40</t>
  </si>
  <si>
    <t>TMRTRXLT05</t>
  </si>
  <si>
    <t>CIRTDEXTRI</t>
  </si>
  <si>
    <t>CIRTFESULF</t>
  </si>
  <si>
    <t>CIRTFV8128</t>
  </si>
  <si>
    <t>CIRTSOYBEN</t>
  </si>
  <si>
    <t>CIRTPSGRBM</t>
  </si>
  <si>
    <t>CIRTZNSUT2</t>
  </si>
  <si>
    <t>CIRTCP4011</t>
  </si>
  <si>
    <t>CIRTSMLKCN</t>
  </si>
  <si>
    <t>CIRTPREM41</t>
  </si>
  <si>
    <t>CIRTCFLINA</t>
  </si>
  <si>
    <t>CIRTMLKINA</t>
  </si>
  <si>
    <t>CIRTPREMI5</t>
  </si>
  <si>
    <t>CIRTMINMIX</t>
  </si>
  <si>
    <t>CIRTMEG3DR</t>
  </si>
  <si>
    <t>CIRTMCTFAT</t>
  </si>
  <si>
    <t>TMRIUBBAGS</t>
  </si>
  <si>
    <t>TMRIPOC002</t>
  </si>
  <si>
    <t>CIRPOBPRN1</t>
  </si>
  <si>
    <t>CIRPICPFV4</t>
  </si>
  <si>
    <t>CIRPICPFC4</t>
  </si>
  <si>
    <t>CIRPICPGV5</t>
  </si>
  <si>
    <t>CIRPICPGC5</t>
  </si>
  <si>
    <t>CIRPICPGVU</t>
  </si>
  <si>
    <t>CIRPICGCVT</t>
  </si>
  <si>
    <t>CIRPICGVVT</t>
  </si>
  <si>
    <t>CIRPICGTVT</t>
  </si>
  <si>
    <t>CILSTRN334</t>
  </si>
  <si>
    <t>CILBSPGTMY</t>
  </si>
  <si>
    <t>CILSTLTCOD</t>
  </si>
  <si>
    <t>TMLSTUGHRM</t>
  </si>
  <si>
    <t>CIRPALPFV4</t>
  </si>
  <si>
    <t>CIRPALPFC4</t>
  </si>
  <si>
    <t>CIRPALPGV5</t>
  </si>
  <si>
    <t>CIRPALPGC5</t>
  </si>
  <si>
    <t>CIRPALGVU2</t>
  </si>
  <si>
    <t>CIRPALGCVT</t>
  </si>
  <si>
    <t>CIRPALGVVT</t>
  </si>
  <si>
    <t>CIRPALGTVT</t>
  </si>
  <si>
    <t>CIRPPP1227</t>
  </si>
  <si>
    <t>CIRPPB3555</t>
  </si>
  <si>
    <t>TMLBSTMPN4</t>
  </si>
  <si>
    <t>TMLBSTMPM4</t>
  </si>
  <si>
    <t>TMLBSAMSC5</t>
  </si>
  <si>
    <t>TMLBSMCPL1</t>
  </si>
  <si>
    <t>TMLBSMTUD2</t>
  </si>
  <si>
    <t>TMLBSUBIT3</t>
  </si>
  <si>
    <t>TMLBSABU06</t>
  </si>
  <si>
    <t>TMLBSBPIL7</t>
  </si>
  <si>
    <t>TMLBSPLTU2</t>
  </si>
  <si>
    <t>TMLBSPLPIL</t>
  </si>
  <si>
    <t>TMLBSPPIL2</t>
  </si>
  <si>
    <t>TMLBSMCSU1</t>
  </si>
  <si>
    <t>TMLBSBMIL2</t>
  </si>
  <si>
    <t>TMLBSBMNT3</t>
  </si>
  <si>
    <t>TMLBSBGMT3</t>
  </si>
  <si>
    <t>TMLBSGMT41</t>
  </si>
  <si>
    <t>TMLSTBLBOX</t>
  </si>
  <si>
    <t>TMLBSICLG1</t>
  </si>
  <si>
    <t>TMLBSICPL1</t>
  </si>
  <si>
    <t>TMLBSBSFX1</t>
  </si>
  <si>
    <t>TMLBSBXPL1</t>
  </si>
  <si>
    <t>TMLBSDLPL2</t>
  </si>
  <si>
    <t>TMLBSDLTB2</t>
  </si>
  <si>
    <t>TMLBSRXLT4</t>
  </si>
  <si>
    <t>TMLBSRXPL3</t>
  </si>
  <si>
    <t>TMLBSAOPL1</t>
  </si>
  <si>
    <t>TMLBSAOS62</t>
  </si>
  <si>
    <t>TMLSTAO152</t>
  </si>
  <si>
    <t>TMLST50PL2</t>
  </si>
  <si>
    <t>TMLDMUDV52</t>
  </si>
  <si>
    <t>TMLDMUDV32</t>
  </si>
  <si>
    <t>TMLSTUBIT3</t>
  </si>
  <si>
    <t>TMLSTPL1R2</t>
  </si>
  <si>
    <t>TMLSTABMT3</t>
  </si>
  <si>
    <t>TMLSTABM41</t>
  </si>
  <si>
    <t>TMLSTRSMN1</t>
  </si>
  <si>
    <t>TMLSTIC151</t>
  </si>
  <si>
    <t>TMLSTAOS62</t>
  </si>
  <si>
    <t>TMRPICMN24</t>
  </si>
  <si>
    <t>TMRPICMM25</t>
  </si>
  <si>
    <t>TMRPICMC12</t>
  </si>
  <si>
    <t>TMRPICPL15</t>
  </si>
  <si>
    <t>TMRPICPL56</t>
  </si>
  <si>
    <t>TMRPICD103</t>
  </si>
  <si>
    <t>TMRPICD152</t>
  </si>
  <si>
    <t>TMRPICMU31</t>
  </si>
  <si>
    <t>TMRPICMU51</t>
  </si>
  <si>
    <t>TMRPICAB56</t>
  </si>
  <si>
    <t>TMRPICB105</t>
  </si>
  <si>
    <t>TMRPICB153</t>
  </si>
  <si>
    <t>TMRPICB155</t>
  </si>
  <si>
    <t>TMRPICAO61</t>
  </si>
  <si>
    <t>TMRPICMKL3</t>
  </si>
  <si>
    <t>TMRPICSMC2</t>
  </si>
  <si>
    <t>TMRPICUBT3</t>
  </si>
  <si>
    <t>TMRPICMUCG</t>
  </si>
  <si>
    <t>TMRPICPLS4</t>
  </si>
  <si>
    <t>TMRPICBMT3</t>
  </si>
  <si>
    <t>TMRPICMT41</t>
  </si>
  <si>
    <t>TMRPICIC15</t>
  </si>
  <si>
    <t>TMRPICDLT2</t>
  </si>
  <si>
    <t>TMRPICX051</t>
  </si>
  <si>
    <t>TMRPICRX12</t>
  </si>
  <si>
    <t>TMRPICRX22</t>
  </si>
  <si>
    <t>TMRPICRX32</t>
  </si>
  <si>
    <t>TMRPICRX42</t>
  </si>
  <si>
    <t>TMRPOB6S25</t>
  </si>
  <si>
    <t>TMRPOBTDU3</t>
  </si>
  <si>
    <t>TMRPOBTDU4</t>
  </si>
  <si>
    <t>TMRPOBDLTB</t>
  </si>
  <si>
    <t>TMRPOBSWPI</t>
  </si>
  <si>
    <t>TMRCRUBDO2</t>
  </si>
  <si>
    <t>TMRCALMCA1</t>
  </si>
  <si>
    <t>TMRVPETL60</t>
  </si>
  <si>
    <t>TMRCDOSCU1</t>
  </si>
  <si>
    <t>TMRCRUBDO3</t>
  </si>
  <si>
    <t>TMRPALKLA2</t>
  </si>
  <si>
    <t>TMRPA15PLB</t>
  </si>
  <si>
    <t>TMRPAL2MM1</t>
  </si>
  <si>
    <t>TMRPAL2MTN</t>
  </si>
  <si>
    <t>TMRPAL2TM1</t>
  </si>
  <si>
    <t>TMRPALMUC2</t>
  </si>
  <si>
    <t>TMRPAL1PL1</t>
  </si>
  <si>
    <t>TMRPAL5PL1</t>
  </si>
  <si>
    <t>CIRPMB2414</t>
  </si>
  <si>
    <t>CIRPMB3414</t>
  </si>
  <si>
    <t>CIRPMB4414</t>
  </si>
  <si>
    <t>CIRPMB6414</t>
  </si>
  <si>
    <t>CIRPMBOB14</t>
  </si>
  <si>
    <t>CIRPMBTY14</t>
  </si>
  <si>
    <t>CIRPMBTY02</t>
  </si>
  <si>
    <t>CIRPOB1BU3</t>
  </si>
  <si>
    <t>CIRPOBU103</t>
  </si>
  <si>
    <t>CIRPOBYST5</t>
  </si>
  <si>
    <t>CIRIRKDRIP</t>
  </si>
  <si>
    <t>CIRIRS2VCF</t>
  </si>
  <si>
    <t>CIRIYSITEC</t>
  </si>
  <si>
    <t>CIRIRLCLMC</t>
  </si>
  <si>
    <t>CIRIINDC21</t>
  </si>
  <si>
    <t>CIRICNL20G</t>
  </si>
  <si>
    <t>CIRIPETFL1</t>
  </si>
  <si>
    <t>CIRIRBEBO2</t>
  </si>
  <si>
    <t>CIRIREBA18</t>
  </si>
  <si>
    <t>CIRIRKRM22</t>
  </si>
  <si>
    <t>CIRIDCOBME</t>
  </si>
  <si>
    <t>CIRIRLCLME</t>
  </si>
  <si>
    <t>CIRITUBENL</t>
  </si>
  <si>
    <t>CIRITUB151</t>
  </si>
  <si>
    <t>CIRITBST4N</t>
  </si>
  <si>
    <t>CIRISHRT10</t>
  </si>
  <si>
    <t>CIRIJOIN44</t>
  </si>
  <si>
    <t>CIRIJOINBS</t>
  </si>
  <si>
    <t>CIRIJOINYS</t>
  </si>
  <si>
    <t>CIRITUBOT1</t>
  </si>
  <si>
    <t>CIRIRKDC20</t>
  </si>
  <si>
    <t>CIRIJOINTS</t>
  </si>
  <si>
    <t>CIRIRKOIC6</t>
  </si>
  <si>
    <t>CIRIRKOI44</t>
  </si>
  <si>
    <t>CIRIRKCMLT</t>
  </si>
  <si>
    <t>CIRIBTNDCV</t>
  </si>
  <si>
    <t>CIRIADAPTC</t>
  </si>
  <si>
    <t>CIRIBTNDMC</t>
  </si>
  <si>
    <t>CIRIBTNDNS</t>
  </si>
  <si>
    <t>CIRIMICRDR</t>
  </si>
  <si>
    <t>CIRIJOINTN</t>
  </si>
  <si>
    <t>CIRIRS2VC2</t>
  </si>
  <si>
    <t>CIRMABSLGC</t>
  </si>
  <si>
    <t>CIRMPVCMC5</t>
  </si>
  <si>
    <t>CIRMPVCMC3</t>
  </si>
  <si>
    <t>CIRMR52261</t>
  </si>
  <si>
    <t>CIRMPPHIHO</t>
  </si>
  <si>
    <t>TMLSTIMPOC</t>
  </si>
  <si>
    <t>TMLSTIMPO1</t>
  </si>
  <si>
    <t>TMLBSBUTHU</t>
  </si>
  <si>
    <t>CILBSS1PRF</t>
  </si>
  <si>
    <t>L-LEUCINE (KYOWA SHANGHA</t>
  </si>
  <si>
    <t>PI OTSU-NS 25 ML (BAHAN T</t>
  </si>
  <si>
    <t>LBSA2SC1</t>
  </si>
  <si>
    <t>PI OTSU-MGSO4 UNIVERSAL</t>
  </si>
  <si>
    <t>LBSAPMG1</t>
  </si>
  <si>
    <t>PI AMILOLEBAN (DOMESTIK)</t>
  </si>
  <si>
    <t>LBSBAL53</t>
  </si>
  <si>
    <t>LBSPGS51</t>
  </si>
  <si>
    <t>PI RINGER LACTATE (GENERI</t>
  </si>
  <si>
    <t>LBSPOLRG</t>
  </si>
  <si>
    <t>PI SODIUM CHLORIDE 500 ML</t>
  </si>
  <si>
    <t>LBSPONSG</t>
  </si>
  <si>
    <t>LBSPRS3G</t>
  </si>
  <si>
    <t>PI OI KN1 DAN KN2</t>
  </si>
  <si>
    <t>LBSS2KNU</t>
  </si>
  <si>
    <t>LABEL OUTER OTSU-D10 (SB</t>
  </si>
  <si>
    <t>LDM2D1O1</t>
  </si>
  <si>
    <t>LDM2S3O2</t>
  </si>
  <si>
    <t>LDMGNSO1</t>
  </si>
  <si>
    <t>LDMPGRLO</t>
  </si>
  <si>
    <t>LDMPNSG1</t>
  </si>
  <si>
    <t>LABEL BOTOL RINGER LACTAT</t>
  </si>
  <si>
    <t>LDMPOLRG</t>
  </si>
  <si>
    <t>LDMPRS3G</t>
  </si>
  <si>
    <t>LDMPS1G2</t>
  </si>
  <si>
    <t>LDMPS5G1</t>
  </si>
  <si>
    <t>STIKER BARCODE AMINOLEBAN</t>
  </si>
  <si>
    <t>LSTMNCOD</t>
  </si>
  <si>
    <t>OUTER BOX PRO ENTERNAL JU</t>
  </si>
  <si>
    <t>RPOBPEJN</t>
  </si>
  <si>
    <t>MILK POWDER 14 MP</t>
  </si>
  <si>
    <t>RTLDRF14</t>
  </si>
  <si>
    <t>PI OTSU-NS 25 ML (BAHAN</t>
  </si>
  <si>
    <t>PI DEXT. MONO 5%, SOD. C</t>
  </si>
  <si>
    <t>PI DEXT. MONO 10%/ SOD.</t>
  </si>
  <si>
    <t>PI RINGER LACTATE (GENER</t>
  </si>
  <si>
    <t>PI SODIUM CHLORIDE 500 M</t>
  </si>
  <si>
    <t>PI SOD. CHLORIDE INFUS I</t>
  </si>
  <si>
    <t>LABEL OUTER SOD. CHLORID</t>
  </si>
  <si>
    <t>LABEL OUTER RINGER LACTA</t>
  </si>
  <si>
    <t>LABEL BOTOL SOD. CHLORID</t>
  </si>
  <si>
    <t>LABEL BOTOL RINGER LACTA</t>
  </si>
  <si>
    <t>LABEL BOTOL DEXT. MONO 5</t>
  </si>
  <si>
    <t>LABEL BOTOL DEXT MONO 10</t>
  </si>
  <si>
    <t>LB. BTL. DEXT. MONOHYDRA</t>
  </si>
  <si>
    <t>STIKER BARCODE AMINOLEBA</t>
  </si>
  <si>
    <t>OUTER BOX PRO ENTERNAL J</t>
  </si>
  <si>
    <t>CILBSA2SC1</t>
  </si>
  <si>
    <t>CILBSBAL53</t>
  </si>
  <si>
    <t>CILDMPOLRG</t>
  </si>
  <si>
    <t>CILSTMNCOD</t>
  </si>
  <si>
    <t>CIRPOBPEJN</t>
  </si>
  <si>
    <t>CIRTLDRF14</t>
  </si>
  <si>
    <t>Material Inventory List  2025</t>
  </si>
  <si>
    <t>PI OTSU-NS 10 ML</t>
  </si>
  <si>
    <t>LBSA1SC1</t>
  </si>
  <si>
    <t>PI OTSU-WI 10 ML</t>
  </si>
  <si>
    <t>LBSAP1WI</t>
  </si>
  <si>
    <t>PI DEXT. MONO 10%/ SOD. C</t>
  </si>
  <si>
    <t>PI SOD. CHLORIDE INFUS IV</t>
  </si>
  <si>
    <t>LABEL OUTER OTSU-NS 10 ML</t>
  </si>
  <si>
    <t>LDM1SCO1</t>
  </si>
  <si>
    <t>LABEL OUTER SOD. CHLORIDE</t>
  </si>
  <si>
    <t>LABEL AMPUL OTSU-NS 10 ML</t>
  </si>
  <si>
    <t>LDMP1SC1</t>
  </si>
  <si>
    <t>LABEL AMPUL OTSU-WI 10 ML</t>
  </si>
  <si>
    <t>LDMP1WI1</t>
  </si>
  <si>
    <t>LABEL OUTER OTSU-WI 10ML</t>
  </si>
  <si>
    <t>LDMP1WIO</t>
  </si>
  <si>
    <t>LABEL OUTER RINGER LACTAT</t>
  </si>
  <si>
    <t>LABEL BOTOL SOD. CHLORIDE</t>
  </si>
  <si>
    <t>LABEL BOTOL DEXT. MONO 5%</t>
  </si>
  <si>
    <t>LABEL BOTOL DEXT MONO 10%</t>
  </si>
  <si>
    <t>RIBBON PRINT FULL RESIN (</t>
  </si>
  <si>
    <t>LSTR16RS</t>
  </si>
  <si>
    <t>INNER BOX AMPOULE 10 ML</t>
  </si>
  <si>
    <t>RPICA0U1</t>
  </si>
  <si>
    <t>OUTER BOX SVP 10 ML</t>
  </si>
  <si>
    <t>RPOBA10U</t>
  </si>
  <si>
    <t>VANILA FLAVOUR 050001 T03</t>
  </si>
  <si>
    <t>RTFV3513</t>
  </si>
  <si>
    <t>MINERAL PREMIX FOR PEDIAT</t>
  </si>
  <si>
    <t>RTMNMIX1</t>
  </si>
  <si>
    <t>FOIUR2DM</t>
  </si>
  <si>
    <t>URINE BAG</t>
  </si>
  <si>
    <t>LABEL OUTER OTSU-NS 10 M</t>
  </si>
  <si>
    <t>LABEL AMPUL OTSU-NS 10 M</t>
  </si>
  <si>
    <t>LABEL AMPUL OTSU-WI 10 M</t>
  </si>
  <si>
    <t>NFBL11DM</t>
  </si>
  <si>
    <t>BLENDERA MF</t>
  </si>
  <si>
    <t>NFNMU4DM</t>
  </si>
  <si>
    <t>NEO-MUNE</t>
  </si>
  <si>
    <t>NFPAN4DM</t>
  </si>
  <si>
    <t>PAN ENTERAL</t>
  </si>
  <si>
    <t>VANILA FLAVOUR 050001 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</si>
</sst>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m/d/yy"/>
    <numFmt numFmtId="167" formatCode="[$-F800]dddd\,\ mmmm\ dd\,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sz val="11"/>
      <color indexed="53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b/>
      <sz val="11"/>
      <color indexed="14"/>
      <name val="Calibri"/>
      <family val="2"/>
    </font>
    <font>
      <sz val="12"/>
      <color indexed="53"/>
      <name val="Arial"/>
      <family val="2"/>
    </font>
    <font>
      <sz val="12"/>
      <color indexed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3"/>
      <name val="Arial"/>
      <family val="2"/>
    </font>
    <font>
      <sz val="11"/>
      <color indexed="14"/>
      <name val="Arial"/>
      <family val="2"/>
    </font>
    <font>
      <b/>
      <sz val="10"/>
      <name val="Arial"/>
      <family val="2"/>
    </font>
    <font>
      <b/>
      <sz val="10"/>
      <color indexed="53"/>
      <name val="Arial"/>
      <family val="2"/>
    </font>
    <font>
      <b/>
      <sz val="10"/>
      <color indexed="14"/>
      <name val="Arial"/>
      <family val="2"/>
    </font>
    <font>
      <b/>
      <u/>
      <sz val="12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indexed="12"/>
      <name val="Calibri"/>
      <family val="2"/>
    </font>
    <font>
      <b/>
      <sz val="14"/>
      <name val="Calibri"/>
      <family val="2"/>
    </font>
    <font>
      <sz val="9"/>
      <name val="Lucida Console"/>
      <family val="3"/>
    </font>
    <font>
      <sz val="11"/>
      <name val="Calibri Light"/>
      <family val="2"/>
      <scheme val="major"/>
    </font>
    <font>
      <b/>
      <sz val="8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0" borderId="0" xfId="0"/>
    <xf numFmtId="0" fontId="0" fillId="33" borderId="0" xfId="0" applyFill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8" fillId="0" borderId="0" xfId="1" applyNumberFormat="1" applyFont="1" applyFill="1" applyAlignment="1">
      <alignment vertical="center"/>
    </xf>
    <xf numFmtId="164" fontId="20" fillId="0" borderId="0" xfId="1" applyNumberFormat="1" applyFont="1" applyFill="1" applyAlignment="1">
      <alignment horizontal="right" vertical="center"/>
    </xf>
    <xf numFmtId="164" fontId="18" fillId="0" borderId="0" xfId="1" applyNumberFormat="1" applyFont="1" applyFill="1" applyAlignment="1">
      <alignment horizontal="center" vertical="center"/>
    </xf>
    <xf numFmtId="164" fontId="19" fillId="0" borderId="0" xfId="1" applyNumberFormat="1" applyFont="1" applyFill="1" applyAlignment="1">
      <alignment vertical="center"/>
    </xf>
    <xf numFmtId="164" fontId="21" fillId="0" borderId="0" xfId="1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164" fontId="22" fillId="0" borderId="0" xfId="1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165" fontId="21" fillId="0" borderId="0" xfId="1" applyNumberFormat="1" applyFont="1" applyFill="1" applyAlignment="1">
      <alignment vertical="center"/>
    </xf>
    <xf numFmtId="164" fontId="23" fillId="0" borderId="0" xfId="1" applyNumberFormat="1" applyFont="1" applyFill="1" applyAlignment="1">
      <alignment vertical="center"/>
    </xf>
    <xf numFmtId="3" fontId="18" fillId="0" borderId="0" xfId="0" applyNumberFormat="1" applyFont="1" applyFill="1" applyAlignment="1">
      <alignment vertical="center"/>
    </xf>
    <xf numFmtId="164" fontId="20" fillId="0" borderId="0" xfId="1" applyNumberFormat="1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33" borderId="0" xfId="1" applyNumberFormat="1" applyFont="1" applyFill="1"/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Fill="1"/>
    <xf numFmtId="0" fontId="18" fillId="0" borderId="0" xfId="0" applyFont="1" applyFill="1" applyAlignment="1">
      <alignment horizontal="center"/>
    </xf>
    <xf numFmtId="164" fontId="18" fillId="0" borderId="0" xfId="1" applyNumberFormat="1" applyFont="1" applyFill="1" applyAlignment="1">
      <alignment horizontal="center"/>
    </xf>
    <xf numFmtId="164" fontId="19" fillId="0" borderId="0" xfId="1" applyNumberFormat="1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164" fontId="27" fillId="0" borderId="0" xfId="1" applyNumberFormat="1" applyFont="1" applyFill="1" applyAlignment="1">
      <alignment horizontal="right" vertical="center"/>
    </xf>
    <xf numFmtId="49" fontId="24" fillId="0" borderId="0" xfId="0" applyNumberFormat="1" applyFont="1" applyFill="1" applyAlignment="1">
      <alignment horizontal="center" vertical="center"/>
    </xf>
    <xf numFmtId="166" fontId="24" fillId="0" borderId="0" xfId="0" applyNumberFormat="1" applyFont="1" applyFill="1" applyAlignment="1">
      <alignment horizontal="center" vertical="center"/>
    </xf>
    <xf numFmtId="164" fontId="28" fillId="0" borderId="0" xfId="1" applyNumberFormat="1" applyFont="1" applyFill="1" applyAlignment="1">
      <alignment vertical="center"/>
    </xf>
    <xf numFmtId="164" fontId="25" fillId="0" borderId="0" xfId="1" applyNumberFormat="1" applyFont="1" applyFill="1" applyAlignment="1">
      <alignment vertical="center"/>
    </xf>
    <xf numFmtId="3" fontId="25" fillId="0" borderId="0" xfId="0" applyNumberFormat="1" applyFont="1" applyFill="1" applyAlignment="1">
      <alignment vertical="center"/>
    </xf>
    <xf numFmtId="164" fontId="29" fillId="0" borderId="0" xfId="1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164" fontId="30" fillId="0" borderId="0" xfId="1" applyNumberFormat="1" applyFont="1" applyFill="1" applyAlignment="1">
      <alignment horizontal="center" vertical="center"/>
    </xf>
    <xf numFmtId="166" fontId="30" fillId="0" borderId="0" xfId="0" applyNumberFormat="1" applyFont="1" applyFill="1" applyAlignment="1">
      <alignment horizontal="center" vertical="center"/>
    </xf>
    <xf numFmtId="164" fontId="32" fillId="0" borderId="0" xfId="1" applyNumberFormat="1" applyFont="1" applyFill="1" applyAlignment="1">
      <alignment vertical="center"/>
    </xf>
    <xf numFmtId="49" fontId="30" fillId="0" borderId="0" xfId="0" applyNumberFormat="1" applyFont="1" applyFill="1" applyAlignment="1">
      <alignment horizontal="center" vertical="center"/>
    </xf>
    <xf numFmtId="164" fontId="31" fillId="0" borderId="0" xfId="1" applyNumberFormat="1" applyFont="1" applyFill="1" applyAlignment="1">
      <alignment vertical="center"/>
    </xf>
    <xf numFmtId="3" fontId="31" fillId="0" borderId="0" xfId="0" applyNumberFormat="1" applyFont="1" applyFill="1" applyAlignment="1">
      <alignment vertical="center"/>
    </xf>
    <xf numFmtId="0" fontId="0" fillId="0" borderId="0" xfId="0" applyFill="1"/>
    <xf numFmtId="165" fontId="32" fillId="0" borderId="0" xfId="1" applyNumberFormat="1" applyFont="1" applyFill="1" applyAlignment="1">
      <alignment vertical="center"/>
    </xf>
    <xf numFmtId="164" fontId="33" fillId="0" borderId="0" xfId="1" applyNumberFormat="1" applyFont="1" applyFill="1" applyAlignment="1">
      <alignment vertical="center"/>
    </xf>
    <xf numFmtId="0" fontId="34" fillId="0" borderId="0" xfId="0" applyFont="1" applyFill="1" applyAlignment="1">
      <alignment vertical="center"/>
    </xf>
    <xf numFmtId="49" fontId="34" fillId="0" borderId="0" xfId="0" applyNumberFormat="1" applyFont="1" applyFill="1" applyAlignment="1">
      <alignment horizontal="center" vertical="center"/>
    </xf>
    <xf numFmtId="166" fontId="34" fillId="0" borderId="0" xfId="0" applyNumberFormat="1" applyFont="1" applyFill="1" applyAlignment="1">
      <alignment horizontal="center" vertical="center"/>
    </xf>
    <xf numFmtId="164" fontId="35" fillId="0" borderId="0" xfId="1" applyNumberFormat="1" applyFont="1" applyFill="1" applyAlignment="1">
      <alignment vertical="center"/>
    </xf>
    <xf numFmtId="164" fontId="34" fillId="0" borderId="0" xfId="1" applyNumberFormat="1" applyFont="1" applyFill="1" applyAlignment="1">
      <alignment vertical="center"/>
    </xf>
    <xf numFmtId="3" fontId="34" fillId="0" borderId="0" xfId="0" applyNumberFormat="1" applyFont="1" applyFill="1" applyAlignment="1">
      <alignment vertical="center"/>
    </xf>
    <xf numFmtId="164" fontId="36" fillId="0" borderId="0" xfId="1" applyNumberFormat="1" applyFont="1" applyFill="1" applyAlignment="1">
      <alignment vertical="center"/>
    </xf>
    <xf numFmtId="0" fontId="37" fillId="0" borderId="0" xfId="0" applyFont="1" applyFill="1" applyProtection="1"/>
    <xf numFmtId="0" fontId="38" fillId="0" borderId="0" xfId="0" applyFont="1" applyFill="1" applyProtection="1"/>
    <xf numFmtId="38" fontId="38" fillId="0" borderId="0" xfId="0" applyNumberFormat="1" applyFont="1" applyFill="1" applyProtection="1"/>
    <xf numFmtId="0" fontId="26" fillId="0" borderId="0" xfId="0" applyFont="1" applyFill="1" applyProtection="1"/>
    <xf numFmtId="38" fontId="26" fillId="0" borderId="10" xfId="0" applyNumberFormat="1" applyFont="1" applyFill="1" applyBorder="1" applyAlignment="1" applyProtection="1">
      <alignment horizontal="center"/>
    </xf>
    <xf numFmtId="0" fontId="38" fillId="0" borderId="11" xfId="0" applyFont="1" applyFill="1" applyBorder="1" applyAlignment="1" applyProtection="1">
      <alignment horizontal="center"/>
    </xf>
    <xf numFmtId="0" fontId="39" fillId="0" borderId="11" xfId="0" applyFont="1" applyFill="1" applyBorder="1"/>
    <xf numFmtId="38" fontId="38" fillId="0" borderId="12" xfId="1" applyNumberFormat="1" applyFont="1" applyFill="1" applyBorder="1" applyProtection="1"/>
    <xf numFmtId="0" fontId="38" fillId="0" borderId="13" xfId="0" applyFont="1" applyFill="1" applyBorder="1" applyAlignment="1" applyProtection="1">
      <alignment horizontal="center"/>
    </xf>
    <xf numFmtId="0" fontId="39" fillId="0" borderId="13" xfId="0" applyFont="1" applyFill="1" applyBorder="1"/>
    <xf numFmtId="38" fontId="38" fillId="0" borderId="13" xfId="1" applyNumberFormat="1" applyFont="1" applyFill="1" applyBorder="1" applyProtection="1"/>
    <xf numFmtId="0" fontId="41" fillId="0" borderId="0" xfId="0" applyFont="1" applyFill="1" applyAlignment="1">
      <alignment vertical="center"/>
    </xf>
    <xf numFmtId="167" fontId="38" fillId="0" borderId="0" xfId="0" applyNumberFormat="1" applyFont="1" applyFill="1" applyAlignment="1">
      <alignment horizontal="left" vertical="top"/>
    </xf>
    <xf numFmtId="0" fontId="38" fillId="0" borderId="0" xfId="0" applyFont="1" applyFill="1" applyAlignment="1">
      <alignment vertical="center"/>
    </xf>
    <xf numFmtId="0" fontId="38" fillId="0" borderId="0" xfId="0" applyFont="1" applyFill="1" applyBorder="1"/>
    <xf numFmtId="38" fontId="19" fillId="0" borderId="0" xfId="0" applyNumberFormat="1" applyFont="1" applyFill="1"/>
    <xf numFmtId="0" fontId="42" fillId="0" borderId="0" xfId="0" applyFont="1" applyFill="1"/>
    <xf numFmtId="0" fontId="38" fillId="0" borderId="0" xfId="0" applyFont="1" applyFill="1"/>
    <xf numFmtId="0" fontId="38" fillId="0" borderId="0" xfId="0" applyFont="1" applyFill="1" applyBorder="1" applyAlignment="1"/>
    <xf numFmtId="0" fontId="38" fillId="0" borderId="14" xfId="0" applyFont="1" applyFill="1" applyBorder="1" applyAlignment="1">
      <alignment horizontal="left" vertical="center"/>
    </xf>
    <xf numFmtId="0" fontId="38" fillId="0" borderId="15" xfId="0" applyFont="1" applyFill="1" applyBorder="1"/>
    <xf numFmtId="3" fontId="19" fillId="0" borderId="0" xfId="0" applyNumberFormat="1" applyFont="1" applyFill="1"/>
    <xf numFmtId="0" fontId="43" fillId="0" borderId="0" xfId="0" applyFont="1" applyFill="1" applyBorder="1"/>
    <xf numFmtId="0" fontId="43" fillId="0" borderId="0" xfId="0" applyFont="1" applyFill="1"/>
    <xf numFmtId="0" fontId="40" fillId="0" borderId="0" xfId="0" applyFont="1" applyFill="1" applyProtection="1"/>
    <xf numFmtId="1" fontId="0" fillId="0" borderId="0" xfId="0" applyNumberFormat="1"/>
    <xf numFmtId="43" fontId="0" fillId="0" borderId="0" xfId="0" applyNumberFormat="1"/>
    <xf numFmtId="43" fontId="0" fillId="34" borderId="0" xfId="0" applyNumberFormat="1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35" borderId="0" xfId="1" applyNumberFormat="1" applyFont="1" applyFill="1"/>
    <xf numFmtId="0" fontId="39" fillId="0" borderId="0" xfId="0" applyFont="1" applyFill="1" applyBorder="1"/>
    <xf numFmtId="0" fontId="38" fillId="0" borderId="10" xfId="0" applyFont="1" applyFill="1" applyBorder="1"/>
    <xf numFmtId="0" fontId="19" fillId="0" borderId="10" xfId="0" applyFont="1" applyFill="1" applyBorder="1"/>
    <xf numFmtId="43" fontId="0" fillId="0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64" fontId="0" fillId="36" borderId="0" xfId="1" applyNumberFormat="1" applyFont="1" applyFill="1"/>
    <xf numFmtId="43" fontId="0" fillId="36" borderId="0" xfId="0" applyNumberFormat="1" applyFill="1"/>
    <xf numFmtId="0" fontId="38" fillId="36" borderId="0" xfId="0" applyFont="1" applyFill="1"/>
    <xf numFmtId="0" fontId="19" fillId="36" borderId="0" xfId="0" applyFont="1" applyFill="1"/>
    <xf numFmtId="0" fontId="38" fillId="37" borderId="13" xfId="0" applyFont="1" applyFill="1" applyBorder="1" applyAlignment="1" applyProtection="1">
      <alignment horizontal="center"/>
    </xf>
    <xf numFmtId="0" fontId="39" fillId="37" borderId="13" xfId="0" applyFont="1" applyFill="1" applyBorder="1"/>
    <xf numFmtId="38" fontId="38" fillId="37" borderId="13" xfId="1" applyNumberFormat="1" applyFont="1" applyFill="1" applyBorder="1" applyProtection="1"/>
    <xf numFmtId="38" fontId="38" fillId="37" borderId="12" xfId="1" applyNumberFormat="1" applyFont="1" applyFill="1" applyBorder="1" applyProtection="1"/>
    <xf numFmtId="38" fontId="38" fillId="37" borderId="0" xfId="0" applyNumberFormat="1" applyFont="1" applyFill="1" applyProtection="1"/>
    <xf numFmtId="0" fontId="38" fillId="37" borderId="0" xfId="0" applyFont="1" applyFill="1" applyProtection="1"/>
    <xf numFmtId="38" fontId="26" fillId="0" borderId="10" xfId="0" applyNumberFormat="1" applyFont="1" applyFill="1" applyBorder="1" applyAlignment="1" applyProtection="1">
      <alignment horizontal="center"/>
    </xf>
    <xf numFmtId="0" fontId="26" fillId="0" borderId="0" xfId="0" applyFont="1" applyFill="1" applyAlignment="1" applyProtection="1">
      <alignment horizontal="center"/>
    </xf>
    <xf numFmtId="0" fontId="26" fillId="0" borderId="10" xfId="0" applyFont="1" applyFill="1" applyBorder="1" applyAlignment="1" applyProtection="1">
      <alignment horizontal="center" vertical="center"/>
    </xf>
    <xf numFmtId="38" fontId="26" fillId="0" borderId="10" xfId="0" applyNumberFormat="1" applyFont="1" applyFill="1" applyBorder="1" applyAlignment="1" applyProtection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C5FF"/>
      <color rgb="FF9966FF"/>
      <color rgb="FFCC66FF"/>
      <color rgb="FFFF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Budget%202024%20Plan%202025-2033/Budget%20Pak%20Endra%20email%201Sep23/Bottle%20Cost/FPBD2024%20-%2011-08-23%20+%20WI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i\AppData\Local\Temp\pid-4184\End%20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BD2023"/>
      <sheetName val="Film"/>
    </sheetNames>
    <sheetDataSet>
      <sheetData sheetId="0" refreshError="1">
        <row r="1">
          <cell r="B1" t="str">
            <v>MATCOD</v>
          </cell>
          <cell r="C1" t="str">
            <v>NAMA</v>
          </cell>
          <cell r="D1" t="str">
            <v>VCOD</v>
          </cell>
          <cell r="E1" t="str">
            <v>LOC</v>
          </cell>
        </row>
        <row r="2">
          <cell r="B2" t="str">
            <v>RTGRASUR</v>
          </cell>
          <cell r="C2" t="str">
            <v>GRANULATED SUGAR</v>
          </cell>
          <cell r="D2" t="str">
            <v>ACC</v>
          </cell>
          <cell r="E2" t="str">
            <v>IMP</v>
          </cell>
        </row>
        <row r="3">
          <cell r="B3" t="str">
            <v>RCALMCA1</v>
          </cell>
          <cell r="C3" t="str">
            <v>TUTUP ALUMINIUM BOTOL (LOGO BARU)</v>
          </cell>
          <cell r="D3" t="str">
            <v>ACL</v>
          </cell>
          <cell r="E3" t="str">
            <v>DOM</v>
          </cell>
        </row>
        <row r="4">
          <cell r="B4" t="str">
            <v>RPAL2MM1</v>
          </cell>
          <cell r="C4" t="str">
            <v>POLLYCEL.FOR MINI MEPTIN</v>
          </cell>
          <cell r="D4" t="str">
            <v>ACP</v>
          </cell>
          <cell r="E4" t="str">
            <v>DOM</v>
          </cell>
        </row>
        <row r="5">
          <cell r="B5" t="str">
            <v>RPAL2TM1</v>
          </cell>
          <cell r="C5" t="str">
            <v>POLLYC  MEPTIN TABLET</v>
          </cell>
          <cell r="D5" t="str">
            <v>ACP</v>
          </cell>
          <cell r="E5" t="str">
            <v>DOM</v>
          </cell>
        </row>
        <row r="6">
          <cell r="B6" t="str">
            <v>RPALMUC2</v>
          </cell>
          <cell r="C6" t="str">
            <v>POLLY. BLISTER MUCOSTA</v>
          </cell>
          <cell r="D6" t="str">
            <v>ACP</v>
          </cell>
          <cell r="E6" t="str">
            <v>DOM</v>
          </cell>
        </row>
        <row r="7">
          <cell r="B7" t="str">
            <v>RPALJN15</v>
          </cell>
          <cell r="C7" t="str">
            <v>PTP FOIL JINARC 15 MG</v>
          </cell>
          <cell r="D7" t="str">
            <v>ACP</v>
          </cell>
          <cell r="E7" t="str">
            <v>DOM</v>
          </cell>
        </row>
        <row r="8">
          <cell r="B8" t="str">
            <v>RPALJN30</v>
          </cell>
          <cell r="C8" t="str">
            <v>PTP FOIL JINARC 30 MG</v>
          </cell>
          <cell r="D8" t="str">
            <v>ACP</v>
          </cell>
          <cell r="E8" t="str">
            <v>DOM</v>
          </cell>
        </row>
        <row r="9">
          <cell r="B9" t="str">
            <v>RPAL1PL1</v>
          </cell>
          <cell r="C9" t="str">
            <v>PTP FOIL STRIP PLETA 100 Logo baru</v>
          </cell>
          <cell r="D9" t="str">
            <v>ACP</v>
          </cell>
          <cell r="E9" t="str">
            <v>DOM</v>
          </cell>
        </row>
        <row r="10">
          <cell r="B10" t="str">
            <v>RPA15PLB</v>
          </cell>
          <cell r="C10" t="str">
            <v>POLYNIUM STRIP DEEP</v>
          </cell>
          <cell r="D10" t="str">
            <v>AFI</v>
          </cell>
          <cell r="E10" t="str">
            <v>DOM</v>
          </cell>
        </row>
        <row r="11">
          <cell r="B11" t="str">
            <v>RTLASACG</v>
          </cell>
          <cell r="C11" t="str">
            <v>L-Aspartic Acid</v>
          </cell>
          <cell r="D11" t="str">
            <v>AGH</v>
          </cell>
          <cell r="E11" t="str">
            <v>IMP</v>
          </cell>
        </row>
        <row r="12">
          <cell r="B12" t="str">
            <v>RTLISOLG</v>
          </cell>
          <cell r="C12" t="str">
            <v>L-Isoleucine</v>
          </cell>
          <cell r="D12" t="str">
            <v>AGH</v>
          </cell>
          <cell r="E12" t="str">
            <v>IMP</v>
          </cell>
        </row>
        <row r="13">
          <cell r="B13" t="str">
            <v>RTLLEUCG</v>
          </cell>
          <cell r="C13" t="str">
            <v>L-Leucine</v>
          </cell>
          <cell r="D13" t="str">
            <v>AGH</v>
          </cell>
          <cell r="E13" t="str">
            <v>IMP</v>
          </cell>
        </row>
        <row r="14">
          <cell r="B14" t="str">
            <v>RTLMALA1</v>
          </cell>
          <cell r="C14" t="str">
            <v>DL Malic Acid</v>
          </cell>
          <cell r="D14" t="str">
            <v>AGH</v>
          </cell>
          <cell r="E14" t="str">
            <v>IMP</v>
          </cell>
        </row>
        <row r="15">
          <cell r="B15" t="str">
            <v>RTLTHRNG</v>
          </cell>
          <cell r="C15" t="str">
            <v>L-Threonine</v>
          </cell>
          <cell r="D15" t="str">
            <v>AGH</v>
          </cell>
          <cell r="E15" t="str">
            <v>IMP</v>
          </cell>
        </row>
        <row r="16">
          <cell r="B16" t="str">
            <v>RTLTRYPG</v>
          </cell>
          <cell r="C16" t="str">
            <v>L-Tryptophan</v>
          </cell>
          <cell r="D16" t="str">
            <v>AGH</v>
          </cell>
          <cell r="E16" t="str">
            <v>IMP</v>
          </cell>
        </row>
        <row r="17">
          <cell r="B17" t="str">
            <v>RTLVALIG</v>
          </cell>
          <cell r="C17" t="str">
            <v>L-Valine</v>
          </cell>
          <cell r="D17" t="str">
            <v>AGH</v>
          </cell>
          <cell r="E17" t="str">
            <v>IMP</v>
          </cell>
        </row>
        <row r="18">
          <cell r="B18" t="str">
            <v>RTSERING</v>
          </cell>
          <cell r="C18" t="str">
            <v>L-Serine</v>
          </cell>
          <cell r="D18" t="str">
            <v>AGH</v>
          </cell>
          <cell r="E18" t="str">
            <v>IMP</v>
          </cell>
        </row>
        <row r="19">
          <cell r="B19" t="str">
            <v>RTTYROSG</v>
          </cell>
          <cell r="C19" t="str">
            <v>L-Tyrosine</v>
          </cell>
          <cell r="D19" t="str">
            <v>AGH</v>
          </cell>
          <cell r="E19" t="str">
            <v>IMP</v>
          </cell>
        </row>
        <row r="20">
          <cell r="B20" t="str">
            <v>LSTRH408</v>
          </cell>
          <cell r="C20" t="str">
            <v>Ribbon Print size: 40mmx</v>
          </cell>
          <cell r="D20" t="str">
            <v>AIP</v>
          </cell>
          <cell r="E20" t="str">
            <v>DOM</v>
          </cell>
        </row>
        <row r="21">
          <cell r="B21" t="str">
            <v>RPICBO52</v>
          </cell>
          <cell r="C21" t="str">
            <v>DOOS ABILIFY OS 150 ml</v>
          </cell>
          <cell r="D21" t="str">
            <v>ANG</v>
          </cell>
          <cell r="E21" t="str">
            <v>DOM</v>
          </cell>
        </row>
        <row r="22">
          <cell r="B22" t="str">
            <v>RPPANFX1</v>
          </cell>
          <cell r="C22" t="str">
            <v>PANFIX TAPE 1 inc x 72 yds</v>
          </cell>
          <cell r="D22" t="str">
            <v>ANH</v>
          </cell>
          <cell r="E22" t="str">
            <v>DOM</v>
          </cell>
        </row>
        <row r="23">
          <cell r="B23" t="str">
            <v>LSTRN417</v>
          </cell>
          <cell r="C23" t="str">
            <v>Ribbon Print Timbangan</v>
          </cell>
          <cell r="D23" t="str">
            <v>ANH</v>
          </cell>
          <cell r="E23" t="str">
            <v>DOM</v>
          </cell>
        </row>
        <row r="24">
          <cell r="B24" t="str">
            <v>RPKPRL44</v>
          </cell>
          <cell r="C24" t="str">
            <v>Kertas Print Roll</v>
          </cell>
          <cell r="D24" t="str">
            <v>ANH</v>
          </cell>
          <cell r="E24" t="str">
            <v>DOM</v>
          </cell>
        </row>
        <row r="25">
          <cell r="B25" t="str">
            <v>RCPORT29</v>
          </cell>
          <cell r="C25" t="str">
            <v>29mm port PPA29</v>
          </cell>
          <cell r="D25" t="str">
            <v>AUS</v>
          </cell>
          <cell r="E25" t="str">
            <v>IMP</v>
          </cell>
        </row>
        <row r="26">
          <cell r="B26" t="str">
            <v>RCSPPFR4</v>
          </cell>
          <cell r="C26" t="str">
            <v>29mm PP Pull-off Cap (5mm)</v>
          </cell>
          <cell r="D26" t="str">
            <v>AUS</v>
          </cell>
          <cell r="E26" t="str">
            <v>IMP</v>
          </cell>
        </row>
        <row r="27">
          <cell r="B27" t="str">
            <v>RCSPPFR5</v>
          </cell>
          <cell r="C27" t="str">
            <v>32mm PE Pull-off Cap CEH32S</v>
          </cell>
          <cell r="D27" t="str">
            <v>AUS</v>
          </cell>
          <cell r="E27" t="str">
            <v>IMP</v>
          </cell>
        </row>
        <row r="28">
          <cell r="B28" t="str">
            <v>RCSPPFR6</v>
          </cell>
          <cell r="C28" t="str">
            <v>29 mm PP Pull-Off (5mm) DX1G22N</v>
          </cell>
          <cell r="D28" t="str">
            <v>AUS</v>
          </cell>
          <cell r="E28" t="str">
            <v>IMP</v>
          </cell>
        </row>
        <row r="29">
          <cell r="B29" t="str">
            <v>RCSPPFR6</v>
          </cell>
          <cell r="C29" t="str">
            <v>29 mm PP Pull-Off (5mm) DX1G22N</v>
          </cell>
          <cell r="D29" t="str">
            <v>AUS</v>
          </cell>
          <cell r="E29" t="str">
            <v>IMP</v>
          </cell>
        </row>
        <row r="30">
          <cell r="B30" t="str">
            <v>RCSPPFR7</v>
          </cell>
          <cell r="C30" t="str">
            <v>29 mm PP Pull-Off (5mm) DX1G22N</v>
          </cell>
          <cell r="D30" t="str">
            <v>AUS</v>
          </cell>
          <cell r="E30" t="str">
            <v>IMP</v>
          </cell>
        </row>
        <row r="31">
          <cell r="B31" t="str">
            <v>RCTWINCP</v>
          </cell>
          <cell r="C31" t="str">
            <v>CAP</v>
          </cell>
          <cell r="D31" t="str">
            <v>AUS</v>
          </cell>
          <cell r="E31" t="str">
            <v>IMP</v>
          </cell>
        </row>
        <row r="32">
          <cell r="B32" t="str">
            <v>RMSBM210</v>
          </cell>
          <cell r="C32" t="str">
            <v>Film MF518 250mm</v>
          </cell>
          <cell r="D32" t="str">
            <v>AUS</v>
          </cell>
          <cell r="E32" t="str">
            <v>IMP</v>
          </cell>
        </row>
        <row r="33">
          <cell r="B33" t="str">
            <v>RPPB4980</v>
          </cell>
          <cell r="C33" t="str">
            <v>KANTONG PLASTIK 49 X  80</v>
          </cell>
          <cell r="D33" t="str">
            <v>BCM</v>
          </cell>
          <cell r="E33" t="str">
            <v>DOM</v>
          </cell>
        </row>
        <row r="34">
          <cell r="B34" t="str">
            <v>RPPE8075</v>
          </cell>
          <cell r="C34" t="str">
            <v>Plastic Bag 80 X 75 cm</v>
          </cell>
          <cell r="D34" t="str">
            <v>BCM</v>
          </cell>
          <cell r="E34" t="str">
            <v>DOM</v>
          </cell>
        </row>
        <row r="35">
          <cell r="B35" t="str">
            <v>RSBAMOLD</v>
          </cell>
          <cell r="C35" t="str">
            <v>KANTONG PLASTIK MOUL</v>
          </cell>
          <cell r="D35" t="str">
            <v>BCM</v>
          </cell>
          <cell r="E35" t="str">
            <v>DOM</v>
          </cell>
        </row>
        <row r="36">
          <cell r="B36" t="str">
            <v>RPPE5050</v>
          </cell>
          <cell r="C36" t="str">
            <v>PE Bags 500 mtr/ roll (50 micron x 480 mm)</v>
          </cell>
          <cell r="D36" t="str">
            <v>BCM</v>
          </cell>
          <cell r="E36" t="str">
            <v>DOM</v>
          </cell>
        </row>
        <row r="37">
          <cell r="B37" t="str">
            <v>RPPESB5D</v>
          </cell>
          <cell r="C37" t="str">
            <v>Plastic Klip (Single Bag) 500 Ml</v>
          </cell>
          <cell r="D37" t="str">
            <v>BCM</v>
          </cell>
          <cell r="E37" t="str">
            <v>DOM</v>
          </cell>
        </row>
        <row r="38">
          <cell r="B38" t="str">
            <v>RIRS2VCF</v>
          </cell>
          <cell r="C38" t="str">
            <v>A3 W/o Filter-Assembled</v>
          </cell>
          <cell r="D38" t="str">
            <v>BQP</v>
          </cell>
          <cell r="E38" t="str">
            <v>IMP</v>
          </cell>
        </row>
        <row r="39">
          <cell r="B39" t="str">
            <v>RIRLCLMC</v>
          </cell>
          <cell r="C39" t="str">
            <v>ASSEMBLED ROLLER CLAMP</v>
          </cell>
          <cell r="D39" t="str">
            <v>BQP</v>
          </cell>
          <cell r="E39" t="str">
            <v>IMP</v>
          </cell>
        </row>
        <row r="40">
          <cell r="B40" t="str">
            <v>RIRHT107</v>
          </cell>
          <cell r="C40" t="str">
            <v>HT107</v>
          </cell>
          <cell r="D40" t="str">
            <v>BQP</v>
          </cell>
          <cell r="E40" t="str">
            <v>IMP</v>
          </cell>
        </row>
        <row r="41">
          <cell r="B41" t="str">
            <v>RIRLLCNT</v>
          </cell>
          <cell r="C41" t="str">
            <v>MLS02</v>
          </cell>
          <cell r="D41" t="str">
            <v>BQP</v>
          </cell>
          <cell r="E41" t="str">
            <v>IMP</v>
          </cell>
        </row>
        <row r="42">
          <cell r="B42" t="str">
            <v>RIYSITEC</v>
          </cell>
          <cell r="C42" t="str">
            <v>ST102IR</v>
          </cell>
          <cell r="D42" t="str">
            <v>BQP</v>
          </cell>
          <cell r="E42" t="str">
            <v>IMP</v>
          </cell>
        </row>
        <row r="43">
          <cell r="B43" t="str">
            <v>RTGLYRIN</v>
          </cell>
          <cell r="C43" t="str">
            <v>Superol K Glycerin</v>
          </cell>
          <cell r="D43" t="str">
            <v>BTC</v>
          </cell>
          <cell r="E43" t="str">
            <v>DOM</v>
          </cell>
        </row>
        <row r="44">
          <cell r="B44" t="str">
            <v>RTCACL22</v>
          </cell>
          <cell r="C44" t="str">
            <v>Calcium Cloride</v>
          </cell>
          <cell r="D44" t="str">
            <v>CFL</v>
          </cell>
          <cell r="E44" t="str">
            <v>IMP</v>
          </cell>
        </row>
        <row r="45">
          <cell r="B45" t="str">
            <v>RTKCLCFL</v>
          </cell>
          <cell r="C45" t="str">
            <v>Potassium Cloride</v>
          </cell>
          <cell r="D45" t="str">
            <v>CFL</v>
          </cell>
          <cell r="E45" t="str">
            <v>IMP</v>
          </cell>
        </row>
        <row r="46">
          <cell r="B46" t="str">
            <v>LBSAD404</v>
          </cell>
          <cell r="C46" t="str">
            <v>Brosur Otsu-D40</v>
          </cell>
          <cell r="D46" t="str">
            <v>CPI</v>
          </cell>
          <cell r="E46" t="str">
            <v>DOM</v>
          </cell>
        </row>
        <row r="47">
          <cell r="B47" t="str">
            <v>LBSADM24</v>
          </cell>
          <cell r="C47" t="str">
            <v>Brosur Otsu-MGSO4</v>
          </cell>
          <cell r="D47" t="str">
            <v>CPI</v>
          </cell>
          <cell r="E47" t="str">
            <v>DOM</v>
          </cell>
        </row>
        <row r="48">
          <cell r="B48" t="str">
            <v>LBSADM85</v>
          </cell>
          <cell r="C48" t="str">
            <v>Brosur Meylon-84 BP</v>
          </cell>
          <cell r="D48" t="str">
            <v>CPI</v>
          </cell>
          <cell r="E48" t="str">
            <v>DOM</v>
          </cell>
        </row>
        <row r="49">
          <cell r="B49" t="str">
            <v>LBSADPC3</v>
          </cell>
          <cell r="C49" t="str">
            <v>Brosur Otsu-KCl 7.46</v>
          </cell>
          <cell r="D49" t="str">
            <v>CPI</v>
          </cell>
          <cell r="E49" t="str">
            <v>DOM</v>
          </cell>
        </row>
        <row r="50">
          <cell r="B50" t="str">
            <v>LBSADSC4</v>
          </cell>
          <cell r="C50" t="str">
            <v>Brosur Otsu-NS, 25mL</v>
          </cell>
          <cell r="D50" t="str">
            <v>CPI</v>
          </cell>
          <cell r="E50" t="str">
            <v>DOM</v>
          </cell>
        </row>
        <row r="51">
          <cell r="B51" t="str">
            <v>LBSADWF4</v>
          </cell>
          <cell r="C51" t="str">
            <v>Brosur Otsu-WI, 25mL</v>
          </cell>
          <cell r="D51" t="str">
            <v>CPI</v>
          </cell>
          <cell r="E51" t="str">
            <v>DOM</v>
          </cell>
        </row>
        <row r="52">
          <cell r="B52" t="str">
            <v>LBSALPIL</v>
          </cell>
          <cell r="C52" t="str">
            <v>PIL Aminoleban Export</v>
          </cell>
          <cell r="D52" t="str">
            <v>CPI</v>
          </cell>
          <cell r="E52" t="str">
            <v>DOM</v>
          </cell>
        </row>
        <row r="53">
          <cell r="B53" t="str">
            <v>LBSAMPL1</v>
          </cell>
          <cell r="C53" t="str">
            <v>Brosur Twist Off Exp</v>
          </cell>
          <cell r="D53" t="str">
            <v>CPI</v>
          </cell>
          <cell r="E53" t="str">
            <v>DOM</v>
          </cell>
        </row>
        <row r="54">
          <cell r="B54" t="str">
            <v>LBSASC10</v>
          </cell>
          <cell r="C54" t="str">
            <v>PI Otsu-NS, 10 mL</v>
          </cell>
          <cell r="D54" t="str">
            <v>CPI</v>
          </cell>
          <cell r="E54" t="str">
            <v>DOM</v>
          </cell>
        </row>
        <row r="55">
          <cell r="B55" t="str">
            <v>LBSASE57</v>
          </cell>
          <cell r="C55" t="str">
            <v>Brosur ASERING-5</v>
          </cell>
          <cell r="D55" t="str">
            <v>CPI</v>
          </cell>
          <cell r="E55" t="str">
            <v>DOM</v>
          </cell>
        </row>
        <row r="56">
          <cell r="B56" t="str">
            <v>LBSASER7</v>
          </cell>
          <cell r="C56" t="str">
            <v>Brosur Asering LVP-PB</v>
          </cell>
          <cell r="D56" t="str">
            <v>CPI</v>
          </cell>
          <cell r="E56" t="str">
            <v>DOM</v>
          </cell>
        </row>
        <row r="57">
          <cell r="B57" t="str">
            <v>LBSAWI10</v>
          </cell>
          <cell r="C57" t="str">
            <v>PI Otsu-WI, 10 mL</v>
          </cell>
          <cell r="D57" t="str">
            <v>CPI</v>
          </cell>
          <cell r="E57" t="str">
            <v>DOM</v>
          </cell>
        </row>
        <row r="58">
          <cell r="B58" t="str">
            <v>LBSBAL52</v>
          </cell>
          <cell r="C58" t="str">
            <v>PI Aminoleban (Domestik)</v>
          </cell>
          <cell r="D58" t="str">
            <v>CPI</v>
          </cell>
          <cell r="E58" t="str">
            <v>DOM</v>
          </cell>
        </row>
        <row r="59">
          <cell r="B59" t="str">
            <v>LBSBAP52</v>
          </cell>
          <cell r="C59" t="str">
            <v>Package Insert Amiparen 500 mL (Komposisi)</v>
          </cell>
          <cell r="D59" t="str">
            <v>CPI</v>
          </cell>
          <cell r="E59" t="str">
            <v>DOM</v>
          </cell>
        </row>
        <row r="60">
          <cell r="B60" t="str">
            <v>LBSBFPL1</v>
          </cell>
          <cell r="C60" t="str">
            <v>PIL BFluid Infusion</v>
          </cell>
          <cell r="D60" t="str">
            <v>CPI</v>
          </cell>
          <cell r="E60" t="str">
            <v>DOM</v>
          </cell>
        </row>
        <row r="61">
          <cell r="B61" t="str">
            <v>LBSBKD23</v>
          </cell>
          <cell r="C61" t="str">
            <v>Package Insert Kidmin</v>
          </cell>
          <cell r="D61" t="str">
            <v>CPI</v>
          </cell>
          <cell r="E61" t="str">
            <v>DOM</v>
          </cell>
        </row>
        <row r="62">
          <cell r="B62" t="str">
            <v>LBSBSPG6</v>
          </cell>
          <cell r="C62" t="str">
            <v>Package Insert Pan-Amin</v>
          </cell>
          <cell r="D62" t="str">
            <v>CPI</v>
          </cell>
          <cell r="E62" t="str">
            <v>DOM</v>
          </cell>
        </row>
        <row r="63">
          <cell r="B63" t="str">
            <v>LBSDTER7</v>
          </cell>
          <cell r="C63" t="str">
            <v>Brosur Otsutran-40</v>
          </cell>
          <cell r="D63" t="str">
            <v>CPI</v>
          </cell>
          <cell r="E63" t="str">
            <v>DOM</v>
          </cell>
        </row>
        <row r="64">
          <cell r="B64" t="str">
            <v>LBSHKAL1</v>
          </cell>
          <cell r="C64" t="str">
            <v>PI Aminoleban (Hongkong)</v>
          </cell>
          <cell r="D64" t="str">
            <v>CPI</v>
          </cell>
          <cell r="E64" t="str">
            <v>DOM</v>
          </cell>
        </row>
        <row r="65">
          <cell r="B65" t="str">
            <v>LBSHKFLU</v>
          </cell>
          <cell r="C65" t="str">
            <v>PI Universal BFluid</v>
          </cell>
          <cell r="D65" t="str">
            <v>CPI</v>
          </cell>
          <cell r="E65" t="str">
            <v>DOM</v>
          </cell>
        </row>
        <row r="66">
          <cell r="B66" t="str">
            <v>LBSMAN27</v>
          </cell>
          <cell r="C66" t="str">
            <v>Brosur Otsu-Mannitol 20</v>
          </cell>
          <cell r="D66" t="str">
            <v>CPI</v>
          </cell>
          <cell r="E66" t="str">
            <v>DOM</v>
          </cell>
        </row>
        <row r="67">
          <cell r="B67" t="str">
            <v>LBSMAN57</v>
          </cell>
          <cell r="C67" t="str">
            <v>Brosur Otsu-Mannitol 20</v>
          </cell>
          <cell r="D67" t="str">
            <v>CPI</v>
          </cell>
          <cell r="E67" t="str">
            <v>DOM</v>
          </cell>
        </row>
        <row r="68">
          <cell r="B68" t="str">
            <v>LBSMNAML</v>
          </cell>
          <cell r="C68" t="str">
            <v>PI Aminoleban Export</v>
          </cell>
          <cell r="D68" t="str">
            <v>CPI</v>
          </cell>
          <cell r="E68" t="str">
            <v>DOM</v>
          </cell>
        </row>
        <row r="69">
          <cell r="B69" t="str">
            <v>LBSMNFLU</v>
          </cell>
          <cell r="C69" t="str">
            <v>PI Bfluid Injection</v>
          </cell>
          <cell r="D69" t="str">
            <v>CPI</v>
          </cell>
          <cell r="E69" t="str">
            <v>DOM</v>
          </cell>
        </row>
        <row r="70">
          <cell r="B70" t="str">
            <v>LBSMNPLU</v>
          </cell>
          <cell r="C70" t="str">
            <v>PIL Bfluid Injection</v>
          </cell>
          <cell r="D70" t="str">
            <v>CPI</v>
          </cell>
          <cell r="E70" t="str">
            <v>DOM</v>
          </cell>
        </row>
        <row r="71">
          <cell r="B71" t="str">
            <v>LBSMYAL2</v>
          </cell>
          <cell r="C71" t="str">
            <v>Pack. Insert Aminoleban</v>
          </cell>
          <cell r="D71" t="str">
            <v>CPI</v>
          </cell>
          <cell r="E71" t="str">
            <v>DOM</v>
          </cell>
        </row>
        <row r="72">
          <cell r="B72" t="str">
            <v>LBSMYKD2</v>
          </cell>
          <cell r="C72" t="str">
            <v>Package Insert Kidmin</v>
          </cell>
          <cell r="D72" t="str">
            <v>CPI</v>
          </cell>
          <cell r="E72" t="str">
            <v>DOM</v>
          </cell>
        </row>
        <row r="73">
          <cell r="B73" t="str">
            <v>LBSMYPG2</v>
          </cell>
          <cell r="C73" t="str">
            <v>Package Insert Pan-Amin</v>
          </cell>
          <cell r="D73" t="str">
            <v>CPI</v>
          </cell>
          <cell r="E73" t="str">
            <v>DOM</v>
          </cell>
        </row>
        <row r="74">
          <cell r="B74" t="str">
            <v>LBSP2TE7</v>
          </cell>
          <cell r="C74" t="str">
            <v>Brosur Otsu-D10</v>
          </cell>
          <cell r="D74" t="str">
            <v>CPI</v>
          </cell>
          <cell r="E74" t="str">
            <v>DOM</v>
          </cell>
        </row>
        <row r="75">
          <cell r="B75" t="str">
            <v>LBSP4AB5</v>
          </cell>
          <cell r="C75" t="str">
            <v>PI KA-EN 4A &amp; 4B</v>
          </cell>
          <cell r="D75" t="str">
            <v>CPI</v>
          </cell>
          <cell r="E75" t="str">
            <v>DOM</v>
          </cell>
        </row>
        <row r="76">
          <cell r="B76" t="str">
            <v>LBSPHOT7</v>
          </cell>
          <cell r="C76" t="str">
            <v>Brosur Potacol-R 500 mL</v>
          </cell>
          <cell r="D76" t="str">
            <v>CPI</v>
          </cell>
          <cell r="E76" t="str">
            <v>DOM</v>
          </cell>
        </row>
        <row r="77">
          <cell r="B77" t="str">
            <v>LBSPILAL</v>
          </cell>
          <cell r="C77" t="str">
            <v>PIL Aminoleban (Domestik)</v>
          </cell>
          <cell r="D77" t="str">
            <v>CPI</v>
          </cell>
          <cell r="E77" t="str">
            <v>DOM</v>
          </cell>
        </row>
        <row r="78">
          <cell r="B78" t="str">
            <v>LBSPK1B7</v>
          </cell>
          <cell r="C78" t="str">
            <v>Brosur KA-EN 1B</v>
          </cell>
          <cell r="D78" t="str">
            <v>CPI</v>
          </cell>
          <cell r="E78" t="str">
            <v>DOM</v>
          </cell>
        </row>
        <row r="79">
          <cell r="B79" t="str">
            <v>LBSPKG37</v>
          </cell>
          <cell r="C79" t="str">
            <v>Brosur KA-EN MG3</v>
          </cell>
          <cell r="D79" t="str">
            <v>CPI</v>
          </cell>
          <cell r="E79" t="str">
            <v>DOM</v>
          </cell>
        </row>
        <row r="80">
          <cell r="B80" t="str">
            <v>LBSPKN37</v>
          </cell>
          <cell r="C80" t="str">
            <v>Brosur KA-EN 3A &amp; 3B</v>
          </cell>
          <cell r="D80" t="str">
            <v>CPI</v>
          </cell>
          <cell r="E80" t="str">
            <v>DOM</v>
          </cell>
        </row>
        <row r="81">
          <cell r="B81" t="str">
            <v>LBSPMAR7</v>
          </cell>
          <cell r="C81" t="str">
            <v>Brosur MARTOS-10</v>
          </cell>
          <cell r="D81" t="str">
            <v>CPI</v>
          </cell>
          <cell r="E81" t="str">
            <v>DOM</v>
          </cell>
        </row>
        <row r="82">
          <cell r="B82" t="str">
            <v>LBSPO5D7</v>
          </cell>
          <cell r="C82" t="str">
            <v>Brosur Otsu-D5 500mL</v>
          </cell>
          <cell r="D82" t="str">
            <v>CPI</v>
          </cell>
          <cell r="E82" t="str">
            <v>DOM</v>
          </cell>
        </row>
        <row r="83">
          <cell r="B83" t="str">
            <v>LBSPOLRG</v>
          </cell>
          <cell r="C83" t="str">
            <v>PI Ringer Lactate (Generik)</v>
          </cell>
          <cell r="D83" t="str">
            <v>CPI</v>
          </cell>
          <cell r="E83" t="str">
            <v>DOM</v>
          </cell>
        </row>
        <row r="84">
          <cell r="B84" t="str">
            <v>LBSPONS7</v>
          </cell>
          <cell r="C84" t="str">
            <v>Brosur Otsu-NS 500mL</v>
          </cell>
          <cell r="D84" t="str">
            <v>CPI</v>
          </cell>
          <cell r="E84" t="str">
            <v>DOM</v>
          </cell>
        </row>
        <row r="85">
          <cell r="B85" t="str">
            <v>LBSPPFL1</v>
          </cell>
          <cell r="C85" t="str">
            <v>PI Bfluid (Philipina)</v>
          </cell>
          <cell r="D85" t="str">
            <v>CPI</v>
          </cell>
          <cell r="E85" t="str">
            <v>DOM</v>
          </cell>
        </row>
        <row r="86">
          <cell r="B86" t="str">
            <v>LBSPRAT7</v>
          </cell>
          <cell r="C86" t="str">
            <v>Brosur Otsu-RLD5</v>
          </cell>
          <cell r="D86" t="str">
            <v>CPI</v>
          </cell>
          <cell r="E86" t="str">
            <v>DOM</v>
          </cell>
        </row>
        <row r="87">
          <cell r="B87" t="str">
            <v>LBSPRIR7</v>
          </cell>
          <cell r="C87" t="str">
            <v>Brosur Otsu-RS</v>
          </cell>
          <cell r="D87" t="str">
            <v>CPI</v>
          </cell>
          <cell r="E87" t="str">
            <v>DOM</v>
          </cell>
        </row>
        <row r="88">
          <cell r="B88" t="str">
            <v>LBSPRS37</v>
          </cell>
          <cell r="C88" t="str">
            <v>Brosur Otsu-Saline 3</v>
          </cell>
          <cell r="D88" t="str">
            <v>CPI</v>
          </cell>
          <cell r="E88" t="str">
            <v>DOM</v>
          </cell>
        </row>
        <row r="89">
          <cell r="B89" t="str">
            <v>LBSPS107</v>
          </cell>
          <cell r="C89" t="str">
            <v>Brosur Otsu-D10, 1/5 NS</v>
          </cell>
          <cell r="D89" t="str">
            <v>CPI</v>
          </cell>
          <cell r="E89" t="str">
            <v>DOM</v>
          </cell>
        </row>
        <row r="90">
          <cell r="B90" t="str">
            <v>LBSPS127</v>
          </cell>
          <cell r="C90" t="str">
            <v>Brosur Otsu-D5, 1/4 NS</v>
          </cell>
          <cell r="D90" t="str">
            <v>CPI</v>
          </cell>
          <cell r="E90" t="str">
            <v>DOM</v>
          </cell>
        </row>
        <row r="91">
          <cell r="B91" t="str">
            <v>LBSPSEK7</v>
          </cell>
          <cell r="C91" t="str">
            <v>Brosur Otsu-D5, 1/2 NS</v>
          </cell>
          <cell r="D91" t="str">
            <v>CPI</v>
          </cell>
          <cell r="E91" t="str">
            <v>DOM</v>
          </cell>
        </row>
        <row r="92">
          <cell r="B92" t="str">
            <v>LBSPSOK7</v>
          </cell>
          <cell r="C92" t="str">
            <v>Brosur Otsu-D5, NS</v>
          </cell>
          <cell r="D92" t="str">
            <v>CPI</v>
          </cell>
          <cell r="E92" t="str">
            <v>DOM</v>
          </cell>
        </row>
        <row r="93">
          <cell r="B93" t="str">
            <v>LBSSASR1</v>
          </cell>
          <cell r="C93" t="str">
            <v>PI Asering (Softbag)</v>
          </cell>
          <cell r="D93" t="str">
            <v>CPI</v>
          </cell>
          <cell r="E93" t="str">
            <v>DOM</v>
          </cell>
        </row>
        <row r="94">
          <cell r="B94" t="str">
            <v>LBSSBFL2</v>
          </cell>
          <cell r="C94" t="str">
            <v>PI Universal BFluid</v>
          </cell>
          <cell r="D94" t="str">
            <v>CPI</v>
          </cell>
          <cell r="E94" t="str">
            <v>DOM</v>
          </cell>
        </row>
        <row r="95">
          <cell r="B95" t="str">
            <v>LBSSKN32</v>
          </cell>
          <cell r="C95" t="str">
            <v>PI KA-EN 3B (Softbag)</v>
          </cell>
          <cell r="D95" t="str">
            <v>CPI</v>
          </cell>
          <cell r="E95" t="str">
            <v>DOM</v>
          </cell>
        </row>
        <row r="96">
          <cell r="B96" t="str">
            <v>LBSTFLU2</v>
          </cell>
          <cell r="C96" t="str">
            <v>PI Universal BFluid Infusion (New)</v>
          </cell>
          <cell r="D96" t="str">
            <v>CPI</v>
          </cell>
          <cell r="E96" t="str">
            <v>DOM</v>
          </cell>
        </row>
        <row r="97">
          <cell r="B97" t="str">
            <v>LBSTKD22</v>
          </cell>
          <cell r="C97" t="str">
            <v>Package Insert Kidmin</v>
          </cell>
          <cell r="D97" t="str">
            <v>CPI</v>
          </cell>
          <cell r="E97" t="str">
            <v>DOM</v>
          </cell>
        </row>
        <row r="98">
          <cell r="B98" t="str">
            <v>LBSTLAL1</v>
          </cell>
          <cell r="C98" t="str">
            <v>PI Aminoleban Thailand (New)</v>
          </cell>
          <cell r="D98" t="str">
            <v>CPI</v>
          </cell>
          <cell r="E98" t="str">
            <v>DOM</v>
          </cell>
        </row>
        <row r="99">
          <cell r="B99" t="str">
            <v>LBSTLAP1</v>
          </cell>
          <cell r="C99" t="str">
            <v>PI Amiparen Thailand (New)</v>
          </cell>
          <cell r="D99" t="str">
            <v>CPI</v>
          </cell>
          <cell r="E99" t="str">
            <v>DOM</v>
          </cell>
        </row>
        <row r="100">
          <cell r="B100" t="str">
            <v>LBSTLKD5</v>
          </cell>
          <cell r="C100" t="str">
            <v>Package Insert Kidmin</v>
          </cell>
          <cell r="D100" t="str">
            <v>CPI</v>
          </cell>
          <cell r="E100" t="str">
            <v>DOM</v>
          </cell>
        </row>
        <row r="101">
          <cell r="B101" t="str">
            <v>LBSTLMAN</v>
          </cell>
          <cell r="C101" t="str">
            <v>Brosur Otsu-Mannitol 20</v>
          </cell>
          <cell r="D101" t="str">
            <v>CPI</v>
          </cell>
          <cell r="E101" t="str">
            <v>DOM</v>
          </cell>
        </row>
        <row r="102">
          <cell r="B102" t="str">
            <v>LBSTLPAG</v>
          </cell>
          <cell r="C102" t="str">
            <v>Package Insert Pan-Amin</v>
          </cell>
          <cell r="D102" t="str">
            <v>CPI</v>
          </cell>
          <cell r="E102" t="str">
            <v>DOM</v>
          </cell>
        </row>
        <row r="103">
          <cell r="B103" t="str">
            <v>LBSXO5D7</v>
          </cell>
          <cell r="C103" t="str">
            <v>Brosur Otsu-D5 (@40 pcs)</v>
          </cell>
          <cell r="D103" t="str">
            <v>CPI</v>
          </cell>
          <cell r="E103" t="str">
            <v>DOM</v>
          </cell>
        </row>
        <row r="104">
          <cell r="B104" t="str">
            <v>LBSXOLR7</v>
          </cell>
          <cell r="C104" t="str">
            <v>Brosur Otsu-RL</v>
          </cell>
          <cell r="D104" t="str">
            <v>CPI</v>
          </cell>
          <cell r="E104" t="str">
            <v>DOM</v>
          </cell>
        </row>
        <row r="105">
          <cell r="B105" t="str">
            <v>LBSXONS7</v>
          </cell>
          <cell r="C105" t="str">
            <v>Brosur Otsu-NS 100 mL</v>
          </cell>
          <cell r="D105" t="str">
            <v>CPI</v>
          </cell>
          <cell r="E105" t="str">
            <v>DOM</v>
          </cell>
        </row>
        <row r="106">
          <cell r="B106" t="str">
            <v>LBSYMIZ7</v>
          </cell>
          <cell r="C106" t="str">
            <v>Brosur Sterile WFI 1000</v>
          </cell>
          <cell r="D106" t="str">
            <v>CPI</v>
          </cell>
          <cell r="E106" t="str">
            <v>DOM</v>
          </cell>
        </row>
        <row r="107">
          <cell r="B107" t="str">
            <v>LBSYRUS7</v>
          </cell>
          <cell r="C107" t="str">
            <v>Brosur Otsu-NS 1000mL @15 pcs (PP)</v>
          </cell>
          <cell r="D107" t="str">
            <v>CPI</v>
          </cell>
          <cell r="E107" t="str">
            <v>DOM</v>
          </cell>
        </row>
        <row r="108">
          <cell r="B108" t="str">
            <v>LSTMHKU1</v>
          </cell>
          <cell r="C108" t="str">
            <v>Stiker Shipping Mark</v>
          </cell>
          <cell r="D108" t="str">
            <v>CPI</v>
          </cell>
          <cell r="E108" t="str">
            <v>DOM</v>
          </cell>
        </row>
        <row r="109">
          <cell r="B109" t="str">
            <v>LSTMRTLU</v>
          </cell>
          <cell r="C109" t="str">
            <v>Stiker Shipping Mark</v>
          </cell>
          <cell r="D109" t="str">
            <v>CPI</v>
          </cell>
          <cell r="E109" t="str">
            <v>DOM</v>
          </cell>
        </row>
        <row r="110">
          <cell r="B110" t="str">
            <v>LSTMRVTU</v>
          </cell>
          <cell r="C110" t="str">
            <v>Sticker Shipping Mark</v>
          </cell>
          <cell r="D110" t="str">
            <v>CPI</v>
          </cell>
          <cell r="E110" t="str">
            <v>DOM</v>
          </cell>
        </row>
        <row r="111">
          <cell r="B111" t="str">
            <v>LSTMYNIL</v>
          </cell>
          <cell r="C111" t="str">
            <v>Stiker Shipping Mark</v>
          </cell>
          <cell r="D111" t="str">
            <v>CPI</v>
          </cell>
          <cell r="E111" t="str">
            <v>DOM</v>
          </cell>
        </row>
        <row r="112">
          <cell r="B112" t="str">
            <v>LSTPM5RK</v>
          </cell>
          <cell r="C112" t="str">
            <v>Stiker Shipping Mark</v>
          </cell>
          <cell r="D112" t="str">
            <v>CPI</v>
          </cell>
          <cell r="E112" t="str">
            <v>DOM</v>
          </cell>
        </row>
        <row r="113">
          <cell r="B113" t="str">
            <v>LSTPSPL2</v>
          </cell>
          <cell r="C113" t="str">
            <v>Stiker "Sample" Tempel di Sachet</v>
          </cell>
          <cell r="D113" t="str">
            <v>CPI</v>
          </cell>
          <cell r="E113" t="str">
            <v>DOM</v>
          </cell>
        </row>
        <row r="114">
          <cell r="B114" t="str">
            <v>LSTSLSP8</v>
          </cell>
          <cell r="C114" t="str">
            <v>Stiker Shipping Mark</v>
          </cell>
          <cell r="D114" t="str">
            <v>CPI</v>
          </cell>
          <cell r="E114" t="str">
            <v>DOM</v>
          </cell>
        </row>
        <row r="115">
          <cell r="B115" t="str">
            <v>LTLBFREG</v>
          </cell>
          <cell r="C115" t="str">
            <v>Stiker Barrier Bag</v>
          </cell>
          <cell r="D115" t="str">
            <v>CPI</v>
          </cell>
          <cell r="E115" t="str">
            <v>DOM</v>
          </cell>
        </row>
        <row r="116">
          <cell r="B116" t="str">
            <v>LBSMOFLU</v>
          </cell>
          <cell r="C116" t="str">
            <v>PI Universal Bfluid Infusion (Macau)</v>
          </cell>
          <cell r="D116" t="str">
            <v>CPI</v>
          </cell>
          <cell r="E116" t="str">
            <v>DOM</v>
          </cell>
        </row>
        <row r="117">
          <cell r="B117" t="str">
            <v>LBSMOPIL</v>
          </cell>
          <cell r="C117" t="str">
            <v>PIL Universal Bfluid Infusion (Macau)</v>
          </cell>
          <cell r="D117" t="str">
            <v>CPI</v>
          </cell>
          <cell r="E117" t="str">
            <v>DOM</v>
          </cell>
        </row>
        <row r="118">
          <cell r="B118" t="str">
            <v>LBSPGTMY</v>
          </cell>
          <cell r="C118" t="str">
            <v>Brosure Proten Gold Green Tea Myanmar</v>
          </cell>
          <cell r="D118" t="str">
            <v>CPI</v>
          </cell>
          <cell r="E118" t="str">
            <v>DOM</v>
          </cell>
        </row>
        <row r="119">
          <cell r="B119" t="str">
            <v>LBSVTFLU</v>
          </cell>
          <cell r="C119" t="str">
            <v>PI Universal Bfluid Infusion (Vietnam)</v>
          </cell>
          <cell r="D119" t="str">
            <v>CPI</v>
          </cell>
          <cell r="E119" t="str">
            <v>DOM</v>
          </cell>
        </row>
        <row r="120">
          <cell r="B120" t="str">
            <v>LBSVTPIL</v>
          </cell>
          <cell r="C120" t="str">
            <v>PIL Universal Bfluid Infusion (Vietnam)</v>
          </cell>
          <cell r="D120" t="str">
            <v>CPI</v>
          </cell>
          <cell r="E120" t="str">
            <v>DOM</v>
          </cell>
        </row>
        <row r="121">
          <cell r="B121" t="str">
            <v>LSTMRMOU</v>
          </cell>
          <cell r="C121" t="str">
            <v>Stiker Shipping Mark Exp. Macau -Universal</v>
          </cell>
          <cell r="D121" t="str">
            <v>CPI</v>
          </cell>
          <cell r="E121" t="str">
            <v>DOM</v>
          </cell>
        </row>
        <row r="122">
          <cell r="B122" t="str">
            <v>LSTPSPL1</v>
          </cell>
          <cell r="C122" t="str">
            <v>Stiker "Sample" Tempel di IB &amp; OB</v>
          </cell>
          <cell r="D122" t="str">
            <v>CPI</v>
          </cell>
          <cell r="E122" t="str">
            <v>DOM</v>
          </cell>
        </row>
        <row r="123">
          <cell r="B123" t="str">
            <v>LBSIDFLU</v>
          </cell>
          <cell r="C123" t="str">
            <v>PI Universal Bfluid Infusion (India)</v>
          </cell>
          <cell r="D123" t="str">
            <v>CPI</v>
          </cell>
          <cell r="E123" t="str">
            <v>DOM</v>
          </cell>
        </row>
        <row r="124">
          <cell r="B124" t="str">
            <v>LBSIDPIL</v>
          </cell>
          <cell r="C124" t="str">
            <v>PIL BFluid Infusion India</v>
          </cell>
          <cell r="D124" t="str">
            <v>CPI</v>
          </cell>
          <cell r="E124" t="str">
            <v>DOM</v>
          </cell>
        </row>
        <row r="125">
          <cell r="B125" t="str">
            <v>LBSSHESU</v>
          </cell>
          <cell r="C125" t="str">
            <v>Package Insert HES 130 500 Ml</v>
          </cell>
          <cell r="D125" t="str">
            <v>CPI</v>
          </cell>
          <cell r="E125" t="str">
            <v>DOM</v>
          </cell>
        </row>
        <row r="126">
          <cell r="B126" t="str">
            <v>RPICBMT3</v>
          </cell>
          <cell r="C126" t="str">
            <v>DOOS ABILIFY MAINTENA 300 MG</v>
          </cell>
          <cell r="D126" t="str">
            <v>CPI</v>
          </cell>
          <cell r="E126" t="str">
            <v>DOM</v>
          </cell>
        </row>
        <row r="127">
          <cell r="B127" t="str">
            <v>LBSSKN33</v>
          </cell>
          <cell r="C127" t="str">
            <v>Brosur KA-EN 3B Softbag (Dextrose Monohydrat</v>
          </cell>
          <cell r="D127" t="str">
            <v>CPI</v>
          </cell>
          <cell r="E127" t="str">
            <v>DOM</v>
          </cell>
        </row>
        <row r="128">
          <cell r="B128" t="str">
            <v>LBSP2TRG</v>
          </cell>
          <cell r="C128" t="str">
            <v>PI Dextrose Monohydrate 10%</v>
          </cell>
          <cell r="D128" t="str">
            <v>CPI</v>
          </cell>
          <cell r="E128" t="str">
            <v>DOM</v>
          </cell>
        </row>
        <row r="129">
          <cell r="B129" t="str">
            <v>LBSPO5DG</v>
          </cell>
          <cell r="C129" t="str">
            <v>PI Dextrose Monohydrate 10%</v>
          </cell>
          <cell r="D129" t="str">
            <v>CPI</v>
          </cell>
          <cell r="E129" t="str">
            <v>DOM</v>
          </cell>
        </row>
        <row r="130">
          <cell r="B130" t="str">
            <v>LBSPONSG</v>
          </cell>
          <cell r="C130" t="str">
            <v>PI Sodium Chloride 500mL</v>
          </cell>
          <cell r="D130" t="str">
            <v>CPI</v>
          </cell>
          <cell r="E130" t="str">
            <v>DOM</v>
          </cell>
        </row>
        <row r="131">
          <cell r="B131" t="str">
            <v>LBSPRIT7</v>
          </cell>
          <cell r="C131" t="str">
            <v>Brosur Otsu-RD5 @20 pcs (PP)</v>
          </cell>
          <cell r="D131" t="str">
            <v>CPI</v>
          </cell>
          <cell r="E131" t="str">
            <v>DOM</v>
          </cell>
        </row>
        <row r="132">
          <cell r="B132" t="str">
            <v>LBSSOTNS</v>
          </cell>
          <cell r="C132" t="str">
            <v>Brosur Otsu-NS, 250 mL</v>
          </cell>
          <cell r="D132" t="str">
            <v>CPI</v>
          </cell>
          <cell r="E132" t="str">
            <v>DOM</v>
          </cell>
        </row>
        <row r="133">
          <cell r="B133" t="str">
            <v>LBSAGD40</v>
          </cell>
          <cell r="C133" t="str">
            <v>PI Dextrose Monohydrate 400MG</v>
          </cell>
          <cell r="D133" t="str">
            <v>CPI</v>
          </cell>
          <cell r="E133" t="str">
            <v>DOM</v>
          </cell>
        </row>
        <row r="134">
          <cell r="B134" t="str">
            <v>LBSAGKCL</v>
          </cell>
          <cell r="C134" t="str">
            <v>PI Potassium Chloride 25ml</v>
          </cell>
          <cell r="D134" t="str">
            <v>CPI</v>
          </cell>
          <cell r="E134" t="str">
            <v>DOM</v>
          </cell>
        </row>
        <row r="135">
          <cell r="B135" t="str">
            <v>LBSAG1SC</v>
          </cell>
          <cell r="C135" t="str">
            <v>PI Sodium Chloride 10 Ml</v>
          </cell>
          <cell r="D135" t="str">
            <v>CPI</v>
          </cell>
          <cell r="E135" t="str">
            <v>DOM</v>
          </cell>
        </row>
        <row r="136">
          <cell r="B136" t="str">
            <v>LBSAG2SC</v>
          </cell>
          <cell r="C136" t="str">
            <v>PI Sodium Chloride 25 Ml</v>
          </cell>
          <cell r="D136" t="str">
            <v>CPI</v>
          </cell>
          <cell r="E136" t="str">
            <v>DOM</v>
          </cell>
        </row>
        <row r="137">
          <cell r="B137" t="str">
            <v>LBSAGMGU</v>
          </cell>
          <cell r="C137" t="str">
            <v>PI Universal Magnesium Sulfate Heptahydrate</v>
          </cell>
          <cell r="D137" t="str">
            <v>CPI</v>
          </cell>
          <cell r="E137" t="str">
            <v>DOM</v>
          </cell>
        </row>
        <row r="138">
          <cell r="B138" t="str">
            <v>LBSAG2WI</v>
          </cell>
          <cell r="C138" t="str">
            <v>PI Sterile Water for Injection 25 Ml</v>
          </cell>
          <cell r="D138" t="str">
            <v>CPI</v>
          </cell>
          <cell r="E138" t="str">
            <v>DOM</v>
          </cell>
        </row>
        <row r="139">
          <cell r="B139" t="str">
            <v>LBSAG1WI</v>
          </cell>
          <cell r="C139" t="str">
            <v>PI Sterile Water for Injection 10 Ml</v>
          </cell>
          <cell r="D139" t="str">
            <v>CPI</v>
          </cell>
          <cell r="E139" t="str">
            <v>DOM</v>
          </cell>
        </row>
        <row r="140">
          <cell r="B140" t="str">
            <v>LBSHKAL3</v>
          </cell>
          <cell r="C140" t="str">
            <v>PI Aminoleban (Hongkong) (HKOP)</v>
          </cell>
          <cell r="D140" t="str">
            <v>CPI</v>
          </cell>
          <cell r="E140" t="str">
            <v>DOM</v>
          </cell>
        </row>
        <row r="141">
          <cell r="B141" t="str">
            <v>LBSHOD5G</v>
          </cell>
          <cell r="C141" t="str">
            <v>PI Dextrose Monohydrate 5% 100 mL</v>
          </cell>
          <cell r="D141" t="str">
            <v>CPI</v>
          </cell>
          <cell r="E141" t="str">
            <v>DOM</v>
          </cell>
        </row>
        <row r="142">
          <cell r="B142" t="str">
            <v>LBSHONSG</v>
          </cell>
          <cell r="C142" t="str">
            <v>PI 0.9% Sodium Chloride 100 mL</v>
          </cell>
          <cell r="D142" t="str">
            <v>CPI</v>
          </cell>
          <cell r="E142" t="str">
            <v>DOM</v>
          </cell>
        </row>
        <row r="143">
          <cell r="B143" t="str">
            <v>LBSMNAL1</v>
          </cell>
          <cell r="C143" t="str">
            <v>PI Aminoleban Export Mongolia (NIE)</v>
          </cell>
          <cell r="D143" t="str">
            <v>CPI</v>
          </cell>
          <cell r="E143" t="str">
            <v>DOM</v>
          </cell>
        </row>
        <row r="144">
          <cell r="B144" t="str">
            <v>LBSMNFL1</v>
          </cell>
          <cell r="C144" t="str">
            <v>PI Bfluid Injection Export Mongolia (NIE)</v>
          </cell>
          <cell r="D144" t="str">
            <v>CPI</v>
          </cell>
          <cell r="E144" t="str">
            <v>DOM</v>
          </cell>
        </row>
        <row r="145">
          <cell r="B145" t="str">
            <v>LBSP1WI1</v>
          </cell>
          <cell r="C145" t="str">
            <v>PI Sterile Water for Injection 10 mL (Reg)</v>
          </cell>
          <cell r="D145" t="str">
            <v>CPI</v>
          </cell>
          <cell r="E145" t="str">
            <v>DOM</v>
          </cell>
        </row>
        <row r="146">
          <cell r="B146" t="str">
            <v>LBSPASRG</v>
          </cell>
          <cell r="C146" t="str">
            <v>PI Ringer Acetate</v>
          </cell>
          <cell r="D146" t="str">
            <v>CPI</v>
          </cell>
          <cell r="E146" t="str">
            <v>DOM</v>
          </cell>
        </row>
        <row r="147">
          <cell r="B147" t="str">
            <v>LBSPGMNT</v>
          </cell>
          <cell r="C147" t="str">
            <v>PI Mannitol iv 20% 500 mL</v>
          </cell>
          <cell r="D147" t="str">
            <v>CPI</v>
          </cell>
          <cell r="E147" t="str">
            <v>DOM</v>
          </cell>
        </row>
        <row r="148">
          <cell r="B148" t="str">
            <v>LBSPGS12</v>
          </cell>
          <cell r="C148" t="str">
            <v>PI Dext. Monohydrate 5% / Sodium Chloride 0.</v>
          </cell>
          <cell r="D148" t="str">
            <v>CPI</v>
          </cell>
          <cell r="E148" t="str">
            <v>DOM</v>
          </cell>
        </row>
        <row r="149">
          <cell r="B149" t="str">
            <v>LBSPGS5R</v>
          </cell>
          <cell r="C149" t="str">
            <v>PI Dext. Monohydrate 10% / Sodium Chloride 0</v>
          </cell>
          <cell r="D149" t="str">
            <v>CPI</v>
          </cell>
          <cell r="E149" t="str">
            <v>DOM</v>
          </cell>
        </row>
        <row r="150">
          <cell r="B150" t="str">
            <v>LBSPGSER</v>
          </cell>
          <cell r="C150" t="str">
            <v>PI Dext. Monohydrate 5% / Sodium Chloride 0.</v>
          </cell>
          <cell r="D150" t="str">
            <v>CPI</v>
          </cell>
          <cell r="E150" t="str">
            <v>DOM</v>
          </cell>
        </row>
        <row r="151">
          <cell r="B151" t="str">
            <v>LBSPRS3G</v>
          </cell>
          <cell r="C151" t="str">
            <v>PI Sodium Chloride Infus iv 3%</v>
          </cell>
          <cell r="D151" t="str">
            <v>CPI</v>
          </cell>
          <cell r="E151" t="str">
            <v>DOM</v>
          </cell>
        </row>
        <row r="152">
          <cell r="B152" t="str">
            <v>LBSSGMNT</v>
          </cell>
          <cell r="C152" t="str">
            <v>PI Mannitol iv 20% 250 mL</v>
          </cell>
          <cell r="D152" t="str">
            <v>CPI</v>
          </cell>
          <cell r="E152" t="str">
            <v>DOM</v>
          </cell>
        </row>
        <row r="153">
          <cell r="B153" t="str">
            <v>LBSSONH1</v>
          </cell>
          <cell r="C153" t="str">
            <v>Brosur Otsu-NS, 250 mL (Halal)</v>
          </cell>
          <cell r="D153" t="str">
            <v>CPI</v>
          </cell>
          <cell r="E153" t="str">
            <v>DOM</v>
          </cell>
        </row>
        <row r="154">
          <cell r="B154" t="str">
            <v>LBSSONSG</v>
          </cell>
          <cell r="C154" t="str">
            <v>PI Sodium Chloride 0.9%</v>
          </cell>
          <cell r="D154" t="str">
            <v>CPI</v>
          </cell>
          <cell r="E154" t="str">
            <v>DOM</v>
          </cell>
        </row>
        <row r="155">
          <cell r="B155" t="str">
            <v>LSTMNAML</v>
          </cell>
          <cell r="C155" t="str">
            <v>Stiker No. Reg Aminoleban Mongolia</v>
          </cell>
          <cell r="D155" t="str">
            <v>CPI</v>
          </cell>
          <cell r="E155" t="str">
            <v>DOM</v>
          </cell>
        </row>
        <row r="156">
          <cell r="B156" t="str">
            <v>LSTMNBF5</v>
          </cell>
          <cell r="C156" t="str">
            <v>Stiker No. Reg Bfluid 500 Mongolia</v>
          </cell>
          <cell r="D156" t="str">
            <v>CPI</v>
          </cell>
          <cell r="E156" t="str">
            <v>DOM</v>
          </cell>
        </row>
        <row r="157">
          <cell r="B157" t="str">
            <v>LBSABU05</v>
          </cell>
          <cell r="C157" t="str">
            <v>PI ABILIFY UNIVERSAL PERUB CCDs</v>
          </cell>
          <cell r="D157" t="str">
            <v>CPI</v>
          </cell>
          <cell r="E157" t="str">
            <v>DOM</v>
          </cell>
        </row>
        <row r="158">
          <cell r="B158" t="str">
            <v>LBSAMSC5</v>
          </cell>
          <cell r="C158" t="str">
            <v>BR/PI SAMSCA TABLET 15mg</v>
          </cell>
          <cell r="D158" t="str">
            <v>CPI</v>
          </cell>
          <cell r="E158" t="str">
            <v>DOM</v>
          </cell>
        </row>
        <row r="159">
          <cell r="B159" t="str">
            <v>LBSAOPIL</v>
          </cell>
          <cell r="C159" t="str">
            <v>PIL Abilify OS 60 ML Local Manufacturer</v>
          </cell>
          <cell r="D159" t="str">
            <v>CPI</v>
          </cell>
          <cell r="E159" t="str">
            <v>DOM</v>
          </cell>
        </row>
        <row r="160">
          <cell r="B160" t="str">
            <v>LBSAOS6N</v>
          </cell>
          <cell r="C160" t="str">
            <v>PI Abilify OS 60 ML Local Manufacturer</v>
          </cell>
          <cell r="D160" t="str">
            <v>CPI</v>
          </cell>
          <cell r="E160" t="str">
            <v>DOM</v>
          </cell>
        </row>
        <row r="161">
          <cell r="B161" t="str">
            <v>LBSBMIL1</v>
          </cell>
          <cell r="C161" t="str">
            <v>PIL. ABILIFY MAINTENA</v>
          </cell>
          <cell r="D161" t="str">
            <v>CPI</v>
          </cell>
          <cell r="E161" t="str">
            <v>DOM</v>
          </cell>
        </row>
        <row r="162">
          <cell r="B162" t="str">
            <v>LBSBMNT1</v>
          </cell>
          <cell r="C162" t="str">
            <v>PI. ABILIFY MAINTENA</v>
          </cell>
          <cell r="D162" t="str">
            <v>CPI</v>
          </cell>
          <cell r="E162" t="str">
            <v>DOM</v>
          </cell>
        </row>
        <row r="163">
          <cell r="B163" t="str">
            <v>LBSBPIL7</v>
          </cell>
          <cell r="C163" t="str">
            <v>PIL ABILIFY UNIVERSAL PERUB CCDs</v>
          </cell>
          <cell r="D163" t="str">
            <v>CPI</v>
          </cell>
          <cell r="E163" t="str">
            <v>DOM</v>
          </cell>
        </row>
        <row r="164">
          <cell r="B164" t="str">
            <v>LBSDLPIL</v>
          </cell>
          <cell r="C164" t="str">
            <v>PIL Deltyba 50 mg</v>
          </cell>
          <cell r="D164" t="str">
            <v>CPI</v>
          </cell>
          <cell r="E164" t="str">
            <v>DOM</v>
          </cell>
        </row>
        <row r="165">
          <cell r="B165" t="str">
            <v>LBSDLTBA</v>
          </cell>
          <cell r="C165" t="str">
            <v>Brosur Deltyba 50 mg</v>
          </cell>
          <cell r="D165" t="str">
            <v>CPI</v>
          </cell>
          <cell r="E165" t="str">
            <v>DOM</v>
          </cell>
        </row>
        <row r="166">
          <cell r="B166" t="str">
            <v>LBSGMT41</v>
          </cell>
          <cell r="C166" t="str">
            <v>Petunjuk Penggunaan AB Maintena 400mg Stnd L</v>
          </cell>
          <cell r="D166" t="str">
            <v>CPI</v>
          </cell>
          <cell r="E166" t="str">
            <v>DOM</v>
          </cell>
        </row>
        <row r="167">
          <cell r="B167" t="str">
            <v>LBSICLSG</v>
          </cell>
          <cell r="C167" t="str">
            <v>PI / Brosure Iclusig</v>
          </cell>
          <cell r="D167" t="str">
            <v>CPI</v>
          </cell>
          <cell r="E167" t="str">
            <v>DOM</v>
          </cell>
        </row>
        <row r="168">
          <cell r="B168" t="str">
            <v>LBSICPIL</v>
          </cell>
          <cell r="C168" t="str">
            <v>PIL Iclusig Tablet</v>
          </cell>
          <cell r="D168" t="str">
            <v>CPI</v>
          </cell>
          <cell r="E168" t="str">
            <v>DOM</v>
          </cell>
        </row>
        <row r="169">
          <cell r="B169" t="str">
            <v>LBSMCSU1</v>
          </cell>
          <cell r="C169" t="str">
            <v>Brosure Mucosta Unversal</v>
          </cell>
          <cell r="D169" t="str">
            <v>CPI</v>
          </cell>
          <cell r="E169" t="str">
            <v>DOM</v>
          </cell>
        </row>
        <row r="170">
          <cell r="B170" t="str">
            <v>LBSMTUD1</v>
          </cell>
          <cell r="C170" t="str">
            <v>Brosure Meptin UDV</v>
          </cell>
          <cell r="D170" t="str">
            <v>CPI</v>
          </cell>
          <cell r="E170" t="str">
            <v>DOM</v>
          </cell>
        </row>
        <row r="171">
          <cell r="B171" t="str">
            <v>LBSPLTU2</v>
          </cell>
          <cell r="C171" t="str">
            <v>PI Pletaal Universal</v>
          </cell>
          <cell r="D171" t="str">
            <v>CPI</v>
          </cell>
          <cell r="E171" t="str">
            <v>DOM</v>
          </cell>
        </row>
        <row r="172">
          <cell r="B172" t="str">
            <v>LBSPPIL2</v>
          </cell>
          <cell r="C172" t="str">
            <v>PIL Pletaal Universal</v>
          </cell>
          <cell r="D172" t="str">
            <v>CPI</v>
          </cell>
          <cell r="E172" t="str">
            <v>DOM</v>
          </cell>
        </row>
        <row r="173">
          <cell r="B173" t="str">
            <v>LBSRXLT2</v>
          </cell>
          <cell r="C173" t="str">
            <v>PI REXULTI UNIVERSAL</v>
          </cell>
          <cell r="D173" t="str">
            <v>CPI</v>
          </cell>
          <cell r="E173" t="str">
            <v>DOM</v>
          </cell>
        </row>
        <row r="174">
          <cell r="B174" t="str">
            <v>LBSRXPL2</v>
          </cell>
          <cell r="C174" t="str">
            <v>PIL REXULTI UNIVERSAL</v>
          </cell>
          <cell r="D174" t="str">
            <v>CPI</v>
          </cell>
          <cell r="E174" t="str">
            <v>DOM</v>
          </cell>
        </row>
        <row r="175">
          <cell r="B175" t="str">
            <v>LBSTMPM4</v>
          </cell>
          <cell r="C175" t="str">
            <v>BR MINI MEPTIN</v>
          </cell>
          <cell r="D175" t="str">
            <v>CPI</v>
          </cell>
          <cell r="E175" t="str">
            <v>DOM</v>
          </cell>
        </row>
        <row r="176">
          <cell r="B176" t="str">
            <v>LBSTMPN4</v>
          </cell>
          <cell r="C176" t="str">
            <v>BR MEPTIN TABLET</v>
          </cell>
          <cell r="D176" t="str">
            <v>CPI</v>
          </cell>
          <cell r="E176" t="str">
            <v>DOM</v>
          </cell>
        </row>
        <row r="177">
          <cell r="B177" t="str">
            <v>LSTBMTND</v>
          </cell>
          <cell r="C177" t="str">
            <v>STICKER NIE TERUMO U/ ABILIFY MAINTENA</v>
          </cell>
          <cell r="D177" t="str">
            <v>CPI</v>
          </cell>
          <cell r="E177" t="str">
            <v>DOM</v>
          </cell>
        </row>
        <row r="178">
          <cell r="B178" t="str">
            <v>LBSUBIT3</v>
          </cell>
          <cell r="C178" t="str">
            <v>Brosure/PI Ubit Tablet</v>
          </cell>
          <cell r="D178" t="str">
            <v>CPI</v>
          </cell>
          <cell r="E178" t="str">
            <v>DOM</v>
          </cell>
        </row>
        <row r="179">
          <cell r="B179" t="str">
            <v>LSTBSLFX</v>
          </cell>
          <cell r="C179" t="str">
            <v>LB STCKER BUSULFEX 10 ML</v>
          </cell>
          <cell r="D179" t="str">
            <v>CPI</v>
          </cell>
          <cell r="E179" t="str">
            <v>DOM</v>
          </cell>
        </row>
        <row r="180">
          <cell r="B180" t="str">
            <v>RPICAB56</v>
          </cell>
          <cell r="C180" t="str">
            <v>Inner Box Abilify 5 mg</v>
          </cell>
          <cell r="D180" t="str">
            <v>CPI</v>
          </cell>
          <cell r="E180" t="str">
            <v>DOM</v>
          </cell>
        </row>
        <row r="181">
          <cell r="B181" t="str">
            <v>RPICAO6N</v>
          </cell>
          <cell r="C181" t="str">
            <v>Inner Box Abiify OS 60 ML</v>
          </cell>
          <cell r="D181" t="str">
            <v>CPI</v>
          </cell>
          <cell r="E181" t="str">
            <v>DOM</v>
          </cell>
        </row>
        <row r="182">
          <cell r="B182" t="str">
            <v>RPICB105</v>
          </cell>
          <cell r="C182" t="str">
            <v>IB. ABILIFY TABLET 10 MG</v>
          </cell>
          <cell r="D182" t="str">
            <v>CPI</v>
          </cell>
          <cell r="E182" t="str">
            <v>DOM</v>
          </cell>
        </row>
        <row r="183">
          <cell r="B183" t="str">
            <v>RPICB155</v>
          </cell>
          <cell r="C183" t="str">
            <v>IB. ABILIFY TABLET 15 MG</v>
          </cell>
          <cell r="D183" t="str">
            <v>CPI</v>
          </cell>
          <cell r="E183" t="str">
            <v>DOM</v>
          </cell>
        </row>
        <row r="184">
          <cell r="B184" t="str">
            <v>RPICBMT4</v>
          </cell>
          <cell r="C184" t="str">
            <v>DOOS ABILIFY MAINTENA</v>
          </cell>
          <cell r="D184" t="str">
            <v>CPI</v>
          </cell>
          <cell r="E184" t="str">
            <v>DOM</v>
          </cell>
        </row>
        <row r="185">
          <cell r="B185" t="str">
            <v>RPICBSFX</v>
          </cell>
          <cell r="C185" t="str">
            <v>IB. BUSULFEX  10 ML</v>
          </cell>
          <cell r="D185" t="str">
            <v>CPI</v>
          </cell>
          <cell r="E185" t="str">
            <v>DOM</v>
          </cell>
        </row>
        <row r="186">
          <cell r="B186" t="str">
            <v>RPICD103</v>
          </cell>
          <cell r="C186" t="str">
            <v>IB.ABILIFY DISCMELT 10MG</v>
          </cell>
          <cell r="D186" t="str">
            <v>CPI</v>
          </cell>
          <cell r="E186" t="str">
            <v>DOM</v>
          </cell>
        </row>
        <row r="187">
          <cell r="B187" t="str">
            <v>RPICD152</v>
          </cell>
          <cell r="C187" t="str">
            <v>IB.ABILIFY DISCMELT 15MG</v>
          </cell>
          <cell r="D187" t="str">
            <v>CPI</v>
          </cell>
          <cell r="E187" t="str">
            <v>DOM</v>
          </cell>
        </row>
        <row r="188">
          <cell r="B188" t="str">
            <v>RPICDLT2</v>
          </cell>
          <cell r="C188" t="str">
            <v>Inner Box Deltyba Delamanid</v>
          </cell>
          <cell r="D188" t="str">
            <v>CPI</v>
          </cell>
          <cell r="E188" t="str">
            <v>DOM</v>
          </cell>
        </row>
        <row r="189">
          <cell r="B189" t="str">
            <v>RPICIC15</v>
          </cell>
          <cell r="C189" t="str">
            <v>INNER BOX ICLUSIG 15 MG</v>
          </cell>
          <cell r="D189" t="str">
            <v>CPI</v>
          </cell>
          <cell r="E189" t="str">
            <v>DOM</v>
          </cell>
        </row>
        <row r="190">
          <cell r="B190" t="str">
            <v>RPICMC12</v>
          </cell>
          <cell r="C190" t="str">
            <v>Inner Box Mucosta Tablet</v>
          </cell>
          <cell r="D190" t="str">
            <v>CPI</v>
          </cell>
          <cell r="E190" t="str">
            <v>DOM</v>
          </cell>
        </row>
        <row r="191">
          <cell r="B191" t="str">
            <v>RPICMM25</v>
          </cell>
          <cell r="C191" t="str">
            <v>IB. MINI MEPTIN</v>
          </cell>
          <cell r="D191" t="str">
            <v>CPI</v>
          </cell>
          <cell r="E191" t="str">
            <v>DOM</v>
          </cell>
        </row>
        <row r="192">
          <cell r="B192" t="str">
            <v>RPICMN24</v>
          </cell>
          <cell r="C192" t="str">
            <v>IB. MEPTIN TABLET</v>
          </cell>
          <cell r="D192" t="str">
            <v>CPI</v>
          </cell>
          <cell r="E192" t="str">
            <v>DOM</v>
          </cell>
        </row>
        <row r="193">
          <cell r="B193" t="str">
            <v>RPICMU03</v>
          </cell>
          <cell r="C193" t="str">
            <v>Inner box Meptin UDV</v>
          </cell>
          <cell r="D193" t="str">
            <v>CPI</v>
          </cell>
          <cell r="E193" t="str">
            <v>DOM</v>
          </cell>
        </row>
        <row r="194">
          <cell r="B194" t="str">
            <v>RPICMU05</v>
          </cell>
          <cell r="C194" t="str">
            <v>Inner box Meptin UDV</v>
          </cell>
          <cell r="D194" t="str">
            <v>CPI</v>
          </cell>
          <cell r="E194" t="str">
            <v>DOM</v>
          </cell>
        </row>
        <row r="195">
          <cell r="B195" t="str">
            <v>RPICPL14</v>
          </cell>
          <cell r="C195" t="str">
            <v>Inner Box Pletaal 100 MG</v>
          </cell>
          <cell r="D195" t="str">
            <v>CPI</v>
          </cell>
          <cell r="E195" t="str">
            <v>DOM</v>
          </cell>
        </row>
        <row r="196">
          <cell r="B196" t="str">
            <v>RPICPL55</v>
          </cell>
          <cell r="C196" t="str">
            <v>Inner Box Pletaal 50 MG</v>
          </cell>
          <cell r="D196" t="str">
            <v>CPI</v>
          </cell>
          <cell r="E196" t="str">
            <v>DOM</v>
          </cell>
        </row>
        <row r="197">
          <cell r="B197" t="str">
            <v>RPICPLS4</v>
          </cell>
          <cell r="C197" t="str">
            <v>Inner Box Pletaal SR</v>
          </cell>
          <cell r="D197" t="str">
            <v>CPI</v>
          </cell>
          <cell r="E197" t="str">
            <v>DOM</v>
          </cell>
        </row>
        <row r="198">
          <cell r="B198" t="str">
            <v>RPICRX10</v>
          </cell>
          <cell r="C198" t="str">
            <v>IB Rexulti Tab 1 mg</v>
          </cell>
          <cell r="D198" t="str">
            <v>CPI</v>
          </cell>
          <cell r="E198" t="str">
            <v>DOM</v>
          </cell>
        </row>
        <row r="199">
          <cell r="B199" t="str">
            <v>RPICRX11</v>
          </cell>
          <cell r="C199" t="str">
            <v>IB Rexulti Tab 1 mg Perub.Stndrt Logo</v>
          </cell>
          <cell r="D199" t="str">
            <v>CPI</v>
          </cell>
          <cell r="E199" t="str">
            <v>DOM</v>
          </cell>
        </row>
        <row r="200">
          <cell r="B200" t="str">
            <v>RPICRX21</v>
          </cell>
          <cell r="C200" t="str">
            <v>IB Rexulti Tab 2 mg Perub.Stndrt Logo  * Con</v>
          </cell>
          <cell r="D200" t="str">
            <v>CPI</v>
          </cell>
          <cell r="E200" t="str">
            <v>DOM</v>
          </cell>
        </row>
        <row r="201">
          <cell r="B201" t="str">
            <v>RPICRX30</v>
          </cell>
          <cell r="C201" t="str">
            <v>IB Rexulti Tab 3 mg</v>
          </cell>
          <cell r="D201" t="str">
            <v>CPI</v>
          </cell>
          <cell r="E201" t="str">
            <v>DOM</v>
          </cell>
        </row>
        <row r="202">
          <cell r="B202" t="str">
            <v>RPICRX40</v>
          </cell>
          <cell r="C202" t="str">
            <v>IB Rexulti Tab 4 mg</v>
          </cell>
          <cell r="D202" t="str">
            <v>CPI</v>
          </cell>
          <cell r="E202" t="str">
            <v>DOM</v>
          </cell>
        </row>
        <row r="203">
          <cell r="B203" t="str">
            <v>RPICSMC2</v>
          </cell>
          <cell r="C203" t="str">
            <v>Inner Box Samsca 15 mg</v>
          </cell>
          <cell r="D203" t="str">
            <v>CPI</v>
          </cell>
          <cell r="E203" t="str">
            <v>DOM</v>
          </cell>
        </row>
        <row r="204">
          <cell r="B204" t="str">
            <v>RPICX051</v>
          </cell>
          <cell r="C204" t="str">
            <v>IB Rexulti Tab 0.5 mg Standarisasi Logo</v>
          </cell>
          <cell r="D204" t="str">
            <v>CPI</v>
          </cell>
          <cell r="E204" t="str">
            <v>DOM</v>
          </cell>
        </row>
        <row r="205">
          <cell r="B205" t="str">
            <v>RPICUBT3</v>
          </cell>
          <cell r="C205" t="str">
            <v>Doss/Inner Box UBIT</v>
          </cell>
          <cell r="D205" t="str">
            <v>CPI</v>
          </cell>
          <cell r="E205" t="str">
            <v>DOM</v>
          </cell>
        </row>
        <row r="206">
          <cell r="B206" t="str">
            <v>RTHTC5RW</v>
          </cell>
          <cell r="C206" t="str">
            <v>Pharmacoat Hypromellose</v>
          </cell>
          <cell r="D206" t="str">
            <v>CPI</v>
          </cell>
          <cell r="E206" t="str">
            <v>DOM</v>
          </cell>
        </row>
        <row r="207">
          <cell r="B207" t="str">
            <v>RPICMT41</v>
          </cell>
          <cell r="C207" t="str">
            <v>DOOS ABILIFY MAINTENA 400MG PERUB STANDART L</v>
          </cell>
          <cell r="D207" t="str">
            <v>CPI</v>
          </cell>
          <cell r="E207" t="str">
            <v>DOM</v>
          </cell>
        </row>
        <row r="208">
          <cell r="B208" t="str">
            <v>LBSBMIL2</v>
          </cell>
          <cell r="C208" t="str">
            <v>PIL ABILIFY MAINTENA Standarisasi Logo</v>
          </cell>
          <cell r="D208" t="str">
            <v>CPI</v>
          </cell>
          <cell r="E208" t="str">
            <v>DOM</v>
          </cell>
        </row>
        <row r="209">
          <cell r="B209" t="str">
            <v>LBSBMNT2</v>
          </cell>
          <cell r="C209" t="str">
            <v>PI ABILIFY MAINTENA Standarisasi Logo</v>
          </cell>
          <cell r="D209" t="str">
            <v>CPI</v>
          </cell>
          <cell r="E209" t="str">
            <v>DOM</v>
          </cell>
        </row>
        <row r="210">
          <cell r="B210" t="str">
            <v>LBSJNPIL</v>
          </cell>
          <cell r="C210" t="str">
            <v>PIL JINARC UNIVERSAL</v>
          </cell>
          <cell r="D210" t="str">
            <v>CPI</v>
          </cell>
          <cell r="E210" t="str">
            <v>DOM</v>
          </cell>
        </row>
        <row r="211">
          <cell r="B211" t="str">
            <v>LBSJNRCN</v>
          </cell>
          <cell r="C211" t="str">
            <v>PI JINARC UNIVERSAL</v>
          </cell>
          <cell r="D211" t="str">
            <v>CPI</v>
          </cell>
          <cell r="E211" t="str">
            <v>DOM</v>
          </cell>
        </row>
        <row r="212">
          <cell r="B212" t="str">
            <v>LBSBGMT3</v>
          </cell>
          <cell r="C212" t="str">
            <v>Petunjuk Penggunaan Abilify Maintena 300 mg</v>
          </cell>
          <cell r="D212" t="str">
            <v>CPI</v>
          </cell>
          <cell r="E212" t="str">
            <v>DOM</v>
          </cell>
        </row>
        <row r="213">
          <cell r="B213" t="str">
            <v>LBSMCPL1</v>
          </cell>
          <cell r="C213" t="str">
            <v>PIL Samsca Perub. Logo Standart</v>
          </cell>
          <cell r="D213" t="str">
            <v>CPI</v>
          </cell>
          <cell r="E213" t="str">
            <v>DOM</v>
          </cell>
        </row>
        <row r="214">
          <cell r="B214" t="str">
            <v>RPICD153</v>
          </cell>
          <cell r="C214" t="str">
            <v>IB.ABILIFY DISCMELT 15MG Perub. Stndart Logo</v>
          </cell>
          <cell r="D214" t="str">
            <v>CPI</v>
          </cell>
          <cell r="E214" t="str">
            <v>DOM</v>
          </cell>
        </row>
        <row r="215">
          <cell r="B215" t="str">
            <v>RPICJN15</v>
          </cell>
          <cell r="C215" t="str">
            <v>INNER BOX JINARC 15 MG</v>
          </cell>
          <cell r="D215" t="str">
            <v>CPI</v>
          </cell>
          <cell r="E215" t="str">
            <v>DOM</v>
          </cell>
        </row>
        <row r="216">
          <cell r="B216" t="str">
            <v>RPICJN30</v>
          </cell>
          <cell r="C216" t="str">
            <v>INNER BOX JINARC 30 MG</v>
          </cell>
          <cell r="D216" t="str">
            <v>CPI</v>
          </cell>
          <cell r="E216" t="str">
            <v>DOM</v>
          </cell>
        </row>
        <row r="217">
          <cell r="B217" t="str">
            <v>RPICRX20</v>
          </cell>
          <cell r="C217" t="str">
            <v>IB Rexulti Tab 2 mg</v>
          </cell>
          <cell r="D217" t="str">
            <v>CPI</v>
          </cell>
          <cell r="E217" t="str">
            <v>DOM</v>
          </cell>
        </row>
        <row r="218">
          <cell r="B218" t="str">
            <v>LBSABU06</v>
          </cell>
          <cell r="C218" t="str">
            <v>PI ABILIFY UNIVERSAL PERUB.CCDS V10 RLS&amp;V12B</v>
          </cell>
          <cell r="D218" t="str">
            <v>CPI</v>
          </cell>
          <cell r="E218" t="str">
            <v>DOM</v>
          </cell>
        </row>
        <row r="219">
          <cell r="B219" t="str">
            <v>LBSBMNT3</v>
          </cell>
          <cell r="C219" t="str">
            <v>PI ABILIFY MAINTENA UNIV PERUB.CCDS V10 RLS</v>
          </cell>
          <cell r="D219" t="str">
            <v>CPI</v>
          </cell>
          <cell r="E219" t="str">
            <v>DOM</v>
          </cell>
        </row>
        <row r="220">
          <cell r="B220" t="str">
            <v>LBSJNPL1</v>
          </cell>
          <cell r="C220" t="str">
            <v>PIL JINARC UNIVERSAL PERUB CCDS</v>
          </cell>
          <cell r="D220" t="str">
            <v>CPI</v>
          </cell>
          <cell r="E220" t="str">
            <v>DOM</v>
          </cell>
        </row>
        <row r="221">
          <cell r="B221" t="str">
            <v>LBSJNRC1</v>
          </cell>
          <cell r="C221" t="str">
            <v>PI JINARC UNIVERSAL PERUB CCDS</v>
          </cell>
          <cell r="D221" t="str">
            <v>CPI</v>
          </cell>
          <cell r="E221" t="str">
            <v>DOM</v>
          </cell>
        </row>
        <row r="222">
          <cell r="B222" t="str">
            <v>LBSJNRCP</v>
          </cell>
          <cell r="C222" t="str">
            <v>PI JINARC UNIVERSAL Exp. Filiphina</v>
          </cell>
          <cell r="D222" t="str">
            <v>CPI</v>
          </cell>
          <cell r="E222" t="str">
            <v>DOM</v>
          </cell>
        </row>
        <row r="223">
          <cell r="B223" t="str">
            <v>LBSMTUD2</v>
          </cell>
          <cell r="C223" t="str">
            <v>PI. Meptin UDV Universal Perub. Alamat</v>
          </cell>
          <cell r="D223" t="str">
            <v>CPI</v>
          </cell>
          <cell r="E223" t="str">
            <v>DOM</v>
          </cell>
        </row>
        <row r="224">
          <cell r="B224" t="str">
            <v>LDMUDV32</v>
          </cell>
          <cell r="C224" t="str">
            <v>LB. Sticker  UDV 0.3 MG Perub. Alt Suplier</v>
          </cell>
          <cell r="D224" t="str">
            <v>CPI</v>
          </cell>
          <cell r="E224" t="str">
            <v>DOM</v>
          </cell>
        </row>
        <row r="225">
          <cell r="B225" t="str">
            <v>LDMUDV51</v>
          </cell>
          <cell r="C225" t="str">
            <v>LB. Sticker  UDV 0.5 MG Perub. Alamat</v>
          </cell>
          <cell r="D225" t="str">
            <v>CPI</v>
          </cell>
          <cell r="E225" t="str">
            <v>DOM</v>
          </cell>
        </row>
        <row r="226">
          <cell r="B226" t="str">
            <v>LDMUDV52</v>
          </cell>
          <cell r="C226" t="str">
            <v>LB. Sticker  UDV 0.5 MG Perub. Alt Suplier</v>
          </cell>
          <cell r="D226" t="str">
            <v>CPI</v>
          </cell>
          <cell r="E226" t="str">
            <v>DOM</v>
          </cell>
        </row>
        <row r="227">
          <cell r="B227" t="str">
            <v>RPALJ15P</v>
          </cell>
          <cell r="C227" t="str">
            <v>PTP FOIL JINARC 15 MG Exp. Filiphina</v>
          </cell>
          <cell r="D227" t="str">
            <v>CPI</v>
          </cell>
          <cell r="E227" t="str">
            <v>DOM</v>
          </cell>
        </row>
        <row r="228">
          <cell r="B228" t="str">
            <v>RPALJ30P</v>
          </cell>
          <cell r="C228" t="str">
            <v>PTP FOIL JINARC 30 MG Exp. Filiphina</v>
          </cell>
          <cell r="D228" t="str">
            <v>CPI</v>
          </cell>
          <cell r="E228" t="str">
            <v>DOM</v>
          </cell>
        </row>
        <row r="229">
          <cell r="B229" t="str">
            <v>RPICJ15P</v>
          </cell>
          <cell r="C229" t="str">
            <v>INNER BOX JINARC 15 MG Exp. Filiphina</v>
          </cell>
          <cell r="D229" t="str">
            <v>CPI</v>
          </cell>
          <cell r="E229" t="str">
            <v>DOM</v>
          </cell>
        </row>
        <row r="230">
          <cell r="B230" t="str">
            <v>RPICJ30P</v>
          </cell>
          <cell r="C230" t="str">
            <v>INNER BOX JINARC 30 MG Exp. Filiphina</v>
          </cell>
          <cell r="D230" t="str">
            <v>CPI</v>
          </cell>
          <cell r="E230" t="str">
            <v>DOM</v>
          </cell>
        </row>
        <row r="231">
          <cell r="B231" t="str">
            <v>RPICJS15</v>
          </cell>
          <cell r="C231" t="str">
            <v>INNER BOX JINARC 15 MG Exp. Singapura</v>
          </cell>
          <cell r="D231" t="str">
            <v>CPI</v>
          </cell>
          <cell r="E231" t="str">
            <v>DOM</v>
          </cell>
        </row>
        <row r="232">
          <cell r="B232" t="str">
            <v>RPICJS30</v>
          </cell>
          <cell r="C232" t="str">
            <v>INNER BOX JINARC 30 MG Exp. Singapura</v>
          </cell>
          <cell r="D232" t="str">
            <v>CPI</v>
          </cell>
          <cell r="E232" t="str">
            <v>DOM</v>
          </cell>
        </row>
        <row r="233">
          <cell r="B233" t="str">
            <v>LBSDT4H1</v>
          </cell>
          <cell r="C233" t="str">
            <v>PI/ Brosur Otsutran-40</v>
          </cell>
          <cell r="D233" t="str">
            <v>CPI</v>
          </cell>
          <cell r="E233" t="str">
            <v>DOM</v>
          </cell>
        </row>
        <row r="234">
          <cell r="B234" t="str">
            <v>LBSHKAL2</v>
          </cell>
          <cell r="C234" t="str">
            <v>PI Aminoleban (Hongkong)</v>
          </cell>
          <cell r="D234" t="str">
            <v>CPI</v>
          </cell>
          <cell r="E234" t="str">
            <v>DOM</v>
          </cell>
        </row>
        <row r="235">
          <cell r="B235" t="str">
            <v>LBSMYAL3</v>
          </cell>
          <cell r="C235" t="str">
            <v>Pack. Insert Aminoleban</v>
          </cell>
          <cell r="D235" t="str">
            <v>CPI</v>
          </cell>
          <cell r="E235" t="str">
            <v>DOM</v>
          </cell>
        </row>
        <row r="236">
          <cell r="B236" t="str">
            <v>LBSPG5H1</v>
          </cell>
          <cell r="C236" t="str">
            <v>PI/ Brosur Otsu-D5,</v>
          </cell>
          <cell r="D236" t="str">
            <v>CPI</v>
          </cell>
          <cell r="E236" t="str">
            <v>DOM</v>
          </cell>
        </row>
        <row r="237">
          <cell r="B237" t="str">
            <v>LBSPGNH1</v>
          </cell>
          <cell r="C237" t="str">
            <v>PI Otsu-NS, 100 mL</v>
          </cell>
          <cell r="D237" t="str">
            <v>CPI</v>
          </cell>
          <cell r="E237" t="str">
            <v>DOM</v>
          </cell>
        </row>
        <row r="238">
          <cell r="B238" t="str">
            <v>LBSP2TH1</v>
          </cell>
          <cell r="C238" t="str">
            <v>PI/ Brosur Otsu-D10</v>
          </cell>
          <cell r="D238" t="str">
            <v>CPI</v>
          </cell>
          <cell r="E238" t="str">
            <v>DOM</v>
          </cell>
        </row>
        <row r="239">
          <cell r="B239" t="str">
            <v>LBSAS5H1</v>
          </cell>
          <cell r="C239" t="str">
            <v>PI ASERING-5</v>
          </cell>
          <cell r="D239" t="str">
            <v>CPI</v>
          </cell>
          <cell r="E239" t="str">
            <v>DOM</v>
          </cell>
        </row>
        <row r="240">
          <cell r="B240" t="str">
            <v>LBSASRH1</v>
          </cell>
          <cell r="C240" t="str">
            <v>PI/ Brosur Asering</v>
          </cell>
          <cell r="D240" t="str">
            <v>CPI</v>
          </cell>
          <cell r="E240" t="str">
            <v>DOM</v>
          </cell>
        </row>
        <row r="241">
          <cell r="B241" t="str">
            <v>LBSPHOH1</v>
          </cell>
          <cell r="C241" t="str">
            <v>PI/ Brosur Potacol-R</v>
          </cell>
          <cell r="D241" t="str">
            <v>CPI</v>
          </cell>
          <cell r="E241" t="str">
            <v>DOM</v>
          </cell>
        </row>
        <row r="242">
          <cell r="B242" t="str">
            <v>LBSP1BH1</v>
          </cell>
          <cell r="C242" t="str">
            <v>PI/ Brosur KA-EN 1B</v>
          </cell>
          <cell r="D242" t="str">
            <v>CPI</v>
          </cell>
          <cell r="E242" t="str">
            <v>DOM</v>
          </cell>
        </row>
        <row r="243">
          <cell r="B243" t="str">
            <v>LBS3ABH1</v>
          </cell>
          <cell r="C243" t="str">
            <v>PI KA-EN 3A dan 3B</v>
          </cell>
          <cell r="D243" t="str">
            <v>CPI</v>
          </cell>
          <cell r="E243" t="str">
            <v>DOM</v>
          </cell>
        </row>
        <row r="244">
          <cell r="B244" t="str">
            <v>LBS4ABH1</v>
          </cell>
          <cell r="C244" t="str">
            <v>PI/ Brosur KA-EN 4A</v>
          </cell>
          <cell r="D244" t="str">
            <v>CPI</v>
          </cell>
          <cell r="E244" t="str">
            <v>DOM</v>
          </cell>
        </row>
        <row r="245">
          <cell r="B245" t="str">
            <v>LBSPMNH1</v>
          </cell>
          <cell r="C245" t="str">
            <v>PI/ Brosur Manitol 20</v>
          </cell>
          <cell r="D245" t="str">
            <v>CPI</v>
          </cell>
          <cell r="E245" t="str">
            <v>DOM</v>
          </cell>
        </row>
        <row r="246">
          <cell r="B246" t="str">
            <v>LBSPRSH1</v>
          </cell>
          <cell r="C246" t="str">
            <v>PI Otsu-Salin 3</v>
          </cell>
          <cell r="D246" t="str">
            <v>CPI</v>
          </cell>
          <cell r="E246" t="str">
            <v>DOM</v>
          </cell>
        </row>
        <row r="247">
          <cell r="B247" t="str">
            <v>LBSPRRH1</v>
          </cell>
          <cell r="C247" t="str">
            <v>PI/ Brosur Otsu-RS</v>
          </cell>
          <cell r="D247" t="str">
            <v>CPI</v>
          </cell>
          <cell r="E247" t="str">
            <v>DOM</v>
          </cell>
        </row>
        <row r="248">
          <cell r="B248" t="str">
            <v>LBSPRTH1</v>
          </cell>
          <cell r="C248" t="str">
            <v>PI/ Brosur Otsu-RLD5</v>
          </cell>
          <cell r="D248" t="str">
            <v>CPI</v>
          </cell>
          <cell r="E248" t="str">
            <v>DOM</v>
          </cell>
        </row>
        <row r="249">
          <cell r="B249" t="str">
            <v>LBSPS1H1</v>
          </cell>
          <cell r="C249" t="str">
            <v>PI/ Brosur Otsu-D5,1/4</v>
          </cell>
          <cell r="D249" t="str">
            <v>CPI</v>
          </cell>
          <cell r="E249" t="str">
            <v>DOM</v>
          </cell>
        </row>
        <row r="250">
          <cell r="B250" t="str">
            <v>LBSP2KH1</v>
          </cell>
          <cell r="C250" t="str">
            <v>PI/ Brosur Otsu-D10,</v>
          </cell>
          <cell r="D250" t="str">
            <v>CPI</v>
          </cell>
          <cell r="E250" t="str">
            <v>DOM</v>
          </cell>
        </row>
        <row r="251">
          <cell r="B251" t="str">
            <v>LBSPSEH1</v>
          </cell>
          <cell r="C251" t="str">
            <v>PI/ Brosur Otsu-D5,1/2</v>
          </cell>
          <cell r="D251" t="str">
            <v>CPI</v>
          </cell>
          <cell r="E251" t="str">
            <v>DOM</v>
          </cell>
        </row>
        <row r="252">
          <cell r="B252" t="str">
            <v>LBSPSOH1</v>
          </cell>
          <cell r="C252" t="str">
            <v>PI/ Brosur Otsu-D5, NS</v>
          </cell>
          <cell r="D252" t="str">
            <v>CPI</v>
          </cell>
          <cell r="E252" t="str">
            <v>DOM</v>
          </cell>
        </row>
        <row r="253">
          <cell r="B253" t="str">
            <v>LBSPD5H1</v>
          </cell>
          <cell r="C253" t="str">
            <v>PI/ Brosur Otsu D5</v>
          </cell>
          <cell r="D253" t="str">
            <v>CPI</v>
          </cell>
          <cell r="E253" t="str">
            <v>DOM</v>
          </cell>
        </row>
        <row r="254">
          <cell r="B254" t="str">
            <v>LBSPOTH1</v>
          </cell>
          <cell r="C254" t="str">
            <v>PI Otsu-RL</v>
          </cell>
          <cell r="D254" t="str">
            <v>CPI</v>
          </cell>
          <cell r="E254" t="str">
            <v>DOM</v>
          </cell>
        </row>
        <row r="255">
          <cell r="B255" t="str">
            <v>LBSPONH1</v>
          </cell>
          <cell r="C255" t="str">
            <v>PI Otsu-NS 500 mL</v>
          </cell>
          <cell r="D255" t="str">
            <v>CPI</v>
          </cell>
          <cell r="E255" t="str">
            <v>DOM</v>
          </cell>
        </row>
        <row r="256">
          <cell r="B256" t="str">
            <v>LBSSMNH1</v>
          </cell>
          <cell r="C256" t="str">
            <v>PI/ Brosur Manitol 20</v>
          </cell>
          <cell r="D256" t="str">
            <v>CPI</v>
          </cell>
          <cell r="E256" t="str">
            <v>DOM</v>
          </cell>
        </row>
        <row r="257">
          <cell r="B257" t="str">
            <v>LBSAPD40</v>
          </cell>
          <cell r="C257" t="str">
            <v>PI Otsu-D40</v>
          </cell>
          <cell r="D257" t="str">
            <v>CPI</v>
          </cell>
          <cell r="E257" t="str">
            <v>DOM</v>
          </cell>
        </row>
        <row r="258">
          <cell r="B258" t="str">
            <v>LBSAPKCL</v>
          </cell>
          <cell r="C258" t="str">
            <v>PI Otsu-KCl</v>
          </cell>
          <cell r="D258" t="str">
            <v>CPI</v>
          </cell>
          <cell r="E258" t="str">
            <v>DOM</v>
          </cell>
        </row>
        <row r="259">
          <cell r="B259" t="str">
            <v>LBSAP2SC</v>
          </cell>
          <cell r="C259" t="str">
            <v>PI Otsu-NS 25 mL</v>
          </cell>
          <cell r="D259" t="str">
            <v>CPI</v>
          </cell>
          <cell r="E259" t="str">
            <v>DOM</v>
          </cell>
        </row>
        <row r="260">
          <cell r="B260" t="str">
            <v>LBSAPMGU</v>
          </cell>
          <cell r="C260" t="str">
            <v>PI Universal Otsu-MgSO4</v>
          </cell>
          <cell r="D260" t="str">
            <v>CPI</v>
          </cell>
          <cell r="E260" t="str">
            <v>DOM</v>
          </cell>
        </row>
        <row r="261">
          <cell r="B261" t="str">
            <v>LBSAP2WI</v>
          </cell>
          <cell r="C261" t="str">
            <v>PI Otsu-WI 25 mL</v>
          </cell>
          <cell r="D261" t="str">
            <v>CPI</v>
          </cell>
          <cell r="E261" t="str">
            <v>DOM</v>
          </cell>
        </row>
        <row r="262">
          <cell r="B262" t="str">
            <v>LBSYMIH1</v>
          </cell>
          <cell r="C262" t="str">
            <v>PI/ Brosur WFI 1000 mL</v>
          </cell>
          <cell r="D262" t="str">
            <v>CPI</v>
          </cell>
          <cell r="E262" t="str">
            <v>DOM</v>
          </cell>
        </row>
        <row r="263">
          <cell r="B263" t="str">
            <v>LBSYNSH1</v>
          </cell>
          <cell r="C263" t="str">
            <v>PI/ Brosur Otsu-NS</v>
          </cell>
          <cell r="D263" t="str">
            <v>CPI</v>
          </cell>
          <cell r="E263" t="str">
            <v>DOM</v>
          </cell>
        </row>
        <row r="264">
          <cell r="B264" t="str">
            <v>LBSAOPL1</v>
          </cell>
          <cell r="C264" t="str">
            <v>PIL Abilify OS 60 ML</v>
          </cell>
          <cell r="D264" t="str">
            <v>CPI</v>
          </cell>
          <cell r="E264" t="str">
            <v>DOM</v>
          </cell>
        </row>
        <row r="265">
          <cell r="B265" t="str">
            <v>LBSAOS61</v>
          </cell>
          <cell r="C265" t="str">
            <v>PI Abilify OS 60 ML</v>
          </cell>
          <cell r="D265" t="str">
            <v>CPI</v>
          </cell>
          <cell r="E265" t="str">
            <v>DOM</v>
          </cell>
        </row>
        <row r="266">
          <cell r="B266" t="str">
            <v>LSTAOS61</v>
          </cell>
          <cell r="C266" t="str">
            <v>LB. Sticker AB OS 60ML</v>
          </cell>
          <cell r="D266" t="str">
            <v>CPI</v>
          </cell>
          <cell r="E266" t="str">
            <v>DOM</v>
          </cell>
        </row>
        <row r="267">
          <cell r="B267" t="str">
            <v>RPICAO61</v>
          </cell>
          <cell r="C267" t="str">
            <v>Inner Box Abiify OS 60ML</v>
          </cell>
          <cell r="D267" t="str">
            <v>CPI</v>
          </cell>
          <cell r="E267" t="str">
            <v>DOM</v>
          </cell>
        </row>
        <row r="268">
          <cell r="B268" t="str">
            <v>RPICMU31</v>
          </cell>
          <cell r="C268" t="str">
            <v>IB. Meptin UDV 0.3 ml</v>
          </cell>
          <cell r="D268" t="str">
            <v>CPI</v>
          </cell>
          <cell r="E268" t="str">
            <v>DOM</v>
          </cell>
        </row>
        <row r="269">
          <cell r="B269" t="str">
            <v>RPICMU51</v>
          </cell>
          <cell r="C269" t="str">
            <v>Inner Box UDV 0.5 MG</v>
          </cell>
          <cell r="D269" t="str">
            <v>CPI</v>
          </cell>
          <cell r="E269" t="str">
            <v>DOM</v>
          </cell>
        </row>
        <row r="270">
          <cell r="B270" t="str">
            <v>RPICRX41</v>
          </cell>
          <cell r="C270" t="str">
            <v>IB Rexulti Tab 4 mg</v>
          </cell>
          <cell r="D270" t="str">
            <v>CPI</v>
          </cell>
          <cell r="E270" t="str">
            <v>DOM</v>
          </cell>
        </row>
        <row r="271">
          <cell r="B271" t="str">
            <v>LBSMYKD3</v>
          </cell>
          <cell r="C271" t="str">
            <v>Package Insert Kidmin</v>
          </cell>
          <cell r="D271" t="str">
            <v>CPI</v>
          </cell>
          <cell r="E271" t="str">
            <v>DOM</v>
          </cell>
        </row>
        <row r="272">
          <cell r="B272" t="str">
            <v>LBSMYPG3</v>
          </cell>
          <cell r="C272" t="str">
            <v>Package Insert Pan-Amin</v>
          </cell>
          <cell r="D272" t="str">
            <v>CPI</v>
          </cell>
          <cell r="E272" t="str">
            <v>DOM</v>
          </cell>
        </row>
        <row r="273">
          <cell r="B273" t="str">
            <v>LBSDLPL1</v>
          </cell>
          <cell r="C273" t="str">
            <v>PIL DELTYBA 50 MG</v>
          </cell>
          <cell r="D273" t="str">
            <v>CPI</v>
          </cell>
          <cell r="E273" t="str">
            <v>DOM</v>
          </cell>
        </row>
        <row r="274">
          <cell r="B274" t="str">
            <v>LBSDLTB1</v>
          </cell>
          <cell r="C274" t="str">
            <v>PI DELTYBA 50 MG</v>
          </cell>
          <cell r="D274" t="str">
            <v>CPI</v>
          </cell>
          <cell r="E274" t="str">
            <v>DOM</v>
          </cell>
        </row>
        <row r="275">
          <cell r="B275" t="str">
            <v>LBSBSLFX</v>
          </cell>
          <cell r="C275" t="str">
            <v>PI BUSULFEX 10 ML</v>
          </cell>
          <cell r="D275" t="str">
            <v>CPI</v>
          </cell>
          <cell r="E275" t="str">
            <v>DOM</v>
          </cell>
        </row>
        <row r="276">
          <cell r="B276" t="str">
            <v>LBSBXPIL</v>
          </cell>
          <cell r="C276" t="str">
            <v>PIL BUSULFEX 10 ML</v>
          </cell>
          <cell r="D276" t="str">
            <v>CPI</v>
          </cell>
          <cell r="E276" t="str">
            <v>DOM</v>
          </cell>
        </row>
        <row r="277">
          <cell r="B277" t="str">
            <v>LBSBUTHU</v>
          </cell>
          <cell r="C277" t="str">
            <v>BR/PI CARA PEMAKAIAN</v>
          </cell>
          <cell r="D277" t="str">
            <v>CPI</v>
          </cell>
          <cell r="E277" t="str">
            <v>DOM</v>
          </cell>
        </row>
        <row r="278">
          <cell r="B278" t="str">
            <v>LSTIMPOC</v>
          </cell>
          <cell r="C278" t="str">
            <v>Sticker Adhesive Label</v>
          </cell>
          <cell r="D278" t="str">
            <v>CPI</v>
          </cell>
          <cell r="E278" t="str">
            <v>DOM</v>
          </cell>
        </row>
        <row r="279">
          <cell r="B279" t="str">
            <v>RCRUBDO3</v>
          </cell>
          <cell r="C279" t="str">
            <v>PIPETTE DROPPER SCALE 90 RUBBER RED</v>
          </cell>
          <cell r="D279" t="str">
            <v>CPT</v>
          </cell>
          <cell r="E279" t="str">
            <v>DOM</v>
          </cell>
        </row>
        <row r="280">
          <cell r="B280" t="str">
            <v>RCDOSCU1</v>
          </cell>
          <cell r="C280" t="str">
            <v>Measuring Cap 15 ML</v>
          </cell>
          <cell r="D280" t="str">
            <v>CPT</v>
          </cell>
          <cell r="E280" t="str">
            <v>DOM</v>
          </cell>
        </row>
        <row r="281">
          <cell r="B281" t="str">
            <v>RPALGCVT</v>
          </cell>
          <cell r="C281" t="str">
            <v>ALLUMUNIUM FOIL PROTEN</v>
          </cell>
          <cell r="D281" t="str">
            <v>DAI</v>
          </cell>
          <cell r="E281" t="str">
            <v>DOM</v>
          </cell>
        </row>
        <row r="282">
          <cell r="B282" t="str">
            <v>RPALPFC3</v>
          </cell>
          <cell r="C282" t="str">
            <v>All.Sachet Proten Coklat Pnghilngan NO. Ijin</v>
          </cell>
          <cell r="D282" t="str">
            <v>DAI</v>
          </cell>
          <cell r="E282" t="str">
            <v>DOM</v>
          </cell>
        </row>
        <row r="283">
          <cell r="B283" t="str">
            <v>RPALPFC4</v>
          </cell>
          <cell r="C283" t="str">
            <v>ALL.SACHET PROTEN COKLAT Kemasan tunggal</v>
          </cell>
          <cell r="D283" t="str">
            <v>DAI</v>
          </cell>
          <cell r="E283" t="str">
            <v>DOM</v>
          </cell>
        </row>
        <row r="284">
          <cell r="B284" t="str">
            <v>RPALPGV3</v>
          </cell>
          <cell r="C284" t="str">
            <v>All.Sachet Gold Vanila</v>
          </cell>
          <cell r="D284" t="str">
            <v>DAI</v>
          </cell>
          <cell r="E284" t="str">
            <v>DOM</v>
          </cell>
        </row>
        <row r="285">
          <cell r="B285" t="str">
            <v>RPALPGV4</v>
          </cell>
          <cell r="C285" t="str">
            <v>ALL. SACHET GOLD VANILA ADULT</v>
          </cell>
          <cell r="D285" t="str">
            <v>DAI</v>
          </cell>
          <cell r="E285" t="str">
            <v>DOM</v>
          </cell>
        </row>
        <row r="286">
          <cell r="B286" t="str">
            <v>RPALPGV5</v>
          </cell>
          <cell r="C286" t="str">
            <v>ALLM PROTEN GOLD VANILA Kemasan tunggal</v>
          </cell>
          <cell r="D286" t="str">
            <v>DAI</v>
          </cell>
          <cell r="E286" t="str">
            <v>DOM</v>
          </cell>
        </row>
        <row r="287">
          <cell r="B287" t="str">
            <v>RPGBB1TE</v>
          </cell>
          <cell r="C287" t="str">
            <v>Barrier Bag Double 1000</v>
          </cell>
          <cell r="D287" t="str">
            <v>DAI</v>
          </cell>
          <cell r="E287" t="str">
            <v>DOM</v>
          </cell>
        </row>
        <row r="288">
          <cell r="B288" t="str">
            <v>RPGBBF1D</v>
          </cell>
          <cell r="C288" t="str">
            <v>Barrier Bag Double Bag</v>
          </cell>
          <cell r="D288" t="str">
            <v>DAI</v>
          </cell>
          <cell r="E288" t="str">
            <v>DOM</v>
          </cell>
        </row>
        <row r="289">
          <cell r="B289" t="str">
            <v>RPGBBF1E</v>
          </cell>
          <cell r="C289" t="str">
            <v>Barrier Bag Bfluid 1000</v>
          </cell>
          <cell r="D289" t="str">
            <v>DAI</v>
          </cell>
          <cell r="E289" t="str">
            <v>DOM</v>
          </cell>
        </row>
        <row r="290">
          <cell r="B290" t="str">
            <v>RPGBBF5D</v>
          </cell>
          <cell r="C290" t="str">
            <v>Barrier Bag Double Bag</v>
          </cell>
          <cell r="D290" t="str">
            <v>DAI</v>
          </cell>
          <cell r="E290" t="str">
            <v>DOM</v>
          </cell>
        </row>
        <row r="291">
          <cell r="B291" t="str">
            <v>RPGBBF5E</v>
          </cell>
          <cell r="C291" t="str">
            <v>Barrier Bag Bfluid 500</v>
          </cell>
          <cell r="D291" t="str">
            <v>DAI</v>
          </cell>
          <cell r="E291" t="str">
            <v>DOM</v>
          </cell>
        </row>
        <row r="292">
          <cell r="B292" t="str">
            <v>RPGBSB2D</v>
          </cell>
          <cell r="C292" t="str">
            <v>Barrier Bag Single Bag</v>
          </cell>
          <cell r="D292" t="str">
            <v>DAI</v>
          </cell>
          <cell r="E292" t="str">
            <v>DOM</v>
          </cell>
        </row>
        <row r="293">
          <cell r="B293" t="str">
            <v>RPGBSB5D</v>
          </cell>
          <cell r="C293" t="str">
            <v>Barrier Bag Single Bag</v>
          </cell>
          <cell r="D293" t="str">
            <v>DAI</v>
          </cell>
          <cell r="E293" t="str">
            <v>DOM</v>
          </cell>
        </row>
        <row r="294">
          <cell r="B294" t="str">
            <v>RPGBSPAD</v>
          </cell>
          <cell r="C294" t="str">
            <v>Barrier Bag Pan-Amin G</v>
          </cell>
          <cell r="D294" t="str">
            <v>DAI</v>
          </cell>
          <cell r="E294" t="str">
            <v>DOM</v>
          </cell>
        </row>
        <row r="295">
          <cell r="B295" t="str">
            <v>RPALPJVN</v>
          </cell>
          <cell r="C295" t="str">
            <v>ALLM. SACHET GOLD VANILA JUNIOR</v>
          </cell>
          <cell r="D295" t="str">
            <v>DAI</v>
          </cell>
          <cell r="E295" t="str">
            <v>DOM</v>
          </cell>
        </row>
        <row r="296">
          <cell r="B296" t="str">
            <v>RPALPJCN</v>
          </cell>
          <cell r="C296" t="str">
            <v>ALLM. SACHET GOLD COKLAT JUNIOR</v>
          </cell>
          <cell r="D296" t="str">
            <v>DAI</v>
          </cell>
          <cell r="E296" t="str">
            <v>DOM</v>
          </cell>
        </row>
        <row r="297">
          <cell r="B297" t="str">
            <v>RPALPGC4</v>
          </cell>
          <cell r="C297" t="str">
            <v>ALL. SACHET GOLD COKLAT ADULT</v>
          </cell>
          <cell r="D297" t="str">
            <v>DAI</v>
          </cell>
          <cell r="E297" t="str">
            <v>DOM</v>
          </cell>
        </row>
        <row r="298">
          <cell r="B298" t="str">
            <v>RPALPGC5</v>
          </cell>
          <cell r="C298" t="str">
            <v>ALLM PROTEN GOLD COKLAT Kemasan tunggal</v>
          </cell>
          <cell r="D298" t="str">
            <v>DAI</v>
          </cell>
          <cell r="E298" t="str">
            <v>DOM</v>
          </cell>
        </row>
        <row r="299">
          <cell r="B299" t="str">
            <v>RPALPGT4</v>
          </cell>
          <cell r="C299" t="str">
            <v>ALL. SACHET GOLD G.TEA ADULT</v>
          </cell>
          <cell r="D299" t="str">
            <v>DAI</v>
          </cell>
          <cell r="E299" t="str">
            <v>DOM</v>
          </cell>
        </row>
        <row r="300">
          <cell r="B300" t="str">
            <v>RPALPFV3</v>
          </cell>
          <cell r="C300" t="str">
            <v>All.Sachet Proten Vanila Pnghilangn NO. Ijin</v>
          </cell>
          <cell r="D300" t="str">
            <v>DAI</v>
          </cell>
          <cell r="E300" t="str">
            <v>DOM</v>
          </cell>
        </row>
        <row r="301">
          <cell r="B301" t="str">
            <v>RPALPGT2</v>
          </cell>
          <cell r="C301" t="str">
            <v>Allumunium Foil Gold G. Tea Halal Perub Kmps</v>
          </cell>
          <cell r="D301" t="str">
            <v>DAI</v>
          </cell>
          <cell r="E301" t="str">
            <v>DOM</v>
          </cell>
        </row>
        <row r="302">
          <cell r="B302" t="str">
            <v>RPALGVU1</v>
          </cell>
          <cell r="C302" t="str">
            <v>ALLU. PROTEN GOLD VANILA</v>
          </cell>
          <cell r="D302" t="str">
            <v>DAI</v>
          </cell>
          <cell r="E302" t="str">
            <v>DOM</v>
          </cell>
        </row>
        <row r="303">
          <cell r="B303" t="str">
            <v>RPALPFV4</v>
          </cell>
          <cell r="C303" t="str">
            <v>ALL.SACHET PROTEN VANILA</v>
          </cell>
          <cell r="D303" t="str">
            <v>DAI</v>
          </cell>
          <cell r="E303" t="str">
            <v>DOM</v>
          </cell>
        </row>
        <row r="304">
          <cell r="B304" t="str">
            <v>RPAENKVN</v>
          </cell>
          <cell r="C304" t="str">
            <v>Allm. Sachet Vanila Pro</v>
          </cell>
          <cell r="D304" t="str">
            <v>DAI</v>
          </cell>
          <cell r="E304" t="str">
            <v>DOM</v>
          </cell>
        </row>
        <row r="305">
          <cell r="B305" t="str">
            <v>RPAGENVN</v>
          </cell>
          <cell r="C305" t="str">
            <v>Allm. Sachet Gold Vanila</v>
          </cell>
          <cell r="D305" t="str">
            <v>DAI</v>
          </cell>
          <cell r="E305" t="str">
            <v>DOM</v>
          </cell>
        </row>
        <row r="306">
          <cell r="B306" t="str">
            <v>RPAMATVN</v>
          </cell>
          <cell r="C306" t="str">
            <v>Allm. Sachet Vanila Pro</v>
          </cell>
          <cell r="D306" t="str">
            <v>DAI</v>
          </cell>
          <cell r="E306" t="str">
            <v>DOM</v>
          </cell>
        </row>
        <row r="307">
          <cell r="B307" t="str">
            <v>RTSODHY1</v>
          </cell>
          <cell r="C307" t="str">
            <v>Sodium Hydroxide Pellet</v>
          </cell>
          <cell r="D307" t="str">
            <v>DPL</v>
          </cell>
          <cell r="E307" t="str">
            <v>DOM</v>
          </cell>
        </row>
        <row r="308">
          <cell r="B308" t="str">
            <v>LSTTR536</v>
          </cell>
          <cell r="C308" t="str">
            <v>Black thermal Transfer Ribbon</v>
          </cell>
          <cell r="D308" t="str">
            <v>EDP</v>
          </cell>
          <cell r="E308" t="str">
            <v>IMP</v>
          </cell>
        </row>
        <row r="309">
          <cell r="B309" t="str">
            <v>RTGLACE1</v>
          </cell>
          <cell r="C309" t="str">
            <v>L- Glutamic Acid</v>
          </cell>
          <cell r="D309" t="str">
            <v>EVO</v>
          </cell>
          <cell r="E309" t="str">
            <v>IMP</v>
          </cell>
        </row>
        <row r="310">
          <cell r="B310" t="str">
            <v>RTGLCINE</v>
          </cell>
          <cell r="C310" t="str">
            <v>Glycine</v>
          </cell>
          <cell r="D310" t="str">
            <v>EVO</v>
          </cell>
          <cell r="E310" t="str">
            <v>IMP</v>
          </cell>
        </row>
        <row r="311">
          <cell r="B311" t="str">
            <v>RTLALANE</v>
          </cell>
          <cell r="C311" t="str">
            <v>L-Alanine</v>
          </cell>
          <cell r="D311" t="str">
            <v>EVO</v>
          </cell>
          <cell r="E311" t="str">
            <v>IMP</v>
          </cell>
        </row>
        <row r="312">
          <cell r="B312" t="str">
            <v>RTLASACE</v>
          </cell>
          <cell r="C312" t="str">
            <v>Aspartic Acid</v>
          </cell>
          <cell r="D312" t="str">
            <v>EVO</v>
          </cell>
          <cell r="E312" t="str">
            <v>IMP</v>
          </cell>
        </row>
        <row r="313">
          <cell r="B313" t="str">
            <v>RTLMETHE</v>
          </cell>
          <cell r="C313" t="str">
            <v>L-Methionine</v>
          </cell>
          <cell r="D313" t="str">
            <v>EVO</v>
          </cell>
          <cell r="E313" t="str">
            <v>IMP</v>
          </cell>
        </row>
        <row r="314">
          <cell r="B314" t="str">
            <v>RTLTHRNE</v>
          </cell>
          <cell r="C314" t="str">
            <v>L-Threonine</v>
          </cell>
          <cell r="D314" t="str">
            <v>EVO</v>
          </cell>
          <cell r="E314" t="str">
            <v>IMP</v>
          </cell>
        </row>
        <row r="315">
          <cell r="B315" t="str">
            <v>RTLYSACE</v>
          </cell>
          <cell r="C315" t="str">
            <v>L-Lysine Acetate</v>
          </cell>
          <cell r="D315" t="str">
            <v>EVO</v>
          </cell>
          <cell r="E315" t="str">
            <v>IMP</v>
          </cell>
        </row>
        <row r="316">
          <cell r="B316" t="str">
            <v>RTSERINE</v>
          </cell>
          <cell r="C316" t="str">
            <v>L-Serine</v>
          </cell>
          <cell r="D316" t="str">
            <v>EVO</v>
          </cell>
          <cell r="E316" t="str">
            <v>IMP</v>
          </cell>
        </row>
        <row r="317">
          <cell r="B317" t="str">
            <v>RTMANITL</v>
          </cell>
          <cell r="C317" t="str">
            <v>Mannitol</v>
          </cell>
          <cell r="D317" t="str">
            <v>FRN</v>
          </cell>
          <cell r="E317" t="str">
            <v>IMP</v>
          </cell>
        </row>
        <row r="318">
          <cell r="B318" t="str">
            <v>RTSORBTR</v>
          </cell>
          <cell r="C318" t="str">
            <v>Sorbitol PFG</v>
          </cell>
          <cell r="D318" t="str">
            <v>FRN</v>
          </cell>
          <cell r="E318" t="str">
            <v>IMP</v>
          </cell>
        </row>
        <row r="319">
          <cell r="B319" t="str">
            <v>RTMTHLH1</v>
          </cell>
          <cell r="C319" t="str">
            <v>Methyl Paraben</v>
          </cell>
          <cell r="D319" t="str">
            <v>GCM</v>
          </cell>
          <cell r="E319" t="str">
            <v>DOM</v>
          </cell>
        </row>
        <row r="320">
          <cell r="B320" t="str">
            <v>RTPLHLH1</v>
          </cell>
          <cell r="C320" t="str">
            <v>Propyl Paraben</v>
          </cell>
          <cell r="D320" t="str">
            <v>GCM</v>
          </cell>
          <cell r="E320" t="str">
            <v>DOM</v>
          </cell>
        </row>
        <row r="321">
          <cell r="B321" t="str">
            <v>RTACYSTA</v>
          </cell>
          <cell r="C321" t="str">
            <v>N-Acetyl-L-cysteine</v>
          </cell>
          <cell r="D321" t="str">
            <v>GKP</v>
          </cell>
          <cell r="E321" t="str">
            <v>DOM</v>
          </cell>
        </row>
        <row r="322">
          <cell r="B322" t="str">
            <v>RTCYSTNA</v>
          </cell>
          <cell r="C322" t="str">
            <v>L-Cysteine Hydrochloride</v>
          </cell>
          <cell r="D322" t="str">
            <v>GKP</v>
          </cell>
          <cell r="E322" t="str">
            <v>DOM</v>
          </cell>
        </row>
        <row r="323">
          <cell r="B323" t="str">
            <v>RTGLCINA</v>
          </cell>
          <cell r="C323" t="str">
            <v>Glycine</v>
          </cell>
          <cell r="D323" t="str">
            <v>GKP</v>
          </cell>
          <cell r="E323" t="str">
            <v>DOM</v>
          </cell>
        </row>
        <row r="324">
          <cell r="B324" t="str">
            <v>RTLASACA</v>
          </cell>
          <cell r="C324" t="str">
            <v>L-Aspartic acid</v>
          </cell>
          <cell r="D324" t="str">
            <v>GKP</v>
          </cell>
          <cell r="E324" t="str">
            <v>DOM</v>
          </cell>
        </row>
        <row r="325">
          <cell r="B325" t="str">
            <v>RTLCYSTA</v>
          </cell>
          <cell r="C325" t="str">
            <v>L-Cysteine</v>
          </cell>
          <cell r="D325" t="str">
            <v>GKP</v>
          </cell>
          <cell r="E325" t="str">
            <v>DOM</v>
          </cell>
        </row>
        <row r="326">
          <cell r="B326" t="str">
            <v>RTLGLACA</v>
          </cell>
          <cell r="C326" t="str">
            <v>L-Glutamic Acid</v>
          </cell>
          <cell r="D326" t="str">
            <v>GKP</v>
          </cell>
          <cell r="E326" t="str">
            <v>DOM</v>
          </cell>
        </row>
        <row r="327">
          <cell r="B327" t="str">
            <v>RTLYSACA</v>
          </cell>
          <cell r="C327" t="str">
            <v>L-Lysine Acetate</v>
          </cell>
          <cell r="D327" t="str">
            <v>GKP</v>
          </cell>
          <cell r="E327" t="str">
            <v>DOM</v>
          </cell>
        </row>
        <row r="328">
          <cell r="B328" t="str">
            <v>RTLTRYPA</v>
          </cell>
          <cell r="C328" t="str">
            <v>L-Tryptophan</v>
          </cell>
          <cell r="D328" t="str">
            <v>GKP</v>
          </cell>
          <cell r="E328" t="str">
            <v>DOM</v>
          </cell>
        </row>
        <row r="329">
          <cell r="B329" t="str">
            <v>RTTYROSA</v>
          </cell>
          <cell r="C329" t="str">
            <v>L-Tyrosine</v>
          </cell>
          <cell r="D329" t="str">
            <v>GKP</v>
          </cell>
          <cell r="E329" t="str">
            <v>DOM</v>
          </cell>
        </row>
        <row r="330">
          <cell r="B330" t="str">
            <v>RTMCTFAT</v>
          </cell>
          <cell r="C330" t="str">
            <v>Spray Dried MCT FAT Base 32482</v>
          </cell>
          <cell r="D330" t="str">
            <v>GLK</v>
          </cell>
          <cell r="E330" t="str">
            <v>DOM</v>
          </cell>
        </row>
        <row r="331">
          <cell r="B331" t="str">
            <v>RTCNTFAT</v>
          </cell>
          <cell r="C331" t="str">
            <v>S.D Coconut Fat Powder</v>
          </cell>
          <cell r="D331" t="str">
            <v>GLK</v>
          </cell>
          <cell r="E331" t="str">
            <v>DOM</v>
          </cell>
        </row>
        <row r="332">
          <cell r="B332" t="str">
            <v>RTGLYROL</v>
          </cell>
          <cell r="C332" t="str">
            <v>Glycerol Monostearate</v>
          </cell>
          <cell r="D332" t="str">
            <v>GLK</v>
          </cell>
          <cell r="E332" t="str">
            <v>DOM</v>
          </cell>
        </row>
        <row r="333">
          <cell r="B333" t="str">
            <v>RTSOYFAT</v>
          </cell>
          <cell r="C333" t="str">
            <v>Soyabean Fat Powder</v>
          </cell>
          <cell r="D333" t="str">
            <v>GLK</v>
          </cell>
          <cell r="E333" t="str">
            <v>DOM</v>
          </cell>
        </row>
        <row r="334">
          <cell r="B334" t="str">
            <v>RTGTEACN</v>
          </cell>
          <cell r="C334" t="str">
            <v>Matcha powder (Green Tea</v>
          </cell>
          <cell r="D334" t="str">
            <v>GMC</v>
          </cell>
          <cell r="E334" t="str">
            <v>DOM</v>
          </cell>
        </row>
        <row r="335">
          <cell r="B335" t="str">
            <v>RTSMLKCN</v>
          </cell>
          <cell r="C335" t="str">
            <v>Soy milk powder</v>
          </cell>
          <cell r="D335" t="str">
            <v>GMC</v>
          </cell>
          <cell r="E335" t="str">
            <v>DOM</v>
          </cell>
        </row>
        <row r="336">
          <cell r="B336" t="str">
            <v>RTDRYCRM</v>
          </cell>
          <cell r="C336" t="str">
            <v>Dairyboost Cream XF 1745 IDF 2016 EX STI</v>
          </cell>
          <cell r="D336" t="str">
            <v>GMC</v>
          </cell>
          <cell r="E336" t="str">
            <v>DOM</v>
          </cell>
        </row>
        <row r="337">
          <cell r="B337" t="str">
            <v>GSOL21DM</v>
          </cell>
          <cell r="C337" t="str">
            <v>OTSULIP 20%</v>
          </cell>
          <cell r="D337" t="str">
            <v>GOP</v>
          </cell>
          <cell r="E337" t="str">
            <v>IMP</v>
          </cell>
        </row>
        <row r="338">
          <cell r="B338" t="str">
            <v>RPMHTMA1</v>
          </cell>
          <cell r="C338" t="str">
            <v>Hot Melt Glue Advantra</v>
          </cell>
          <cell r="D338" t="str">
            <v>HBF</v>
          </cell>
          <cell r="E338" t="str">
            <v>DOM</v>
          </cell>
        </row>
        <row r="339">
          <cell r="B339" t="str">
            <v>RPAFT200</v>
          </cell>
          <cell r="C339" t="str">
            <v>Oxygen Absorber O-Buster 3000/ct</v>
          </cell>
          <cell r="D339" t="str">
            <v>HSN</v>
          </cell>
          <cell r="E339" t="str">
            <v>IMP</v>
          </cell>
        </row>
        <row r="340">
          <cell r="B340" t="str">
            <v>RMABSLGC</v>
          </cell>
          <cell r="C340" t="str">
            <v>ABS ex LG Chem</v>
          </cell>
          <cell r="D340" t="str">
            <v>IBT</v>
          </cell>
          <cell r="E340" t="str">
            <v>DOM</v>
          </cell>
        </row>
        <row r="341">
          <cell r="B341" t="str">
            <v>RSLHEXAN</v>
          </cell>
          <cell r="C341" t="str">
            <v>Cyclohexanone</v>
          </cell>
          <cell r="D341" t="str">
            <v>IND</v>
          </cell>
          <cell r="E341" t="str">
            <v>DOM</v>
          </cell>
        </row>
        <row r="342">
          <cell r="B342" t="str">
            <v>RTAAGAMP</v>
          </cell>
          <cell r="C342" t="str">
            <v>Glacial Acetic Acid</v>
          </cell>
          <cell r="D342" t="str">
            <v>IND</v>
          </cell>
          <cell r="E342" t="str">
            <v>DOM</v>
          </cell>
        </row>
        <row r="343">
          <cell r="B343" t="str">
            <v>RTHES130</v>
          </cell>
          <cell r="C343" t="str">
            <v>HES 130</v>
          </cell>
          <cell r="D343" t="str">
            <v>JPC</v>
          </cell>
          <cell r="E343" t="str">
            <v>IMP</v>
          </cell>
        </row>
        <row r="344">
          <cell r="B344" t="str">
            <v>RTNACLB1</v>
          </cell>
          <cell r="C344" t="str">
            <v>Sodium Chloride Low PH</v>
          </cell>
          <cell r="D344" t="str">
            <v>JPC</v>
          </cell>
          <cell r="E344" t="str">
            <v>IMP</v>
          </cell>
        </row>
        <row r="345">
          <cell r="B345" t="str">
            <v>RTPSGRBM</v>
          </cell>
          <cell r="C345" t="str">
            <v>Refined Crystal Sugar</v>
          </cell>
          <cell r="D345" t="str">
            <v>JWS</v>
          </cell>
          <cell r="E345" t="str">
            <v>DOM</v>
          </cell>
        </row>
        <row r="346">
          <cell r="B346" t="str">
            <v>RTPARACN</v>
          </cell>
          <cell r="C346" t="str">
            <v>Paracetamol  Injection Grade</v>
          </cell>
          <cell r="D346" t="str">
            <v>KAP</v>
          </cell>
          <cell r="E346" t="str">
            <v>IMP</v>
          </cell>
        </row>
        <row r="347">
          <cell r="B347" t="str">
            <v>RPICA10U</v>
          </cell>
          <cell r="C347" t="str">
            <v>Inner Box SVP 10 mL</v>
          </cell>
          <cell r="D347" t="str">
            <v>KDS</v>
          </cell>
          <cell r="E347" t="str">
            <v>DOM</v>
          </cell>
        </row>
        <row r="348">
          <cell r="B348" t="str">
            <v>RPICA6NU</v>
          </cell>
          <cell r="C348" t="str">
            <v>Inner Box Ampoule</v>
          </cell>
          <cell r="D348" t="str">
            <v>KDS</v>
          </cell>
          <cell r="E348" t="str">
            <v>DOM</v>
          </cell>
        </row>
        <row r="349">
          <cell r="B349" t="str">
            <v>RPOB20H2</v>
          </cell>
          <cell r="C349" t="str">
            <v>Outer Box 500 mL (Logo Halal &amp; Prokes)</v>
          </cell>
          <cell r="D349" t="str">
            <v>KDS</v>
          </cell>
          <cell r="E349" t="str">
            <v>DOM</v>
          </cell>
        </row>
        <row r="350">
          <cell r="B350" t="str">
            <v>RPOB30H1</v>
          </cell>
          <cell r="C350" t="str">
            <v>Outer Box 250mL (Logo Halal &amp; Prokes)</v>
          </cell>
          <cell r="D350" t="str">
            <v>KDS</v>
          </cell>
          <cell r="E350" t="str">
            <v>DOM</v>
          </cell>
        </row>
        <row r="351">
          <cell r="B351" t="str">
            <v>RPOB40H1</v>
          </cell>
          <cell r="C351" t="str">
            <v>Outer Box 100 mL (Logo Halal)</v>
          </cell>
          <cell r="D351" t="str">
            <v>KDS</v>
          </cell>
          <cell r="E351" t="str">
            <v>DOM</v>
          </cell>
        </row>
        <row r="352">
          <cell r="B352" t="str">
            <v>RPOBA4U4</v>
          </cell>
          <cell r="C352" t="str">
            <v>Outer Box Ampoule N-SVP (Perubahan Ukuran)</v>
          </cell>
          <cell r="D352" t="str">
            <v>KDS</v>
          </cell>
          <cell r="E352" t="str">
            <v>DOM</v>
          </cell>
        </row>
        <row r="353">
          <cell r="B353" t="str">
            <v>RPOB15N6</v>
          </cell>
          <cell r="C353" t="str">
            <v>Outer Box 1000mL Isi 15</v>
          </cell>
          <cell r="D353" t="str">
            <v>KDS</v>
          </cell>
          <cell r="E353" t="str">
            <v>DOM</v>
          </cell>
        </row>
        <row r="354">
          <cell r="B354" t="str">
            <v>RPOB15N7</v>
          </cell>
          <cell r="C354" t="str">
            <v>Outer Box 1000mL (PP)</v>
          </cell>
          <cell r="D354" t="str">
            <v>KDS</v>
          </cell>
          <cell r="E354" t="str">
            <v>DOM</v>
          </cell>
        </row>
        <row r="355">
          <cell r="B355" t="str">
            <v>RPOB30S4</v>
          </cell>
          <cell r="C355" t="str">
            <v>Outer Box 250mL (PP)</v>
          </cell>
          <cell r="D355" t="str">
            <v>KDS</v>
          </cell>
          <cell r="E355" t="str">
            <v>DOM</v>
          </cell>
        </row>
        <row r="356">
          <cell r="B356" t="str">
            <v>RPOBA10U</v>
          </cell>
          <cell r="C356" t="str">
            <v>Outer Box SVP 10 mL</v>
          </cell>
          <cell r="D356" t="str">
            <v>KDS</v>
          </cell>
          <cell r="E356" t="str">
            <v>DOM</v>
          </cell>
        </row>
        <row r="357">
          <cell r="B357" t="str">
            <v>RPOBA4U3</v>
          </cell>
          <cell r="C357" t="str">
            <v>Outer Box Ampoule N-SVP</v>
          </cell>
          <cell r="D357" t="str">
            <v>KDS</v>
          </cell>
          <cell r="E357" t="str">
            <v>DOM</v>
          </cell>
        </row>
        <row r="358">
          <cell r="B358" t="str">
            <v>RPOBS20U</v>
          </cell>
          <cell r="C358" t="str">
            <v>Outer Box New SB (464 x 284 x 160 mm)</v>
          </cell>
          <cell r="D358" t="str">
            <v>KDS</v>
          </cell>
          <cell r="E358" t="str">
            <v>DOM</v>
          </cell>
        </row>
        <row r="359">
          <cell r="B359" t="str">
            <v>RPOB15H1</v>
          </cell>
          <cell r="C359" t="str">
            <v>Outer Box 1000 Ml (Logo Halal &amp; Prokes)</v>
          </cell>
          <cell r="D359" t="str">
            <v>KDS</v>
          </cell>
          <cell r="E359" t="str">
            <v>DOM</v>
          </cell>
        </row>
        <row r="360">
          <cell r="B360" t="str">
            <v>RPOB40H2</v>
          </cell>
          <cell r="C360" t="str">
            <v>Outer Box 100 mL (Logo Halal &amp; Prokes)</v>
          </cell>
          <cell r="D360" t="str">
            <v>KDS</v>
          </cell>
          <cell r="E360" t="str">
            <v>DOM</v>
          </cell>
        </row>
        <row r="361">
          <cell r="B361" t="str">
            <v>RPOB15PB</v>
          </cell>
          <cell r="C361" t="str">
            <v>Outer Box 1000 Ml (Tanpa Logo Halal)</v>
          </cell>
          <cell r="D361" t="str">
            <v>KDS</v>
          </cell>
          <cell r="E361" t="str">
            <v>DOM</v>
          </cell>
        </row>
        <row r="362">
          <cell r="B362" t="str">
            <v>RPOB20PB</v>
          </cell>
          <cell r="C362" t="str">
            <v>Outer Box 500 Ml (Tanpa Logo Halal)</v>
          </cell>
          <cell r="D362" t="str">
            <v>KDS</v>
          </cell>
          <cell r="E362" t="str">
            <v>DOM</v>
          </cell>
        </row>
        <row r="363">
          <cell r="B363" t="str">
            <v>RPOB30PB</v>
          </cell>
          <cell r="C363" t="str">
            <v>Outer Box 250 Ml (Tanpa Logo Halal)</v>
          </cell>
          <cell r="D363" t="str">
            <v>KDS</v>
          </cell>
          <cell r="E363" t="str">
            <v>DOM</v>
          </cell>
        </row>
        <row r="364">
          <cell r="B364" t="str">
            <v>RPOB40PB</v>
          </cell>
          <cell r="C364" t="str">
            <v>Outer Box 100 Ml (Tanpa Logo Halal)</v>
          </cell>
          <cell r="D364" t="str">
            <v>KDS</v>
          </cell>
          <cell r="E364" t="str">
            <v>DOM</v>
          </cell>
        </row>
        <row r="365">
          <cell r="B365" t="str">
            <v>RTACYSTE</v>
          </cell>
          <cell r="C365" t="str">
            <v>L-Acetyl Cysteine</v>
          </cell>
          <cell r="D365" t="str">
            <v>KHS</v>
          </cell>
          <cell r="E365" t="str">
            <v>IMP</v>
          </cell>
        </row>
        <row r="366">
          <cell r="B366" t="str">
            <v>RTCYSTNE</v>
          </cell>
          <cell r="C366" t="str">
            <v>L-Cystein HCL</v>
          </cell>
          <cell r="D366" t="str">
            <v>KHS</v>
          </cell>
          <cell r="E366" t="str">
            <v>IMP</v>
          </cell>
        </row>
        <row r="367">
          <cell r="B367" t="str">
            <v>RTGLCINJ</v>
          </cell>
          <cell r="C367" t="str">
            <v>Glycine</v>
          </cell>
          <cell r="D367" t="str">
            <v>KHS</v>
          </cell>
          <cell r="E367" t="str">
            <v>IMP</v>
          </cell>
        </row>
        <row r="368">
          <cell r="B368" t="str">
            <v>RTLALANJ</v>
          </cell>
          <cell r="C368" t="str">
            <v>L-Alanine</v>
          </cell>
          <cell r="D368" t="str">
            <v>KHS</v>
          </cell>
          <cell r="E368" t="str">
            <v>IMP</v>
          </cell>
        </row>
        <row r="369">
          <cell r="B369" t="str">
            <v>RTLARGHJ</v>
          </cell>
          <cell r="C369" t="str">
            <v>L-Arginine HCL</v>
          </cell>
          <cell r="D369" t="str">
            <v>KHS</v>
          </cell>
          <cell r="E369" t="str">
            <v>IMP</v>
          </cell>
        </row>
        <row r="370">
          <cell r="B370" t="str">
            <v>RTLARGHS</v>
          </cell>
          <cell r="C370" t="str">
            <v>L-Arginine Monohydrochloride Monohydrate</v>
          </cell>
          <cell r="D370" t="str">
            <v>KHS</v>
          </cell>
          <cell r="E370" t="str">
            <v>IMP</v>
          </cell>
        </row>
        <row r="371">
          <cell r="B371" t="str">
            <v>RTLARGIJ</v>
          </cell>
          <cell r="C371" t="str">
            <v>L-Arginine</v>
          </cell>
          <cell r="D371" t="str">
            <v>KHS</v>
          </cell>
          <cell r="E371" t="str">
            <v>IMP</v>
          </cell>
        </row>
        <row r="372">
          <cell r="B372" t="str">
            <v>RTLASACJ</v>
          </cell>
          <cell r="C372" t="str">
            <v>Aspartic ACID</v>
          </cell>
          <cell r="D372" t="str">
            <v>KHS</v>
          </cell>
          <cell r="E372" t="str">
            <v>IMP</v>
          </cell>
        </row>
        <row r="373">
          <cell r="B373" t="str">
            <v>RTLCYSTI</v>
          </cell>
          <cell r="C373" t="str">
            <v>L-Cysteine</v>
          </cell>
          <cell r="D373" t="str">
            <v>KHS</v>
          </cell>
          <cell r="E373" t="str">
            <v>IMP</v>
          </cell>
        </row>
        <row r="374">
          <cell r="B374" t="str">
            <v>RTLGLACJ</v>
          </cell>
          <cell r="C374" t="str">
            <v>L-Glutamic ACID</v>
          </cell>
          <cell r="D374" t="str">
            <v>KHS</v>
          </cell>
          <cell r="E374" t="str">
            <v>IMP</v>
          </cell>
        </row>
        <row r="375">
          <cell r="B375" t="str">
            <v>RTLHISHS</v>
          </cell>
          <cell r="C375" t="str">
            <v>L-Histidine Monohydrochloride</v>
          </cell>
          <cell r="D375" t="str">
            <v>KHS</v>
          </cell>
          <cell r="E375" t="str">
            <v>IMP</v>
          </cell>
        </row>
        <row r="376">
          <cell r="B376" t="str">
            <v>RTLHISTD</v>
          </cell>
          <cell r="C376" t="str">
            <v>L-Histidine</v>
          </cell>
          <cell r="D376" t="str">
            <v>KHS</v>
          </cell>
          <cell r="E376" t="str">
            <v>IMP</v>
          </cell>
        </row>
        <row r="377">
          <cell r="B377" t="str">
            <v>RTLHISTJ</v>
          </cell>
          <cell r="C377" t="str">
            <v>L-Histidine HCL H2O</v>
          </cell>
          <cell r="D377" t="str">
            <v>KHS</v>
          </cell>
          <cell r="E377" t="str">
            <v>IMP</v>
          </cell>
        </row>
        <row r="378">
          <cell r="B378" t="str">
            <v>RTLISOLJ</v>
          </cell>
          <cell r="C378" t="str">
            <v>L-IsoLeucine</v>
          </cell>
          <cell r="D378" t="str">
            <v>KHS</v>
          </cell>
          <cell r="E378" t="str">
            <v>IMP</v>
          </cell>
        </row>
        <row r="379">
          <cell r="B379" t="str">
            <v>RTLISOLS</v>
          </cell>
          <cell r="C379" t="str">
            <v>L-IsoLeucine</v>
          </cell>
          <cell r="D379" t="str">
            <v>KHS</v>
          </cell>
          <cell r="E379" t="str">
            <v>IMP</v>
          </cell>
        </row>
        <row r="380">
          <cell r="B380" t="str">
            <v>RTLLEUCJ</v>
          </cell>
          <cell r="C380" t="str">
            <v>L-Leucine</v>
          </cell>
          <cell r="D380" t="str">
            <v>KHS</v>
          </cell>
          <cell r="E380" t="str">
            <v>IMP</v>
          </cell>
        </row>
        <row r="381">
          <cell r="B381" t="str">
            <v>RTLLEUCS</v>
          </cell>
          <cell r="C381" t="str">
            <v>L-Leucine</v>
          </cell>
          <cell r="D381" t="str">
            <v>KHS</v>
          </cell>
          <cell r="E381" t="str">
            <v>IMP</v>
          </cell>
        </row>
        <row r="382">
          <cell r="B382" t="str">
            <v>RTLMETHJ</v>
          </cell>
          <cell r="C382" t="str">
            <v>L-Methionine</v>
          </cell>
          <cell r="D382" t="str">
            <v>KHS</v>
          </cell>
          <cell r="E382" t="str">
            <v>IMP</v>
          </cell>
        </row>
        <row r="383">
          <cell r="B383" t="str">
            <v>RTLPHLAJ</v>
          </cell>
          <cell r="C383" t="str">
            <v>L-Phenylalanine</v>
          </cell>
          <cell r="D383" t="str">
            <v>KHS</v>
          </cell>
          <cell r="E383" t="str">
            <v>IMP</v>
          </cell>
        </row>
        <row r="384">
          <cell r="B384" t="str">
            <v>RTLPHLAS</v>
          </cell>
          <cell r="C384" t="str">
            <v>L-Phenylalanine</v>
          </cell>
          <cell r="D384" t="str">
            <v>KHS</v>
          </cell>
          <cell r="E384" t="str">
            <v>IMP</v>
          </cell>
        </row>
        <row r="385">
          <cell r="B385" t="str">
            <v>RTLPROLJ</v>
          </cell>
          <cell r="C385" t="str">
            <v>L-Proline</v>
          </cell>
          <cell r="D385" t="str">
            <v>KHS</v>
          </cell>
          <cell r="E385" t="str">
            <v>IMP</v>
          </cell>
        </row>
        <row r="386">
          <cell r="B386" t="str">
            <v>RTLPROLS</v>
          </cell>
          <cell r="C386" t="str">
            <v>L-Proline</v>
          </cell>
          <cell r="D386" t="str">
            <v>KHS</v>
          </cell>
          <cell r="E386" t="str">
            <v>IMP</v>
          </cell>
        </row>
        <row r="387">
          <cell r="B387" t="str">
            <v>RTLTHRNJ</v>
          </cell>
          <cell r="C387" t="str">
            <v>L-Threonine</v>
          </cell>
          <cell r="D387" t="str">
            <v>KHS</v>
          </cell>
          <cell r="E387" t="str">
            <v>IMP</v>
          </cell>
        </row>
        <row r="388">
          <cell r="B388" t="str">
            <v>RTLTRYPJ</v>
          </cell>
          <cell r="C388" t="str">
            <v>L-Tryptophan</v>
          </cell>
          <cell r="D388" t="str">
            <v>KHS</v>
          </cell>
          <cell r="E388" t="str">
            <v>IMP</v>
          </cell>
        </row>
        <row r="389">
          <cell r="B389" t="str">
            <v>RTLVALIJ</v>
          </cell>
          <cell r="C389" t="str">
            <v>L-Valine</v>
          </cell>
          <cell r="D389" t="str">
            <v>KHS</v>
          </cell>
          <cell r="E389" t="str">
            <v>IMP</v>
          </cell>
        </row>
        <row r="390">
          <cell r="B390" t="str">
            <v>RTLVALIS</v>
          </cell>
          <cell r="C390" t="str">
            <v>L-Valine</v>
          </cell>
          <cell r="D390" t="str">
            <v>KHS</v>
          </cell>
          <cell r="E390" t="str">
            <v>IMP</v>
          </cell>
        </row>
        <row r="391">
          <cell r="B391" t="str">
            <v>RTLYSACJ</v>
          </cell>
          <cell r="C391" t="str">
            <v>L-Lysine Acetate</v>
          </cell>
          <cell r="D391" t="str">
            <v>KHS</v>
          </cell>
          <cell r="E391" t="str">
            <v>IMP</v>
          </cell>
        </row>
        <row r="392">
          <cell r="B392" t="str">
            <v>RTLYSHYJ</v>
          </cell>
          <cell r="C392" t="str">
            <v>L-Lycine HCL</v>
          </cell>
          <cell r="D392" t="str">
            <v>KHS</v>
          </cell>
          <cell r="E392" t="str">
            <v>IMP</v>
          </cell>
        </row>
        <row r="393">
          <cell r="B393" t="str">
            <v>RTSERINJ</v>
          </cell>
          <cell r="C393" t="str">
            <v>L-Serine</v>
          </cell>
          <cell r="D393" t="str">
            <v>KHS</v>
          </cell>
          <cell r="E393" t="str">
            <v>IMP</v>
          </cell>
        </row>
        <row r="394">
          <cell r="B394" t="str">
            <v>RTTYROSJ</v>
          </cell>
          <cell r="C394" t="str">
            <v>L-Tyrosine</v>
          </cell>
          <cell r="D394" t="str">
            <v>KHS</v>
          </cell>
          <cell r="E394" t="str">
            <v>IMP</v>
          </cell>
        </row>
        <row r="395">
          <cell r="B395" t="str">
            <v>RPOBDLTB</v>
          </cell>
          <cell r="C395" t="str">
            <v>OUTER BOX DELTYBA</v>
          </cell>
          <cell r="D395" t="str">
            <v>KSI</v>
          </cell>
          <cell r="E395" t="str">
            <v>DOM</v>
          </cell>
        </row>
        <row r="396">
          <cell r="B396" t="str">
            <v>RPOBTDU3</v>
          </cell>
          <cell r="C396" t="str">
            <v>Outer Box TD Universal 1</v>
          </cell>
          <cell r="D396" t="str">
            <v>KSI</v>
          </cell>
          <cell r="E396" t="str">
            <v>DOM</v>
          </cell>
        </row>
        <row r="397">
          <cell r="B397" t="str">
            <v>RPOBTDU4</v>
          </cell>
          <cell r="C397" t="str">
            <v>Outer Box TD Universal 2</v>
          </cell>
          <cell r="D397" t="str">
            <v>KSI</v>
          </cell>
          <cell r="E397" t="str">
            <v>DOM</v>
          </cell>
        </row>
        <row r="398">
          <cell r="B398" t="str">
            <v>RTLDRFAT</v>
          </cell>
          <cell r="C398" t="str">
            <v>Fat Filled Milk Powder LDR EXP 06 MP</v>
          </cell>
          <cell r="D398" t="str">
            <v>LNK</v>
          </cell>
          <cell r="E398" t="str">
            <v>DOM</v>
          </cell>
        </row>
        <row r="399">
          <cell r="B399" t="str">
            <v>RTSWETWY</v>
          </cell>
          <cell r="C399" t="str">
            <v>Sweet Whey Powder</v>
          </cell>
          <cell r="D399" t="str">
            <v>LNK</v>
          </cell>
          <cell r="E399" t="str">
            <v>DOM</v>
          </cell>
        </row>
        <row r="400">
          <cell r="B400" t="str">
            <v>RTSKIMLK</v>
          </cell>
          <cell r="C400" t="str">
            <v>Skim Milk Powder</v>
          </cell>
          <cell r="D400" t="str">
            <v>LNK</v>
          </cell>
          <cell r="E400" t="str">
            <v>DOM</v>
          </cell>
        </row>
        <row r="401">
          <cell r="B401" t="str">
            <v>RTFLCRML</v>
          </cell>
          <cell r="C401" t="str">
            <v>Full Cream Milk Powder</v>
          </cell>
          <cell r="D401" t="str">
            <v>LNK</v>
          </cell>
          <cell r="E401" t="str">
            <v>DOM</v>
          </cell>
        </row>
        <row r="402">
          <cell r="B402" t="str">
            <v>LDMA2MO2</v>
          </cell>
          <cell r="C402" t="str">
            <v>Label Outer Otsu-MGSO4</v>
          </cell>
          <cell r="D402" t="str">
            <v>LPJ</v>
          </cell>
          <cell r="E402" t="str">
            <v>DOM</v>
          </cell>
        </row>
        <row r="403">
          <cell r="B403" t="str">
            <v>LDMA40O2</v>
          </cell>
          <cell r="C403" t="str">
            <v>Label Outer Otsu-D40</v>
          </cell>
          <cell r="D403" t="str">
            <v>LPJ</v>
          </cell>
          <cell r="E403" t="str">
            <v>DOM</v>
          </cell>
        </row>
        <row r="404">
          <cell r="B404" t="str">
            <v>LDMA4MO2</v>
          </cell>
          <cell r="C404" t="str">
            <v>Label Outer Otsu-MGSO4</v>
          </cell>
          <cell r="D404" t="str">
            <v>LPJ</v>
          </cell>
          <cell r="E404" t="str">
            <v>DOM</v>
          </cell>
        </row>
        <row r="405">
          <cell r="B405" t="str">
            <v>LDMA84O2</v>
          </cell>
          <cell r="C405" t="str">
            <v>Label Outer Meylon-84</v>
          </cell>
          <cell r="D405" t="str">
            <v>LPJ</v>
          </cell>
          <cell r="E405" t="str">
            <v>DOM</v>
          </cell>
        </row>
        <row r="406">
          <cell r="B406" t="str">
            <v>LDMADNWI</v>
          </cell>
          <cell r="C406" t="str">
            <v>Label Otsu-NS, 25mL</v>
          </cell>
          <cell r="D406" t="str">
            <v>LPJ</v>
          </cell>
          <cell r="E406" t="str">
            <v>DOM</v>
          </cell>
        </row>
        <row r="407">
          <cell r="B407" t="str">
            <v>LDMAF1O1</v>
          </cell>
          <cell r="C407" t="str">
            <v>Label Outer Aminofluid 1000mL (Vynil | 80 x</v>
          </cell>
          <cell r="D407" t="str">
            <v>LPJ</v>
          </cell>
          <cell r="E407" t="str">
            <v>DOM</v>
          </cell>
        </row>
        <row r="408">
          <cell r="B408" t="str">
            <v>LDMAN2M3</v>
          </cell>
          <cell r="C408" t="str">
            <v>Label Otsu-MGSO4 20</v>
          </cell>
          <cell r="D408" t="str">
            <v>LPJ</v>
          </cell>
          <cell r="E408" t="str">
            <v>DOM</v>
          </cell>
        </row>
        <row r="409">
          <cell r="B409" t="str">
            <v>LDMAN402</v>
          </cell>
          <cell r="C409" t="str">
            <v>Label Otsu-D40</v>
          </cell>
          <cell r="D409" t="str">
            <v>LPJ</v>
          </cell>
          <cell r="E409" t="str">
            <v>DOM</v>
          </cell>
        </row>
        <row r="410">
          <cell r="B410" t="str">
            <v>LDMAN4M2</v>
          </cell>
          <cell r="C410" t="str">
            <v>Label Otsu-MGSO4 40</v>
          </cell>
          <cell r="D410" t="str">
            <v>LPJ</v>
          </cell>
          <cell r="E410" t="str">
            <v>DOM</v>
          </cell>
        </row>
        <row r="411">
          <cell r="B411" t="str">
            <v>LDMAN842</v>
          </cell>
          <cell r="C411" t="str">
            <v>Label Meylon-84</v>
          </cell>
          <cell r="D411" t="str">
            <v>LPJ</v>
          </cell>
          <cell r="E411" t="str">
            <v>DOM</v>
          </cell>
        </row>
        <row r="412">
          <cell r="B412" t="str">
            <v>LDMANPC2</v>
          </cell>
          <cell r="C412" t="str">
            <v>Label Otsu-KCl 7.46</v>
          </cell>
          <cell r="D412" t="str">
            <v>LPJ</v>
          </cell>
          <cell r="E412" t="str">
            <v>DOM</v>
          </cell>
        </row>
        <row r="413">
          <cell r="B413" t="str">
            <v>LDMANSC2</v>
          </cell>
          <cell r="C413" t="str">
            <v>Label Otsu-NS, 25mL</v>
          </cell>
          <cell r="D413" t="str">
            <v>LPJ</v>
          </cell>
          <cell r="E413" t="str">
            <v>DOM</v>
          </cell>
        </row>
        <row r="414">
          <cell r="B414" t="str">
            <v>LDMANWI2</v>
          </cell>
          <cell r="C414" t="str">
            <v>Label Otsu-WI, 25mL</v>
          </cell>
          <cell r="D414" t="str">
            <v>LPJ</v>
          </cell>
          <cell r="E414" t="str">
            <v>DOM</v>
          </cell>
        </row>
        <row r="415">
          <cell r="B415" t="str">
            <v>LDMANWIO</v>
          </cell>
          <cell r="C415" t="str">
            <v>Label Outer Otsu-WI, 25m</v>
          </cell>
          <cell r="D415" t="str">
            <v>LPJ</v>
          </cell>
          <cell r="E415" t="str">
            <v>DOM</v>
          </cell>
        </row>
        <row r="416">
          <cell r="B416" t="str">
            <v>LDMAPCO1</v>
          </cell>
          <cell r="C416" t="str">
            <v>Label Outer Otsu-KCl</v>
          </cell>
          <cell r="D416" t="str">
            <v>LPJ</v>
          </cell>
          <cell r="E416" t="str">
            <v>DOM</v>
          </cell>
        </row>
        <row r="417">
          <cell r="B417" t="str">
            <v>LDMAS5O7</v>
          </cell>
          <cell r="C417" t="str">
            <v>Label Outer ASERING-5</v>
          </cell>
          <cell r="D417" t="str">
            <v>LPJ</v>
          </cell>
          <cell r="E417" t="str">
            <v>DOM</v>
          </cell>
        </row>
        <row r="418">
          <cell r="B418" t="str">
            <v>LDMASCO2</v>
          </cell>
          <cell r="C418" t="str">
            <v>Label Outer Otsu-NS,</v>
          </cell>
          <cell r="D418" t="str">
            <v>LPJ</v>
          </cell>
          <cell r="E418" t="str">
            <v>DOM</v>
          </cell>
        </row>
        <row r="419">
          <cell r="B419" t="str">
            <v>LDMASER4</v>
          </cell>
          <cell r="C419" t="str">
            <v>Label Stiker Asering LVP</v>
          </cell>
          <cell r="D419" t="str">
            <v>LPJ</v>
          </cell>
          <cell r="E419" t="str">
            <v>DOM</v>
          </cell>
        </row>
        <row r="420">
          <cell r="B420" t="str">
            <v>LDMASR55</v>
          </cell>
          <cell r="C420" t="str">
            <v>Label Stiker ASERING-5</v>
          </cell>
          <cell r="D420" t="str">
            <v>LPJ</v>
          </cell>
          <cell r="E420" t="str">
            <v>DOM</v>
          </cell>
        </row>
        <row r="421">
          <cell r="B421" t="str">
            <v>LDMAWIO2</v>
          </cell>
          <cell r="C421" t="str">
            <v>Label Outer Otsu-WI,</v>
          </cell>
          <cell r="D421" t="str">
            <v>LPJ</v>
          </cell>
          <cell r="E421" t="str">
            <v>DOM</v>
          </cell>
        </row>
        <row r="422">
          <cell r="B422" t="str">
            <v>LDMBF1O1</v>
          </cell>
          <cell r="C422" t="str">
            <v>Label Outer Bfluid 1000</v>
          </cell>
          <cell r="D422" t="str">
            <v>LPJ</v>
          </cell>
          <cell r="E422" t="str">
            <v>DOM</v>
          </cell>
        </row>
        <row r="423">
          <cell r="B423" t="str">
            <v>LDMBF5O1</v>
          </cell>
          <cell r="C423" t="str">
            <v>Label Outer BFluid DB</v>
          </cell>
          <cell r="D423" t="str">
            <v>LPJ</v>
          </cell>
          <cell r="E423" t="str">
            <v>DOM</v>
          </cell>
        </row>
        <row r="424">
          <cell r="B424" t="str">
            <v>LDMDTER6</v>
          </cell>
          <cell r="C424" t="str">
            <v>Label Stiker Otsutran-40</v>
          </cell>
          <cell r="D424" t="str">
            <v>LPJ</v>
          </cell>
          <cell r="E424" t="str">
            <v>DOM</v>
          </cell>
        </row>
        <row r="425">
          <cell r="B425" t="str">
            <v>LDMDTRO7</v>
          </cell>
          <cell r="C425" t="str">
            <v>Label Outer Otsutran-40</v>
          </cell>
          <cell r="D425" t="str">
            <v>LPJ</v>
          </cell>
          <cell r="E425" t="str">
            <v>DOM</v>
          </cell>
        </row>
        <row r="426">
          <cell r="B426" t="str">
            <v>LDMKD2O3</v>
          </cell>
          <cell r="C426" t="str">
            <v>Label Outer Kidmin 200mL</v>
          </cell>
          <cell r="D426" t="str">
            <v>LPJ</v>
          </cell>
          <cell r="E426" t="str">
            <v>DOM</v>
          </cell>
        </row>
        <row r="427">
          <cell r="B427" t="str">
            <v>LDMP2K55</v>
          </cell>
          <cell r="C427" t="str">
            <v>Label Stiker Otsu-D10,</v>
          </cell>
          <cell r="D427" t="str">
            <v>LPJ</v>
          </cell>
          <cell r="E427" t="str">
            <v>DOM</v>
          </cell>
        </row>
        <row r="428">
          <cell r="B428" t="str">
            <v>LDMP2TE5</v>
          </cell>
          <cell r="C428" t="str">
            <v>Label Stiker Otsu-D10</v>
          </cell>
          <cell r="D428" t="str">
            <v>LPJ</v>
          </cell>
          <cell r="E428" t="str">
            <v>DOM</v>
          </cell>
        </row>
        <row r="429">
          <cell r="B429" t="str">
            <v>LDMP4AO7</v>
          </cell>
          <cell r="C429" t="str">
            <v>Label Outer KA-EN 4A</v>
          </cell>
          <cell r="D429" t="str">
            <v>LPJ</v>
          </cell>
          <cell r="E429" t="str">
            <v>DOM</v>
          </cell>
        </row>
        <row r="430">
          <cell r="B430" t="str">
            <v>LDMPG3O6</v>
          </cell>
          <cell r="C430" t="str">
            <v>Label Outer KA-EN MG3</v>
          </cell>
          <cell r="D430" t="str">
            <v>LPJ</v>
          </cell>
          <cell r="E430" t="str">
            <v>DOM</v>
          </cell>
        </row>
        <row r="431">
          <cell r="B431" t="str">
            <v>LDMPG5D6</v>
          </cell>
          <cell r="C431" t="str">
            <v>Label Stiker Otsu-D5,</v>
          </cell>
          <cell r="D431" t="str">
            <v>LPJ</v>
          </cell>
          <cell r="E431" t="str">
            <v>DOM</v>
          </cell>
        </row>
        <row r="432">
          <cell r="B432" t="str">
            <v>LDMPGNS7</v>
          </cell>
          <cell r="C432" t="str">
            <v>Label Stiker Otsu-NS,</v>
          </cell>
          <cell r="D432" t="str">
            <v>LPJ</v>
          </cell>
          <cell r="E432" t="str">
            <v>DOM</v>
          </cell>
        </row>
        <row r="433">
          <cell r="B433" t="str">
            <v>LDMPHOT5</v>
          </cell>
          <cell r="C433" t="str">
            <v>Label Stiker Potacol-R</v>
          </cell>
          <cell r="D433" t="str">
            <v>LPJ</v>
          </cell>
          <cell r="E433" t="str">
            <v>DOM</v>
          </cell>
        </row>
        <row r="434">
          <cell r="B434" t="str">
            <v>LDMPHTO7</v>
          </cell>
          <cell r="C434" t="str">
            <v>Label Outer Potacol-R</v>
          </cell>
          <cell r="D434" t="str">
            <v>LPJ</v>
          </cell>
          <cell r="E434" t="str">
            <v>DOM</v>
          </cell>
        </row>
        <row r="435">
          <cell r="B435" t="str">
            <v>LDMPK1B7</v>
          </cell>
          <cell r="C435" t="str">
            <v>Label Stiker KA-EN 1B</v>
          </cell>
          <cell r="D435" t="str">
            <v>LPJ</v>
          </cell>
          <cell r="E435" t="str">
            <v>DOM</v>
          </cell>
        </row>
        <row r="436">
          <cell r="B436" t="str">
            <v>LDMPK3B6</v>
          </cell>
          <cell r="C436" t="str">
            <v>Label Stiker KA-EN 3B</v>
          </cell>
          <cell r="D436" t="str">
            <v>LPJ</v>
          </cell>
          <cell r="E436" t="str">
            <v>DOM</v>
          </cell>
        </row>
        <row r="437">
          <cell r="B437" t="str">
            <v>LDMPK4A5</v>
          </cell>
          <cell r="C437" t="str">
            <v>Label Stiker KA-EN 4A</v>
          </cell>
          <cell r="D437" t="str">
            <v>LPJ</v>
          </cell>
          <cell r="E437" t="str">
            <v>DOM</v>
          </cell>
        </row>
        <row r="438">
          <cell r="B438" t="str">
            <v>LDMPKG35</v>
          </cell>
          <cell r="C438" t="str">
            <v>Label Stiker KA-EN MG3</v>
          </cell>
          <cell r="D438" t="str">
            <v>LPJ</v>
          </cell>
          <cell r="E438" t="str">
            <v>DOM</v>
          </cell>
        </row>
        <row r="439">
          <cell r="B439" t="str">
            <v>LDMPMAN4</v>
          </cell>
          <cell r="C439" t="str">
            <v>Label Stiker Manitol 20</v>
          </cell>
          <cell r="D439" t="str">
            <v>LPJ</v>
          </cell>
          <cell r="E439" t="str">
            <v>DOM</v>
          </cell>
        </row>
        <row r="440">
          <cell r="B440" t="str">
            <v>LDMPMAR4</v>
          </cell>
          <cell r="C440" t="str">
            <v>Label Stiker MARTOS-10</v>
          </cell>
          <cell r="D440" t="str">
            <v>LPJ</v>
          </cell>
          <cell r="E440" t="str">
            <v>DOM</v>
          </cell>
        </row>
        <row r="441">
          <cell r="B441" t="str">
            <v>LDMPMRO6</v>
          </cell>
          <cell r="C441" t="str">
            <v>Label Outer MARTOS-10</v>
          </cell>
          <cell r="D441" t="str">
            <v>LPJ</v>
          </cell>
          <cell r="E441" t="str">
            <v>DOM</v>
          </cell>
        </row>
        <row r="442">
          <cell r="B442" t="str">
            <v>LDMPO5D6</v>
          </cell>
          <cell r="C442" t="str">
            <v>Label Stiker Otsu D5</v>
          </cell>
          <cell r="D442" t="str">
            <v>LPJ</v>
          </cell>
          <cell r="E442" t="str">
            <v>DOM</v>
          </cell>
        </row>
        <row r="443">
          <cell r="B443" t="str">
            <v>LDMPOLRG</v>
          </cell>
          <cell r="C443" t="str">
            <v>Label Botol Ringer Lactate (Generik)</v>
          </cell>
          <cell r="D443" t="str">
            <v>LPJ</v>
          </cell>
          <cell r="E443" t="str">
            <v>DOM</v>
          </cell>
        </row>
        <row r="444">
          <cell r="B444" t="str">
            <v>LDMPONS5</v>
          </cell>
          <cell r="C444" t="str">
            <v>Label Stiker Otsu-NS</v>
          </cell>
          <cell r="D444" t="str">
            <v>LPJ</v>
          </cell>
          <cell r="E444" t="str">
            <v>DOM</v>
          </cell>
        </row>
        <row r="445">
          <cell r="B445" t="str">
            <v>LDMPOTR5</v>
          </cell>
          <cell r="C445" t="str">
            <v>Label Stiker Otsu-RL</v>
          </cell>
          <cell r="D445" t="str">
            <v>LPJ</v>
          </cell>
          <cell r="E445" t="str">
            <v>DOM</v>
          </cell>
        </row>
        <row r="446">
          <cell r="B446" t="str">
            <v>LDMPRAO7</v>
          </cell>
          <cell r="C446" t="str">
            <v>Label Outer Otsu-RLD5</v>
          </cell>
          <cell r="D446" t="str">
            <v>LPJ</v>
          </cell>
          <cell r="E446" t="str">
            <v>DOM</v>
          </cell>
        </row>
        <row r="447">
          <cell r="B447" t="str">
            <v>LDMPRAT6</v>
          </cell>
          <cell r="C447" t="str">
            <v>Label Stiker Otsu-RLD5</v>
          </cell>
          <cell r="D447" t="str">
            <v>LPJ</v>
          </cell>
          <cell r="E447" t="str">
            <v>DOM</v>
          </cell>
        </row>
        <row r="448">
          <cell r="B448" t="str">
            <v>LDMPRIT4</v>
          </cell>
          <cell r="C448" t="str">
            <v>(blank)</v>
          </cell>
          <cell r="D448" t="str">
            <v>LPJ</v>
          </cell>
          <cell r="E448" t="str">
            <v>DOM</v>
          </cell>
        </row>
        <row r="449">
          <cell r="B449" t="str">
            <v>LDMPRS34</v>
          </cell>
          <cell r="C449" t="str">
            <v>Label Stiker Otsu-</v>
          </cell>
          <cell r="D449" t="str">
            <v>LPJ</v>
          </cell>
          <cell r="E449" t="str">
            <v>DOM</v>
          </cell>
        </row>
        <row r="450">
          <cell r="B450" t="str">
            <v>LDMPS126</v>
          </cell>
          <cell r="C450" t="str">
            <v>Label Stiker Otsu-D5,1/4</v>
          </cell>
          <cell r="D450" t="str">
            <v>LPJ</v>
          </cell>
          <cell r="E450" t="str">
            <v>DOM</v>
          </cell>
        </row>
        <row r="451">
          <cell r="B451" t="str">
            <v>LDMPS2O7</v>
          </cell>
          <cell r="C451" t="str">
            <v>Label Outer Otsu-D5, 1/4</v>
          </cell>
          <cell r="D451" t="str">
            <v>LPJ</v>
          </cell>
          <cell r="E451" t="str">
            <v>DOM</v>
          </cell>
        </row>
        <row r="452">
          <cell r="B452" t="str">
            <v>LDMPSEK6</v>
          </cell>
          <cell r="C452" t="str">
            <v>Label Stiker Otsu-D5,1/2</v>
          </cell>
          <cell r="D452" t="str">
            <v>LPJ</v>
          </cell>
          <cell r="E452" t="str">
            <v>DOM</v>
          </cell>
        </row>
        <row r="453">
          <cell r="B453" t="str">
            <v>LDMPSEO7</v>
          </cell>
          <cell r="C453" t="str">
            <v>Label Outer Otsu-D5,1/2</v>
          </cell>
          <cell r="D453" t="str">
            <v>LPJ</v>
          </cell>
          <cell r="E453" t="str">
            <v>DOM</v>
          </cell>
        </row>
        <row r="454">
          <cell r="B454" t="str">
            <v>LDMPSKO7</v>
          </cell>
          <cell r="C454" t="str">
            <v>Label Outer Otsu-D5, NS</v>
          </cell>
          <cell r="D454" t="str">
            <v>LPJ</v>
          </cell>
          <cell r="E454" t="str">
            <v>DOM</v>
          </cell>
        </row>
        <row r="455">
          <cell r="B455" t="str">
            <v>LDMPSOK5</v>
          </cell>
          <cell r="C455" t="str">
            <v>Label Stiker Otsu-D5, NS</v>
          </cell>
          <cell r="D455" t="str">
            <v>LPJ</v>
          </cell>
          <cell r="E455" t="str">
            <v>DOM</v>
          </cell>
        </row>
        <row r="456">
          <cell r="B456" t="str">
            <v>LDMPT5O7</v>
          </cell>
          <cell r="C456" t="str">
            <v>Label Outer Otsu-D5,</v>
          </cell>
          <cell r="D456" t="str">
            <v>LPJ</v>
          </cell>
          <cell r="E456" t="str">
            <v>DOM</v>
          </cell>
        </row>
        <row r="457">
          <cell r="B457" t="str">
            <v>LDMS10O1</v>
          </cell>
          <cell r="C457" t="str">
            <v>Label Outer Otsu-NS,</v>
          </cell>
          <cell r="D457" t="str">
            <v>LPJ</v>
          </cell>
          <cell r="E457" t="str">
            <v>DOM</v>
          </cell>
        </row>
        <row r="458">
          <cell r="B458" t="str">
            <v>LDMSALO1</v>
          </cell>
          <cell r="C458" t="str">
            <v>Label Outer Aminoleban</v>
          </cell>
          <cell r="D458" t="str">
            <v>LPJ</v>
          </cell>
          <cell r="E458" t="str">
            <v>DOM</v>
          </cell>
        </row>
        <row r="459">
          <cell r="B459" t="str">
            <v>LDMSAPO1</v>
          </cell>
          <cell r="C459" t="str">
            <v>Label Outer Amiparen</v>
          </cell>
          <cell r="D459" t="str">
            <v>LPJ</v>
          </cell>
          <cell r="E459" t="str">
            <v>DOM</v>
          </cell>
        </row>
        <row r="460">
          <cell r="B460" t="str">
            <v>LDMSASO1</v>
          </cell>
          <cell r="C460" t="str">
            <v>Label Outer Asering SB</v>
          </cell>
          <cell r="D460" t="str">
            <v>LPJ</v>
          </cell>
          <cell r="E460" t="str">
            <v>DOM</v>
          </cell>
        </row>
        <row r="461">
          <cell r="B461" t="str">
            <v>LDMSC101</v>
          </cell>
          <cell r="C461" t="str">
            <v>Label Otsu-NS, 10 mL</v>
          </cell>
          <cell r="D461" t="str">
            <v>LPJ</v>
          </cell>
          <cell r="E461" t="str">
            <v>DOM</v>
          </cell>
        </row>
        <row r="462">
          <cell r="B462" t="str">
            <v>LDMSMAN4</v>
          </cell>
          <cell r="C462" t="str">
            <v>Label Stiker Manitol 20</v>
          </cell>
          <cell r="D462" t="str">
            <v>LPJ</v>
          </cell>
          <cell r="E462" t="str">
            <v>DOM</v>
          </cell>
        </row>
        <row r="463">
          <cell r="B463" t="str">
            <v>LDMSMNO6</v>
          </cell>
          <cell r="C463" t="str">
            <v>Label Outer Otsu-Manitol</v>
          </cell>
          <cell r="D463" t="str">
            <v>LPJ</v>
          </cell>
          <cell r="E463" t="str">
            <v>DOM</v>
          </cell>
        </row>
        <row r="464">
          <cell r="B464" t="str">
            <v>LDMSPGO2</v>
          </cell>
          <cell r="C464" t="str">
            <v>Label Outer Pan-Amin G</v>
          </cell>
          <cell r="D464" t="str">
            <v>LPJ</v>
          </cell>
          <cell r="E464" t="str">
            <v>DOM</v>
          </cell>
        </row>
        <row r="465">
          <cell r="B465" t="str">
            <v>LDMSYSET</v>
          </cell>
          <cell r="C465" t="str">
            <v>Label OB Otsu Y Set</v>
          </cell>
          <cell r="D465" t="str">
            <v>LPJ</v>
          </cell>
          <cell r="E465" t="str">
            <v>DOM</v>
          </cell>
        </row>
        <row r="466">
          <cell r="B466" t="str">
            <v>LDMW10O1</v>
          </cell>
          <cell r="C466" t="str">
            <v>Label Outer Otsu-WI,</v>
          </cell>
          <cell r="D466" t="str">
            <v>LPJ</v>
          </cell>
          <cell r="E466" t="str">
            <v>DOM</v>
          </cell>
        </row>
        <row r="467">
          <cell r="B467" t="str">
            <v>LDMWI101</v>
          </cell>
          <cell r="C467" t="str">
            <v>Label Otsu-WI, 10 mL</v>
          </cell>
          <cell r="D467" t="str">
            <v>LPJ</v>
          </cell>
          <cell r="E467" t="str">
            <v>DOM</v>
          </cell>
        </row>
        <row r="468">
          <cell r="B468" t="str">
            <v>LDMWI10O</v>
          </cell>
          <cell r="C468" t="str">
            <v>Label Outer Otsu-WI,</v>
          </cell>
          <cell r="D468" t="str">
            <v>LPJ</v>
          </cell>
          <cell r="E468" t="str">
            <v>DOM</v>
          </cell>
        </row>
        <row r="469">
          <cell r="B469" t="str">
            <v>LDMYMIZ3</v>
          </cell>
          <cell r="C469" t="str">
            <v>Label Stiker WFI 1000 mL</v>
          </cell>
          <cell r="D469" t="str">
            <v>LPJ</v>
          </cell>
          <cell r="E469" t="str">
            <v>DOM</v>
          </cell>
        </row>
        <row r="470">
          <cell r="B470" t="str">
            <v>LDMYMRO6</v>
          </cell>
          <cell r="C470" t="str">
            <v>Label Outer Sterile WFI</v>
          </cell>
          <cell r="D470" t="str">
            <v>LPJ</v>
          </cell>
          <cell r="E470" t="str">
            <v>DOM</v>
          </cell>
        </row>
        <row r="471">
          <cell r="B471" t="str">
            <v>LDMYNRO6</v>
          </cell>
          <cell r="C471" t="str">
            <v>Label Outer Otsu-NS</v>
          </cell>
          <cell r="D471" t="str">
            <v>LPJ</v>
          </cell>
          <cell r="E471" t="str">
            <v>DOM</v>
          </cell>
        </row>
        <row r="472">
          <cell r="B472" t="str">
            <v>LDMYRUS4</v>
          </cell>
          <cell r="C472" t="str">
            <v>Label Stiker Otsu-NS</v>
          </cell>
          <cell r="D472" t="str">
            <v>LPJ</v>
          </cell>
          <cell r="E472" t="str">
            <v>DOM</v>
          </cell>
        </row>
        <row r="473">
          <cell r="B473" t="str">
            <v>LHKBFL1O</v>
          </cell>
          <cell r="C473" t="str">
            <v>Label Outer Bfluid</v>
          </cell>
          <cell r="D473" t="str">
            <v>LPJ</v>
          </cell>
          <cell r="E473" t="str">
            <v>DOM</v>
          </cell>
        </row>
        <row r="474">
          <cell r="B474" t="str">
            <v>LHKBFL5O</v>
          </cell>
          <cell r="C474" t="str">
            <v>Label Outer Bfluid</v>
          </cell>
          <cell r="D474" t="str">
            <v>LPJ</v>
          </cell>
          <cell r="E474" t="str">
            <v>DOM</v>
          </cell>
        </row>
        <row r="475">
          <cell r="B475" t="str">
            <v>LHKSALO1</v>
          </cell>
          <cell r="C475" t="str">
            <v>Label Outer Aminoleban</v>
          </cell>
          <cell r="D475" t="str">
            <v>LPJ</v>
          </cell>
          <cell r="E475" t="str">
            <v>DOM</v>
          </cell>
        </row>
        <row r="476">
          <cell r="B476" t="str">
            <v>LMNBFL5O</v>
          </cell>
          <cell r="C476" t="str">
            <v>Label Outer Bfluid Inj.</v>
          </cell>
          <cell r="D476" t="str">
            <v>LPJ</v>
          </cell>
          <cell r="E476" t="str">
            <v>DOM</v>
          </cell>
        </row>
        <row r="477">
          <cell r="B477" t="str">
            <v>LMNSAMLO</v>
          </cell>
          <cell r="C477" t="str">
            <v>Label Outer Aminoleban</v>
          </cell>
          <cell r="D477" t="str">
            <v>LPJ</v>
          </cell>
          <cell r="E477" t="str">
            <v>DOM</v>
          </cell>
        </row>
        <row r="478">
          <cell r="B478" t="str">
            <v>LMYSALO3</v>
          </cell>
          <cell r="C478" t="str">
            <v>Label Outer Aminoleban Myanmar R2109A5003 Vy</v>
          </cell>
          <cell r="D478" t="str">
            <v>LPJ</v>
          </cell>
          <cell r="E478" t="str">
            <v>DOM</v>
          </cell>
        </row>
        <row r="479">
          <cell r="B479" t="str">
            <v>LMYSKDO4</v>
          </cell>
          <cell r="C479" t="str">
            <v>Label Outer Kidmin 200 Myanmar R2109A5021 Vy</v>
          </cell>
          <cell r="D479" t="str">
            <v>LPJ</v>
          </cell>
          <cell r="E479" t="str">
            <v>DOM</v>
          </cell>
        </row>
        <row r="480">
          <cell r="B480" t="str">
            <v>LMYSPGO3</v>
          </cell>
          <cell r="C480" t="str">
            <v>Label Outer Pan-Amin G</v>
          </cell>
          <cell r="D480" t="str">
            <v>LPJ</v>
          </cell>
          <cell r="E480" t="str">
            <v>DOM</v>
          </cell>
        </row>
        <row r="481">
          <cell r="B481" t="str">
            <v>LPPBFL1O</v>
          </cell>
          <cell r="C481" t="str">
            <v>Label Outer Bfluid</v>
          </cell>
          <cell r="D481" t="str">
            <v>LPJ</v>
          </cell>
          <cell r="E481" t="str">
            <v>DOM</v>
          </cell>
        </row>
        <row r="482">
          <cell r="B482" t="str">
            <v>LPPBFL5O</v>
          </cell>
          <cell r="C482" t="str">
            <v>Label Outer Bfluid 500ml</v>
          </cell>
          <cell r="D482" t="str">
            <v>LPJ</v>
          </cell>
          <cell r="E482" t="str">
            <v>DOM</v>
          </cell>
        </row>
        <row r="483">
          <cell r="B483" t="str">
            <v>LSGPMIZ4</v>
          </cell>
          <cell r="C483" t="str">
            <v>Label Stiker WFI BP</v>
          </cell>
          <cell r="D483" t="str">
            <v>LPJ</v>
          </cell>
          <cell r="E483" t="str">
            <v>DOM</v>
          </cell>
        </row>
        <row r="484">
          <cell r="B484" t="str">
            <v>LSGPMZO6</v>
          </cell>
          <cell r="C484" t="str">
            <v>Label Outer WFI 500mL</v>
          </cell>
          <cell r="D484" t="str">
            <v>LPJ</v>
          </cell>
          <cell r="E484" t="str">
            <v>DOM</v>
          </cell>
        </row>
        <row r="485">
          <cell r="B485" t="str">
            <v>LSGPRSO6</v>
          </cell>
          <cell r="C485" t="str">
            <v>Label Outer Otsu-NS 500</v>
          </cell>
          <cell r="D485" t="str">
            <v>LPJ</v>
          </cell>
          <cell r="E485" t="str">
            <v>DOM</v>
          </cell>
        </row>
        <row r="486">
          <cell r="B486" t="str">
            <v>LSGPRUS5</v>
          </cell>
          <cell r="C486" t="str">
            <v>Label Stiker Otsu-NS 500</v>
          </cell>
          <cell r="D486" t="str">
            <v>LPJ</v>
          </cell>
          <cell r="E486" t="str">
            <v>DOM</v>
          </cell>
        </row>
        <row r="487">
          <cell r="B487" t="str">
            <v>LST5580B</v>
          </cell>
          <cell r="C487" t="str">
            <v>LABEL STICKER BLANK</v>
          </cell>
          <cell r="D487" t="str">
            <v>LPJ</v>
          </cell>
          <cell r="E487" t="str">
            <v>DOM</v>
          </cell>
        </row>
        <row r="488">
          <cell r="B488" t="str">
            <v>LSTDBK15</v>
          </cell>
          <cell r="C488" t="str">
            <v>Stiker Konfirmasi</v>
          </cell>
          <cell r="D488" t="str">
            <v>LPJ</v>
          </cell>
          <cell r="E488" t="str">
            <v>DOM</v>
          </cell>
        </row>
        <row r="489">
          <cell r="B489" t="str">
            <v>LSTDBKGE</v>
          </cell>
          <cell r="C489" t="str">
            <v>Stiker Konfirmasi Double</v>
          </cell>
          <cell r="D489" t="str">
            <v>LPJ</v>
          </cell>
          <cell r="E489" t="str">
            <v>DOM</v>
          </cell>
        </row>
        <row r="490">
          <cell r="B490" t="str">
            <v>LSTMNDEV</v>
          </cell>
          <cell r="C490" t="str">
            <v>Stiker Developed</v>
          </cell>
          <cell r="D490" t="str">
            <v>LPJ</v>
          </cell>
          <cell r="E490" t="str">
            <v>DOM</v>
          </cell>
        </row>
        <row r="491">
          <cell r="B491" t="str">
            <v>LSTRIFRS</v>
          </cell>
          <cell r="C491" t="str">
            <v>Ribbon Full Resin</v>
          </cell>
          <cell r="D491" t="str">
            <v>LPJ</v>
          </cell>
          <cell r="E491" t="str">
            <v>DOM</v>
          </cell>
        </row>
        <row r="492">
          <cell r="B492" t="str">
            <v>LSTRIN16</v>
          </cell>
          <cell r="C492" t="str">
            <v>Ribbon Print untuk Label</v>
          </cell>
          <cell r="D492" t="str">
            <v>LPJ</v>
          </cell>
          <cell r="E492" t="str">
            <v>DOM</v>
          </cell>
        </row>
        <row r="493">
          <cell r="B493" t="str">
            <v>LSTSBEXP</v>
          </cell>
          <cell r="C493" t="str">
            <v>Stiker Softbag Export</v>
          </cell>
          <cell r="D493" t="str">
            <v>LPJ</v>
          </cell>
          <cell r="E493" t="str">
            <v>DOM</v>
          </cell>
        </row>
        <row r="494">
          <cell r="B494" t="str">
            <v>LSTTLAMP</v>
          </cell>
          <cell r="C494" t="str">
            <v>Stiker Softbag Export</v>
          </cell>
          <cell r="D494" t="str">
            <v>LPJ</v>
          </cell>
          <cell r="E494" t="str">
            <v>DOM</v>
          </cell>
        </row>
        <row r="495">
          <cell r="B495" t="str">
            <v>LTLBF1O1</v>
          </cell>
          <cell r="C495" t="str">
            <v>Label Outer Bfluid</v>
          </cell>
          <cell r="D495" t="str">
            <v>LPJ</v>
          </cell>
          <cell r="E495" t="str">
            <v>DOM</v>
          </cell>
        </row>
        <row r="496">
          <cell r="B496" t="str">
            <v>LTLBFIMP</v>
          </cell>
          <cell r="C496" t="str">
            <v>Stiker Imported BFluid</v>
          </cell>
          <cell r="D496" t="str">
            <v>LPJ</v>
          </cell>
          <cell r="E496" t="str">
            <v>DOM</v>
          </cell>
        </row>
        <row r="497">
          <cell r="B497" t="str">
            <v>LTLBFLED</v>
          </cell>
          <cell r="C497" t="str">
            <v>Stiker Expiry Date</v>
          </cell>
          <cell r="D497" t="str">
            <v>LPJ</v>
          </cell>
          <cell r="E497" t="str">
            <v>DOM</v>
          </cell>
        </row>
        <row r="498">
          <cell r="B498" t="str">
            <v>LTLSMAN1</v>
          </cell>
          <cell r="C498" t="str">
            <v>Label Stiker Otsu-</v>
          </cell>
          <cell r="D498" t="str">
            <v>LPJ</v>
          </cell>
          <cell r="E498" t="str">
            <v>DOM</v>
          </cell>
        </row>
        <row r="499">
          <cell r="B499" t="str">
            <v>LTLSPGO1</v>
          </cell>
          <cell r="C499" t="str">
            <v>Label Outer Pan-Amin G</v>
          </cell>
          <cell r="D499" t="str">
            <v>LPJ</v>
          </cell>
          <cell r="E499" t="str">
            <v>DOM</v>
          </cell>
        </row>
        <row r="500">
          <cell r="B500" t="str">
            <v>LTLKD2O2</v>
          </cell>
          <cell r="C500" t="str">
            <v>Label Outer Kidmin 200mL Thailand (Vynil)</v>
          </cell>
          <cell r="D500" t="str">
            <v>LPJ</v>
          </cell>
          <cell r="E500" t="str">
            <v>DOM</v>
          </cell>
        </row>
        <row r="501">
          <cell r="B501" t="str">
            <v>LDMS3BO3</v>
          </cell>
          <cell r="C501" t="str">
            <v>Label Outer KA-EN 3B SB 500mL (Komposisi)</v>
          </cell>
          <cell r="D501" t="str">
            <v>LPJ</v>
          </cell>
          <cell r="E501" t="str">
            <v>DOM</v>
          </cell>
        </row>
        <row r="502">
          <cell r="B502" t="str">
            <v>LVTBFL1O</v>
          </cell>
          <cell r="C502" t="str">
            <v>LO Bfluid 1000 Ml Vietnam</v>
          </cell>
          <cell r="D502" t="str">
            <v>LPJ</v>
          </cell>
          <cell r="E502" t="str">
            <v>DOM</v>
          </cell>
        </row>
        <row r="503">
          <cell r="B503" t="str">
            <v>LVTBFL5O</v>
          </cell>
          <cell r="C503" t="str">
            <v>Label Outer BFluid DB 500mL (Vietnam)</v>
          </cell>
          <cell r="D503" t="str">
            <v>LPJ</v>
          </cell>
          <cell r="E503" t="str">
            <v>DOM</v>
          </cell>
        </row>
        <row r="504">
          <cell r="B504" t="str">
            <v>LDMPK3A6</v>
          </cell>
          <cell r="C504" t="str">
            <v>Label Stiker KA-EN 3A ( PP )</v>
          </cell>
          <cell r="D504" t="str">
            <v>LPJ</v>
          </cell>
          <cell r="E504" t="str">
            <v>DOM</v>
          </cell>
        </row>
        <row r="505">
          <cell r="B505" t="str">
            <v>LDMPK4B5</v>
          </cell>
          <cell r="C505" t="str">
            <v>Label Stiker KA-EN 4B ( PP )</v>
          </cell>
          <cell r="D505" t="str">
            <v>LPJ</v>
          </cell>
          <cell r="E505" t="str">
            <v>DOM</v>
          </cell>
        </row>
        <row r="506">
          <cell r="B506" t="str">
            <v>LTLKD5O1</v>
          </cell>
          <cell r="C506" t="str">
            <v>Label Outer Kidmin 500mL Thailand (Vynil)</v>
          </cell>
          <cell r="D506" t="str">
            <v>LPJ</v>
          </cell>
          <cell r="E506" t="str">
            <v>DOM</v>
          </cell>
        </row>
        <row r="507">
          <cell r="B507" t="str">
            <v>LTLSALO1</v>
          </cell>
          <cell r="C507" t="str">
            <v>Label Outer Aminoleban Thailand (Vynil)</v>
          </cell>
          <cell r="D507" t="str">
            <v>LPJ</v>
          </cell>
          <cell r="E507" t="str">
            <v>DOM</v>
          </cell>
        </row>
        <row r="508">
          <cell r="B508" t="str">
            <v>LTLSAPO1</v>
          </cell>
          <cell r="C508" t="str">
            <v>Label Outer Amiparen Thailand (Vynil)</v>
          </cell>
          <cell r="D508" t="str">
            <v>LPJ</v>
          </cell>
          <cell r="E508" t="str">
            <v>DOM</v>
          </cell>
        </row>
        <row r="509">
          <cell r="B509" t="str">
            <v>LTLSMNO1</v>
          </cell>
          <cell r="C509" t="str">
            <v>Label Outer 20% Mannitol 250 mL Thailand (Vy</v>
          </cell>
          <cell r="D509" t="str">
            <v>LPJ</v>
          </cell>
          <cell r="E509" t="str">
            <v>DOM</v>
          </cell>
        </row>
        <row r="510">
          <cell r="B510" t="str">
            <v>LSTPRFC1</v>
          </cell>
          <cell r="C510" t="str">
            <v>LB. Outer Proten Coklat Perub. Vynil</v>
          </cell>
          <cell r="D510" t="str">
            <v>LPJ</v>
          </cell>
          <cell r="E510" t="str">
            <v>DOM</v>
          </cell>
        </row>
        <row r="511">
          <cell r="B511" t="str">
            <v>LSTPRFV1</v>
          </cell>
          <cell r="C511" t="str">
            <v>LB. Outer Proten Vanila Perub. Vynil</v>
          </cell>
          <cell r="D511" t="str">
            <v>LPJ</v>
          </cell>
          <cell r="E511" t="str">
            <v>DOM</v>
          </cell>
        </row>
        <row r="512">
          <cell r="B512" t="str">
            <v>LDMP4BO7</v>
          </cell>
          <cell r="C512" t="str">
            <v>Label Outer KA-EN 4B (PP)</v>
          </cell>
          <cell r="D512" t="str">
            <v>LPJ</v>
          </cell>
          <cell r="E512" t="str">
            <v>DOM</v>
          </cell>
        </row>
        <row r="513">
          <cell r="B513" t="str">
            <v>LDMPDRO6</v>
          </cell>
          <cell r="C513" t="str">
            <v>Label Outer Otsu-RD5 (Vynil | 80 x 55 mm)</v>
          </cell>
          <cell r="D513" t="str">
            <v>LPJ</v>
          </cell>
          <cell r="E513" t="str">
            <v>DOM</v>
          </cell>
        </row>
        <row r="514">
          <cell r="B514" t="str">
            <v>LDMPRIR4</v>
          </cell>
          <cell r="C514" t="str">
            <v>Label Stiker Otsu-RS (Storage Below 30 C)</v>
          </cell>
          <cell r="D514" t="str">
            <v>LPJ</v>
          </cell>
          <cell r="E514" t="str">
            <v>DOM</v>
          </cell>
        </row>
        <row r="515">
          <cell r="B515" t="str">
            <v>LDMPRRO6</v>
          </cell>
          <cell r="C515" t="str">
            <v>Label Outer Otsu-RS (Vynil | 80 x 55 mm)</v>
          </cell>
          <cell r="D515" t="str">
            <v>LPJ</v>
          </cell>
          <cell r="E515" t="str">
            <v>DOM</v>
          </cell>
        </row>
        <row r="516">
          <cell r="B516" t="str">
            <v>LDMSOTNS</v>
          </cell>
          <cell r="C516" t="str">
            <v>Label botol Otsu-NS 250 Ml</v>
          </cell>
          <cell r="D516" t="str">
            <v>LPJ</v>
          </cell>
          <cell r="E516" t="str">
            <v>DOM</v>
          </cell>
        </row>
        <row r="517">
          <cell r="B517" t="str">
            <v>LDMP2TRG</v>
          </cell>
          <cell r="C517" t="str">
            <v>Label Botol Dextrose Monohydrate 10%</v>
          </cell>
          <cell r="D517" t="str">
            <v>LPJ</v>
          </cell>
          <cell r="E517" t="str">
            <v>DOM</v>
          </cell>
        </row>
        <row r="518">
          <cell r="B518" t="str">
            <v>LDMPO5DG</v>
          </cell>
          <cell r="C518" t="str">
            <v>Label Botol Dextrose Monohydrate 5% 500mL</v>
          </cell>
          <cell r="D518" t="str">
            <v>LPJ</v>
          </cell>
          <cell r="E518" t="str">
            <v>DOM</v>
          </cell>
        </row>
        <row r="519">
          <cell r="B519" t="str">
            <v>LDMPONSG</v>
          </cell>
          <cell r="C519" t="str">
            <v>Label Botol Sodium Chloride 500mL</v>
          </cell>
          <cell r="D519" t="str">
            <v>LPJ</v>
          </cell>
          <cell r="E519" t="str">
            <v>DOM</v>
          </cell>
        </row>
        <row r="520">
          <cell r="B520" t="str">
            <v>LDMPRIT5</v>
          </cell>
          <cell r="C520" t="str">
            <v>Label Stiker Otsu-RD5 ( PP )</v>
          </cell>
          <cell r="D520" t="str">
            <v>LPJ</v>
          </cell>
          <cell r="E520" t="str">
            <v>DOM</v>
          </cell>
        </row>
        <row r="521">
          <cell r="B521" t="str">
            <v>LDMGD40O</v>
          </cell>
          <cell r="C521" t="str">
            <v>Label Outer Dextrose Monohydrate 400mg</v>
          </cell>
          <cell r="D521" t="str">
            <v>LPJ</v>
          </cell>
          <cell r="E521" t="str">
            <v>DOM</v>
          </cell>
        </row>
        <row r="522">
          <cell r="B522" t="str">
            <v>LDMAGKCO</v>
          </cell>
          <cell r="C522" t="str">
            <v>Label Outer Potassium Chloride 25 Ml</v>
          </cell>
          <cell r="D522" t="str">
            <v>LPJ</v>
          </cell>
          <cell r="E522" t="str">
            <v>DOM</v>
          </cell>
        </row>
        <row r="523">
          <cell r="B523" t="str">
            <v>LDMG1SCO</v>
          </cell>
          <cell r="C523" t="str">
            <v>Label Outer Sodium Chloride 10 Ml</v>
          </cell>
          <cell r="D523" t="str">
            <v>LPJ</v>
          </cell>
          <cell r="E523" t="str">
            <v>DOM</v>
          </cell>
        </row>
        <row r="524">
          <cell r="B524" t="str">
            <v>LDMG2SCO</v>
          </cell>
          <cell r="C524" t="str">
            <v>Label Outer Sodium Chloride 25 Ml</v>
          </cell>
          <cell r="D524" t="str">
            <v>LPJ</v>
          </cell>
          <cell r="E524" t="str">
            <v>DOM</v>
          </cell>
        </row>
        <row r="525">
          <cell r="B525" t="str">
            <v>LDMG2MGO</v>
          </cell>
          <cell r="C525" t="str">
            <v>Label Outer Magnesium Sulfate Heptahydrate 2</v>
          </cell>
          <cell r="D525" t="str">
            <v>LPJ</v>
          </cell>
          <cell r="E525" t="str">
            <v>DOM</v>
          </cell>
        </row>
        <row r="526">
          <cell r="B526" t="str">
            <v>LDMG4MGO</v>
          </cell>
          <cell r="C526" t="str">
            <v>Label Outer Magnesium Sulfate Heptahydrate 4</v>
          </cell>
          <cell r="D526" t="str">
            <v>LPJ</v>
          </cell>
          <cell r="E526" t="str">
            <v>DOM</v>
          </cell>
        </row>
        <row r="527">
          <cell r="B527" t="str">
            <v>LDMG2WIO</v>
          </cell>
          <cell r="C527" t="str">
            <v>Label Outer Sterile WFI 25 Ml</v>
          </cell>
          <cell r="D527" t="str">
            <v>LPJ</v>
          </cell>
          <cell r="E527" t="str">
            <v>DOM</v>
          </cell>
        </row>
        <row r="528">
          <cell r="B528" t="str">
            <v>LDMG1WIO</v>
          </cell>
          <cell r="C528" t="str">
            <v>Label Outer Sterile WFI 10 Ml</v>
          </cell>
          <cell r="D528" t="str">
            <v>LPJ</v>
          </cell>
          <cell r="E528" t="str">
            <v>DOM</v>
          </cell>
        </row>
        <row r="529">
          <cell r="B529" t="str">
            <v>LDMHOD5G</v>
          </cell>
          <cell r="C529" t="str">
            <v>Label Botol Dextrose Monohydrate 5% 100 mL</v>
          </cell>
          <cell r="D529" t="str">
            <v>LPJ</v>
          </cell>
          <cell r="E529" t="str">
            <v>DOM</v>
          </cell>
        </row>
        <row r="530">
          <cell r="B530" t="str">
            <v>LDMPASRG</v>
          </cell>
          <cell r="C530" t="str">
            <v>Label Botol Ringer Acetate</v>
          </cell>
          <cell r="D530" t="str">
            <v>LPJ</v>
          </cell>
          <cell r="E530" t="str">
            <v>DOM</v>
          </cell>
        </row>
        <row r="531">
          <cell r="B531" t="str">
            <v>LDMPGMNT</v>
          </cell>
          <cell r="C531" t="str">
            <v>Label Botol Mannitol iv 20% 500 mL</v>
          </cell>
          <cell r="D531" t="str">
            <v>LPJ</v>
          </cell>
          <cell r="E531" t="str">
            <v>DOM</v>
          </cell>
        </row>
        <row r="532">
          <cell r="B532" t="str">
            <v>LDMPGS12</v>
          </cell>
          <cell r="C532" t="str">
            <v>Lb. Btl Dext.Monohydrate 5%/ Sod. Chloride 0</v>
          </cell>
          <cell r="D532" t="str">
            <v>LPJ</v>
          </cell>
          <cell r="E532" t="str">
            <v>DOM</v>
          </cell>
        </row>
        <row r="533">
          <cell r="B533" t="str">
            <v>LDMPGSER</v>
          </cell>
          <cell r="C533" t="str">
            <v>Lb. Btl Dext.Monohydrate 5%/ Sod. Chloride 0</v>
          </cell>
          <cell r="D533" t="str">
            <v>LPJ</v>
          </cell>
          <cell r="E533" t="str">
            <v>DOM</v>
          </cell>
        </row>
        <row r="534">
          <cell r="B534" t="str">
            <v>LDMSGMNT</v>
          </cell>
          <cell r="C534" t="str">
            <v>Label Botol Mannitol iv 20% 250 mL</v>
          </cell>
          <cell r="D534" t="str">
            <v>LPJ</v>
          </cell>
          <cell r="E534" t="str">
            <v>DOM</v>
          </cell>
        </row>
        <row r="535">
          <cell r="B535" t="str">
            <v>LDMMUDV3</v>
          </cell>
          <cell r="C535" t="str">
            <v>LB Stiker Meptin UDV</v>
          </cell>
          <cell r="D535" t="str">
            <v>LPJ</v>
          </cell>
          <cell r="E535" t="str">
            <v>DOM</v>
          </cell>
        </row>
        <row r="536">
          <cell r="B536" t="str">
            <v>LDMMUDV5</v>
          </cell>
          <cell r="C536" t="str">
            <v>LB Stiker Meptin UDV</v>
          </cell>
          <cell r="D536" t="str">
            <v>LPJ</v>
          </cell>
          <cell r="E536" t="str">
            <v>DOM</v>
          </cell>
        </row>
        <row r="537">
          <cell r="B537" t="str">
            <v>LSTBLBOX</v>
          </cell>
          <cell r="C537" t="str">
            <v>Label Stiker Blank</v>
          </cell>
          <cell r="D537" t="str">
            <v>LPJ</v>
          </cell>
          <cell r="E537" t="str">
            <v>DOM</v>
          </cell>
        </row>
        <row r="538">
          <cell r="B538" t="str">
            <v>LSTICL15</v>
          </cell>
          <cell r="C538" t="str">
            <v>LB. STICKER ICLUSIG 15mg</v>
          </cell>
          <cell r="D538" t="str">
            <v>LPJ</v>
          </cell>
          <cell r="E538" t="str">
            <v>DOM</v>
          </cell>
        </row>
        <row r="539">
          <cell r="B539" t="str">
            <v>LSTPL1R1</v>
          </cell>
          <cell r="C539" t="str">
            <v>Stiker Pletaal SR 100 mg</v>
          </cell>
          <cell r="D539" t="str">
            <v>LPJ</v>
          </cell>
          <cell r="E539" t="str">
            <v>DOM</v>
          </cell>
        </row>
        <row r="540">
          <cell r="B540" t="str">
            <v>LSTAOS6N</v>
          </cell>
          <cell r="C540" t="str">
            <v>LB. Sticker Abilify OS 60 ML Local Manufactu</v>
          </cell>
          <cell r="D540" t="str">
            <v>LPJ</v>
          </cell>
          <cell r="E540" t="str">
            <v>DOM</v>
          </cell>
        </row>
        <row r="541">
          <cell r="B541" t="str">
            <v>LSTRSMNT</v>
          </cell>
          <cell r="C541" t="str">
            <v>Sticker Penyimpanan Abilify Maintena 300&amp;400</v>
          </cell>
          <cell r="D541" t="str">
            <v>LPJ</v>
          </cell>
          <cell r="E541" t="str">
            <v>DOM</v>
          </cell>
        </row>
        <row r="542">
          <cell r="B542" t="str">
            <v>LSTUBIT2</v>
          </cell>
          <cell r="C542" t="str">
            <v>Sticker UBIT Tablet Perubahan Storage 30°C</v>
          </cell>
          <cell r="D542" t="str">
            <v>LPJ</v>
          </cell>
          <cell r="E542" t="str">
            <v>DOM</v>
          </cell>
        </row>
        <row r="543">
          <cell r="B543" t="str">
            <v>LSGPHAM4</v>
          </cell>
          <cell r="C543" t="str">
            <v>LB Hartmann's Solution</v>
          </cell>
          <cell r="D543" t="str">
            <v>LPJ</v>
          </cell>
          <cell r="E543" t="str">
            <v>DOM</v>
          </cell>
        </row>
        <row r="544">
          <cell r="B544" t="str">
            <v>LSGPHMO6</v>
          </cell>
          <cell r="C544" t="str">
            <v>Label Outer Hartmann</v>
          </cell>
          <cell r="D544" t="str">
            <v>LPJ</v>
          </cell>
          <cell r="E544" t="str">
            <v>DOM</v>
          </cell>
        </row>
        <row r="545">
          <cell r="B545" t="str">
            <v>LSTLBMRK</v>
          </cell>
          <cell r="C545" t="str">
            <v>Stiker Blank (9.5 x 5cm)</v>
          </cell>
          <cell r="D545" t="str">
            <v>LPJ</v>
          </cell>
          <cell r="E545" t="str">
            <v>DOM</v>
          </cell>
        </row>
        <row r="546">
          <cell r="B546" t="str">
            <v>LDMDT4H1</v>
          </cell>
          <cell r="C546" t="str">
            <v>Label Botol Otsutran-40</v>
          </cell>
          <cell r="D546" t="str">
            <v>LPJ</v>
          </cell>
          <cell r="E546" t="str">
            <v>DOM</v>
          </cell>
        </row>
        <row r="547">
          <cell r="B547" t="str">
            <v>LMOBFL5O</v>
          </cell>
          <cell r="C547" t="str">
            <v>Label Outer Bfluid</v>
          </cell>
          <cell r="D547" t="str">
            <v>LPJ</v>
          </cell>
          <cell r="E547" t="str">
            <v>DOM</v>
          </cell>
        </row>
        <row r="548">
          <cell r="B548" t="str">
            <v>LMYSALO4</v>
          </cell>
          <cell r="C548" t="str">
            <v>Label Outer Aminoleban</v>
          </cell>
          <cell r="D548" t="str">
            <v>LPJ</v>
          </cell>
          <cell r="E548" t="str">
            <v>DOM</v>
          </cell>
        </row>
        <row r="549">
          <cell r="B549" t="str">
            <v>LSTLTCOD</v>
          </cell>
          <cell r="C549" t="str">
            <v>Stiker Lot No. Barcode</v>
          </cell>
          <cell r="D549" t="str">
            <v>LPJ</v>
          </cell>
          <cell r="E549" t="str">
            <v>DOM</v>
          </cell>
        </row>
        <row r="550">
          <cell r="B550" t="str">
            <v>LPRGOTUN</v>
          </cell>
          <cell r="C550" t="str">
            <v>LB OB PROTEN GOLD G. TEA</v>
          </cell>
          <cell r="D550" t="str">
            <v>LPJ</v>
          </cell>
          <cell r="E550" t="str">
            <v>DOM</v>
          </cell>
        </row>
        <row r="551">
          <cell r="B551" t="str">
            <v>LSTBCGTI</v>
          </cell>
          <cell r="C551" t="str">
            <v>Stiker Barcode Inner Box</v>
          </cell>
          <cell r="D551" t="str">
            <v>LPJ</v>
          </cell>
          <cell r="E551" t="str">
            <v>DOM</v>
          </cell>
        </row>
        <row r="552">
          <cell r="B552" t="str">
            <v>LSTBCGTS</v>
          </cell>
          <cell r="C552" t="str">
            <v>Sticker Barcode Sachet</v>
          </cell>
          <cell r="D552" t="str">
            <v>LPJ</v>
          </cell>
          <cell r="E552" t="str">
            <v>DOM</v>
          </cell>
        </row>
        <row r="553">
          <cell r="B553" t="str">
            <v>LSTRTCOD</v>
          </cell>
          <cell r="C553" t="str">
            <v>Ribbon Print u/sticker</v>
          </cell>
          <cell r="D553" t="str">
            <v>LPJ</v>
          </cell>
          <cell r="E553" t="str">
            <v>DOM</v>
          </cell>
        </row>
        <row r="554">
          <cell r="B554" t="str">
            <v>LPRGOTU1</v>
          </cell>
          <cell r="C554" t="str">
            <v>LB.OB PROTEN GOLD G.TEA</v>
          </cell>
          <cell r="D554" t="str">
            <v>LPJ</v>
          </cell>
          <cell r="E554" t="str">
            <v>DOM</v>
          </cell>
        </row>
        <row r="555">
          <cell r="B555" t="str">
            <v>LDMPHOH1</v>
          </cell>
          <cell r="C555" t="str">
            <v>Label Botol Potacol-R</v>
          </cell>
          <cell r="D555" t="str">
            <v>LPJ</v>
          </cell>
          <cell r="E555" t="str">
            <v>DOM</v>
          </cell>
        </row>
        <row r="556">
          <cell r="B556" t="str">
            <v>LDMP4BH1</v>
          </cell>
          <cell r="C556" t="str">
            <v>Label Botol KA-EN 4B</v>
          </cell>
          <cell r="D556" t="str">
            <v>LPJ</v>
          </cell>
          <cell r="E556" t="str">
            <v>DOM</v>
          </cell>
        </row>
        <row r="557">
          <cell r="B557" t="str">
            <v>LDMPRTH1</v>
          </cell>
          <cell r="C557" t="str">
            <v>Label Botol Otsu-RLD5</v>
          </cell>
          <cell r="D557" t="str">
            <v>LPJ</v>
          </cell>
          <cell r="E557" t="str">
            <v>DOM</v>
          </cell>
        </row>
        <row r="558">
          <cell r="B558" t="str">
            <v>LDMP2KH1</v>
          </cell>
          <cell r="C558" t="str">
            <v>Label Botol Otsu-D10,</v>
          </cell>
          <cell r="D558" t="str">
            <v>LPJ</v>
          </cell>
          <cell r="E558" t="str">
            <v>DOM</v>
          </cell>
        </row>
        <row r="559">
          <cell r="B559" t="str">
            <v>LDMPSOH1</v>
          </cell>
          <cell r="C559" t="str">
            <v>Label Botol Otsu-D5, NS</v>
          </cell>
          <cell r="D559" t="str">
            <v>LPJ</v>
          </cell>
          <cell r="E559" t="str">
            <v>DOM</v>
          </cell>
        </row>
        <row r="560">
          <cell r="B560" t="str">
            <v>LDMPD5H1</v>
          </cell>
          <cell r="C560" t="str">
            <v>Label Botol Otsu D5</v>
          </cell>
          <cell r="D560" t="str">
            <v>LPJ</v>
          </cell>
          <cell r="E560" t="str">
            <v>DOM</v>
          </cell>
        </row>
        <row r="561">
          <cell r="B561" t="str">
            <v>LDMPONH1</v>
          </cell>
          <cell r="C561" t="str">
            <v>Label Botol Otsu-NS</v>
          </cell>
          <cell r="D561" t="str">
            <v>LPJ</v>
          </cell>
          <cell r="E561" t="str">
            <v>DOM</v>
          </cell>
        </row>
        <row r="562">
          <cell r="B562" t="str">
            <v>LDMP7PCO</v>
          </cell>
          <cell r="C562" t="str">
            <v>Label Outer Otsu-KCl</v>
          </cell>
          <cell r="D562" t="str">
            <v>LPJ</v>
          </cell>
          <cell r="E562" t="str">
            <v>DOM</v>
          </cell>
        </row>
        <row r="563">
          <cell r="B563" t="str">
            <v>LDMP2SCO</v>
          </cell>
          <cell r="C563" t="str">
            <v>Label Outer Otsu-NS 25mL</v>
          </cell>
          <cell r="D563" t="str">
            <v>LPJ</v>
          </cell>
          <cell r="E563" t="str">
            <v>DOM</v>
          </cell>
        </row>
        <row r="564">
          <cell r="B564" t="str">
            <v>LDMP2MGO</v>
          </cell>
          <cell r="C564" t="str">
            <v>Label Outer Otsu-MgSO420</v>
          </cell>
          <cell r="D564" t="str">
            <v>LPJ</v>
          </cell>
          <cell r="E564" t="str">
            <v>DOM</v>
          </cell>
        </row>
        <row r="565">
          <cell r="B565" t="str">
            <v>LDMP4MGO</v>
          </cell>
          <cell r="C565" t="str">
            <v>Label Outer Otsu-MgSO4</v>
          </cell>
          <cell r="D565" t="str">
            <v>LPJ</v>
          </cell>
          <cell r="E565" t="str">
            <v>DOM</v>
          </cell>
        </row>
        <row r="566">
          <cell r="B566" t="str">
            <v>LSTRICOD</v>
          </cell>
          <cell r="C566" t="str">
            <v>Ribbon Print Barcode</v>
          </cell>
          <cell r="D566" t="str">
            <v>LPJ</v>
          </cell>
          <cell r="E566" t="str">
            <v>DOM</v>
          </cell>
        </row>
        <row r="567">
          <cell r="B567" t="str">
            <v>LSTABMT3</v>
          </cell>
          <cell r="C567" t="str">
            <v>Label Sticker Abilify</v>
          </cell>
          <cell r="D567" t="str">
            <v>LPJ</v>
          </cell>
          <cell r="E567" t="str">
            <v>DOM</v>
          </cell>
        </row>
        <row r="568">
          <cell r="B568" t="str">
            <v>LSTABMT4</v>
          </cell>
          <cell r="C568" t="str">
            <v>Label Sticker Abilify</v>
          </cell>
          <cell r="D568" t="str">
            <v>LPJ</v>
          </cell>
          <cell r="E568" t="str">
            <v>DOM</v>
          </cell>
        </row>
        <row r="569">
          <cell r="B569" t="str">
            <v>LMYSKDO5</v>
          </cell>
          <cell r="C569" t="str">
            <v>Label Outer Kidmin 200</v>
          </cell>
          <cell r="D569" t="str">
            <v>LPJ</v>
          </cell>
          <cell r="E569" t="str">
            <v>DOM</v>
          </cell>
        </row>
        <row r="570">
          <cell r="B570" t="str">
            <v>LMYSPGO4</v>
          </cell>
          <cell r="C570" t="str">
            <v>Label Outer Pan-Amin G</v>
          </cell>
          <cell r="D570" t="str">
            <v>LPJ</v>
          </cell>
          <cell r="E570" t="str">
            <v>DOM</v>
          </cell>
        </row>
        <row r="571">
          <cell r="B571" t="str">
            <v>LPRGOCUN</v>
          </cell>
          <cell r="C571" t="str">
            <v>LB OB PROTEN GOLD COKLAT</v>
          </cell>
          <cell r="D571" t="str">
            <v>LPJ</v>
          </cell>
          <cell r="E571" t="str">
            <v>DOM</v>
          </cell>
        </row>
        <row r="572">
          <cell r="B572" t="str">
            <v>LSTAO152</v>
          </cell>
          <cell r="C572" t="str">
            <v>STIKER LB ABILIFY OS 150</v>
          </cell>
          <cell r="D572" t="str">
            <v>LPJ</v>
          </cell>
          <cell r="E572" t="str">
            <v>DOM</v>
          </cell>
        </row>
        <row r="573">
          <cell r="B573" t="str">
            <v>RTLSLHPC</v>
          </cell>
          <cell r="C573" t="str">
            <v>L-HPC</v>
          </cell>
          <cell r="D573" t="str">
            <v>LWZ</v>
          </cell>
          <cell r="E573" t="str">
            <v>DOM</v>
          </cell>
        </row>
        <row r="574">
          <cell r="B574" t="str">
            <v>RTHPMCEL</v>
          </cell>
          <cell r="C574" t="str">
            <v>Metolose(hypromellos</v>
          </cell>
          <cell r="D574" t="str">
            <v>LWZ</v>
          </cell>
          <cell r="E574" t="str">
            <v>DOM</v>
          </cell>
        </row>
        <row r="575">
          <cell r="B575" t="str">
            <v>RTDLACID</v>
          </cell>
          <cell r="C575" t="str">
            <v>DL - Lactic Acid</v>
          </cell>
          <cell r="D575" t="str">
            <v>MCL</v>
          </cell>
          <cell r="E575" t="str">
            <v>IMP</v>
          </cell>
        </row>
        <row r="576">
          <cell r="B576" t="str">
            <v>RIDCOBME</v>
          </cell>
          <cell r="C576" t="str">
            <v>DRIP CHAMBER FOR</v>
          </cell>
          <cell r="D576" t="str">
            <v>MEM</v>
          </cell>
          <cell r="E576" t="str">
            <v>IMP</v>
          </cell>
        </row>
        <row r="577">
          <cell r="B577" t="str">
            <v>RINUTLIN</v>
          </cell>
          <cell r="C577" t="str">
            <v>OI NUTRI LINE</v>
          </cell>
          <cell r="D577" t="str">
            <v>MEM</v>
          </cell>
          <cell r="E577" t="str">
            <v>IMP</v>
          </cell>
        </row>
        <row r="578">
          <cell r="B578" t="str">
            <v>RIRLCLME</v>
          </cell>
          <cell r="C578" t="str">
            <v>Regulator roller &amp; clamp</v>
          </cell>
          <cell r="D578" t="str">
            <v>MEM</v>
          </cell>
          <cell r="E578" t="str">
            <v>IMP</v>
          </cell>
        </row>
        <row r="579">
          <cell r="B579" t="str">
            <v>RINUTBAG</v>
          </cell>
          <cell r="C579" t="str">
            <v>OI NUTRI BAG</v>
          </cell>
          <cell r="D579" t="str">
            <v>MEM</v>
          </cell>
          <cell r="E579" t="str">
            <v>IMP</v>
          </cell>
        </row>
        <row r="580">
          <cell r="B580" t="str">
            <v>RIRS2VC2</v>
          </cell>
          <cell r="C580" t="str">
            <v>SPIKE CHAMBER W/FILTER</v>
          </cell>
          <cell r="D580" t="str">
            <v>MHC</v>
          </cell>
          <cell r="E580" t="str">
            <v>IMP</v>
          </cell>
        </row>
        <row r="581">
          <cell r="B581" t="str">
            <v>RIREA181</v>
          </cell>
          <cell r="C581" t="str">
            <v>Assembling EB, Adapt</v>
          </cell>
          <cell r="D581" t="str">
            <v>MHC</v>
          </cell>
          <cell r="E581" t="str">
            <v>IMP</v>
          </cell>
        </row>
        <row r="582">
          <cell r="B582" t="str">
            <v>RIRBEBO2</v>
          </cell>
          <cell r="C582" t="str">
            <v>Elasty Rubber Bulb/Flash</v>
          </cell>
          <cell r="D582" t="str">
            <v>MHC</v>
          </cell>
          <cell r="E582" t="str">
            <v>IMP</v>
          </cell>
        </row>
        <row r="583">
          <cell r="B583" t="str">
            <v>RIRKRM23</v>
          </cell>
          <cell r="C583" t="str">
            <v>LATEX FREE RUBBER TUBE</v>
          </cell>
          <cell r="D583" t="str">
            <v>MHC</v>
          </cell>
          <cell r="E583" t="str">
            <v>IMP</v>
          </cell>
        </row>
        <row r="584">
          <cell r="B584" t="str">
            <v>RISHRT10</v>
          </cell>
          <cell r="C584" t="str">
            <v>Tube 10 2.2 x 3.4 x 100</v>
          </cell>
          <cell r="D584" t="str">
            <v>MHJ</v>
          </cell>
          <cell r="E584" t="str">
            <v>DOM</v>
          </cell>
        </row>
        <row r="585">
          <cell r="B585" t="str">
            <v>RITBST4N</v>
          </cell>
          <cell r="C585" t="str">
            <v>TUBE OB 140</v>
          </cell>
          <cell r="D585" t="str">
            <v>MHJ</v>
          </cell>
          <cell r="E585" t="str">
            <v>DOM</v>
          </cell>
        </row>
        <row r="586">
          <cell r="B586" t="str">
            <v>RITUB151</v>
          </cell>
          <cell r="C586" t="str">
            <v>TUBE 151 (3.0X4.1X1510)</v>
          </cell>
          <cell r="D586" t="str">
            <v>MHJ</v>
          </cell>
          <cell r="E586" t="str">
            <v>DOM</v>
          </cell>
        </row>
        <row r="587">
          <cell r="B587" t="str">
            <v>RITUBENL</v>
          </cell>
          <cell r="C587" t="str">
            <v>TUBE 130 2.2 x 3.4 x 130</v>
          </cell>
          <cell r="D587" t="str">
            <v>MHJ</v>
          </cell>
          <cell r="E587" t="str">
            <v>DOM</v>
          </cell>
        </row>
        <row r="588">
          <cell r="B588" t="str">
            <v>RITUBOT1</v>
          </cell>
          <cell r="C588" t="str">
            <v>PVC SHORT TUBE 3.0 x 4.1</v>
          </cell>
          <cell r="D588" t="str">
            <v>MHJ</v>
          </cell>
          <cell r="E588" t="str">
            <v>DOM</v>
          </cell>
        </row>
        <row r="589">
          <cell r="B589" t="str">
            <v>RIJOINYS</v>
          </cell>
          <cell r="C589" t="str">
            <v>JOINT YS 3.0 x 4.1 x 17 Ex. PT. Mahajaya</v>
          </cell>
          <cell r="D589" t="str">
            <v>MHJ</v>
          </cell>
          <cell r="E589" t="str">
            <v>DOM</v>
          </cell>
        </row>
        <row r="590">
          <cell r="B590" t="str">
            <v>RTVTMIN1</v>
          </cell>
          <cell r="C590" t="str">
            <v>Vit-Min Pediatric 1 XW30923</v>
          </cell>
          <cell r="D590" t="str">
            <v>MJS</v>
          </cell>
          <cell r="E590" t="str">
            <v>DOM</v>
          </cell>
        </row>
        <row r="591">
          <cell r="B591" t="str">
            <v>RTVTMIN2</v>
          </cell>
          <cell r="C591" t="str">
            <v>Vit-Min Pediatric 2 XW30924</v>
          </cell>
          <cell r="D591" t="str">
            <v>MJS</v>
          </cell>
          <cell r="E591" t="str">
            <v>DOM</v>
          </cell>
        </row>
        <row r="592">
          <cell r="B592" t="str">
            <v>RTFESULF</v>
          </cell>
          <cell r="C592" t="str">
            <v>Ferrous Sulfate, Dried</v>
          </cell>
          <cell r="D592" t="str">
            <v>MJU</v>
          </cell>
          <cell r="E592" t="str">
            <v>DOM</v>
          </cell>
        </row>
        <row r="593">
          <cell r="B593" t="str">
            <v>RTTHCLHC</v>
          </cell>
          <cell r="C593" t="str">
            <v>Thiamine Hydrochloride</v>
          </cell>
          <cell r="D593" t="str">
            <v>MJU</v>
          </cell>
          <cell r="E593" t="str">
            <v>DOM</v>
          </cell>
        </row>
        <row r="594">
          <cell r="B594" t="str">
            <v>RTZNSUT2</v>
          </cell>
          <cell r="C594" t="str">
            <v>Zinc Sulfate 7-Hydrate</v>
          </cell>
          <cell r="D594" t="str">
            <v>MJU</v>
          </cell>
          <cell r="E594" t="str">
            <v>DOM</v>
          </cell>
        </row>
        <row r="595">
          <cell r="B595" t="str">
            <v>RTMEG3DR</v>
          </cell>
          <cell r="C595" t="str">
            <v>MEG-3 (TM) '10' n-3 POWDER S/SD</v>
          </cell>
          <cell r="D595" t="str">
            <v>MJU</v>
          </cell>
          <cell r="E595" t="str">
            <v>DOM</v>
          </cell>
        </row>
        <row r="596">
          <cell r="B596" t="str">
            <v>RTPREMI5</v>
          </cell>
          <cell r="C596" t="str">
            <v>VITAMIN PREMIX MILK POWDER For Adults</v>
          </cell>
          <cell r="D596" t="str">
            <v>MJU</v>
          </cell>
          <cell r="E596" t="str">
            <v>DOM</v>
          </cell>
        </row>
        <row r="597">
          <cell r="B597" t="str">
            <v>RTMINMIX</v>
          </cell>
          <cell r="C597" t="str">
            <v>MINERAL PREMIX Milk Powd For Adults V2</v>
          </cell>
          <cell r="D597" t="str">
            <v>MJU</v>
          </cell>
          <cell r="E597" t="str">
            <v>DOM</v>
          </cell>
        </row>
        <row r="598">
          <cell r="B598" t="str">
            <v>RTSBICAR</v>
          </cell>
          <cell r="C598" t="str">
            <v>Sodium Bicarbonate (Pharma HP)</v>
          </cell>
          <cell r="D598" t="str">
            <v>MJU</v>
          </cell>
          <cell r="E598" t="str">
            <v>DOM</v>
          </cell>
        </row>
        <row r="599">
          <cell r="B599" t="str">
            <v>RTVTMIX1</v>
          </cell>
          <cell r="C599" t="str">
            <v>Premix  Vit Min 1</v>
          </cell>
          <cell r="D599" t="str">
            <v>MJU</v>
          </cell>
          <cell r="E599" t="str">
            <v>DOM</v>
          </cell>
        </row>
        <row r="600">
          <cell r="B600" t="str">
            <v>RTVTMIX2</v>
          </cell>
          <cell r="C600" t="str">
            <v>Premix  Vit Min 2</v>
          </cell>
          <cell r="D600" t="str">
            <v>MJU</v>
          </cell>
          <cell r="E600" t="str">
            <v>DOM</v>
          </cell>
        </row>
        <row r="601">
          <cell r="B601" t="str">
            <v>RTSODCAS</v>
          </cell>
          <cell r="C601" t="str">
            <v>Sodium Caseinate</v>
          </cell>
          <cell r="D601" t="str">
            <v>MJU</v>
          </cell>
          <cell r="E601" t="str">
            <v>DOM</v>
          </cell>
        </row>
        <row r="602">
          <cell r="B602" t="str">
            <v>RTAAGAM1</v>
          </cell>
          <cell r="C602" t="str">
            <v>Acetic Acid (Glacial)</v>
          </cell>
          <cell r="D602" t="str">
            <v>MRC</v>
          </cell>
          <cell r="E602" t="str">
            <v>DOM</v>
          </cell>
        </row>
        <row r="603">
          <cell r="B603" t="str">
            <v>RTCACLSP</v>
          </cell>
          <cell r="C603" t="str">
            <v>Calcium Chloride</v>
          </cell>
          <cell r="D603" t="str">
            <v>MRC</v>
          </cell>
          <cell r="E603" t="str">
            <v>DOM</v>
          </cell>
        </row>
        <row r="604">
          <cell r="B604" t="str">
            <v>RTMGCLB1</v>
          </cell>
          <cell r="C604" t="str">
            <v>Magnesium Chloride</v>
          </cell>
          <cell r="D604" t="str">
            <v>MRC</v>
          </cell>
          <cell r="E604" t="str">
            <v>DOM</v>
          </cell>
        </row>
        <row r="605">
          <cell r="B605" t="str">
            <v>RTMGCLB2</v>
          </cell>
          <cell r="C605" t="str">
            <v>Magnesium Chloride</v>
          </cell>
          <cell r="D605" t="str">
            <v>MRC</v>
          </cell>
          <cell r="E605" t="str">
            <v>DOM</v>
          </cell>
        </row>
        <row r="606">
          <cell r="B606" t="str">
            <v>RTDISEDE</v>
          </cell>
          <cell r="C606" t="str">
            <v>Dissoudium Edetate</v>
          </cell>
          <cell r="D606" t="str">
            <v>MRC</v>
          </cell>
          <cell r="E606" t="str">
            <v>DOM</v>
          </cell>
        </row>
        <row r="607">
          <cell r="B607" t="str">
            <v>RPPB3555</v>
          </cell>
          <cell r="C607" t="str">
            <v>KANTONG PLASTIK 35 x 55</v>
          </cell>
          <cell r="D607" t="str">
            <v>MRD</v>
          </cell>
          <cell r="E607" t="str">
            <v>DOM</v>
          </cell>
        </row>
        <row r="608">
          <cell r="B608" t="str">
            <v>RPUMTP51</v>
          </cell>
          <cell r="C608" t="str">
            <v>Gum Tape Transparan</v>
          </cell>
          <cell r="D608" t="str">
            <v>MTY</v>
          </cell>
          <cell r="E608" t="str">
            <v>DOM</v>
          </cell>
        </row>
        <row r="609">
          <cell r="B609" t="str">
            <v>RTANHYCA</v>
          </cell>
          <cell r="C609" t="str">
            <v>ANHYDROUS CITRIC ACID</v>
          </cell>
          <cell r="D609" t="str">
            <v>NAC</v>
          </cell>
          <cell r="E609" t="str">
            <v>IMP</v>
          </cell>
        </row>
        <row r="610">
          <cell r="B610" t="str">
            <v>RTECG505</v>
          </cell>
          <cell r="C610" t="str">
            <v>CARBOXYMETHYLCELLULO</v>
          </cell>
          <cell r="D610" t="str">
            <v>NAC</v>
          </cell>
          <cell r="E610" t="str">
            <v>IMP</v>
          </cell>
        </row>
        <row r="611">
          <cell r="B611" t="str">
            <v>RTCORSTC</v>
          </cell>
          <cell r="C611" t="str">
            <v>CORN STARCH 25 Kg/Ct</v>
          </cell>
          <cell r="D611" t="str">
            <v>NAC</v>
          </cell>
          <cell r="E611" t="str">
            <v>IMP</v>
          </cell>
        </row>
        <row r="612">
          <cell r="B612" t="str">
            <v>RTDMANIT</v>
          </cell>
          <cell r="C612" t="str">
            <v>D MANNITOL (20 KG/CT</v>
          </cell>
          <cell r="D612" t="str">
            <v>NAC</v>
          </cell>
          <cell r="E612" t="str">
            <v>IMP</v>
          </cell>
        </row>
        <row r="613">
          <cell r="B613" t="str">
            <v>RTHCHPCL</v>
          </cell>
          <cell r="C613" t="str">
            <v>HYDROXYPROPYL CELLUL</v>
          </cell>
          <cell r="D613" t="str">
            <v>NAC</v>
          </cell>
          <cell r="E613" t="str">
            <v>IMP</v>
          </cell>
        </row>
        <row r="614">
          <cell r="B614" t="str">
            <v>RTMACGOL</v>
          </cell>
          <cell r="C614" t="str">
            <v>MACROGOL 6000</v>
          </cell>
          <cell r="D614" t="str">
            <v>NAC</v>
          </cell>
          <cell r="E614" t="str">
            <v>IMP</v>
          </cell>
        </row>
        <row r="615">
          <cell r="B615" t="str">
            <v>RTMGCTRT</v>
          </cell>
          <cell r="C615" t="str">
            <v>MAGNESIUM STEARATE</v>
          </cell>
          <cell r="D615" t="str">
            <v>NAC</v>
          </cell>
          <cell r="E615" t="str">
            <v>IMP</v>
          </cell>
        </row>
        <row r="616">
          <cell r="B616" t="str">
            <v>RTORESS1</v>
          </cell>
          <cell r="C616" t="str">
            <v>ORANGE FLAVOUR</v>
          </cell>
          <cell r="D616" t="str">
            <v>NAC</v>
          </cell>
          <cell r="E616" t="str">
            <v>IMP</v>
          </cell>
        </row>
        <row r="617">
          <cell r="B617" t="str">
            <v>RTAVICE3</v>
          </cell>
          <cell r="C617" t="str">
            <v>MYCROCRYSTALLINE 25kg/</v>
          </cell>
          <cell r="D617" t="str">
            <v>NAC</v>
          </cell>
          <cell r="E617" t="str">
            <v>IMP</v>
          </cell>
        </row>
        <row r="618">
          <cell r="B618" t="str">
            <v>RTAVICEL</v>
          </cell>
          <cell r="C618" t="str">
            <v>MYCROCRYSTALLINE</v>
          </cell>
          <cell r="D618" t="str">
            <v>NAC</v>
          </cell>
          <cell r="E618" t="str">
            <v>IMP</v>
          </cell>
        </row>
        <row r="619">
          <cell r="B619" t="str">
            <v>LSTRIPR1</v>
          </cell>
          <cell r="C619" t="str">
            <v>Ribbon Print R1 LVP-PB</v>
          </cell>
          <cell r="D619" t="str">
            <v>NBL</v>
          </cell>
          <cell r="E619" t="str">
            <v>DOM</v>
          </cell>
        </row>
        <row r="620">
          <cell r="B620" t="str">
            <v>RTCP4011</v>
          </cell>
          <cell r="C620" t="str">
            <v>Cocoa Powder PD 4011</v>
          </cell>
          <cell r="D620" t="str">
            <v>NIS</v>
          </cell>
          <cell r="E620" t="str">
            <v>DOM</v>
          </cell>
        </row>
        <row r="621">
          <cell r="B621" t="str">
            <v>RIINDC21</v>
          </cell>
          <cell r="C621" t="str">
            <v>IV Needle-21G ex.Jinzhou</v>
          </cell>
          <cell r="D621" t="str">
            <v>NMC</v>
          </cell>
          <cell r="E621" t="str">
            <v>IMP</v>
          </cell>
        </row>
        <row r="622">
          <cell r="B622" t="str">
            <v>RICNL20G</v>
          </cell>
          <cell r="C622" t="str">
            <v>Cut Tube 20Gr</v>
          </cell>
          <cell r="D622" t="str">
            <v>NMR</v>
          </cell>
          <cell r="E622" t="str">
            <v>IMP</v>
          </cell>
        </row>
        <row r="623">
          <cell r="B623" t="str">
            <v>RIPETFL1</v>
          </cell>
          <cell r="C623" t="str">
            <v>NBC-Filter-200s</v>
          </cell>
          <cell r="D623" t="str">
            <v>NMR</v>
          </cell>
          <cell r="E623" t="str">
            <v>IMP</v>
          </cell>
        </row>
        <row r="624">
          <cell r="B624" t="str">
            <v>RMULTZEJ</v>
          </cell>
          <cell r="C624" t="str">
            <v>LLDPE Ultzex 20205</v>
          </cell>
          <cell r="D624" t="str">
            <v>NMR</v>
          </cell>
          <cell r="E624" t="str">
            <v>IMP</v>
          </cell>
        </row>
        <row r="625">
          <cell r="B625" t="str">
            <v>RTCABONA</v>
          </cell>
          <cell r="C625" t="str">
            <v>Carbon A (P2)</v>
          </cell>
          <cell r="D625" t="str">
            <v>NMR</v>
          </cell>
          <cell r="E625" t="str">
            <v>IMP</v>
          </cell>
        </row>
        <row r="626">
          <cell r="B626" t="str">
            <v>RTCABONB</v>
          </cell>
          <cell r="C626" t="str">
            <v>Carbon B (PS)</v>
          </cell>
          <cell r="D626" t="str">
            <v>NMR</v>
          </cell>
          <cell r="E626" t="str">
            <v>IMP</v>
          </cell>
        </row>
        <row r="627">
          <cell r="B627" t="str">
            <v>RTCACLHD</v>
          </cell>
          <cell r="C627" t="str">
            <v>Calcium Chloride</v>
          </cell>
          <cell r="D627" t="str">
            <v>NMR</v>
          </cell>
          <cell r="E627" t="str">
            <v>IMP</v>
          </cell>
        </row>
        <row r="628">
          <cell r="B628" t="str">
            <v>RTCIACTR</v>
          </cell>
          <cell r="C628" t="str">
            <v>Citrid Acid</v>
          </cell>
          <cell r="D628" t="str">
            <v>NMR</v>
          </cell>
          <cell r="E628" t="str">
            <v>IMP</v>
          </cell>
        </row>
        <row r="629">
          <cell r="B629" t="str">
            <v>RTCLGLTR</v>
          </cell>
          <cell r="C629" t="str">
            <v>Calcium Gluconate</v>
          </cell>
          <cell r="D629" t="str">
            <v>NMR</v>
          </cell>
          <cell r="E629" t="str">
            <v>IMP</v>
          </cell>
        </row>
        <row r="630">
          <cell r="B630" t="str">
            <v>RTDLMALA</v>
          </cell>
          <cell r="C630" t="str">
            <v>DL Malic Acid</v>
          </cell>
          <cell r="D630" t="str">
            <v>NMR</v>
          </cell>
          <cell r="E630" t="str">
            <v>IMP</v>
          </cell>
        </row>
        <row r="631">
          <cell r="B631" t="str">
            <v>RTDPPHTR</v>
          </cell>
          <cell r="C631" t="str">
            <v>Dibasic Potasium Phospate Hydrate</v>
          </cell>
          <cell r="D631" t="str">
            <v>NMR</v>
          </cell>
          <cell r="E631" t="str">
            <v>IMP</v>
          </cell>
        </row>
        <row r="632">
          <cell r="B632" t="str">
            <v>RTDSOPHD</v>
          </cell>
          <cell r="C632" t="str">
            <v>Dibasic Sodium Phospate Hydrate</v>
          </cell>
          <cell r="D632" t="str">
            <v>NMR</v>
          </cell>
          <cell r="E632" t="str">
            <v>IMP</v>
          </cell>
        </row>
        <row r="633">
          <cell r="B633" t="str">
            <v>RTDXTAN1</v>
          </cell>
          <cell r="C633" t="str">
            <v>Dextrose Anhydrous</v>
          </cell>
          <cell r="D633" t="str">
            <v>NMR</v>
          </cell>
          <cell r="E633" t="str">
            <v>IMP</v>
          </cell>
        </row>
        <row r="634">
          <cell r="B634" t="str">
            <v>RTHCLAC1</v>
          </cell>
          <cell r="C634" t="str">
            <v>Hydrochloride Acid</v>
          </cell>
          <cell r="D634" t="str">
            <v>NMR</v>
          </cell>
          <cell r="E634" t="str">
            <v>IMP</v>
          </cell>
        </row>
        <row r="635">
          <cell r="B635" t="str">
            <v>RTINSTOL</v>
          </cell>
          <cell r="C635" t="str">
            <v>Inositol</v>
          </cell>
          <cell r="D635" t="str">
            <v>NMR</v>
          </cell>
          <cell r="E635" t="str">
            <v>IMP</v>
          </cell>
        </row>
        <row r="636">
          <cell r="B636" t="str">
            <v>RTKCLBBB</v>
          </cell>
          <cell r="C636" t="str">
            <v>Potasium Chloride</v>
          </cell>
          <cell r="D636" t="str">
            <v>NMR</v>
          </cell>
          <cell r="E636" t="str">
            <v>IMP</v>
          </cell>
        </row>
        <row r="637">
          <cell r="B637" t="str">
            <v>RTLATAC1</v>
          </cell>
          <cell r="C637" t="str">
            <v>Lactid Acid</v>
          </cell>
          <cell r="D637" t="str">
            <v>NMR</v>
          </cell>
          <cell r="E637" t="str">
            <v>IMP</v>
          </cell>
        </row>
        <row r="638">
          <cell r="B638" t="str">
            <v>RTMGCLBB</v>
          </cell>
          <cell r="C638" t="str">
            <v>Magnesium Chloride</v>
          </cell>
          <cell r="D638" t="str">
            <v>NMR</v>
          </cell>
          <cell r="E638" t="str">
            <v>IMP</v>
          </cell>
        </row>
        <row r="639">
          <cell r="B639" t="str">
            <v>RTMGSULF</v>
          </cell>
          <cell r="C639" t="str">
            <v>Magnesium Sulfate 7H2O</v>
          </cell>
          <cell r="D639" t="str">
            <v>NMR</v>
          </cell>
          <cell r="E639" t="str">
            <v>IMP</v>
          </cell>
        </row>
        <row r="640">
          <cell r="B640" t="str">
            <v>RTPOTHYD</v>
          </cell>
          <cell r="C640" t="str">
            <v>Potasium Hydroxyde</v>
          </cell>
          <cell r="D640" t="str">
            <v>NMR</v>
          </cell>
          <cell r="E640" t="str">
            <v>IMP</v>
          </cell>
        </row>
        <row r="641">
          <cell r="B641" t="str">
            <v>RTSBIMEL</v>
          </cell>
          <cell r="C641" t="str">
            <v>Sodium Bicarbonate</v>
          </cell>
          <cell r="D641" t="str">
            <v>NMR</v>
          </cell>
          <cell r="E641" t="str">
            <v>IMP</v>
          </cell>
        </row>
        <row r="642">
          <cell r="B642" t="str">
            <v>RTSOACET</v>
          </cell>
          <cell r="C642" t="str">
            <v>Sodium Acetate ANH</v>
          </cell>
          <cell r="D642" t="str">
            <v>NMR</v>
          </cell>
          <cell r="E642" t="str">
            <v>IMP</v>
          </cell>
        </row>
        <row r="643">
          <cell r="B643" t="str">
            <v>RTSOACN1</v>
          </cell>
          <cell r="C643" t="str">
            <v>Sodium Acetate 3H2O</v>
          </cell>
          <cell r="D643" t="str">
            <v>NMR</v>
          </cell>
          <cell r="E643" t="str">
            <v>IMP</v>
          </cell>
        </row>
        <row r="644">
          <cell r="B644" t="str">
            <v>RTSOCIHD</v>
          </cell>
          <cell r="C644" t="str">
            <v>Sodium citrate Hydrate</v>
          </cell>
          <cell r="D644" t="str">
            <v>NMR</v>
          </cell>
          <cell r="E644" t="str">
            <v>IMP</v>
          </cell>
        </row>
        <row r="645">
          <cell r="B645" t="str">
            <v>RTSODBIS</v>
          </cell>
          <cell r="C645" t="str">
            <v>Sodium Bisulfite</v>
          </cell>
          <cell r="D645" t="str">
            <v>NMR</v>
          </cell>
          <cell r="E645" t="str">
            <v>IMP</v>
          </cell>
        </row>
        <row r="646">
          <cell r="B646" t="str">
            <v>RTSODHY2</v>
          </cell>
          <cell r="C646" t="str">
            <v>Sodium Hydroxide</v>
          </cell>
          <cell r="D646" t="str">
            <v>NMR</v>
          </cell>
          <cell r="E646" t="str">
            <v>IMP</v>
          </cell>
        </row>
        <row r="647">
          <cell r="B647" t="str">
            <v>RTZNSUT1</v>
          </cell>
          <cell r="C647" t="str">
            <v>Zinc Sulphate</v>
          </cell>
          <cell r="D647" t="str">
            <v>NMR</v>
          </cell>
          <cell r="E647" t="str">
            <v>IMP</v>
          </cell>
        </row>
        <row r="648">
          <cell r="B648" t="str">
            <v>RIURNBAG</v>
          </cell>
          <cell r="C648" t="str">
            <v>URINE BAG</v>
          </cell>
          <cell r="D648" t="str">
            <v>OMI</v>
          </cell>
          <cell r="E648" t="str">
            <v>DOM</v>
          </cell>
        </row>
        <row r="649">
          <cell r="B649" t="str">
            <v>RTABIL10</v>
          </cell>
          <cell r="C649" t="str">
            <v>ABILIFY 10MG</v>
          </cell>
          <cell r="D649" t="str">
            <v>OPC</v>
          </cell>
          <cell r="E649" t="str">
            <v>IMP</v>
          </cell>
        </row>
        <row r="650">
          <cell r="B650" t="str">
            <v>RTABIL15</v>
          </cell>
          <cell r="C650" t="str">
            <v>ABILIFY 15MG</v>
          </cell>
          <cell r="D650" t="str">
            <v>OPC</v>
          </cell>
          <cell r="E650" t="str">
            <v>IMP</v>
          </cell>
        </row>
        <row r="651">
          <cell r="B651" t="str">
            <v>RTABILI5</v>
          </cell>
          <cell r="C651" t="str">
            <v>ABILIFY 5MG</v>
          </cell>
          <cell r="D651" t="str">
            <v>OPC</v>
          </cell>
          <cell r="E651" t="str">
            <v>IMP</v>
          </cell>
        </row>
        <row r="652">
          <cell r="B652" t="str">
            <v>RTBOD101</v>
          </cell>
          <cell r="C652" t="str">
            <v>ABILIFY DISCMELT 10MG</v>
          </cell>
          <cell r="D652" t="str">
            <v>OPC</v>
          </cell>
          <cell r="E652" t="str">
            <v>IMP</v>
          </cell>
        </row>
        <row r="653">
          <cell r="B653" t="str">
            <v>RTBOD151</v>
          </cell>
          <cell r="C653" t="str">
            <v>ABILIFY DISCMELT 15MG</v>
          </cell>
          <cell r="D653" t="str">
            <v>OPC</v>
          </cell>
          <cell r="E653" t="str">
            <v>IMP</v>
          </cell>
        </row>
        <row r="654">
          <cell r="B654" t="str">
            <v>RTPLTSR1</v>
          </cell>
          <cell r="C654" t="str">
            <v>PLETAAL SR 100mg Capsule</v>
          </cell>
          <cell r="D654" t="str">
            <v>OPC</v>
          </cell>
          <cell r="E654" t="str">
            <v>IMP</v>
          </cell>
        </row>
        <row r="655">
          <cell r="B655" t="str">
            <v>RTRXLT05</v>
          </cell>
          <cell r="C655" t="str">
            <v>REXULTI TABLET 0.5 MG</v>
          </cell>
          <cell r="D655" t="str">
            <v>OPC</v>
          </cell>
          <cell r="E655" t="str">
            <v>IMP</v>
          </cell>
        </row>
        <row r="656">
          <cell r="B656" t="str">
            <v>RTRXLT10</v>
          </cell>
          <cell r="C656" t="str">
            <v>REXULTI TABLET 1 MG</v>
          </cell>
          <cell r="D656" t="str">
            <v>OPC</v>
          </cell>
          <cell r="E656" t="str">
            <v>IMP</v>
          </cell>
        </row>
        <row r="657">
          <cell r="B657" t="str">
            <v>RTRXLT20</v>
          </cell>
          <cell r="C657" t="str">
            <v>REXULTI TABLET 2 MG</v>
          </cell>
          <cell r="D657" t="str">
            <v>OPC</v>
          </cell>
          <cell r="E657" t="str">
            <v>IMP</v>
          </cell>
        </row>
        <row r="658">
          <cell r="B658" t="str">
            <v>RTRXLT30</v>
          </cell>
          <cell r="C658" t="str">
            <v>REXULTI TABLET 3 MG</v>
          </cell>
          <cell r="D658" t="str">
            <v>OPC</v>
          </cell>
          <cell r="E658" t="str">
            <v>IMP</v>
          </cell>
        </row>
        <row r="659">
          <cell r="B659" t="str">
            <v>RTRXLT40</v>
          </cell>
          <cell r="C659" t="str">
            <v>REXULTI TABLET 4 MG</v>
          </cell>
          <cell r="D659" t="str">
            <v>OPC</v>
          </cell>
          <cell r="E659" t="str">
            <v>IMP</v>
          </cell>
        </row>
        <row r="660">
          <cell r="B660" t="str">
            <v>RTICLU15</v>
          </cell>
          <cell r="C660" t="str">
            <v>Iclusig 15mg</v>
          </cell>
          <cell r="D660" t="str">
            <v>OPC</v>
          </cell>
          <cell r="E660" t="str">
            <v>IMP</v>
          </cell>
        </row>
        <row r="661">
          <cell r="B661" t="str">
            <v>RTICUP15</v>
          </cell>
          <cell r="C661" t="str">
            <v>Iclusig 15mg</v>
          </cell>
          <cell r="D661" t="str">
            <v>OPC</v>
          </cell>
          <cell r="E661" t="str">
            <v>IMP</v>
          </cell>
        </row>
        <row r="662">
          <cell r="B662" t="str">
            <v>RIUBCALB</v>
          </cell>
          <cell r="C662" t="str">
            <v>5L Breath collection bag</v>
          </cell>
          <cell r="D662" t="str">
            <v>OPC</v>
          </cell>
          <cell r="E662" t="str">
            <v>IMP</v>
          </cell>
        </row>
        <row r="663">
          <cell r="B663" t="str">
            <v>RTABMNT3</v>
          </cell>
          <cell r="C663" t="str">
            <v>Abilify Maintena 300 mg</v>
          </cell>
          <cell r="D663" t="str">
            <v>OPC</v>
          </cell>
          <cell r="E663" t="str">
            <v>IMP</v>
          </cell>
        </row>
        <row r="664">
          <cell r="B664" t="str">
            <v>RTABMNT4</v>
          </cell>
          <cell r="C664" t="str">
            <v>Abilify Maintena 400 mg</v>
          </cell>
          <cell r="D664" t="str">
            <v>OPC</v>
          </cell>
          <cell r="E664" t="str">
            <v>IMP</v>
          </cell>
        </row>
        <row r="665">
          <cell r="B665" t="str">
            <v>RTBOS152</v>
          </cell>
          <cell r="C665" t="str">
            <v>ABILIFY ORAL SOLUTION</v>
          </cell>
          <cell r="D665" t="str">
            <v>OPC</v>
          </cell>
          <cell r="E665" t="str">
            <v>IMP</v>
          </cell>
        </row>
        <row r="666">
          <cell r="B666" t="str">
            <v>RIUBBAGS</v>
          </cell>
          <cell r="C666" t="str">
            <v>BREATH COLLECTION BAGS</v>
          </cell>
          <cell r="D666" t="str">
            <v>OPC</v>
          </cell>
          <cell r="E666" t="str">
            <v>IMP</v>
          </cell>
        </row>
        <row r="667">
          <cell r="B667" t="str">
            <v>RTCTAZOL</v>
          </cell>
          <cell r="C667" t="str">
            <v>CILOSTAZOL</v>
          </cell>
          <cell r="D667" t="str">
            <v>OPC</v>
          </cell>
          <cell r="E667" t="str">
            <v>IMP</v>
          </cell>
        </row>
        <row r="668">
          <cell r="B668" t="str">
            <v>RTMUDV50</v>
          </cell>
          <cell r="C668" t="str">
            <v>MEPTIN INHALATION</v>
          </cell>
          <cell r="D668" t="str">
            <v>OPC</v>
          </cell>
          <cell r="E668" t="str">
            <v>IMP</v>
          </cell>
        </row>
        <row r="669">
          <cell r="B669" t="str">
            <v>RTMUDV30</v>
          </cell>
          <cell r="C669" t="str">
            <v>MEPTIN INHALATION</v>
          </cell>
          <cell r="D669" t="str">
            <v>OPC</v>
          </cell>
          <cell r="E669" t="str">
            <v>IMP</v>
          </cell>
        </row>
        <row r="670">
          <cell r="B670" t="str">
            <v>RTPROCAH</v>
          </cell>
          <cell r="C670" t="str">
            <v>PROCATEROL HYDROCHLO</v>
          </cell>
          <cell r="D670" t="str">
            <v>OPC</v>
          </cell>
          <cell r="E670" t="str">
            <v>IMP</v>
          </cell>
        </row>
        <row r="671">
          <cell r="B671" t="str">
            <v>RTREBAMI</v>
          </cell>
          <cell r="C671" t="str">
            <v>REBAMIPIDE</v>
          </cell>
          <cell r="D671" t="str">
            <v>OPC</v>
          </cell>
          <cell r="E671" t="str">
            <v>IMP</v>
          </cell>
        </row>
        <row r="672">
          <cell r="B672" t="str">
            <v>RTSAMSC1</v>
          </cell>
          <cell r="C672" t="str">
            <v>SAMSCA TABLET 15 MG</v>
          </cell>
          <cell r="D672" t="str">
            <v>OPC</v>
          </cell>
          <cell r="E672" t="str">
            <v>IMP</v>
          </cell>
        </row>
        <row r="673">
          <cell r="B673" t="str">
            <v>RTTITANI</v>
          </cell>
          <cell r="C673" t="str">
            <v>TITANIUM DIOXIDE</v>
          </cell>
          <cell r="D673" t="str">
            <v>OPC</v>
          </cell>
          <cell r="E673" t="str">
            <v>IMP</v>
          </cell>
        </row>
        <row r="674">
          <cell r="B674" t="str">
            <v>RTUBTABT</v>
          </cell>
          <cell r="C674" t="str">
            <v>UBIT TABLET</v>
          </cell>
          <cell r="D674" t="str">
            <v>OPC</v>
          </cell>
          <cell r="E674" t="str">
            <v>IMP</v>
          </cell>
        </row>
        <row r="675">
          <cell r="B675" t="str">
            <v>RIPOC002</v>
          </cell>
          <cell r="C675" t="str">
            <v>POCone</v>
          </cell>
          <cell r="D675" t="str">
            <v>OPC</v>
          </cell>
          <cell r="E675" t="str">
            <v>IMP</v>
          </cell>
        </row>
        <row r="676">
          <cell r="B676" t="str">
            <v>RTDLTYBA</v>
          </cell>
          <cell r="C676" t="str">
            <v>Deltyba 50mg</v>
          </cell>
          <cell r="D676" t="str">
            <v>OPC</v>
          </cell>
          <cell r="E676" t="str">
            <v>IMP</v>
          </cell>
        </row>
        <row r="677">
          <cell r="B677" t="str">
            <v>RTJNRC15</v>
          </cell>
          <cell r="C677" t="str">
            <v>JINARC 15 MG</v>
          </cell>
          <cell r="D677" t="str">
            <v>OPC</v>
          </cell>
          <cell r="E677" t="str">
            <v>IMP</v>
          </cell>
        </row>
        <row r="678">
          <cell r="B678" t="str">
            <v>RTJNRC30</v>
          </cell>
          <cell r="C678" t="str">
            <v>JINARC 30 MG</v>
          </cell>
          <cell r="D678" t="str">
            <v>OPC</v>
          </cell>
          <cell r="E678" t="str">
            <v>IMP</v>
          </cell>
        </row>
        <row r="679">
          <cell r="B679" t="str">
            <v>RTPRIZOL</v>
          </cell>
          <cell r="C679" t="str">
            <v>Aripripazole</v>
          </cell>
          <cell r="D679" t="str">
            <v>OPC</v>
          </cell>
          <cell r="E679" t="str">
            <v>IMP</v>
          </cell>
        </row>
        <row r="680">
          <cell r="B680" t="str">
            <v>RIUBTRAP</v>
          </cell>
          <cell r="C680" t="str">
            <v>TRAPPING CARTIRDGE 1</v>
          </cell>
          <cell r="D680" t="str">
            <v>OPC</v>
          </cell>
          <cell r="E680" t="str">
            <v>IMP</v>
          </cell>
        </row>
        <row r="681">
          <cell r="B681" t="str">
            <v>RIUBJOIN</v>
          </cell>
          <cell r="C681" t="str">
            <v>SAMPLE JOINT</v>
          </cell>
          <cell r="D681" t="str">
            <v>OPC</v>
          </cell>
          <cell r="E681" t="str">
            <v>IMP</v>
          </cell>
        </row>
        <row r="682">
          <cell r="B682" t="str">
            <v>RIUBOP02</v>
          </cell>
          <cell r="C682" t="str">
            <v>RS232C CABLE UB-OP-002</v>
          </cell>
          <cell r="D682" t="str">
            <v>OPC</v>
          </cell>
          <cell r="E682" t="str">
            <v>IMP</v>
          </cell>
        </row>
        <row r="683">
          <cell r="B683" t="str">
            <v>RIUBOR04</v>
          </cell>
          <cell r="C683" t="str">
            <v>O-Ring for Sample Joint</v>
          </cell>
          <cell r="D683" t="str">
            <v>OPC</v>
          </cell>
          <cell r="E683" t="str">
            <v>IMP</v>
          </cell>
        </row>
        <row r="684">
          <cell r="B684" t="str">
            <v>RIORUBIT</v>
          </cell>
          <cell r="C684" t="str">
            <v>O - RING FOR SAMPLE</v>
          </cell>
          <cell r="D684" t="str">
            <v>OPC</v>
          </cell>
          <cell r="E684" t="str">
            <v>IMP</v>
          </cell>
        </row>
        <row r="685">
          <cell r="B685" t="str">
            <v>RIUBSP14</v>
          </cell>
          <cell r="C685" t="str">
            <v>Fuse</v>
          </cell>
          <cell r="D685" t="str">
            <v>OPC</v>
          </cell>
          <cell r="E685" t="str">
            <v>IMP</v>
          </cell>
        </row>
        <row r="686">
          <cell r="B686" t="str">
            <v>RMSBH130</v>
          </cell>
          <cell r="C686" t="str">
            <v>SB Film Roll 500mL HES130</v>
          </cell>
          <cell r="D686" t="str">
            <v>OPF</v>
          </cell>
          <cell r="E686" t="str">
            <v>IMP</v>
          </cell>
        </row>
        <row r="687">
          <cell r="B687" t="str">
            <v>RMDB1JDP</v>
          </cell>
          <cell r="C687" t="str">
            <v>DB Film Roll  1000mL</v>
          </cell>
          <cell r="D687" t="str">
            <v>OTC</v>
          </cell>
          <cell r="E687" t="str">
            <v>IMP</v>
          </cell>
        </row>
        <row r="688">
          <cell r="B688" t="str">
            <v>RMDB5JDO</v>
          </cell>
          <cell r="C688" t="str">
            <v>DB Film Roll  500mL</v>
          </cell>
          <cell r="D688" t="str">
            <v>OTC</v>
          </cell>
          <cell r="E688" t="str">
            <v>IMP</v>
          </cell>
        </row>
        <row r="689">
          <cell r="B689" t="str">
            <v>RMDBBF1E</v>
          </cell>
          <cell r="C689" t="str">
            <v>DB Film Roll  1000mL B-Fluid (General Export</v>
          </cell>
          <cell r="D689" t="str">
            <v>OTC</v>
          </cell>
          <cell r="E689" t="str">
            <v>IMP</v>
          </cell>
        </row>
        <row r="690">
          <cell r="B690" t="str">
            <v>RMDBBF1P</v>
          </cell>
          <cell r="C690" t="str">
            <v>DB Film Roll  1000mL B-Fluid (Philippines)</v>
          </cell>
          <cell r="D690" t="str">
            <v>OTC</v>
          </cell>
          <cell r="E690" t="str">
            <v>IMP</v>
          </cell>
        </row>
        <row r="691">
          <cell r="B691" t="str">
            <v>RMDBBF5E</v>
          </cell>
          <cell r="C691" t="str">
            <v>DB Film Roll  500mL B-Fluid (General export</v>
          </cell>
          <cell r="D691" t="str">
            <v>OTC</v>
          </cell>
          <cell r="E691" t="str">
            <v>IMP</v>
          </cell>
        </row>
        <row r="692">
          <cell r="B692" t="str">
            <v>RMDBBF5P</v>
          </cell>
          <cell r="C692" t="str">
            <v>DB Film Roll  500mL B-Fluid (Philippines</v>
          </cell>
          <cell r="D692" t="str">
            <v>OTC</v>
          </cell>
          <cell r="E692" t="str">
            <v>IMP</v>
          </cell>
        </row>
        <row r="693">
          <cell r="B693" t="str">
            <v>RMDBBFL1</v>
          </cell>
          <cell r="C693" t="str">
            <v>DB Film Roll  1000mL B-Fluid</v>
          </cell>
          <cell r="D693" t="str">
            <v>OTC</v>
          </cell>
          <cell r="E693" t="str">
            <v>IMP</v>
          </cell>
        </row>
        <row r="694">
          <cell r="B694" t="str">
            <v>RMDBBFL5</v>
          </cell>
          <cell r="C694" t="str">
            <v>DB Film Roll  500mL B-Fluid</v>
          </cell>
          <cell r="D694" t="str">
            <v>OTC</v>
          </cell>
          <cell r="E694" t="str">
            <v>IMP</v>
          </cell>
        </row>
        <row r="695">
          <cell r="B695" t="str">
            <v>RMSB2JDP</v>
          </cell>
          <cell r="C695" t="str">
            <v>SB Film Roll 200mL</v>
          </cell>
          <cell r="D695" t="str">
            <v>OTC</v>
          </cell>
          <cell r="E695" t="str">
            <v>IMP</v>
          </cell>
        </row>
        <row r="696">
          <cell r="B696" t="str">
            <v>RMSB5JDP</v>
          </cell>
          <cell r="C696" t="str">
            <v>SB Film Roll 500mL</v>
          </cell>
          <cell r="D696" t="str">
            <v>OTC</v>
          </cell>
          <cell r="E696" t="str">
            <v>IMP</v>
          </cell>
        </row>
        <row r="697">
          <cell r="B697" t="str">
            <v>RMSBAL5D</v>
          </cell>
          <cell r="C697" t="str">
            <v>SB Film Roll 500mL Aminoleban</v>
          </cell>
          <cell r="D697" t="str">
            <v>OTC</v>
          </cell>
          <cell r="E697" t="str">
            <v>IMP</v>
          </cell>
        </row>
        <row r="698">
          <cell r="B698" t="str">
            <v>RMSBAP5D</v>
          </cell>
          <cell r="C698" t="str">
            <v>SB Film Roll 500mL Amiparen</v>
          </cell>
          <cell r="D698" t="str">
            <v>OTC</v>
          </cell>
          <cell r="E698" t="str">
            <v>IMP</v>
          </cell>
        </row>
        <row r="699">
          <cell r="B699" t="str">
            <v>RMSBFAS2</v>
          </cell>
          <cell r="C699" t="str">
            <v>SB Film Roll 500mL Asering</v>
          </cell>
          <cell r="D699" t="str">
            <v>OTC</v>
          </cell>
          <cell r="E699" t="str">
            <v>IMP</v>
          </cell>
        </row>
        <row r="700">
          <cell r="B700" t="str">
            <v>RMSBK3B2</v>
          </cell>
          <cell r="C700" t="str">
            <v>SB Film Roll 500mL KA-EN 3B</v>
          </cell>
          <cell r="D700" t="str">
            <v>OTC</v>
          </cell>
          <cell r="E700" t="str">
            <v>IMP</v>
          </cell>
        </row>
        <row r="701">
          <cell r="B701" t="str">
            <v>RMSBKD2D</v>
          </cell>
          <cell r="C701" t="str">
            <v>SB Film Roll 200mL Kidmin</v>
          </cell>
          <cell r="D701" t="str">
            <v>OTC</v>
          </cell>
          <cell r="E701" t="str">
            <v>IMP</v>
          </cell>
        </row>
        <row r="702">
          <cell r="B702" t="str">
            <v>RMSBKD5D</v>
          </cell>
          <cell r="C702" t="str">
            <v>SB Film Roll 500mL Kidmin</v>
          </cell>
          <cell r="D702" t="str">
            <v>OTC</v>
          </cell>
          <cell r="E702" t="str">
            <v>IMP</v>
          </cell>
        </row>
        <row r="703">
          <cell r="B703" t="str">
            <v>RMSBPG5D</v>
          </cell>
          <cell r="C703" t="str">
            <v>SB Film Roll 500mL Pan Amin G</v>
          </cell>
          <cell r="D703" t="str">
            <v>OTC</v>
          </cell>
          <cell r="E703" t="str">
            <v>IMP</v>
          </cell>
        </row>
        <row r="704">
          <cell r="B704" t="str">
            <v>RPCI0340</v>
          </cell>
          <cell r="C704" t="str">
            <v>LDPE Plastic Bag (0.06*240*340)</v>
          </cell>
          <cell r="D704" t="str">
            <v>OTC</v>
          </cell>
          <cell r="E704" t="str">
            <v>IMP</v>
          </cell>
        </row>
        <row r="705">
          <cell r="B705" t="str">
            <v>RPCI0400</v>
          </cell>
          <cell r="C705" t="str">
            <v>LDPE Plastic Bag (0.08*400*400)</v>
          </cell>
          <cell r="D705" t="str">
            <v>OTC</v>
          </cell>
          <cell r="E705" t="str">
            <v>IMP</v>
          </cell>
        </row>
        <row r="706">
          <cell r="B706" t="str">
            <v>RPCI0600</v>
          </cell>
          <cell r="C706" t="str">
            <v>LDPE Plastic Bag (0.08*400*600)</v>
          </cell>
          <cell r="D706" t="str">
            <v>OTC</v>
          </cell>
          <cell r="E706" t="str">
            <v>IMP</v>
          </cell>
        </row>
        <row r="707">
          <cell r="B707" t="str">
            <v>RPCI0800</v>
          </cell>
          <cell r="C707" t="str">
            <v>LDPE Plastic Bag (0.1*480*800)</v>
          </cell>
          <cell r="D707" t="str">
            <v>OTC</v>
          </cell>
          <cell r="E707" t="str">
            <v>IMP</v>
          </cell>
        </row>
        <row r="708">
          <cell r="B708" t="str">
            <v>RPCI1000</v>
          </cell>
          <cell r="C708" t="str">
            <v>LDPE Plastic Bag (0.15*500*1000)</v>
          </cell>
          <cell r="D708" t="str">
            <v>OTC</v>
          </cell>
          <cell r="E708" t="str">
            <v>IMP</v>
          </cell>
        </row>
        <row r="709">
          <cell r="B709" t="str">
            <v>LDMAP2WI</v>
          </cell>
          <cell r="C709" t="str">
            <v>Label Otsu-WI, 25mL</v>
          </cell>
          <cell r="D709" t="str">
            <v>OTM</v>
          </cell>
          <cell r="E709" t="str">
            <v>DOM</v>
          </cell>
        </row>
        <row r="710">
          <cell r="B710" t="str">
            <v>LDMAP2SC</v>
          </cell>
          <cell r="C710" t="str">
            <v>LABEL OTSU-NS, 25ML</v>
          </cell>
          <cell r="D710" t="str">
            <v>OTM</v>
          </cell>
          <cell r="E710" t="str">
            <v>DOM</v>
          </cell>
        </row>
        <row r="711">
          <cell r="B711" t="str">
            <v>LDMAGD40</v>
          </cell>
          <cell r="C711" t="str">
            <v>Label Ampul Dextrose Monohydrate 400mg</v>
          </cell>
          <cell r="D711" t="str">
            <v>OTM</v>
          </cell>
          <cell r="E711" t="str">
            <v>DOM</v>
          </cell>
        </row>
        <row r="712">
          <cell r="B712" t="str">
            <v>LDMAGKCL</v>
          </cell>
          <cell r="C712" t="str">
            <v>Label Ampul Potassium Chloride 25 Ml</v>
          </cell>
          <cell r="D712" t="str">
            <v>OTM</v>
          </cell>
          <cell r="E712" t="str">
            <v>DOM</v>
          </cell>
        </row>
        <row r="713">
          <cell r="B713" t="str">
            <v>LDMAG1SC</v>
          </cell>
          <cell r="C713" t="str">
            <v>Label Ampul Sodium Chloride 10 Ml</v>
          </cell>
          <cell r="D713" t="str">
            <v>OTM</v>
          </cell>
          <cell r="E713" t="str">
            <v>DOM</v>
          </cell>
        </row>
        <row r="714">
          <cell r="B714" t="str">
            <v>LDMAG2SC</v>
          </cell>
          <cell r="C714" t="str">
            <v>Label Ampul Sodium Chloride 25 Ml</v>
          </cell>
          <cell r="D714" t="str">
            <v>OTM</v>
          </cell>
          <cell r="E714" t="str">
            <v>DOM</v>
          </cell>
        </row>
        <row r="715">
          <cell r="B715" t="str">
            <v>LDMAG2MG</v>
          </cell>
          <cell r="C715" t="str">
            <v>Label Ampul Magnesium Sulfate Heptahydrate 2</v>
          </cell>
          <cell r="D715" t="str">
            <v>OTM</v>
          </cell>
          <cell r="E715" t="str">
            <v>DOM</v>
          </cell>
        </row>
        <row r="716">
          <cell r="B716" t="str">
            <v>LDMAG4MG</v>
          </cell>
          <cell r="C716" t="str">
            <v>Label Ampul Magnesium Sulfate Heptahydrate 4</v>
          </cell>
          <cell r="D716" t="str">
            <v>OTM</v>
          </cell>
          <cell r="E716" t="str">
            <v>DOM</v>
          </cell>
        </row>
        <row r="717">
          <cell r="B717" t="str">
            <v>LDMAG2WI</v>
          </cell>
          <cell r="C717" t="str">
            <v>Label Ampul Sterile WFI 25 Ml</v>
          </cell>
          <cell r="D717" t="str">
            <v>OTM</v>
          </cell>
          <cell r="E717" t="str">
            <v>DOM</v>
          </cell>
        </row>
        <row r="718">
          <cell r="B718" t="str">
            <v>LDMAG1WI</v>
          </cell>
          <cell r="C718" t="str">
            <v>Label Ampul Sterile WFI 10 Ml</v>
          </cell>
          <cell r="D718" t="str">
            <v>OTM</v>
          </cell>
          <cell r="E718" t="str">
            <v>DOM</v>
          </cell>
        </row>
        <row r="719">
          <cell r="B719" t="str">
            <v>LDMPGS5R</v>
          </cell>
          <cell r="C719" t="str">
            <v>Sticker label Botol 500 ml (generik)</v>
          </cell>
          <cell r="D719" t="str">
            <v>OTM</v>
          </cell>
          <cell r="E719" t="str">
            <v>DOM</v>
          </cell>
        </row>
        <row r="720">
          <cell r="B720" t="str">
            <v>LDMAS5H2</v>
          </cell>
          <cell r="C720" t="str">
            <v>Label Botol ASERING-5 (Halal)</v>
          </cell>
          <cell r="D720" t="str">
            <v>OTM</v>
          </cell>
          <cell r="E720" t="str">
            <v>DOM</v>
          </cell>
        </row>
        <row r="721">
          <cell r="B721" t="str">
            <v>LDMASRH2</v>
          </cell>
          <cell r="C721" t="str">
            <v>Label Botol Asering LVP-PB (Halal)</v>
          </cell>
          <cell r="D721" t="str">
            <v>OTM</v>
          </cell>
          <cell r="E721" t="str">
            <v>DOM</v>
          </cell>
        </row>
        <row r="722">
          <cell r="B722" t="str">
            <v>LDMBF1O2</v>
          </cell>
          <cell r="C722" t="str">
            <v>Label Outer BFluid DB 1000mL (Vynil | 80 x 5</v>
          </cell>
          <cell r="D722" t="str">
            <v>OTM</v>
          </cell>
          <cell r="E722" t="str">
            <v>DOM</v>
          </cell>
        </row>
        <row r="723">
          <cell r="B723" t="str">
            <v>LDMBF5O2</v>
          </cell>
          <cell r="C723" t="str">
            <v>Label Outer BFluid DB 500mL (Vynil | 80 x 55</v>
          </cell>
          <cell r="D723" t="str">
            <v>OTM</v>
          </cell>
          <cell r="E723" t="str">
            <v>DOM</v>
          </cell>
        </row>
        <row r="724">
          <cell r="B724" t="str">
            <v>LDMDT4H2</v>
          </cell>
          <cell r="C724" t="str">
            <v>Label Botol Otsutran-40 (Halal)</v>
          </cell>
          <cell r="D724" t="str">
            <v>OTM</v>
          </cell>
          <cell r="E724" t="str">
            <v>DOM</v>
          </cell>
        </row>
        <row r="725">
          <cell r="B725" t="str">
            <v>LDMG1SO1</v>
          </cell>
          <cell r="C725" t="str">
            <v>Label Outer Sodium Chloride 10 mL</v>
          </cell>
          <cell r="D725" t="str">
            <v>OTM</v>
          </cell>
          <cell r="E725" t="str">
            <v>DOM</v>
          </cell>
        </row>
        <row r="726">
          <cell r="B726" t="str">
            <v>LDMG1WO1</v>
          </cell>
          <cell r="C726" t="str">
            <v>Label Outer Sterile WFI 10 mL</v>
          </cell>
          <cell r="D726" t="str">
            <v>OTM</v>
          </cell>
          <cell r="E726" t="str">
            <v>DOM</v>
          </cell>
        </row>
        <row r="727">
          <cell r="B727" t="str">
            <v>LDMG2SO1</v>
          </cell>
          <cell r="C727" t="str">
            <v>Label Outer Sodium Chloride 25 mL</v>
          </cell>
          <cell r="D727" t="str">
            <v>OTM</v>
          </cell>
          <cell r="E727" t="str">
            <v>DOM</v>
          </cell>
        </row>
        <row r="728">
          <cell r="B728" t="str">
            <v>LDMG2WO1</v>
          </cell>
          <cell r="C728" t="str">
            <v>Label Outer Sterile WFI 25 mL</v>
          </cell>
          <cell r="D728" t="str">
            <v>OTM</v>
          </cell>
          <cell r="E728" t="str">
            <v>DOM</v>
          </cell>
        </row>
        <row r="729">
          <cell r="B729" t="str">
            <v>LDMGNSO1</v>
          </cell>
          <cell r="C729" t="str">
            <v>Label Outer Sodium Chloride 500 (Generik)</v>
          </cell>
          <cell r="D729" t="str">
            <v>OTM</v>
          </cell>
          <cell r="E729" t="str">
            <v>DOM</v>
          </cell>
        </row>
        <row r="730">
          <cell r="B730" t="str">
            <v>LDMGRLO1</v>
          </cell>
          <cell r="C730" t="str">
            <v>Label Outer Ringer Lactate 500 mL (Generik)</v>
          </cell>
          <cell r="D730" t="str">
            <v>OTM</v>
          </cell>
          <cell r="E730" t="str">
            <v>DOM</v>
          </cell>
        </row>
        <row r="731">
          <cell r="B731" t="str">
            <v>LDMHD5G1</v>
          </cell>
          <cell r="C731" t="str">
            <v>Label Botol Dextrose Monohydrate 5% 100 mL</v>
          </cell>
          <cell r="D731" t="str">
            <v>OTM</v>
          </cell>
          <cell r="E731" t="str">
            <v>DOM</v>
          </cell>
        </row>
        <row r="732">
          <cell r="B732" t="str">
            <v>LDMHONSG</v>
          </cell>
          <cell r="C732" t="str">
            <v>Label Botol 0.9% Sodium Chloride 100 mL</v>
          </cell>
          <cell r="D732" t="str">
            <v>OTM</v>
          </cell>
          <cell r="E732" t="str">
            <v>DOM</v>
          </cell>
        </row>
        <row r="733">
          <cell r="B733" t="str">
            <v>LDMKD2O4</v>
          </cell>
          <cell r="C733" t="str">
            <v>Label Outer Kidmin 200mL (Vynil | 80 x 55 mm</v>
          </cell>
          <cell r="D733" t="str">
            <v>OTM</v>
          </cell>
          <cell r="E733" t="str">
            <v>DOM</v>
          </cell>
        </row>
        <row r="734">
          <cell r="B734" t="str">
            <v>LDMP2KH2</v>
          </cell>
          <cell r="C734" t="str">
            <v>Label Botol Otsu-D10, 1/5 NS (Halal)</v>
          </cell>
          <cell r="D734" t="str">
            <v>OTM</v>
          </cell>
          <cell r="E734" t="str">
            <v>DOM</v>
          </cell>
        </row>
        <row r="735">
          <cell r="B735" t="str">
            <v>LDMP2TG1</v>
          </cell>
          <cell r="C735" t="str">
            <v>Label Botol Dextrose Monohydrate 10% 500 mL</v>
          </cell>
          <cell r="D735" t="str">
            <v>OTM</v>
          </cell>
          <cell r="E735" t="str">
            <v>DOM</v>
          </cell>
        </row>
        <row r="736">
          <cell r="B736" t="str">
            <v>LDMP2TH2</v>
          </cell>
          <cell r="C736" t="str">
            <v>Label Botol Otsu-D10 (Halal)</v>
          </cell>
          <cell r="D736" t="str">
            <v>OTM</v>
          </cell>
          <cell r="E736" t="str">
            <v>DOM</v>
          </cell>
        </row>
        <row r="737">
          <cell r="B737" t="str">
            <v>LDMP3AH2</v>
          </cell>
          <cell r="C737" t="str">
            <v>Label Botol KA-EN 3A (Halal)</v>
          </cell>
          <cell r="D737" t="str">
            <v>OTM</v>
          </cell>
          <cell r="E737" t="str">
            <v>DOM</v>
          </cell>
        </row>
        <row r="738">
          <cell r="B738" t="str">
            <v>LDMP3BH2</v>
          </cell>
          <cell r="C738" t="str">
            <v>Label Botol KA-EN 3B (Halal)</v>
          </cell>
          <cell r="D738" t="str">
            <v>OTM</v>
          </cell>
          <cell r="E738" t="str">
            <v>DOM</v>
          </cell>
        </row>
        <row r="739">
          <cell r="B739" t="str">
            <v>LDMP4AH2</v>
          </cell>
          <cell r="C739" t="str">
            <v>Label Botol KA-EN 4A (Halal)</v>
          </cell>
          <cell r="D739" t="str">
            <v>OTM</v>
          </cell>
          <cell r="E739" t="str">
            <v>DOM</v>
          </cell>
        </row>
        <row r="740">
          <cell r="B740" t="str">
            <v>LDMP4BH2</v>
          </cell>
          <cell r="C740" t="str">
            <v>Label Botol KA-EN 4B (Halal)</v>
          </cell>
          <cell r="D740" t="str">
            <v>OTM</v>
          </cell>
          <cell r="E740" t="str">
            <v>DOM</v>
          </cell>
        </row>
        <row r="741">
          <cell r="B741" t="str">
            <v>LDMPASG1</v>
          </cell>
          <cell r="C741" t="str">
            <v>Label Botol Ringer Acetate 500 mL</v>
          </cell>
          <cell r="D741" t="str">
            <v>OTM</v>
          </cell>
          <cell r="E741" t="str">
            <v>DOM</v>
          </cell>
        </row>
        <row r="742">
          <cell r="B742" t="str">
            <v>LDMPD5G1</v>
          </cell>
          <cell r="C742" t="str">
            <v>Label Botol Dextrose Monohydrate 5% 500 mL</v>
          </cell>
          <cell r="D742" t="str">
            <v>OTM</v>
          </cell>
          <cell r="E742" t="str">
            <v>DOM</v>
          </cell>
        </row>
        <row r="743">
          <cell r="B743" t="str">
            <v>LDMPD5H2</v>
          </cell>
          <cell r="C743" t="str">
            <v>Label Botol Otsu D5 500 mL (Halal)</v>
          </cell>
          <cell r="D743" t="str">
            <v>OTM</v>
          </cell>
          <cell r="E743" t="str">
            <v>DOM</v>
          </cell>
        </row>
        <row r="744">
          <cell r="B744" t="str">
            <v>LDMPG5H2</v>
          </cell>
          <cell r="C744" t="str">
            <v>Label Botol Otsu-D5, 100 mL (Halal)</v>
          </cell>
          <cell r="D744" t="str">
            <v>OTM</v>
          </cell>
          <cell r="E744" t="str">
            <v>DOM</v>
          </cell>
        </row>
        <row r="745">
          <cell r="B745" t="str">
            <v>LDMPGNH2</v>
          </cell>
          <cell r="C745" t="str">
            <v>Label Botol Otsu-NS, 100 mL (Halal)</v>
          </cell>
          <cell r="D745" t="str">
            <v>OTM</v>
          </cell>
          <cell r="E745" t="str">
            <v>DOM</v>
          </cell>
        </row>
        <row r="746">
          <cell r="B746" t="str">
            <v>LDMPHOH2</v>
          </cell>
          <cell r="C746" t="str">
            <v>Label Botol Potacol-R 500 mL (Halal)</v>
          </cell>
          <cell r="D746" t="str">
            <v>OTM</v>
          </cell>
          <cell r="E746" t="str">
            <v>DOM</v>
          </cell>
        </row>
        <row r="747">
          <cell r="B747" t="str">
            <v>LDMPKGH2</v>
          </cell>
          <cell r="C747" t="str">
            <v>Label Botol KA-EN MG3 (Halal)</v>
          </cell>
          <cell r="D747" t="str">
            <v>OTM</v>
          </cell>
          <cell r="E747" t="str">
            <v>DOM</v>
          </cell>
        </row>
        <row r="748">
          <cell r="B748" t="str">
            <v>LDMPLRG2</v>
          </cell>
          <cell r="C748" t="str">
            <v>Label Botol Ringer Lactate 500 mL (Generik)</v>
          </cell>
          <cell r="D748" t="str">
            <v>OTM</v>
          </cell>
          <cell r="E748" t="str">
            <v>DOM</v>
          </cell>
        </row>
        <row r="749">
          <cell r="B749" t="str">
            <v>LDMPMNG1</v>
          </cell>
          <cell r="C749" t="str">
            <v>Label Botol Mannitol iv 20% 500 mL</v>
          </cell>
          <cell r="D749" t="str">
            <v>OTM</v>
          </cell>
          <cell r="E749" t="str">
            <v>DOM</v>
          </cell>
        </row>
        <row r="750">
          <cell r="B750" t="str">
            <v>LDMPMRH2</v>
          </cell>
          <cell r="C750" t="str">
            <v>Label Botol MARTOS-10 (Halal)</v>
          </cell>
          <cell r="D750" t="str">
            <v>OTM</v>
          </cell>
          <cell r="E750" t="str">
            <v>DOM</v>
          </cell>
        </row>
        <row r="751">
          <cell r="B751" t="str">
            <v>LDMPNSG1</v>
          </cell>
          <cell r="C751" t="str">
            <v>Label Botol Sodium Chloride 0.9% 500 mL</v>
          </cell>
          <cell r="D751" t="str">
            <v>OTM</v>
          </cell>
          <cell r="E751" t="str">
            <v>DOM</v>
          </cell>
        </row>
        <row r="752">
          <cell r="B752" t="str">
            <v>LDMPONH2</v>
          </cell>
          <cell r="C752" t="str">
            <v>Label Botol Otsu-NS 500 mL (Halal)</v>
          </cell>
          <cell r="D752" t="str">
            <v>OTM</v>
          </cell>
          <cell r="E752" t="str">
            <v>DOM</v>
          </cell>
        </row>
        <row r="753">
          <cell r="B753" t="str">
            <v>LDMPOTH2</v>
          </cell>
          <cell r="C753" t="str">
            <v>Label Botol Otsu-RL (Halal)</v>
          </cell>
          <cell r="D753" t="str">
            <v>OTM</v>
          </cell>
          <cell r="E753" t="str">
            <v>DOM</v>
          </cell>
        </row>
        <row r="754">
          <cell r="B754" t="str">
            <v>LDMPRDH1</v>
          </cell>
          <cell r="C754" t="str">
            <v>Label Botol Otsu-RD5 (Halal)</v>
          </cell>
          <cell r="D754" t="str">
            <v>OTM</v>
          </cell>
          <cell r="E754" t="str">
            <v>DOM</v>
          </cell>
        </row>
        <row r="755">
          <cell r="B755" t="str">
            <v>LDMPRDH2</v>
          </cell>
          <cell r="C755" t="str">
            <v>Label Botol Otsu-RD5 (Halal)</v>
          </cell>
          <cell r="D755" t="str">
            <v>OTM</v>
          </cell>
          <cell r="E755" t="str">
            <v>DOM</v>
          </cell>
        </row>
        <row r="756">
          <cell r="B756" t="str">
            <v>LDMPRRH2</v>
          </cell>
          <cell r="C756" t="str">
            <v>Label Botol Otsu-RS (Halal)</v>
          </cell>
          <cell r="D756" t="str">
            <v>OTM</v>
          </cell>
          <cell r="E756" t="str">
            <v>DOM</v>
          </cell>
        </row>
        <row r="757">
          <cell r="B757" t="str">
            <v>LDMPRS3G</v>
          </cell>
          <cell r="C757" t="str">
            <v>Label Botol Sodium Chloride Infus iv 3%</v>
          </cell>
          <cell r="D757" t="str">
            <v>OTM</v>
          </cell>
          <cell r="E757" t="str">
            <v>DOM</v>
          </cell>
        </row>
        <row r="758">
          <cell r="B758" t="str">
            <v>LDMPRSH2</v>
          </cell>
          <cell r="C758" t="str">
            <v>Label Botol Otsu- Salin 3 (Halal)</v>
          </cell>
          <cell r="D758" t="str">
            <v>OTM</v>
          </cell>
          <cell r="E758" t="str">
            <v>DOM</v>
          </cell>
        </row>
        <row r="759">
          <cell r="B759" t="str">
            <v>LDMPRTH2</v>
          </cell>
          <cell r="C759" t="str">
            <v>Label Botol Otsu-RLD5 (Halal)</v>
          </cell>
          <cell r="D759" t="str">
            <v>OTM</v>
          </cell>
          <cell r="E759" t="str">
            <v>DOM</v>
          </cell>
        </row>
        <row r="760">
          <cell r="B760" t="str">
            <v>LDMPS1G1</v>
          </cell>
          <cell r="C760" t="str">
            <v>Lb. Btl Dext.Monohydrate 5%/ Sod. Chloride 0</v>
          </cell>
          <cell r="D760" t="str">
            <v>OTM</v>
          </cell>
          <cell r="E760" t="str">
            <v>DOM</v>
          </cell>
        </row>
        <row r="761">
          <cell r="B761" t="str">
            <v>LDMPS1H2</v>
          </cell>
          <cell r="C761" t="str">
            <v>Label Botol Otsu-D5,1/4 NS (Halal)</v>
          </cell>
          <cell r="D761" t="str">
            <v>OTM</v>
          </cell>
          <cell r="E761" t="str">
            <v>DOM</v>
          </cell>
        </row>
        <row r="762">
          <cell r="B762" t="str">
            <v>LDMPS5G1</v>
          </cell>
          <cell r="C762" t="str">
            <v>Lb. Btl Dext.Monohydrate 10%/ Sod. Chloride</v>
          </cell>
          <cell r="D762" t="str">
            <v>OTM</v>
          </cell>
          <cell r="E762" t="str">
            <v>DOM</v>
          </cell>
        </row>
        <row r="763">
          <cell r="B763" t="str">
            <v>LDMPSEG1</v>
          </cell>
          <cell r="C763" t="str">
            <v>Lb. Btl Dext.Monohydrate 5%/ Sod. Chloride 0</v>
          </cell>
          <cell r="D763" t="str">
            <v>OTM</v>
          </cell>
          <cell r="E763" t="str">
            <v>DOM</v>
          </cell>
        </row>
        <row r="764">
          <cell r="B764" t="str">
            <v>LDMPSEH2</v>
          </cell>
          <cell r="C764" t="str">
            <v>Label Botol Otsu-D5,1/2 NS (Halal)</v>
          </cell>
          <cell r="D764" t="str">
            <v>OTM</v>
          </cell>
          <cell r="E764" t="str">
            <v>DOM</v>
          </cell>
        </row>
        <row r="765">
          <cell r="B765" t="str">
            <v>LDMPSOH2</v>
          </cell>
          <cell r="C765" t="str">
            <v>Label Botol Otsu-D5, NS (Halal)</v>
          </cell>
          <cell r="D765" t="str">
            <v>OTM</v>
          </cell>
          <cell r="E765" t="str">
            <v>DOM</v>
          </cell>
        </row>
        <row r="766">
          <cell r="B766" t="str">
            <v>LDMSMNG1</v>
          </cell>
          <cell r="C766" t="str">
            <v>Label Botol Mannitol iv 20% 250 mL</v>
          </cell>
          <cell r="D766" t="str">
            <v>OTM</v>
          </cell>
          <cell r="E766" t="str">
            <v>DOM</v>
          </cell>
        </row>
        <row r="767">
          <cell r="B767" t="str">
            <v>LDMSONH1</v>
          </cell>
          <cell r="C767" t="str">
            <v>Label botol Otsu-NS 250 mL (Halal)</v>
          </cell>
          <cell r="D767" t="str">
            <v>OTM</v>
          </cell>
          <cell r="E767" t="str">
            <v>DOM</v>
          </cell>
        </row>
        <row r="768">
          <cell r="B768" t="str">
            <v>LDMSONSG</v>
          </cell>
          <cell r="C768" t="str">
            <v>Label Botol Sodium Chloride 0.9%</v>
          </cell>
          <cell r="D768" t="str">
            <v>OTM</v>
          </cell>
          <cell r="E768" t="str">
            <v>DOM</v>
          </cell>
        </row>
        <row r="769">
          <cell r="B769" t="str">
            <v>LDMYMIH2</v>
          </cell>
          <cell r="C769" t="str">
            <v>Label Botol WFI 1000 mL (Halal)</v>
          </cell>
          <cell r="D769" t="str">
            <v>OTM</v>
          </cell>
          <cell r="E769" t="str">
            <v>DOM</v>
          </cell>
        </row>
        <row r="770">
          <cell r="B770" t="str">
            <v>LDMYNSH2</v>
          </cell>
          <cell r="C770" t="str">
            <v>Label Botol Otsu-NS 1000 mL (Halal)</v>
          </cell>
          <cell r="D770" t="str">
            <v>OTM</v>
          </cell>
          <cell r="E770" t="str">
            <v>DOM</v>
          </cell>
        </row>
        <row r="771">
          <cell r="B771" t="str">
            <v>LHKSALO2</v>
          </cell>
          <cell r="C771" t="str">
            <v>Label Outer Aminoleban Hongkong (Vynil)</v>
          </cell>
          <cell r="D771" t="str">
            <v>OTM</v>
          </cell>
          <cell r="E771" t="str">
            <v>DOM</v>
          </cell>
        </row>
        <row r="772">
          <cell r="B772" t="str">
            <v>LIDBFIMP</v>
          </cell>
          <cell r="C772" t="str">
            <v>Stiker Imported Bfluid Export India</v>
          </cell>
          <cell r="D772" t="str">
            <v>OTM</v>
          </cell>
          <cell r="E772" t="str">
            <v>DOM</v>
          </cell>
        </row>
        <row r="773">
          <cell r="B773" t="str">
            <v>LMNBF5O1</v>
          </cell>
          <cell r="C773" t="str">
            <v>Label Outer Bfluid Inj. 500 mL Mongolia (NIE</v>
          </cell>
          <cell r="D773" t="str">
            <v>OTM</v>
          </cell>
          <cell r="E773" t="str">
            <v>DOM</v>
          </cell>
        </row>
        <row r="774">
          <cell r="B774" t="str">
            <v>LMNSALO1</v>
          </cell>
          <cell r="C774" t="str">
            <v>Label Outer Aminoleban Mongolia (NIE)</v>
          </cell>
          <cell r="D774" t="str">
            <v>OTM</v>
          </cell>
          <cell r="E774" t="str">
            <v>DOM</v>
          </cell>
        </row>
        <row r="775">
          <cell r="B775" t="str">
            <v>LPPBF1O1</v>
          </cell>
          <cell r="C775" t="str">
            <v>Label Outer Bfluid 1000 mL Philipina</v>
          </cell>
          <cell r="D775" t="str">
            <v>OTM</v>
          </cell>
          <cell r="E775" t="str">
            <v>DOM</v>
          </cell>
        </row>
        <row r="776">
          <cell r="B776" t="str">
            <v>LPPBF5O1</v>
          </cell>
          <cell r="C776" t="str">
            <v>Label Outer Bfluid 500 mL Philipina</v>
          </cell>
          <cell r="D776" t="str">
            <v>OTM</v>
          </cell>
          <cell r="E776" t="str">
            <v>DOM</v>
          </cell>
        </row>
        <row r="777">
          <cell r="B777" t="str">
            <v>LSTDBGE1</v>
          </cell>
          <cell r="C777" t="str">
            <v>Stiker Konfirmasi Double Bag (General Export</v>
          </cell>
          <cell r="D777" t="str">
            <v>OTM</v>
          </cell>
          <cell r="E777" t="str">
            <v>DOM</v>
          </cell>
        </row>
        <row r="778">
          <cell r="B778" t="str">
            <v>LSTDBKDM</v>
          </cell>
          <cell r="C778" t="str">
            <v>Stiker Konfirmasi Double Bag (Domestik)</v>
          </cell>
          <cell r="D778" t="str">
            <v>OTM</v>
          </cell>
          <cell r="E778" t="str">
            <v>DOM</v>
          </cell>
        </row>
        <row r="779">
          <cell r="B779" t="str">
            <v>LSTREGTL</v>
          </cell>
          <cell r="C779" t="str">
            <v>Stiker Barrier Bag Bfluid Thailand</v>
          </cell>
          <cell r="D779" t="str">
            <v>OTM</v>
          </cell>
          <cell r="E779" t="str">
            <v>DOM</v>
          </cell>
        </row>
        <row r="780">
          <cell r="B780" t="str">
            <v>LSTRI524</v>
          </cell>
          <cell r="C780" t="str">
            <v>TTO Ribbon (D-524) Size 55 mm x 600 m</v>
          </cell>
          <cell r="D780" t="str">
            <v>OTM</v>
          </cell>
          <cell r="E780" t="str">
            <v>DOM</v>
          </cell>
        </row>
        <row r="781">
          <cell r="B781" t="str">
            <v>LTLBF1O2</v>
          </cell>
          <cell r="C781" t="str">
            <v>Label Outer Bfluid 1000 mL (New)</v>
          </cell>
          <cell r="D781" t="str">
            <v>OTM</v>
          </cell>
          <cell r="E781" t="str">
            <v>DOM</v>
          </cell>
        </row>
        <row r="782">
          <cell r="B782" t="str">
            <v>LHKBF5O1</v>
          </cell>
          <cell r="C782" t="str">
            <v>Label Outer Bfluid 500ml Exp.Hongkong (New)</v>
          </cell>
          <cell r="D782" t="str">
            <v>OTM</v>
          </cell>
          <cell r="E782" t="str">
            <v>DOM</v>
          </cell>
        </row>
        <row r="783">
          <cell r="B783" t="str">
            <v>LMYSPGO5</v>
          </cell>
          <cell r="C783" t="str">
            <v>Label Outer Pan-Amin G Exp.Myanmar</v>
          </cell>
          <cell r="D783" t="str">
            <v>OTM</v>
          </cell>
          <cell r="E783" t="str">
            <v>DOM</v>
          </cell>
        </row>
        <row r="784">
          <cell r="B784" t="str">
            <v>LMYSKDO6</v>
          </cell>
          <cell r="C784" t="str">
            <v>Label Outer Kidmin Exp.Myanmar (New)</v>
          </cell>
          <cell r="D784" t="str">
            <v>OTM</v>
          </cell>
          <cell r="E784" t="str">
            <v>DOM</v>
          </cell>
        </row>
        <row r="785">
          <cell r="B785" t="str">
            <v>LMYSALO5</v>
          </cell>
          <cell r="C785" t="str">
            <v>Label Outer Aminoleban Exp.Myanmar</v>
          </cell>
          <cell r="D785" t="str">
            <v>OTM</v>
          </cell>
          <cell r="E785" t="str">
            <v>DOM</v>
          </cell>
        </row>
        <row r="786">
          <cell r="B786" t="str">
            <v>LDMS3BO4</v>
          </cell>
          <cell r="C786" t="str">
            <v>Label Outer Ka-EN 3B Domestik</v>
          </cell>
          <cell r="D786" t="str">
            <v>OTM</v>
          </cell>
          <cell r="E786" t="str">
            <v>DOM</v>
          </cell>
        </row>
        <row r="787">
          <cell r="B787" t="str">
            <v>LDMSASO2</v>
          </cell>
          <cell r="C787" t="str">
            <v>Label Outer Asering Domestik</v>
          </cell>
          <cell r="D787" t="str">
            <v>OTM</v>
          </cell>
          <cell r="E787" t="str">
            <v>DOM</v>
          </cell>
        </row>
        <row r="788">
          <cell r="B788" t="str">
            <v>LDMSALO2</v>
          </cell>
          <cell r="C788" t="str">
            <v>Label Outer Aminoleban Domestik</v>
          </cell>
          <cell r="D788" t="str">
            <v>OTM</v>
          </cell>
          <cell r="E788" t="str">
            <v>DOM</v>
          </cell>
        </row>
        <row r="789">
          <cell r="B789" t="str">
            <v>LDMSPGO3</v>
          </cell>
          <cell r="C789" t="str">
            <v>Label Outer Pan-Amin G Domestik</v>
          </cell>
          <cell r="D789" t="str">
            <v>OTM</v>
          </cell>
          <cell r="E789" t="str">
            <v>DOM</v>
          </cell>
        </row>
        <row r="790">
          <cell r="B790" t="str">
            <v>LDMSAPO2</v>
          </cell>
          <cell r="C790" t="str">
            <v>Label Outer Amiparen Domestik</v>
          </cell>
          <cell r="D790" t="str">
            <v>OTM</v>
          </cell>
          <cell r="E790" t="str">
            <v>DOM</v>
          </cell>
        </row>
        <row r="791">
          <cell r="B791" t="str">
            <v>LDM1WIO1</v>
          </cell>
          <cell r="C791" t="str">
            <v>Label Outer Otsu-WI 10 mL</v>
          </cell>
          <cell r="D791" t="str">
            <v>OTM</v>
          </cell>
          <cell r="E791" t="str">
            <v>DOM</v>
          </cell>
        </row>
        <row r="792">
          <cell r="B792" t="str">
            <v>LDM2WIO1</v>
          </cell>
          <cell r="C792" t="str">
            <v>Label Outer Otsu-WI 25 mL</v>
          </cell>
          <cell r="D792" t="str">
            <v>OTM</v>
          </cell>
          <cell r="E792" t="str">
            <v>DOM</v>
          </cell>
        </row>
        <row r="793">
          <cell r="B793" t="str">
            <v>LDM2SCO1</v>
          </cell>
          <cell r="C793" t="str">
            <v>Label Outer Otsu-NS 25 mL</v>
          </cell>
          <cell r="D793" t="str">
            <v>OTM</v>
          </cell>
          <cell r="E793" t="str">
            <v>DOM</v>
          </cell>
        </row>
        <row r="794">
          <cell r="B794" t="str">
            <v>LDM1SCO1</v>
          </cell>
          <cell r="C794" t="str">
            <v>Label Outer Otsu-NS 10 mL</v>
          </cell>
          <cell r="D794" t="str">
            <v>OTM</v>
          </cell>
          <cell r="E794" t="str">
            <v>DOM</v>
          </cell>
        </row>
        <row r="795">
          <cell r="B795" t="str">
            <v>LDM2MGO1</v>
          </cell>
          <cell r="C795" t="str">
            <v>Label Outer Otsu-MgSO4 20 (25 mL)</v>
          </cell>
          <cell r="D795" t="str">
            <v>OTM</v>
          </cell>
          <cell r="E795" t="str">
            <v>DOM</v>
          </cell>
        </row>
        <row r="796">
          <cell r="B796" t="str">
            <v>LDM4MGO1</v>
          </cell>
          <cell r="C796" t="str">
            <v>Label Outer Otsu-MgSO4 40 (25 mL)</v>
          </cell>
          <cell r="D796" t="str">
            <v>OTM</v>
          </cell>
          <cell r="E796" t="str">
            <v>DOM</v>
          </cell>
        </row>
        <row r="797">
          <cell r="B797" t="str">
            <v>LDM7PCO1</v>
          </cell>
          <cell r="C797" t="str">
            <v>Label Outer Otsu-KCl 7.46 (25 mL)</v>
          </cell>
          <cell r="D797" t="str">
            <v>OTM</v>
          </cell>
          <cell r="E797" t="str">
            <v>DOM</v>
          </cell>
        </row>
        <row r="798">
          <cell r="B798" t="str">
            <v>LDM40DO1</v>
          </cell>
          <cell r="C798" t="str">
            <v>Label Outer Otsu-D40</v>
          </cell>
          <cell r="D798" t="str">
            <v>OTM</v>
          </cell>
          <cell r="E798" t="str">
            <v>DOM</v>
          </cell>
        </row>
        <row r="799">
          <cell r="B799" t="str">
            <v>LDMP84O1</v>
          </cell>
          <cell r="C799" t="str">
            <v>Label Outer Meylon-84 BP</v>
          </cell>
          <cell r="D799" t="str">
            <v>OTM</v>
          </cell>
          <cell r="E799" t="str">
            <v>DOM</v>
          </cell>
        </row>
        <row r="800">
          <cell r="B800" t="str">
            <v>LSTPL1R2</v>
          </cell>
          <cell r="C800" t="str">
            <v>STICKER PLETAAL SR ALT. SUPPLIER</v>
          </cell>
          <cell r="D800" t="str">
            <v>OTM</v>
          </cell>
          <cell r="E800" t="str">
            <v>DOM</v>
          </cell>
        </row>
        <row r="801">
          <cell r="B801" t="str">
            <v>LDMP2SO1</v>
          </cell>
          <cell r="C801" t="str">
            <v>Label Outer Otsu-NS 25 Ml</v>
          </cell>
          <cell r="D801" t="str">
            <v>OTM</v>
          </cell>
          <cell r="E801" t="str">
            <v>DOM</v>
          </cell>
        </row>
        <row r="802">
          <cell r="B802" t="str">
            <v>LSTO5580</v>
          </cell>
          <cell r="C802" t="str">
            <v>Label Outer Blank</v>
          </cell>
          <cell r="D802" t="str">
            <v>OTM</v>
          </cell>
          <cell r="E802" t="str">
            <v>DOM</v>
          </cell>
        </row>
        <row r="803">
          <cell r="B803" t="str">
            <v>LDMHOD5O</v>
          </cell>
          <cell r="C803" t="str">
            <v>Label Outer Otsu-D5</v>
          </cell>
          <cell r="D803" t="str">
            <v>OTM</v>
          </cell>
          <cell r="E803" t="str">
            <v>DOM</v>
          </cell>
        </row>
        <row r="804">
          <cell r="B804" t="str">
            <v>LDMHONSO</v>
          </cell>
          <cell r="C804" t="str">
            <v>Label Outer Otsu-NS</v>
          </cell>
          <cell r="D804" t="str">
            <v>OTM</v>
          </cell>
          <cell r="E804" t="str">
            <v>DOM</v>
          </cell>
        </row>
        <row r="805">
          <cell r="B805" t="str">
            <v>LDMPD10O</v>
          </cell>
          <cell r="C805" t="str">
            <v>Label Outer Otsu-D10</v>
          </cell>
          <cell r="D805" t="str">
            <v>OTM</v>
          </cell>
          <cell r="E805" t="str">
            <v>DOM</v>
          </cell>
        </row>
        <row r="806">
          <cell r="B806" t="str">
            <v>LDMPASRO</v>
          </cell>
          <cell r="C806" t="str">
            <v>Label Outer Asering</v>
          </cell>
          <cell r="D806" t="str">
            <v>OTM</v>
          </cell>
          <cell r="E806" t="str">
            <v>DOM</v>
          </cell>
        </row>
        <row r="807">
          <cell r="B807" t="str">
            <v>LDMPGRLO</v>
          </cell>
          <cell r="C807" t="str">
            <v>Label Outer Ringer</v>
          </cell>
          <cell r="D807" t="str">
            <v>OTM</v>
          </cell>
          <cell r="E807" t="str">
            <v>DOM</v>
          </cell>
        </row>
        <row r="808">
          <cell r="B808" t="str">
            <v>LDMP1BH1</v>
          </cell>
          <cell r="C808" t="str">
            <v>Label Botol KA-EN 1B</v>
          </cell>
          <cell r="D808" t="str">
            <v>OTM</v>
          </cell>
          <cell r="E808" t="str">
            <v>DOM</v>
          </cell>
        </row>
        <row r="809">
          <cell r="B809" t="str">
            <v>LDMPK1BO</v>
          </cell>
          <cell r="C809" t="str">
            <v>Label Outer KA-EN 1B</v>
          </cell>
          <cell r="D809" t="str">
            <v>OTM</v>
          </cell>
          <cell r="E809" t="str">
            <v>DOM</v>
          </cell>
        </row>
        <row r="810">
          <cell r="B810" t="str">
            <v>LDMPK3BO</v>
          </cell>
          <cell r="C810" t="str">
            <v>Label Outer KA-EN 3B</v>
          </cell>
          <cell r="D810" t="str">
            <v>OTM</v>
          </cell>
          <cell r="E810" t="str">
            <v>DOM</v>
          </cell>
        </row>
        <row r="811">
          <cell r="B811" t="str">
            <v>LDMPMNH1</v>
          </cell>
          <cell r="C811" t="str">
            <v>Label Botol Manitol 20</v>
          </cell>
          <cell r="D811" t="str">
            <v>OTM</v>
          </cell>
          <cell r="E811" t="str">
            <v>DOM</v>
          </cell>
        </row>
        <row r="812">
          <cell r="B812" t="str">
            <v>LDMPRS3O</v>
          </cell>
          <cell r="C812" t="str">
            <v>Label Outer Otsu-Salin</v>
          </cell>
          <cell r="D812" t="str">
            <v>OTM</v>
          </cell>
          <cell r="E812" t="str">
            <v>DOM</v>
          </cell>
        </row>
        <row r="813">
          <cell r="B813" t="str">
            <v>LDMPOD5O</v>
          </cell>
          <cell r="C813" t="str">
            <v>Label Outer Otsu-D5</v>
          </cell>
          <cell r="D813" t="str">
            <v>OTM</v>
          </cell>
          <cell r="E813" t="str">
            <v>DOM</v>
          </cell>
        </row>
        <row r="814">
          <cell r="B814" t="str">
            <v>LDMPTRLO</v>
          </cell>
          <cell r="C814" t="str">
            <v>Label Outer Otsu-RL</v>
          </cell>
          <cell r="D814" t="str">
            <v>OTM</v>
          </cell>
          <cell r="E814" t="str">
            <v>DOM</v>
          </cell>
        </row>
        <row r="815">
          <cell r="B815" t="str">
            <v>LDMPONSO</v>
          </cell>
          <cell r="C815" t="str">
            <v>Label Outer Otsu-NS</v>
          </cell>
          <cell r="D815" t="str">
            <v>OTM</v>
          </cell>
          <cell r="E815" t="str">
            <v>DOM</v>
          </cell>
        </row>
        <row r="816">
          <cell r="B816" t="str">
            <v>LDMSMNH1</v>
          </cell>
          <cell r="C816" t="str">
            <v>Label Botol Manitol 20</v>
          </cell>
          <cell r="D816" t="str">
            <v>OTM</v>
          </cell>
          <cell r="E816" t="str">
            <v>DOM</v>
          </cell>
        </row>
        <row r="817">
          <cell r="B817" t="str">
            <v>LDMAP40D</v>
          </cell>
          <cell r="C817" t="str">
            <v>Label Ampul Otsu-D40</v>
          </cell>
          <cell r="D817" t="str">
            <v>OTM</v>
          </cell>
          <cell r="E817" t="str">
            <v>DOM</v>
          </cell>
        </row>
        <row r="818">
          <cell r="B818" t="str">
            <v>LDMAP7PC</v>
          </cell>
          <cell r="C818" t="str">
            <v>Label Ampul Otsu-KCl</v>
          </cell>
          <cell r="D818" t="str">
            <v>OTM</v>
          </cell>
          <cell r="E818" t="str">
            <v>DOM</v>
          </cell>
        </row>
        <row r="819">
          <cell r="B819" t="str">
            <v>LDMP2SC1</v>
          </cell>
          <cell r="C819" t="str">
            <v>Label Ampul Otsu-NS 25mL</v>
          </cell>
          <cell r="D819" t="str">
            <v>OTM</v>
          </cell>
          <cell r="E819" t="str">
            <v>DOM</v>
          </cell>
        </row>
        <row r="820">
          <cell r="B820" t="str">
            <v>LDMAP2MG</v>
          </cell>
          <cell r="C820" t="str">
            <v>Label Ampul Otsu-MgSO420</v>
          </cell>
          <cell r="D820" t="str">
            <v>OTM</v>
          </cell>
          <cell r="E820" t="str">
            <v>DOM</v>
          </cell>
        </row>
        <row r="821">
          <cell r="B821" t="str">
            <v>LDMAP4MG</v>
          </cell>
          <cell r="C821" t="str">
            <v>Label Ampul Otsu-MgSO4</v>
          </cell>
          <cell r="D821" t="str">
            <v>OTM</v>
          </cell>
          <cell r="E821" t="str">
            <v>DOM</v>
          </cell>
        </row>
        <row r="822">
          <cell r="B822" t="str">
            <v>LDMP2WIO</v>
          </cell>
          <cell r="C822" t="str">
            <v>Label Outer Otsu-WI 25mL</v>
          </cell>
          <cell r="D822" t="str">
            <v>OTM</v>
          </cell>
          <cell r="E822" t="str">
            <v>DOM</v>
          </cell>
        </row>
        <row r="823">
          <cell r="B823" t="str">
            <v>LIDBFL1O</v>
          </cell>
          <cell r="C823" t="str">
            <v>Label Outer Bfluid</v>
          </cell>
          <cell r="D823" t="str">
            <v>OTM</v>
          </cell>
          <cell r="E823" t="str">
            <v>DOM</v>
          </cell>
        </row>
        <row r="824">
          <cell r="B824" t="str">
            <v>LIDBFL5O</v>
          </cell>
          <cell r="C824" t="str">
            <v>Label Outer Bfluid</v>
          </cell>
          <cell r="D824" t="str">
            <v>OTM</v>
          </cell>
          <cell r="E824" t="str">
            <v>DOM</v>
          </cell>
        </row>
        <row r="825">
          <cell r="B825" t="str">
            <v>RPMB2413</v>
          </cell>
          <cell r="C825" t="str">
            <v>PERMEABLE BAG OI-24</v>
          </cell>
          <cell r="D825" t="str">
            <v>PBT</v>
          </cell>
          <cell r="E825" t="str">
            <v>DOM</v>
          </cell>
        </row>
        <row r="826">
          <cell r="B826" t="str">
            <v>RPMB3413</v>
          </cell>
          <cell r="C826" t="str">
            <v>PERMEABLE BAG OI-34</v>
          </cell>
          <cell r="D826" t="str">
            <v>PBT</v>
          </cell>
          <cell r="E826" t="str">
            <v>DOM</v>
          </cell>
        </row>
        <row r="827">
          <cell r="B827" t="str">
            <v>RPMB4413</v>
          </cell>
          <cell r="C827" t="str">
            <v>PERMEABLE BAG OI-44</v>
          </cell>
          <cell r="D827" t="str">
            <v>PBT</v>
          </cell>
          <cell r="E827" t="str">
            <v>DOM</v>
          </cell>
        </row>
        <row r="828">
          <cell r="B828" t="str">
            <v>RPMB6413</v>
          </cell>
          <cell r="C828" t="str">
            <v>PERMEABLE BAG OI-64</v>
          </cell>
          <cell r="D828" t="str">
            <v>PBT</v>
          </cell>
          <cell r="E828" t="str">
            <v>DOM</v>
          </cell>
        </row>
        <row r="829">
          <cell r="B829" t="str">
            <v>RPMBOB13</v>
          </cell>
          <cell r="C829" t="str">
            <v>PERMEABLE BAG OB-1</v>
          </cell>
          <cell r="D829" t="str">
            <v>PBT</v>
          </cell>
          <cell r="E829" t="str">
            <v>DOM</v>
          </cell>
        </row>
        <row r="830">
          <cell r="B830" t="str">
            <v>RPMBTY13</v>
          </cell>
          <cell r="C830" t="str">
            <v>PERMEABLE BAG OTSU Y-SET</v>
          </cell>
          <cell r="D830" t="str">
            <v>PBT</v>
          </cell>
          <cell r="E830" t="str">
            <v>DOM</v>
          </cell>
        </row>
        <row r="831">
          <cell r="B831" t="str">
            <v>RPMBTY23</v>
          </cell>
          <cell r="C831" t="str">
            <v>PERMEABLE BAG OTSU Y-SET ( WITH FILTER )</v>
          </cell>
          <cell r="D831" t="str">
            <v>PBT</v>
          </cell>
          <cell r="E831" t="str">
            <v>DOM</v>
          </cell>
        </row>
        <row r="832">
          <cell r="B832" t="str">
            <v>RPMBTY14</v>
          </cell>
          <cell r="C832" t="str">
            <v>PERMEABLE BAG OTSU Y-SET SEAL 2MM</v>
          </cell>
          <cell r="D832" t="str">
            <v>PBT</v>
          </cell>
          <cell r="E832" t="str">
            <v>DOM</v>
          </cell>
        </row>
        <row r="833">
          <cell r="B833" t="str">
            <v>RPMBOB14</v>
          </cell>
          <cell r="C833" t="str">
            <v>PERMEABLE BAG OB-1 SEAL 2MM</v>
          </cell>
          <cell r="D833" t="str">
            <v>PBT</v>
          </cell>
          <cell r="E833" t="str">
            <v>DOM</v>
          </cell>
        </row>
        <row r="834">
          <cell r="B834" t="str">
            <v>RPMB3414</v>
          </cell>
          <cell r="C834" t="str">
            <v>PERMEABLE BAG OI-34 SEAL 2MM</v>
          </cell>
          <cell r="D834" t="str">
            <v>PBT</v>
          </cell>
          <cell r="E834" t="str">
            <v>DOM</v>
          </cell>
        </row>
        <row r="835">
          <cell r="B835" t="str">
            <v>RPMB6414</v>
          </cell>
          <cell r="C835" t="str">
            <v>PERMEABLE BAG OI-64 SEAL 2MM</v>
          </cell>
          <cell r="D835" t="str">
            <v>PBT</v>
          </cell>
          <cell r="E835" t="str">
            <v>DOM</v>
          </cell>
        </row>
        <row r="836">
          <cell r="B836" t="str">
            <v>LSTUGHRM</v>
          </cell>
          <cell r="C836" t="str">
            <v>Stker Hologram PT Otsuka</v>
          </cell>
          <cell r="D836" t="str">
            <v>PBT</v>
          </cell>
          <cell r="E836" t="str">
            <v>DOM</v>
          </cell>
        </row>
        <row r="837">
          <cell r="B837" t="str">
            <v>RPICALH1</v>
          </cell>
          <cell r="C837" t="str">
            <v>IB Aminoleban HK</v>
          </cell>
          <cell r="D837" t="str">
            <v>PBX</v>
          </cell>
          <cell r="E837" t="str">
            <v>DOM</v>
          </cell>
        </row>
        <row r="838">
          <cell r="B838" t="str">
            <v>RPICGCVT</v>
          </cell>
          <cell r="C838" t="str">
            <v>DOOS PROTEN GOLD COKLAT</v>
          </cell>
          <cell r="D838" t="str">
            <v>PBX</v>
          </cell>
          <cell r="E838" t="str">
            <v>DOM</v>
          </cell>
        </row>
        <row r="839">
          <cell r="B839" t="str">
            <v>RPICGTVT</v>
          </cell>
          <cell r="C839" t="str">
            <v>DOOS PROTEN GOLD GREEN</v>
          </cell>
          <cell r="D839" t="str">
            <v>PBX</v>
          </cell>
          <cell r="E839" t="str">
            <v>DOM</v>
          </cell>
        </row>
        <row r="840">
          <cell r="B840" t="str">
            <v>RPICGVVT</v>
          </cell>
          <cell r="C840" t="str">
            <v>DOOS PROTEN GOLD VANILA</v>
          </cell>
          <cell r="D840" t="str">
            <v>PBX</v>
          </cell>
          <cell r="E840" t="str">
            <v>DOM</v>
          </cell>
        </row>
        <row r="841">
          <cell r="B841" t="str">
            <v>RPICPGV4</v>
          </cell>
          <cell r="C841" t="str">
            <v>IB. PROTEN GOLD VANILA ADULT</v>
          </cell>
          <cell r="D841" t="str">
            <v>PBX</v>
          </cell>
          <cell r="E841" t="str">
            <v>DOM</v>
          </cell>
        </row>
        <row r="842">
          <cell r="B842" t="str">
            <v>RPICPGCU</v>
          </cell>
          <cell r="C842" t="str">
            <v>(blank)</v>
          </cell>
          <cell r="D842" t="str">
            <v>PBX</v>
          </cell>
          <cell r="E842" t="str">
            <v>DOM</v>
          </cell>
        </row>
        <row r="843">
          <cell r="B843" t="str">
            <v>RPICPGTU</v>
          </cell>
          <cell r="C843" t="str">
            <v>DOOS PROTEN GOLD G. TEA</v>
          </cell>
          <cell r="D843" t="str">
            <v>PBX</v>
          </cell>
          <cell r="E843" t="str">
            <v>DOM</v>
          </cell>
        </row>
        <row r="844">
          <cell r="B844" t="str">
            <v>RPICPGVU</v>
          </cell>
          <cell r="C844" t="str">
            <v>DOOS PROTEN GOLD VANILA</v>
          </cell>
          <cell r="D844" t="str">
            <v>PBX</v>
          </cell>
          <cell r="E844" t="str">
            <v>DOM</v>
          </cell>
        </row>
        <row r="845">
          <cell r="B845" t="str">
            <v>RPOBPRN1</v>
          </cell>
          <cell r="C845" t="str">
            <v>OB. PROTEN Universal Logo Halal</v>
          </cell>
          <cell r="D845" t="str">
            <v>PBX</v>
          </cell>
          <cell r="E845" t="str">
            <v>DOM</v>
          </cell>
        </row>
        <row r="846">
          <cell r="B846" t="str">
            <v>RPOB24U2</v>
          </cell>
          <cell r="C846" t="str">
            <v>OB Infusion Solution SB</v>
          </cell>
          <cell r="D846" t="str">
            <v>PBX</v>
          </cell>
          <cell r="E846" t="str">
            <v>DOM</v>
          </cell>
        </row>
        <row r="847">
          <cell r="B847" t="str">
            <v>RPOB25U1</v>
          </cell>
          <cell r="C847" t="str">
            <v>OB Amino Acid in SB</v>
          </cell>
          <cell r="D847" t="str">
            <v>PBX</v>
          </cell>
          <cell r="E847" t="str">
            <v>DOM</v>
          </cell>
        </row>
        <row r="848">
          <cell r="B848" t="str">
            <v>RPOBDB1U</v>
          </cell>
          <cell r="C848" t="str">
            <v>Outer Box Double Bag</v>
          </cell>
          <cell r="D848" t="str">
            <v>PBX</v>
          </cell>
          <cell r="E848" t="str">
            <v>DOM</v>
          </cell>
        </row>
        <row r="849">
          <cell r="B849" t="str">
            <v>RPOBPRUN</v>
          </cell>
          <cell r="C849" t="str">
            <v>OB. PROTEN Universal</v>
          </cell>
          <cell r="D849" t="str">
            <v>PBX</v>
          </cell>
          <cell r="E849" t="str">
            <v>DOM</v>
          </cell>
        </row>
        <row r="850">
          <cell r="B850" t="str">
            <v>RPOBS5U3</v>
          </cell>
          <cell r="C850" t="str">
            <v>OB Amino Acid 500 mL</v>
          </cell>
          <cell r="D850" t="str">
            <v>PBX</v>
          </cell>
          <cell r="E850" t="str">
            <v>DOM</v>
          </cell>
        </row>
        <row r="851">
          <cell r="B851" t="str">
            <v>RPOBS5U4</v>
          </cell>
          <cell r="C851" t="str">
            <v>OB Amino Acid 500 mL</v>
          </cell>
          <cell r="D851" t="str">
            <v>PBX</v>
          </cell>
          <cell r="E851" t="str">
            <v>DOM</v>
          </cell>
        </row>
        <row r="852">
          <cell r="B852" t="str">
            <v>RPOBSB52</v>
          </cell>
          <cell r="C852" t="str">
            <v>OB Amino Acid in SB</v>
          </cell>
          <cell r="D852" t="str">
            <v>PBX</v>
          </cell>
          <cell r="E852" t="str">
            <v>DOM</v>
          </cell>
        </row>
        <row r="853">
          <cell r="B853" t="str">
            <v>RPICPJVN</v>
          </cell>
          <cell r="C853" t="str">
            <v>IB. PROTEN GOLD VANILA JUNIOR</v>
          </cell>
          <cell r="D853" t="str">
            <v>PBX</v>
          </cell>
          <cell r="E853" t="str">
            <v>DOM</v>
          </cell>
        </row>
        <row r="854">
          <cell r="B854" t="str">
            <v>RPICPJCN</v>
          </cell>
          <cell r="C854" t="str">
            <v>IB. PROTEN GOLD COKLAT JUNIOR</v>
          </cell>
          <cell r="D854" t="str">
            <v>PBX</v>
          </cell>
          <cell r="E854" t="str">
            <v>DOM</v>
          </cell>
        </row>
        <row r="855">
          <cell r="B855" t="str">
            <v>RPICPFC3</v>
          </cell>
          <cell r="C855" t="str">
            <v>IB. PROTEN COKLAT Perub Desaign 2D Barcode</v>
          </cell>
          <cell r="D855" t="str">
            <v>PBX</v>
          </cell>
          <cell r="E855" t="str">
            <v>DOM</v>
          </cell>
        </row>
        <row r="856">
          <cell r="B856" t="str">
            <v>RPICPFV3</v>
          </cell>
          <cell r="C856" t="str">
            <v>IB. PROTEN VANILA Perub Desaign 2D Barcode</v>
          </cell>
          <cell r="D856" t="str">
            <v>PBX</v>
          </cell>
          <cell r="E856" t="str">
            <v>DOM</v>
          </cell>
        </row>
        <row r="857">
          <cell r="B857" t="str">
            <v>RPICPGC4</v>
          </cell>
          <cell r="C857" t="str">
            <v>IB. PROTEN GOLD COKLAT ADULT</v>
          </cell>
          <cell r="D857" t="str">
            <v>PBX</v>
          </cell>
          <cell r="E857" t="str">
            <v>DOM</v>
          </cell>
        </row>
        <row r="858">
          <cell r="B858" t="str">
            <v>RPICPGT4</v>
          </cell>
          <cell r="C858" t="str">
            <v>IB. PROTEN GOLD G. TEA ADULT</v>
          </cell>
          <cell r="D858" t="str">
            <v>PBX</v>
          </cell>
          <cell r="E858" t="str">
            <v>DOM</v>
          </cell>
        </row>
        <row r="859">
          <cell r="B859" t="str">
            <v>RPICPGT2</v>
          </cell>
          <cell r="C859" t="str">
            <v>DOOS PROTEN GOLD G. TEA PERUB KMPSISI</v>
          </cell>
          <cell r="D859" t="str">
            <v>PBX</v>
          </cell>
          <cell r="E859" t="str">
            <v>DOM</v>
          </cell>
        </row>
        <row r="860">
          <cell r="B860" t="str">
            <v>RPOB25GE</v>
          </cell>
          <cell r="C860" t="str">
            <v>Outer Box General Export DB 500 &amp; SB 200</v>
          </cell>
          <cell r="D860" t="str">
            <v>PBX</v>
          </cell>
          <cell r="E860" t="str">
            <v>DOM</v>
          </cell>
        </row>
        <row r="861">
          <cell r="B861" t="str">
            <v>RPOBD1GE</v>
          </cell>
          <cell r="C861" t="str">
            <v>Outer Box General Export DB 1000</v>
          </cell>
          <cell r="D861" t="str">
            <v>PBX</v>
          </cell>
          <cell r="E861" t="str">
            <v>DOM</v>
          </cell>
        </row>
        <row r="862">
          <cell r="B862" t="str">
            <v>RPOBWPI2</v>
          </cell>
          <cell r="C862" t="str">
            <v>OUTER BOX UNIVERSAL</v>
          </cell>
          <cell r="D862" t="str">
            <v>PBX</v>
          </cell>
          <cell r="E862" t="str">
            <v>DOM</v>
          </cell>
        </row>
        <row r="863">
          <cell r="B863" t="str">
            <v>RPOBWPI3</v>
          </cell>
          <cell r="C863" t="str">
            <v>OUTER BOX UNIVERSAL</v>
          </cell>
          <cell r="D863" t="str">
            <v>PBX</v>
          </cell>
          <cell r="E863" t="str">
            <v>DOM</v>
          </cell>
        </row>
        <row r="864">
          <cell r="B864" t="str">
            <v>RPICPFC4</v>
          </cell>
          <cell r="C864" t="str">
            <v>IB. PROTEN COKLAT</v>
          </cell>
          <cell r="D864" t="str">
            <v>PBX</v>
          </cell>
          <cell r="E864" t="str">
            <v>DOM</v>
          </cell>
        </row>
        <row r="865">
          <cell r="B865" t="str">
            <v>RPICPFV4</v>
          </cell>
          <cell r="C865" t="str">
            <v>IB. PROTEN VANILA</v>
          </cell>
          <cell r="D865" t="str">
            <v>PBX</v>
          </cell>
          <cell r="E865" t="str">
            <v>DOM</v>
          </cell>
        </row>
        <row r="866">
          <cell r="B866" t="str">
            <v>RPICPGC5</v>
          </cell>
          <cell r="C866" t="str">
            <v>IB. PROTEN GOLD COKLAT</v>
          </cell>
          <cell r="D866" t="str">
            <v>PBX</v>
          </cell>
          <cell r="E866" t="str">
            <v>DOM</v>
          </cell>
        </row>
        <row r="867">
          <cell r="B867" t="str">
            <v>RPICPGV5</v>
          </cell>
          <cell r="C867" t="str">
            <v>IB. PROTEN GOLD VANILA</v>
          </cell>
          <cell r="D867" t="str">
            <v>PBX</v>
          </cell>
          <cell r="E867" t="str">
            <v>DOM</v>
          </cell>
        </row>
        <row r="868">
          <cell r="B868" t="str">
            <v>RPICEKVN</v>
          </cell>
          <cell r="C868" t="str">
            <v>Inner Box Vanila Pro</v>
          </cell>
          <cell r="D868" t="str">
            <v>PBX</v>
          </cell>
          <cell r="E868" t="str">
            <v>DOM</v>
          </cell>
        </row>
        <row r="869">
          <cell r="B869" t="str">
            <v>RPICMTVN</v>
          </cell>
          <cell r="C869" t="str">
            <v>IB.  Vanila Pro Materna</v>
          </cell>
          <cell r="D869" t="str">
            <v>PBX</v>
          </cell>
          <cell r="E869" t="str">
            <v>DOM</v>
          </cell>
        </row>
        <row r="870">
          <cell r="B870" t="str">
            <v>RPICGEVN</v>
          </cell>
          <cell r="C870" t="str">
            <v>Inner Box Gold Vanila</v>
          </cell>
          <cell r="D870" t="str">
            <v>PBX</v>
          </cell>
          <cell r="E870" t="str">
            <v>DOM</v>
          </cell>
        </row>
        <row r="871">
          <cell r="B871" t="str">
            <v>RCRUBDO2</v>
          </cell>
          <cell r="C871" t="str">
            <v>Rubber Dropper 1ml</v>
          </cell>
          <cell r="D871" t="str">
            <v>PFU</v>
          </cell>
          <cell r="E871" t="str">
            <v>DOM</v>
          </cell>
        </row>
        <row r="872">
          <cell r="B872" t="str">
            <v>RTDETPD4</v>
          </cell>
          <cell r="C872" t="str">
            <v>Dextran 40 ex Pharmacosmos</v>
          </cell>
          <cell r="D872" t="str">
            <v>PHD</v>
          </cell>
          <cell r="E872" t="str">
            <v>IMP</v>
          </cell>
        </row>
        <row r="873">
          <cell r="B873" t="str">
            <v>LSTRHBLK</v>
          </cell>
          <cell r="C873" t="str">
            <v>Hot Stamp Ribbon Print Black</v>
          </cell>
          <cell r="D873" t="str">
            <v>PLY</v>
          </cell>
          <cell r="E873" t="str">
            <v>IMP</v>
          </cell>
        </row>
        <row r="874">
          <cell r="B874" t="str">
            <v>LSTRHORG</v>
          </cell>
          <cell r="C874" t="str">
            <v>Hot Stamp Ribbon Print Orange</v>
          </cell>
          <cell r="D874" t="str">
            <v>PLY</v>
          </cell>
          <cell r="E874" t="str">
            <v>IMP</v>
          </cell>
        </row>
        <row r="875">
          <cell r="B875" t="str">
            <v>LSTRHRED</v>
          </cell>
          <cell r="C875" t="str">
            <v>Hot Stamp Ribbon Print Red</v>
          </cell>
          <cell r="D875" t="str">
            <v>PLY</v>
          </cell>
          <cell r="E875" t="str">
            <v>IMP</v>
          </cell>
        </row>
        <row r="876">
          <cell r="B876" t="str">
            <v>RPPPSRNK</v>
          </cell>
          <cell r="C876" t="str">
            <v>Plastic Shrink LVP,</v>
          </cell>
          <cell r="D876" t="str">
            <v>PMD</v>
          </cell>
          <cell r="E876" t="str">
            <v>DOM</v>
          </cell>
        </row>
        <row r="877">
          <cell r="B877" t="str">
            <v>RPUMTP4T</v>
          </cell>
          <cell r="C877" t="str">
            <v>Gum Tape 48 Transp.POLOS</v>
          </cell>
          <cell r="D877" t="str">
            <v>PMD</v>
          </cell>
          <cell r="E877" t="str">
            <v>DOM</v>
          </cell>
        </row>
        <row r="878">
          <cell r="B878" t="str">
            <v>RPUMTP5T</v>
          </cell>
          <cell r="C878" t="str">
            <v>Gum Tape 48 Transparan</v>
          </cell>
          <cell r="D878" t="str">
            <v>PMD</v>
          </cell>
          <cell r="E878" t="str">
            <v>DOM</v>
          </cell>
        </row>
        <row r="879">
          <cell r="B879" t="str">
            <v>RPUMTP11</v>
          </cell>
          <cell r="C879" t="str">
            <v>GUMTAPE TRANSPARANT ( 48MM X 100M )</v>
          </cell>
          <cell r="D879" t="str">
            <v>PMD</v>
          </cell>
          <cell r="E879" t="str">
            <v>DOM</v>
          </cell>
        </row>
        <row r="880">
          <cell r="B880" t="str">
            <v>RPALGTVT</v>
          </cell>
          <cell r="C880" t="str">
            <v>ALLUMUNIUM FOIL PROTEN</v>
          </cell>
          <cell r="D880" t="str">
            <v>PMP</v>
          </cell>
          <cell r="E880" t="str">
            <v>DOM</v>
          </cell>
        </row>
        <row r="881">
          <cell r="B881" t="str">
            <v>RPALGVVT</v>
          </cell>
          <cell r="C881" t="str">
            <v>ALLUMUNIUM FOIL PROTEN</v>
          </cell>
          <cell r="D881" t="str">
            <v>PMP</v>
          </cell>
          <cell r="E881" t="str">
            <v>DOM</v>
          </cell>
        </row>
        <row r="882">
          <cell r="B882" t="str">
            <v>RMPP171G</v>
          </cell>
          <cell r="C882" t="str">
            <v>PP Purell RP171G</v>
          </cell>
          <cell r="D882" t="str">
            <v>PPB</v>
          </cell>
          <cell r="E882" t="str">
            <v>IMP</v>
          </cell>
        </row>
        <row r="883">
          <cell r="B883" t="str">
            <v>RTNALAHL</v>
          </cell>
          <cell r="C883" t="str">
            <v>Sodium Lactate (Purasal 60% PF)</v>
          </cell>
          <cell r="D883" t="str">
            <v>PRS</v>
          </cell>
          <cell r="E883" t="str">
            <v>IMP</v>
          </cell>
        </row>
        <row r="884">
          <cell r="B884" t="str">
            <v>LSTRN337</v>
          </cell>
          <cell r="C884" t="str">
            <v>Ribbon Print Sachet EN</v>
          </cell>
          <cell r="D884" t="str">
            <v>PTP</v>
          </cell>
          <cell r="E884" t="str">
            <v>DOM</v>
          </cell>
        </row>
        <row r="885">
          <cell r="B885" t="str">
            <v>LSTRN334</v>
          </cell>
          <cell r="C885" t="str">
            <v>Ribbon Print Sachet EN</v>
          </cell>
          <cell r="D885" t="str">
            <v>PTP</v>
          </cell>
          <cell r="E885" t="str">
            <v>DOM</v>
          </cell>
        </row>
        <row r="886">
          <cell r="B886" t="str">
            <v>RMPVCMC5</v>
          </cell>
          <cell r="C886" t="str">
            <v>PVC Compound MC-35</v>
          </cell>
          <cell r="D886" t="str">
            <v>RKN</v>
          </cell>
          <cell r="E886" t="str">
            <v>DOM</v>
          </cell>
        </row>
        <row r="887">
          <cell r="B887" t="str">
            <v>RMPVCMC3</v>
          </cell>
          <cell r="C887" t="str">
            <v>PVC MC 30 EX. RIKEN</v>
          </cell>
          <cell r="D887" t="str">
            <v>RKN</v>
          </cell>
          <cell r="E887" t="str">
            <v>DOM</v>
          </cell>
        </row>
        <row r="888">
          <cell r="B888" t="str">
            <v>RVPETL60</v>
          </cell>
          <cell r="C888" t="str">
            <v>BOTTLE SYRUP PET 60 ML</v>
          </cell>
          <cell r="D888" t="str">
            <v>RPI</v>
          </cell>
          <cell r="E888" t="str">
            <v>DOM</v>
          </cell>
        </row>
        <row r="889">
          <cell r="B889" t="str">
            <v>RCSPPFR3</v>
          </cell>
          <cell r="C889" t="str">
            <v>Assembling Cap SPPF</v>
          </cell>
          <cell r="D889" t="str">
            <v>RPI</v>
          </cell>
          <cell r="E889" t="str">
            <v>DOM</v>
          </cell>
        </row>
        <row r="890">
          <cell r="B890" t="str">
            <v>RTDXMNPF</v>
          </cell>
          <cell r="C890" t="str">
            <v>Dextrose Monohydrate PF</v>
          </cell>
          <cell r="D890" t="str">
            <v>RQS</v>
          </cell>
          <cell r="E890" t="str">
            <v>IMP</v>
          </cell>
        </row>
        <row r="891">
          <cell r="B891" t="str">
            <v>RPPPCTS1</v>
          </cell>
          <cell r="C891" t="str">
            <v>Cable Tie (KSS)</v>
          </cell>
          <cell r="D891" t="str">
            <v>RTE</v>
          </cell>
          <cell r="E891" t="str">
            <v>DOM</v>
          </cell>
        </row>
        <row r="892">
          <cell r="B892" t="str">
            <v>RPPPCTSB</v>
          </cell>
          <cell r="C892" t="str">
            <v>Cable Tie</v>
          </cell>
          <cell r="D892" t="str">
            <v>SHB</v>
          </cell>
          <cell r="E892" t="str">
            <v>DOM</v>
          </cell>
        </row>
        <row r="893">
          <cell r="B893" t="str">
            <v>RSMGA5SM</v>
          </cell>
          <cell r="C893" t="str">
            <v>MIXFUMI -00 (FUMIGAS)</v>
          </cell>
          <cell r="D893" t="str">
            <v>SMG</v>
          </cell>
          <cell r="E893" t="str">
            <v>DOM</v>
          </cell>
        </row>
        <row r="894">
          <cell r="B894" t="str">
            <v>RTCO2NSV</v>
          </cell>
          <cell r="C894" t="str">
            <v>Carbon Dioxide</v>
          </cell>
          <cell r="D894" t="str">
            <v>SMG</v>
          </cell>
          <cell r="E894" t="str">
            <v>DOM</v>
          </cell>
        </row>
        <row r="895">
          <cell r="B895" t="str">
            <v>RTNIL3SM</v>
          </cell>
          <cell r="C895" t="str">
            <v>Liquid Nitrogen</v>
          </cell>
          <cell r="D895" t="str">
            <v>SMT</v>
          </cell>
          <cell r="E895" t="str">
            <v>DOM</v>
          </cell>
        </row>
        <row r="896">
          <cell r="B896" t="str">
            <v>RTPARATR</v>
          </cell>
          <cell r="C896" t="str">
            <v>Paracetamol Acetamenophen (Turkey)</v>
          </cell>
          <cell r="D896" t="str">
            <v>SPH</v>
          </cell>
          <cell r="E896" t="str">
            <v>IMP</v>
          </cell>
        </row>
        <row r="897">
          <cell r="B897" t="str">
            <v>RTCFLINA</v>
          </cell>
          <cell r="C897" t="str">
            <v>Chocolate SD  R1115377</v>
          </cell>
          <cell r="D897" t="str">
            <v>SPR</v>
          </cell>
          <cell r="E897" t="str">
            <v>DOM</v>
          </cell>
        </row>
        <row r="898">
          <cell r="B898" t="str">
            <v>RTFV8128</v>
          </cell>
          <cell r="C898" t="str">
            <v>Vanilla R0302917</v>
          </cell>
          <cell r="D898" t="str">
            <v>SPR</v>
          </cell>
          <cell r="E898" t="str">
            <v>DOM</v>
          </cell>
        </row>
        <row r="899">
          <cell r="B899" t="str">
            <v>RTMLKINA</v>
          </cell>
          <cell r="C899" t="str">
            <v>Milk SD R 1220805</v>
          </cell>
          <cell r="D899" t="str">
            <v>SPR</v>
          </cell>
          <cell r="E899" t="str">
            <v>DOM</v>
          </cell>
        </row>
        <row r="900">
          <cell r="B900" t="str">
            <v>RTPREMI3</v>
          </cell>
          <cell r="C900" t="str">
            <v>SternVit 13405</v>
          </cell>
          <cell r="D900" t="str">
            <v>SPR</v>
          </cell>
          <cell r="E900" t="str">
            <v>DOM</v>
          </cell>
        </row>
        <row r="901">
          <cell r="B901" t="str">
            <v>RTPREMI4</v>
          </cell>
          <cell r="C901" t="str">
            <v>SternVit 15068</v>
          </cell>
          <cell r="D901" t="str">
            <v>SPR</v>
          </cell>
          <cell r="E901" t="str">
            <v>DOM</v>
          </cell>
        </row>
        <row r="902">
          <cell r="B902" t="str">
            <v>RTPREM31</v>
          </cell>
          <cell r="C902" t="str">
            <v>SternVit 13405 Malaysia Site</v>
          </cell>
          <cell r="D902" t="str">
            <v>SPR</v>
          </cell>
          <cell r="E902" t="str">
            <v>DOM</v>
          </cell>
        </row>
        <row r="903">
          <cell r="B903" t="str">
            <v>RTPREM41</v>
          </cell>
          <cell r="C903" t="str">
            <v>SternVit 15068 Malaysia Site</v>
          </cell>
          <cell r="D903" t="str">
            <v>SPR</v>
          </cell>
          <cell r="E903" t="str">
            <v>DOM</v>
          </cell>
        </row>
        <row r="904">
          <cell r="B904" t="str">
            <v>RTFRUCTO</v>
          </cell>
          <cell r="C904" t="str">
            <v>Crystalline Fructose A</v>
          </cell>
          <cell r="D904" t="str">
            <v>SPR</v>
          </cell>
          <cell r="E904" t="str">
            <v>DOM</v>
          </cell>
        </row>
        <row r="905">
          <cell r="B905" t="str">
            <v>RTDEXTRI</v>
          </cell>
          <cell r="C905" t="str">
            <v>MDX ? 18 Maltodextrin</v>
          </cell>
          <cell r="D905" t="str">
            <v>SRN</v>
          </cell>
          <cell r="E905" t="str">
            <v>DOM</v>
          </cell>
        </row>
        <row r="906">
          <cell r="B906" t="str">
            <v>RPOB1BU3</v>
          </cell>
          <cell r="C906" t="str">
            <v>Outer Box Transfusion</v>
          </cell>
          <cell r="D906" t="str">
            <v>STG</v>
          </cell>
          <cell r="E906" t="str">
            <v>DOM</v>
          </cell>
        </row>
        <row r="907">
          <cell r="B907" t="str">
            <v>RPOBU103</v>
          </cell>
          <cell r="C907" t="str">
            <v>Outer Box Infusion  Set Perub Layer L</v>
          </cell>
          <cell r="D907" t="str">
            <v>STG</v>
          </cell>
          <cell r="E907" t="str">
            <v>DOM</v>
          </cell>
        </row>
        <row r="908">
          <cell r="B908" t="str">
            <v>RPOBYST5</v>
          </cell>
          <cell r="C908" t="str">
            <v>Outer Box Otsu-Y Set Perub Layer L</v>
          </cell>
          <cell r="D908" t="str">
            <v>STG</v>
          </cell>
          <cell r="E908" t="str">
            <v>DOM</v>
          </cell>
        </row>
        <row r="909">
          <cell r="B909" t="str">
            <v>LSTRIN08</v>
          </cell>
          <cell r="C909" t="str">
            <v>Ribbon Print untuk Label</v>
          </cell>
          <cell r="D909" t="str">
            <v>TAG</v>
          </cell>
          <cell r="E909" t="str">
            <v>DOM</v>
          </cell>
        </row>
        <row r="910">
          <cell r="B910" t="str">
            <v>RTSOANCT</v>
          </cell>
          <cell r="C910" t="str">
            <v>Sodium Acetate Trihydrat Ex.Niacet</v>
          </cell>
          <cell r="D910" t="str">
            <v>TDP</v>
          </cell>
          <cell r="E910" t="str">
            <v>DOM</v>
          </cell>
        </row>
        <row r="911">
          <cell r="B911" t="str">
            <v>LSTRN406</v>
          </cell>
          <cell r="C911" t="str">
            <v>Thermal Ribbon</v>
          </cell>
          <cell r="D911" t="str">
            <v>TME</v>
          </cell>
          <cell r="E911" t="str">
            <v>IMP</v>
          </cell>
        </row>
        <row r="912">
          <cell r="B912" t="str">
            <v>RSFP12JP</v>
          </cell>
          <cell r="C912" t="str">
            <v>New Filter Paper No.26 size 125x25  MM</v>
          </cell>
          <cell r="D912" t="str">
            <v>TME</v>
          </cell>
          <cell r="E912" t="str">
            <v>IMP</v>
          </cell>
        </row>
        <row r="913">
          <cell r="B913" t="str">
            <v>RSFP30JP</v>
          </cell>
          <cell r="C913" t="str">
            <v>New Filter Paper 30 Cm No.1650 size 310x340</v>
          </cell>
          <cell r="D913" t="str">
            <v>TME</v>
          </cell>
          <cell r="E913" t="str">
            <v>IMP</v>
          </cell>
        </row>
        <row r="914">
          <cell r="B914" t="str">
            <v>RSFP40JP</v>
          </cell>
          <cell r="C914" t="str">
            <v>New Filter Paper 40 Cm No.1650 size 410x570</v>
          </cell>
          <cell r="D914" t="str">
            <v>TME</v>
          </cell>
          <cell r="E914" t="str">
            <v>IMP</v>
          </cell>
        </row>
        <row r="915">
          <cell r="B915" t="str">
            <v>RSFP45JP</v>
          </cell>
          <cell r="C915" t="str">
            <v>New Filter Paper 460mm</v>
          </cell>
          <cell r="D915" t="str">
            <v>TME</v>
          </cell>
          <cell r="E915" t="str">
            <v>IMP</v>
          </cell>
        </row>
        <row r="916">
          <cell r="B916" t="str">
            <v>RSLCDADA</v>
          </cell>
          <cell r="C916" t="str">
            <v>S Dyne A</v>
          </cell>
          <cell r="D916" t="str">
            <v>TME</v>
          </cell>
          <cell r="E916" t="str">
            <v>IMP</v>
          </cell>
        </row>
        <row r="917">
          <cell r="B917" t="str">
            <v>RSLCDADB</v>
          </cell>
          <cell r="C917" t="str">
            <v>S Dyne B</v>
          </cell>
          <cell r="D917" t="str">
            <v>TME</v>
          </cell>
          <cell r="E917" t="str">
            <v>IMP</v>
          </cell>
        </row>
        <row r="918">
          <cell r="B918" t="str">
            <v>RTBLND12</v>
          </cell>
          <cell r="C918" t="str">
            <v>BLENDERA in bulk</v>
          </cell>
          <cell r="D918" t="str">
            <v>TOP</v>
          </cell>
          <cell r="E918" t="str">
            <v>IMP</v>
          </cell>
        </row>
        <row r="919">
          <cell r="B919" t="str">
            <v>RTNEOMU1</v>
          </cell>
          <cell r="C919" t="str">
            <v>NEO MUNE 40 gr</v>
          </cell>
          <cell r="D919" t="str">
            <v>TOP</v>
          </cell>
          <cell r="E919" t="str">
            <v>IMP</v>
          </cell>
        </row>
        <row r="920">
          <cell r="B920" t="str">
            <v>RTPANEN2</v>
          </cell>
          <cell r="C920" t="str">
            <v>PAN-ENTERAL IN SACHET</v>
          </cell>
          <cell r="D920" t="str">
            <v>TOP</v>
          </cell>
          <cell r="E920" t="str">
            <v>IMP</v>
          </cell>
        </row>
        <row r="921">
          <cell r="B921" t="str">
            <v>RITP16G1</v>
          </cell>
          <cell r="C921" t="str">
            <v>IV Catheter 16G*51 mm Ex. Top Point</v>
          </cell>
          <cell r="D921" t="str">
            <v>TPM</v>
          </cell>
          <cell r="E921" t="str">
            <v>DOM</v>
          </cell>
        </row>
        <row r="922">
          <cell r="B922" t="str">
            <v>RITP18G1</v>
          </cell>
          <cell r="C922" t="str">
            <v>IV Catheter 18G*45 mm</v>
          </cell>
          <cell r="D922" t="str">
            <v>TPM</v>
          </cell>
          <cell r="E922" t="str">
            <v>DOM</v>
          </cell>
        </row>
        <row r="923">
          <cell r="B923" t="str">
            <v>RITP20G1</v>
          </cell>
          <cell r="C923" t="str">
            <v>IV Catheter 20G*32 mm</v>
          </cell>
          <cell r="D923" t="str">
            <v>TPM</v>
          </cell>
          <cell r="E923" t="str">
            <v>DOM</v>
          </cell>
        </row>
        <row r="924">
          <cell r="B924" t="str">
            <v>RITP22G1</v>
          </cell>
          <cell r="C924" t="str">
            <v>IV Catheter 22G*25 mm</v>
          </cell>
          <cell r="D924" t="str">
            <v>TPM</v>
          </cell>
          <cell r="E924" t="str">
            <v>DOM</v>
          </cell>
        </row>
        <row r="925">
          <cell r="B925" t="str">
            <v>RITP24G1</v>
          </cell>
          <cell r="C925" t="str">
            <v>IV Catheter 24G*19 mm</v>
          </cell>
          <cell r="D925" t="str">
            <v>TPM</v>
          </cell>
          <cell r="E925" t="str">
            <v>DOM</v>
          </cell>
        </row>
        <row r="926">
          <cell r="B926" t="str">
            <v>RITP26G1</v>
          </cell>
          <cell r="C926" t="str">
            <v>IV Catheter 26G*19 mm</v>
          </cell>
          <cell r="D926" t="str">
            <v>TPM</v>
          </cell>
          <cell r="E926" t="str">
            <v>DOM</v>
          </cell>
        </row>
        <row r="927">
          <cell r="B927" t="str">
            <v>RITP3WS1</v>
          </cell>
          <cell r="C927" t="str">
            <v>Three Way Stopcock</v>
          </cell>
          <cell r="D927" t="str">
            <v>TPM</v>
          </cell>
          <cell r="E927" t="str">
            <v>DOM</v>
          </cell>
        </row>
        <row r="928">
          <cell r="B928" t="str">
            <v>RTPROGLY</v>
          </cell>
          <cell r="C928" t="str">
            <v>Propylene Glycol</v>
          </cell>
          <cell r="D928" t="str">
            <v>TTM</v>
          </cell>
          <cell r="E928" t="str">
            <v>DOM</v>
          </cell>
        </row>
        <row r="929">
          <cell r="B929" t="str">
            <v>RTLFLOR1</v>
          </cell>
          <cell r="C929" t="str">
            <v>SOYFLOUR EX.US</v>
          </cell>
          <cell r="D929" t="str">
            <v>USN</v>
          </cell>
          <cell r="E929" t="str">
            <v>IMP</v>
          </cell>
        </row>
        <row r="930">
          <cell r="B930" t="str">
            <v>PRARIPDM</v>
          </cell>
          <cell r="C930" t="str">
            <v>Otsu-RL TM</v>
          </cell>
          <cell r="D930" t="str">
            <v>WDB</v>
          </cell>
          <cell r="E930" t="str">
            <v>DOM</v>
          </cell>
        </row>
        <row r="931">
          <cell r="B931" t="str">
            <v>PRUSEPDM</v>
          </cell>
          <cell r="C931" t="str">
            <v>Otsu-NS, 500 mL (TM)</v>
          </cell>
          <cell r="D931" t="str">
            <v>WDB</v>
          </cell>
          <cell r="E931" t="str">
            <v>DOM</v>
          </cell>
        </row>
        <row r="932">
          <cell r="B932" t="str">
            <v>PGRARIDM</v>
          </cell>
          <cell r="C932" t="str">
            <v>OGB RL</v>
          </cell>
          <cell r="D932" t="str">
            <v>WDB</v>
          </cell>
          <cell r="E932" t="str">
            <v>DOM</v>
          </cell>
        </row>
        <row r="933">
          <cell r="B933" t="str">
            <v>PGRUSEDM</v>
          </cell>
          <cell r="C933" t="str">
            <v>OGB NS</v>
          </cell>
          <cell r="D933" t="str">
            <v>WDB</v>
          </cell>
          <cell r="E933" t="str">
            <v>DOM</v>
          </cell>
        </row>
        <row r="934">
          <cell r="B934" t="str">
            <v>RTBLN121</v>
          </cell>
          <cell r="C934" t="str">
            <v>BLENDERA 1,25 KG</v>
          </cell>
          <cell r="E934" t="str">
            <v>IMP</v>
          </cell>
        </row>
        <row r="935">
          <cell r="B935" t="str">
            <v>RTNEOMU3</v>
          </cell>
          <cell r="C935" t="str">
            <v>NEO MUNE BULK</v>
          </cell>
          <cell r="E935" t="str">
            <v>IMP</v>
          </cell>
        </row>
        <row r="936">
          <cell r="B936" t="str">
            <v>RTPANEN3</v>
          </cell>
          <cell r="C936" t="str">
            <v>PAN-ENTERAL IN BULK</v>
          </cell>
          <cell r="E936" t="str">
            <v>IMP</v>
          </cell>
        </row>
        <row r="937">
          <cell r="B937" t="str">
            <v>RPPP1235</v>
          </cell>
          <cell r="C937" t="str">
            <v>PP BAG 12cm X 35cm</v>
          </cell>
          <cell r="E937" t="str">
            <v>DOM</v>
          </cell>
        </row>
        <row r="938">
          <cell r="B938" t="str">
            <v>RMPPHIHO</v>
          </cell>
          <cell r="C938" t="str">
            <v>PP trilene HI10HO</v>
          </cell>
          <cell r="E938" t="str">
            <v>DOM</v>
          </cell>
        </row>
        <row r="939">
          <cell r="B939" t="str">
            <v>RMR52261</v>
          </cell>
          <cell r="C939" t="str">
            <v>HD TITANVENE</v>
          </cell>
          <cell r="E939" t="str">
            <v>DOM</v>
          </cell>
        </row>
        <row r="940">
          <cell r="B940" t="str">
            <v>RPMB2414</v>
          </cell>
          <cell r="C940" t="str">
            <v>PERMEABLE BAG OI-24</v>
          </cell>
          <cell r="E940" t="str">
            <v>DOM</v>
          </cell>
        </row>
        <row r="941">
          <cell r="B941" t="str">
            <v>RPMB4414</v>
          </cell>
          <cell r="C941" t="str">
            <v>PERMEABLE BAG OI-44</v>
          </cell>
          <cell r="E941" t="str">
            <v>DOM</v>
          </cell>
        </row>
        <row r="942">
          <cell r="B942" t="str">
            <v>RTDISMGL</v>
          </cell>
          <cell r="C942" t="str">
            <v>Distilled Monostearate</v>
          </cell>
          <cell r="E942" t="str">
            <v>DOM</v>
          </cell>
        </row>
        <row r="943">
          <cell r="B943" t="str">
            <v>RTMXG2K1</v>
          </cell>
          <cell r="C943" t="str">
            <v>Mix for Proten Chocolate (Reformulation)</v>
          </cell>
          <cell r="E943" t="str">
            <v>DOM</v>
          </cell>
        </row>
        <row r="944">
          <cell r="B944" t="str">
            <v>RTMXP1N1</v>
          </cell>
          <cell r="C944" t="str">
            <v>Mix for Proten Vanila (Reformulation)</v>
          </cell>
          <cell r="E944" t="str">
            <v>DOM</v>
          </cell>
        </row>
        <row r="945">
          <cell r="B945" t="str">
            <v>RTMIXPC1</v>
          </cell>
          <cell r="C945" t="str">
            <v>Mix for Proten Chocolate (Gold)</v>
          </cell>
          <cell r="E945" t="str">
            <v>DOM</v>
          </cell>
        </row>
        <row r="946">
          <cell r="B946" t="str">
            <v>RTMIXPV1</v>
          </cell>
          <cell r="C946" t="str">
            <v>Mix for Proten Vanila (Gold)</v>
          </cell>
          <cell r="E946" t="str">
            <v>DOM</v>
          </cell>
        </row>
        <row r="947">
          <cell r="B947" t="str">
            <v>RTTRITUR</v>
          </cell>
          <cell r="C947" t="str">
            <v>Basic Mat for Meptin Tablet</v>
          </cell>
          <cell r="E947" t="str">
            <v>DOM</v>
          </cell>
        </row>
        <row r="948">
          <cell r="B948" t="str">
            <v>RTTB5LOW</v>
          </cell>
          <cell r="C948" t="str">
            <v>Content Lower 500 ml B-Fluid 500 ml</v>
          </cell>
          <cell r="E948" t="str">
            <v>DOM</v>
          </cell>
        </row>
        <row r="949">
          <cell r="B949" t="str">
            <v>RTTB5UPP</v>
          </cell>
          <cell r="C949" t="str">
            <v>Content Upper 500 ml B-Fluid 500 ml</v>
          </cell>
          <cell r="E949" t="str">
            <v>DOM</v>
          </cell>
        </row>
        <row r="950">
          <cell r="B950" t="str">
            <v>RTTB1LOW</v>
          </cell>
          <cell r="C950" t="str">
            <v>Lower Chamber - Bfluid 1000ml</v>
          </cell>
          <cell r="E950" t="str">
            <v>DOM</v>
          </cell>
        </row>
        <row r="951">
          <cell r="B951" t="str">
            <v>RTTB1UPP</v>
          </cell>
          <cell r="C951" t="str">
            <v>Upper Chamber - Bfluid 1000ml</v>
          </cell>
          <cell r="E951" t="str">
            <v>DOM</v>
          </cell>
        </row>
        <row r="952">
          <cell r="B952" t="str">
            <v>RTTB51UP</v>
          </cell>
          <cell r="C952" t="str">
            <v>Upper Chamber - Bfluid 500ml(tanpa Carbon)</v>
          </cell>
          <cell r="E952" t="str">
            <v>DOM</v>
          </cell>
        </row>
        <row r="953">
          <cell r="B953" t="str">
            <v>RTTB11UP</v>
          </cell>
          <cell r="C953" t="str">
            <v>Upper Chamber - Bfluid 1000mL (Tanpa  Carbon)</v>
          </cell>
          <cell r="E953" t="str">
            <v>DOM</v>
          </cell>
        </row>
        <row r="954">
          <cell r="B954" t="str">
            <v>RTTB12UP</v>
          </cell>
          <cell r="C954" t="str">
            <v>Upper Chamber - Bfluid 1000mL (Tanpa  Carbon)</v>
          </cell>
          <cell r="E954" t="str">
            <v>DOM</v>
          </cell>
        </row>
        <row r="955">
          <cell r="B955" t="str">
            <v>RTTB52UP</v>
          </cell>
          <cell r="C955" t="str">
            <v>Upper Chamber - Bfluid 500mL (Tanpa  Carbon)</v>
          </cell>
          <cell r="E955" t="str">
            <v>DOM</v>
          </cell>
        </row>
        <row r="956">
          <cell r="B956" t="str">
            <v>RTMIXPV2</v>
          </cell>
          <cell r="C956" t="str">
            <v>MIX PROTEN GOLD VANILA ADULT</v>
          </cell>
          <cell r="E956" t="str">
            <v>DOM</v>
          </cell>
        </row>
        <row r="957">
          <cell r="B957" t="str">
            <v>RTMIXPC2</v>
          </cell>
          <cell r="C957" t="str">
            <v>MIX PROTEN GOLD COKLAT ADULT</v>
          </cell>
          <cell r="E957" t="str">
            <v>DOM</v>
          </cell>
        </row>
        <row r="958">
          <cell r="B958" t="str">
            <v>RTMIXPT2</v>
          </cell>
          <cell r="C958" t="str">
            <v>MIX PROTEN GOLD Green Tea ADULT</v>
          </cell>
          <cell r="E958" t="str">
            <v>DOM</v>
          </cell>
        </row>
        <row r="959">
          <cell r="B959" t="str">
            <v>RTMIXPCJ</v>
          </cell>
          <cell r="C959" t="str">
            <v>MIX PROTEN GOLD COKLAT JUNIOR</v>
          </cell>
          <cell r="E959" t="str">
            <v>DOM</v>
          </cell>
        </row>
        <row r="960">
          <cell r="B960" t="str">
            <v>RTMIXPVJ</v>
          </cell>
          <cell r="C960" t="str">
            <v>MIX PROTEN GOLD VANILA JUNIOR</v>
          </cell>
          <cell r="E960" t="str">
            <v>DOM</v>
          </cell>
        </row>
        <row r="961">
          <cell r="B961" t="str">
            <v>RTMIXEKV</v>
          </cell>
          <cell r="C961" t="str">
            <v>MIX PRO ENTERAL VANILA</v>
          </cell>
          <cell r="E961" t="str">
            <v>DOM</v>
          </cell>
        </row>
        <row r="962">
          <cell r="B962" t="str">
            <v>RTMIXMTV</v>
          </cell>
          <cell r="C962" t="str">
            <v>MIX PRO MATERNA VANILA</v>
          </cell>
          <cell r="E962" t="str">
            <v>DOM</v>
          </cell>
        </row>
        <row r="963">
          <cell r="B963" t="str">
            <v>RTMIXGEV</v>
          </cell>
          <cell r="C963" t="str">
            <v>MIX GOLD ENTERAL VANILA</v>
          </cell>
          <cell r="E963" t="str">
            <v>DOM</v>
          </cell>
        </row>
        <row r="964">
          <cell r="B964" t="str">
            <v>RCULJPOT</v>
          </cell>
          <cell r="C964" t="str">
            <v>#Flange Port</v>
          </cell>
          <cell r="D964" t="str">
            <v>RPI</v>
          </cell>
          <cell r="E964" t="str">
            <v>DOM</v>
          </cell>
        </row>
        <row r="965">
          <cell r="B965" t="str">
            <v>RIADAPTC</v>
          </cell>
          <cell r="C965" t="str">
            <v>Adaptor C</v>
          </cell>
          <cell r="D965" t="str">
            <v>SAS</v>
          </cell>
          <cell r="E965" t="str">
            <v>DOM</v>
          </cell>
        </row>
        <row r="966">
          <cell r="B966" t="str">
            <v>RIBTNDCV</v>
          </cell>
          <cell r="C966" t="str">
            <v>Needle Cover</v>
          </cell>
          <cell r="D966" t="str">
            <v>SAS</v>
          </cell>
          <cell r="E966" t="str">
            <v>DOM</v>
          </cell>
        </row>
        <row r="967">
          <cell r="B967" t="str">
            <v>RIBTNDMC</v>
          </cell>
          <cell r="C967" t="str">
            <v>Bottle Needle C</v>
          </cell>
          <cell r="D967" t="str">
            <v>SAS</v>
          </cell>
          <cell r="E967" t="str">
            <v>DOM</v>
          </cell>
        </row>
        <row r="968">
          <cell r="B968" t="str">
            <v>RIBTNDNS</v>
          </cell>
          <cell r="C968" t="str">
            <v>Bottle Needle A</v>
          </cell>
          <cell r="D968" t="str">
            <v>SAS</v>
          </cell>
          <cell r="E968" t="str">
            <v>DOM</v>
          </cell>
        </row>
        <row r="969">
          <cell r="B969" t="str">
            <v>RIDRIPC1</v>
          </cell>
          <cell r="C969" t="str">
            <v>Drip Chamber</v>
          </cell>
          <cell r="D969" t="str">
            <v>SAS</v>
          </cell>
          <cell r="E969" t="str">
            <v>DOM</v>
          </cell>
        </row>
        <row r="970">
          <cell r="B970" t="str">
            <v>RIJOINTN</v>
          </cell>
          <cell r="C970" t="str">
            <v>Joint A</v>
          </cell>
          <cell r="D970" t="str">
            <v>SAS</v>
          </cell>
          <cell r="E970" t="str">
            <v>DOM</v>
          </cell>
        </row>
        <row r="971">
          <cell r="B971" t="str">
            <v>RIJOINTS</v>
          </cell>
          <cell r="C971" t="str">
            <v>Joint B (Joint A+Filter)</v>
          </cell>
          <cell r="D971" t="str">
            <v>SAS</v>
          </cell>
          <cell r="E971" t="str">
            <v>DOM</v>
          </cell>
        </row>
        <row r="972">
          <cell r="B972" t="str">
            <v>RIMICRDR</v>
          </cell>
          <cell r="C972" t="str">
            <v>Micro Drip</v>
          </cell>
          <cell r="D972" t="str">
            <v>SAS</v>
          </cell>
          <cell r="E972" t="str">
            <v>DOM</v>
          </cell>
        </row>
        <row r="973">
          <cell r="B973" t="str">
            <v>RIRKDC20</v>
          </cell>
          <cell r="C973" t="str">
            <v>Rakitan N.Cover+DC</v>
          </cell>
          <cell r="D973" t="str">
            <v>SAS</v>
          </cell>
          <cell r="E973" t="str">
            <v>DOM</v>
          </cell>
        </row>
        <row r="974">
          <cell r="B974" t="str">
            <v>RIRKDRIP</v>
          </cell>
          <cell r="C974" t="str">
            <v>Rakitan Drip Chamber</v>
          </cell>
          <cell r="D974" t="str">
            <v>SAS</v>
          </cell>
          <cell r="E974" t="str">
            <v>DOM</v>
          </cell>
        </row>
        <row r="975">
          <cell r="B975" t="str">
            <v>RIRKCMLT</v>
          </cell>
          <cell r="C975" t="str">
            <v>RAKITAN u/ OTSU - YSET</v>
          </cell>
          <cell r="D975" t="str">
            <v>SAS</v>
          </cell>
          <cell r="E975" t="str">
            <v>DOM</v>
          </cell>
        </row>
        <row r="976">
          <cell r="B976" t="str">
            <v>RIRKOI44</v>
          </cell>
          <cell r="C976" t="str">
            <v>Rakitan 5 Komponen U/ OI-44 &amp; OI-34 ex.PT SASM</v>
          </cell>
          <cell r="D976" t="str">
            <v>SAS</v>
          </cell>
          <cell r="E976" t="str">
            <v>DOM</v>
          </cell>
        </row>
        <row r="977">
          <cell r="B977" t="str">
            <v>RIRKOIC6</v>
          </cell>
          <cell r="C977" t="str">
            <v>RAKITAN 6 KOMPONEN u/ OI-64 ex PT. SASM</v>
          </cell>
          <cell r="D977" t="str">
            <v>SAS</v>
          </cell>
          <cell r="E977" t="str">
            <v>DOM</v>
          </cell>
        </row>
        <row r="978">
          <cell r="B978" t="str">
            <v>RIJOIN44</v>
          </cell>
          <cell r="C978" t="str">
            <v>JOINT 44 3.4 x 4.9 x 6</v>
          </cell>
          <cell r="D978" t="str">
            <v>MHJ</v>
          </cell>
          <cell r="E978" t="str">
            <v>DOM</v>
          </cell>
        </row>
        <row r="979">
          <cell r="B979" t="str">
            <v>RIJOINBS</v>
          </cell>
          <cell r="C979" t="str">
            <v>JOIN OB 44.4x5.5x5mm</v>
          </cell>
          <cell r="D979" t="str">
            <v>MHJ</v>
          </cell>
          <cell r="E979" t="str">
            <v>DOM</v>
          </cell>
        </row>
        <row r="980">
          <cell r="B980" t="str">
            <v>RTMALST1</v>
          </cell>
          <cell r="C980" t="str">
            <v>Maltose</v>
          </cell>
          <cell r="D980" t="str">
            <v>NMR</v>
          </cell>
          <cell r="E980" t="str">
            <v>IMP</v>
          </cell>
        </row>
        <row r="981">
          <cell r="B981" t="str">
            <v>RPAL5PL1</v>
          </cell>
          <cell r="C981" t="str">
            <v>PTP FOIL STRIP PLETAAL 50</v>
          </cell>
          <cell r="D981" t="str">
            <v>ACP</v>
          </cell>
          <cell r="E981" t="str">
            <v>DOM</v>
          </cell>
        </row>
        <row r="982">
          <cell r="B982" t="str">
            <v>RTBUSLFX</v>
          </cell>
          <cell r="C982" t="str">
            <v>Busulfex</v>
          </cell>
          <cell r="D982" t="str">
            <v>OPC</v>
          </cell>
          <cell r="E982" t="str">
            <v>IMP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57485.139845999962</v>
          </cell>
        </row>
        <row r="4">
          <cell r="B4">
            <v>115159.47995000005</v>
          </cell>
        </row>
        <row r="5">
          <cell r="B5">
            <v>20428.504575999919</v>
          </cell>
        </row>
        <row r="6">
          <cell r="B6">
            <v>107666.29580237597</v>
          </cell>
        </row>
        <row r="7">
          <cell r="B7">
            <v>22795.427648000048</v>
          </cell>
        </row>
        <row r="8">
          <cell r="B8">
            <v>36516.347744000021</v>
          </cell>
        </row>
        <row r="9">
          <cell r="B9">
            <v>18792.833024</v>
          </cell>
        </row>
        <row r="10">
          <cell r="B10">
            <v>5552.097104000004</v>
          </cell>
        </row>
        <row r="11">
          <cell r="B11">
            <v>22968.077023999998</v>
          </cell>
        </row>
        <row r="12">
          <cell r="B12">
            <v>503.33330751999983</v>
          </cell>
        </row>
        <row r="13">
          <cell r="B13">
            <v>22123.666664320008</v>
          </cell>
        </row>
        <row r="14">
          <cell r="B14">
            <v>10968.75</v>
          </cell>
        </row>
        <row r="15">
          <cell r="B15">
            <v>11.622057600000002</v>
          </cell>
        </row>
        <row r="16">
          <cell r="B16">
            <v>88521</v>
          </cell>
        </row>
        <row r="17">
          <cell r="B17">
            <v>666190.75049599994</v>
          </cell>
        </row>
        <row r="18">
          <cell r="B18">
            <v>336911.30387200002</v>
          </cell>
        </row>
        <row r="19">
          <cell r="B19">
            <v>110.0946179999999</v>
          </cell>
        </row>
        <row r="20">
          <cell r="B20">
            <v>111.18729999999982</v>
          </cell>
        </row>
        <row r="21">
          <cell r="B21">
            <v>10497.912600000007</v>
          </cell>
        </row>
        <row r="22">
          <cell r="B22">
            <v>10581.957280800016</v>
          </cell>
        </row>
        <row r="23">
          <cell r="B23">
            <v>1289.1111212800008</v>
          </cell>
        </row>
        <row r="24">
          <cell r="B24">
            <v>1104.7579999999991</v>
          </cell>
        </row>
        <row r="25">
          <cell r="B25">
            <v>30713.748096000014</v>
          </cell>
        </row>
        <row r="26">
          <cell r="B26">
            <v>166181.6088959999</v>
          </cell>
        </row>
        <row r="27">
          <cell r="B27">
            <v>44473.143328000013</v>
          </cell>
        </row>
        <row r="28">
          <cell r="B28">
            <v>46603.166692480023</v>
          </cell>
        </row>
        <row r="29">
          <cell r="B29">
            <v>406351.66689840017</v>
          </cell>
        </row>
        <row r="30">
          <cell r="B30">
            <v>238018</v>
          </cell>
        </row>
        <row r="31">
          <cell r="B31">
            <v>17687</v>
          </cell>
        </row>
        <row r="32">
          <cell r="B32">
            <v>24064.666692480005</v>
          </cell>
        </row>
        <row r="33">
          <cell r="B33">
            <v>281000.91668983997</v>
          </cell>
        </row>
        <row r="34">
          <cell r="B34">
            <v>11.622057600000002</v>
          </cell>
        </row>
        <row r="35">
          <cell r="B35">
            <v>158390</v>
          </cell>
        </row>
        <row r="36">
          <cell r="B36">
            <v>9590</v>
          </cell>
        </row>
        <row r="37">
          <cell r="B37">
            <v>53410</v>
          </cell>
        </row>
        <row r="38">
          <cell r="B38">
            <v>50560</v>
          </cell>
        </row>
        <row r="39">
          <cell r="B39">
            <v>29200</v>
          </cell>
        </row>
        <row r="40">
          <cell r="B40">
            <v>32280</v>
          </cell>
        </row>
        <row r="41">
          <cell r="B41">
            <v>156772</v>
          </cell>
        </row>
        <row r="42">
          <cell r="B42">
            <v>57010</v>
          </cell>
        </row>
        <row r="43">
          <cell r="B43">
            <v>41758</v>
          </cell>
        </row>
        <row r="44">
          <cell r="B44">
            <v>2500</v>
          </cell>
        </row>
        <row r="45">
          <cell r="B45">
            <v>516150</v>
          </cell>
        </row>
        <row r="46">
          <cell r="B46">
            <v>370</v>
          </cell>
        </row>
        <row r="47">
          <cell r="B47">
            <v>896</v>
          </cell>
        </row>
        <row r="48">
          <cell r="B48">
            <v>371940</v>
          </cell>
        </row>
        <row r="49">
          <cell r="B49">
            <v>27210</v>
          </cell>
        </row>
        <row r="50">
          <cell r="B50">
            <v>192</v>
          </cell>
        </row>
        <row r="51">
          <cell r="B51">
            <v>53710</v>
          </cell>
        </row>
        <row r="52">
          <cell r="B52">
            <v>46700</v>
          </cell>
        </row>
        <row r="53">
          <cell r="B53">
            <v>10350</v>
          </cell>
        </row>
        <row r="54">
          <cell r="B54">
            <v>57430</v>
          </cell>
        </row>
        <row r="55">
          <cell r="B55">
            <v>18000</v>
          </cell>
        </row>
        <row r="56">
          <cell r="B56">
            <v>12071.794809845989</v>
          </cell>
        </row>
        <row r="57">
          <cell r="B57">
            <v>39715.34425219999</v>
          </cell>
        </row>
        <row r="58">
          <cell r="B58">
            <v>445.22412779000013</v>
          </cell>
        </row>
        <row r="59">
          <cell r="B59">
            <v>14980.364160000001</v>
          </cell>
        </row>
        <row r="60">
          <cell r="B60">
            <v>7074.8559061090045</v>
          </cell>
        </row>
        <row r="61">
          <cell r="B61">
            <v>34266.940484839986</v>
          </cell>
        </row>
        <row r="62">
          <cell r="B62">
            <v>168.97652837999976</v>
          </cell>
        </row>
        <row r="63">
          <cell r="B63">
            <v>22885.253062039992</v>
          </cell>
        </row>
        <row r="64">
          <cell r="B64">
            <v>18004.645280000001</v>
          </cell>
        </row>
        <row r="65">
          <cell r="B65">
            <v>164.81641360000003</v>
          </cell>
        </row>
        <row r="66">
          <cell r="B66">
            <v>59.407994511699968</v>
          </cell>
        </row>
        <row r="67">
          <cell r="B67">
            <v>36.757312638899961</v>
          </cell>
        </row>
        <row r="68">
          <cell r="B68">
            <v>73.449374080000027</v>
          </cell>
        </row>
        <row r="69">
          <cell r="B69">
            <v>1799.9760700799995</v>
          </cell>
        </row>
        <row r="70">
          <cell r="B70">
            <v>1632.4519135999999</v>
          </cell>
        </row>
        <row r="71">
          <cell r="B71">
            <v>2131.3425253199998</v>
          </cell>
        </row>
        <row r="72">
          <cell r="B72">
            <v>3200</v>
          </cell>
        </row>
        <row r="73">
          <cell r="B73">
            <v>2</v>
          </cell>
        </row>
        <row r="74">
          <cell r="B74">
            <v>776.005296920001</v>
          </cell>
        </row>
        <row r="75">
          <cell r="B75">
            <v>1985.1738054800007</v>
          </cell>
        </row>
        <row r="76">
          <cell r="B76">
            <v>4822.5042326800012</v>
          </cell>
        </row>
        <row r="77">
          <cell r="B77">
            <v>729.31282559999954</v>
          </cell>
        </row>
        <row r="78">
          <cell r="B78">
            <v>2468.8148378000005</v>
          </cell>
        </row>
        <row r="79">
          <cell r="B79">
            <v>627</v>
          </cell>
        </row>
        <row r="80">
          <cell r="B80">
            <v>4581</v>
          </cell>
        </row>
        <row r="81">
          <cell r="B81">
            <v>3616</v>
          </cell>
        </row>
        <row r="82">
          <cell r="B82">
            <v>4627</v>
          </cell>
        </row>
        <row r="83">
          <cell r="B83">
            <v>3.9574882800000024</v>
          </cell>
        </row>
        <row r="84">
          <cell r="B84">
            <v>1946</v>
          </cell>
        </row>
        <row r="85">
          <cell r="B85">
            <v>49930.102058692006</v>
          </cell>
        </row>
        <row r="86">
          <cell r="B86">
            <v>360781.46815868787</v>
          </cell>
        </row>
        <row r="87">
          <cell r="B87">
            <v>1085.3054867200003</v>
          </cell>
        </row>
        <row r="88">
          <cell r="B88">
            <v>274.83570032000017</v>
          </cell>
        </row>
        <row r="89">
          <cell r="B89">
            <v>1115.7515808000005</v>
          </cell>
        </row>
        <row r="90">
          <cell r="B90">
            <v>604.36897120000003</v>
          </cell>
        </row>
        <row r="91">
          <cell r="B91">
            <v>76.575138400000014</v>
          </cell>
        </row>
        <row r="92">
          <cell r="B92">
            <v>197.21</v>
          </cell>
        </row>
        <row r="93">
          <cell r="B93">
            <v>195.41762</v>
          </cell>
        </row>
        <row r="94">
          <cell r="B94">
            <v>262.10000000000002</v>
          </cell>
        </row>
        <row r="95">
          <cell r="B95">
            <v>148311.69472642316</v>
          </cell>
        </row>
        <row r="96">
          <cell r="B96">
            <v>2013.9825728800004</v>
          </cell>
        </row>
        <row r="97">
          <cell r="B97">
            <v>807.87781989900009</v>
          </cell>
        </row>
        <row r="98">
          <cell r="B98">
            <v>4502.9079320000055</v>
          </cell>
        </row>
        <row r="99">
          <cell r="B99">
            <v>932.86335199999485</v>
          </cell>
        </row>
        <row r="100">
          <cell r="B100">
            <v>741.85019000000921</v>
          </cell>
        </row>
        <row r="101">
          <cell r="B101">
            <v>742</v>
          </cell>
        </row>
        <row r="102">
          <cell r="B102">
            <v>4552.5374412800002</v>
          </cell>
        </row>
        <row r="103">
          <cell r="B103">
            <v>2717.8136241800025</v>
          </cell>
        </row>
        <row r="104">
          <cell r="B104">
            <v>6973.8646936399891</v>
          </cell>
        </row>
        <row r="105">
          <cell r="B105">
            <v>6973.5659514859872</v>
          </cell>
        </row>
        <row r="106">
          <cell r="B106">
            <v>10191.568550410015</v>
          </cell>
        </row>
        <row r="107">
          <cell r="B107">
            <v>36022</v>
          </cell>
        </row>
        <row r="108">
          <cell r="B108">
            <v>10191.568550410015</v>
          </cell>
        </row>
        <row r="109">
          <cell r="B109">
            <v>513.06239999999161</v>
          </cell>
        </row>
        <row r="110">
          <cell r="B110">
            <v>3196.3020410880004</v>
          </cell>
        </row>
        <row r="111">
          <cell r="B111">
            <v>3191.9309696</v>
          </cell>
        </row>
        <row r="112">
          <cell r="B112">
            <v>2613.204082176002</v>
          </cell>
        </row>
        <row r="113">
          <cell r="B113">
            <v>3681</v>
          </cell>
        </row>
        <row r="114">
          <cell r="B114">
            <v>9541</v>
          </cell>
        </row>
        <row r="115">
          <cell r="B115">
            <v>2193.3891352000001</v>
          </cell>
        </row>
        <row r="116">
          <cell r="B116">
            <v>2193.3891352000001</v>
          </cell>
        </row>
        <row r="117">
          <cell r="B117">
            <v>905.51758790400004</v>
          </cell>
        </row>
        <row r="118">
          <cell r="B118">
            <v>905.51758790400004</v>
          </cell>
        </row>
        <row r="119">
          <cell r="B119">
            <v>6755.6939514800015</v>
          </cell>
        </row>
        <row r="120">
          <cell r="B120">
            <v>6755.6939514800015</v>
          </cell>
        </row>
        <row r="121">
          <cell r="B121">
            <v>2535.6028885799992</v>
          </cell>
        </row>
        <row r="122">
          <cell r="B122">
            <v>2535.6028885799992</v>
          </cell>
        </row>
        <row r="123">
          <cell r="B123">
            <v>5566.9515852799987</v>
          </cell>
        </row>
        <row r="124">
          <cell r="B124">
            <v>5566.7693806400011</v>
          </cell>
        </row>
        <row r="125">
          <cell r="B125">
            <v>25513.974893671999</v>
          </cell>
        </row>
        <row r="126">
          <cell r="B126">
            <v>1523</v>
          </cell>
        </row>
        <row r="127">
          <cell r="B127">
            <v>10556.826570400006</v>
          </cell>
        </row>
        <row r="128">
          <cell r="B128">
            <v>3250.5357147200007</v>
          </cell>
        </row>
        <row r="129">
          <cell r="B129">
            <v>5972</v>
          </cell>
        </row>
        <row r="130">
          <cell r="B130">
            <v>11532.599999999982</v>
          </cell>
        </row>
        <row r="131">
          <cell r="B131">
            <v>7649.204082176002</v>
          </cell>
        </row>
        <row r="132">
          <cell r="B132">
            <v>7250</v>
          </cell>
        </row>
        <row r="133">
          <cell r="B133">
            <v>5720.5469400320007</v>
          </cell>
        </row>
        <row r="134">
          <cell r="B134">
            <v>2971.0720000000006</v>
          </cell>
        </row>
        <row r="135">
          <cell r="B135">
            <v>5000</v>
          </cell>
        </row>
        <row r="136">
          <cell r="B136">
            <v>2473.3701280000055</v>
          </cell>
        </row>
        <row r="137">
          <cell r="B137">
            <v>2808.9353280000028</v>
          </cell>
        </row>
        <row r="138">
          <cell r="B138">
            <v>10310.868063999978</v>
          </cell>
        </row>
        <row r="139">
          <cell r="B139">
            <v>720.89839999999822</v>
          </cell>
        </row>
        <row r="140">
          <cell r="B140">
            <v>521.77388800000153</v>
          </cell>
        </row>
        <row r="141">
          <cell r="B141">
            <v>2958.7911928550052</v>
          </cell>
        </row>
        <row r="142">
          <cell r="B142">
            <v>3691.8679204</v>
          </cell>
        </row>
        <row r="143">
          <cell r="B143">
            <v>4531.8942399999987</v>
          </cell>
        </row>
        <row r="144">
          <cell r="B144">
            <v>1144.2592645200011</v>
          </cell>
        </row>
        <row r="145">
          <cell r="B145">
            <v>4056.919199009993</v>
          </cell>
        </row>
        <row r="146">
          <cell r="B146">
            <v>4291.6868750099911</v>
          </cell>
        </row>
        <row r="147">
          <cell r="B147">
            <v>1171.3939448600013</v>
          </cell>
        </row>
        <row r="148">
          <cell r="B148">
            <v>233.00000302999911</v>
          </cell>
        </row>
        <row r="149">
          <cell r="B149">
            <v>1242.7777855999884</v>
          </cell>
        </row>
        <row r="150">
          <cell r="B150">
            <v>66</v>
          </cell>
        </row>
        <row r="151">
          <cell r="B151">
            <v>634.63006535999807</v>
          </cell>
        </row>
        <row r="152">
          <cell r="B152">
            <v>2409.96</v>
          </cell>
        </row>
        <row r="153">
          <cell r="B153">
            <v>646.79999999999848</v>
          </cell>
        </row>
        <row r="154">
          <cell r="B154">
            <v>1886.2999999999793</v>
          </cell>
        </row>
        <row r="155">
          <cell r="B155">
            <v>559.649048064</v>
          </cell>
        </row>
        <row r="156">
          <cell r="B156">
            <v>3999.4949506499988</v>
          </cell>
        </row>
        <row r="157">
          <cell r="B157">
            <v>3115.7388709400002</v>
          </cell>
        </row>
        <row r="158">
          <cell r="B158">
            <v>7141.1166727599993</v>
          </cell>
        </row>
        <row r="159">
          <cell r="B159">
            <v>3235.5329886599998</v>
          </cell>
        </row>
        <row r="160">
          <cell r="B160">
            <v>2768.0202558199985</v>
          </cell>
        </row>
        <row r="161">
          <cell r="B161">
            <v>5431.8578499999994</v>
          </cell>
        </row>
        <row r="162">
          <cell r="B162">
            <v>3984.7715699999999</v>
          </cell>
        </row>
        <row r="163">
          <cell r="B163">
            <v>1356.197941899999</v>
          </cell>
        </row>
        <row r="164">
          <cell r="B164">
            <v>1114.1929859360002</v>
          </cell>
        </row>
        <row r="165">
          <cell r="B165">
            <v>1005.9214598500001</v>
          </cell>
        </row>
        <row r="166">
          <cell r="B166">
            <v>866.9902655970003</v>
          </cell>
        </row>
        <row r="167">
          <cell r="B167">
            <v>117.77216000000013</v>
          </cell>
        </row>
        <row r="168">
          <cell r="B168">
            <v>284</v>
          </cell>
        </row>
        <row r="169">
          <cell r="B169">
            <v>5985</v>
          </cell>
        </row>
        <row r="170">
          <cell r="B170">
            <v>236668.01107138791</v>
          </cell>
        </row>
        <row r="171">
          <cell r="B171">
            <v>20650</v>
          </cell>
        </row>
        <row r="172">
          <cell r="B172">
            <v>26946.346694399996</v>
          </cell>
        </row>
        <row r="173">
          <cell r="B173">
            <v>26974.854242559988</v>
          </cell>
        </row>
        <row r="174">
          <cell r="B174">
            <v>284</v>
          </cell>
        </row>
        <row r="175">
          <cell r="B175">
            <v>1845.1947979999991</v>
          </cell>
        </row>
        <row r="176">
          <cell r="B176">
            <v>99.01518400000009</v>
          </cell>
        </row>
        <row r="177">
          <cell r="B177">
            <v>21.536959999999986</v>
          </cell>
        </row>
        <row r="178">
          <cell r="B178">
            <v>222.78876800000015</v>
          </cell>
        </row>
        <row r="179">
          <cell r="B179">
            <v>129.13961600000005</v>
          </cell>
        </row>
        <row r="180">
          <cell r="B180">
            <v>211.05999999999975</v>
          </cell>
        </row>
        <row r="181">
          <cell r="B181">
            <v>197.03072000000026</v>
          </cell>
        </row>
        <row r="182">
          <cell r="B182">
            <v>125174.99992589999</v>
          </cell>
        </row>
        <row r="183">
          <cell r="B183">
            <v>157144</v>
          </cell>
        </row>
        <row r="184">
          <cell r="B184">
            <v>83000</v>
          </cell>
        </row>
        <row r="185">
          <cell r="B185">
            <v>101592.83637760005</v>
          </cell>
        </row>
        <row r="186">
          <cell r="B186">
            <v>644510.36392359983</v>
          </cell>
        </row>
        <row r="187">
          <cell r="B187">
            <v>832799.37324799993</v>
          </cell>
        </row>
        <row r="188">
          <cell r="B188">
            <v>92000</v>
          </cell>
        </row>
        <row r="189">
          <cell r="B189">
            <v>2387</v>
          </cell>
        </row>
        <row r="190">
          <cell r="B190">
            <v>1331.4631738999969</v>
          </cell>
        </row>
        <row r="191">
          <cell r="B191">
            <v>1976.907001599993</v>
          </cell>
        </row>
        <row r="192">
          <cell r="B192">
            <v>1926.863939999952</v>
          </cell>
        </row>
        <row r="193">
          <cell r="B193">
            <v>710129.58727060072</v>
          </cell>
        </row>
        <row r="194">
          <cell r="B194">
            <v>670558.39228891232</v>
          </cell>
        </row>
        <row r="195">
          <cell r="B195">
            <v>1042122.3706871001</v>
          </cell>
        </row>
        <row r="196">
          <cell r="B196">
            <v>58641.545151269565</v>
          </cell>
        </row>
        <row r="197">
          <cell r="B197">
            <v>307901.12781415432</v>
          </cell>
        </row>
        <row r="198">
          <cell r="B198">
            <v>1067.0655345233172</v>
          </cell>
        </row>
        <row r="199">
          <cell r="B199">
            <v>232838.98210782438</v>
          </cell>
        </row>
        <row r="200">
          <cell r="B200">
            <v>687678.77349020005</v>
          </cell>
        </row>
        <row r="201">
          <cell r="B201">
            <v>252921.63828738077</v>
          </cell>
        </row>
        <row r="202">
          <cell r="B202">
            <v>409921.7331347994</v>
          </cell>
        </row>
        <row r="203">
          <cell r="B203">
            <v>466557.67163879832</v>
          </cell>
        </row>
        <row r="204">
          <cell r="B204">
            <v>325269.65977426368</v>
          </cell>
        </row>
        <row r="205">
          <cell r="B205">
            <v>127260.32223380153</v>
          </cell>
        </row>
        <row r="206">
          <cell r="B206">
            <v>237792.67625159991</v>
          </cell>
        </row>
        <row r="207">
          <cell r="B207">
            <v>600089.91936011275</v>
          </cell>
        </row>
        <row r="208">
          <cell r="B208">
            <v>457423.83481600008</v>
          </cell>
        </row>
        <row r="209">
          <cell r="B209">
            <v>299013.67625159968</v>
          </cell>
        </row>
        <row r="210">
          <cell r="B210">
            <v>179022.91429200055</v>
          </cell>
        </row>
        <row r="211">
          <cell r="B211">
            <v>91633.783160845982</v>
          </cell>
        </row>
        <row r="212">
          <cell r="B212">
            <v>201790.86393999995</v>
          </cell>
        </row>
        <row r="213">
          <cell r="B213">
            <v>79977.477699999989</v>
          </cell>
        </row>
        <row r="214">
          <cell r="B214">
            <v>240773.61864396301</v>
          </cell>
        </row>
        <row r="215">
          <cell r="B215">
            <v>50889.456977999929</v>
          </cell>
        </row>
        <row r="216">
          <cell r="B216">
            <v>72295.310415999949</v>
          </cell>
        </row>
        <row r="217">
          <cell r="B217">
            <v>469587.38312160142</v>
          </cell>
        </row>
        <row r="218">
          <cell r="B218">
            <v>457308.72698266478</v>
          </cell>
        </row>
        <row r="219">
          <cell r="B219">
            <v>132309.42023010072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183625</v>
          </cell>
        </row>
        <row r="225">
          <cell r="B225">
            <v>1500</v>
          </cell>
        </row>
        <row r="226">
          <cell r="B226">
            <v>1000</v>
          </cell>
        </row>
        <row r="227">
          <cell r="B227">
            <v>500</v>
          </cell>
        </row>
        <row r="228">
          <cell r="B228">
            <v>1000</v>
          </cell>
        </row>
        <row r="229">
          <cell r="B229">
            <v>1000</v>
          </cell>
        </row>
        <row r="230">
          <cell r="B230">
            <v>100</v>
          </cell>
        </row>
        <row r="231">
          <cell r="B231">
            <v>100</v>
          </cell>
        </row>
        <row r="232">
          <cell r="B232">
            <v>100</v>
          </cell>
        </row>
        <row r="233">
          <cell r="B233">
            <v>0</v>
          </cell>
        </row>
        <row r="234">
          <cell r="B234">
            <v>1747</v>
          </cell>
        </row>
        <row r="235">
          <cell r="B235">
            <v>1747</v>
          </cell>
        </row>
        <row r="236">
          <cell r="B236">
            <v>1100</v>
          </cell>
        </row>
        <row r="237">
          <cell r="B237">
            <v>1100</v>
          </cell>
        </row>
        <row r="238">
          <cell r="B238">
            <v>1700</v>
          </cell>
        </row>
        <row r="239">
          <cell r="B239">
            <v>0</v>
          </cell>
        </row>
        <row r="240">
          <cell r="B240">
            <v>3000</v>
          </cell>
        </row>
        <row r="241">
          <cell r="B241">
            <v>5000</v>
          </cell>
        </row>
        <row r="242">
          <cell r="B242">
            <v>100</v>
          </cell>
        </row>
        <row r="243">
          <cell r="B243">
            <v>0</v>
          </cell>
        </row>
        <row r="244">
          <cell r="B244">
            <v>687000</v>
          </cell>
        </row>
        <row r="245">
          <cell r="B245">
            <v>950000</v>
          </cell>
        </row>
        <row r="246">
          <cell r="B246">
            <v>250000</v>
          </cell>
        </row>
        <row r="247">
          <cell r="B247">
            <v>1092000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9</v>
          </cell>
        </row>
        <row r="261">
          <cell r="B261">
            <v>0</v>
          </cell>
        </row>
        <row r="262">
          <cell r="B262">
            <v>3000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1600</v>
          </cell>
        </row>
        <row r="268">
          <cell r="B268">
            <v>1400</v>
          </cell>
        </row>
        <row r="269">
          <cell r="B269">
            <v>1500</v>
          </cell>
        </row>
        <row r="270">
          <cell r="B270">
            <v>3500</v>
          </cell>
        </row>
        <row r="271">
          <cell r="B271">
            <v>3000</v>
          </cell>
        </row>
        <row r="272">
          <cell r="B272">
            <v>0</v>
          </cell>
        </row>
        <row r="273">
          <cell r="B273">
            <v>3500</v>
          </cell>
        </row>
        <row r="274">
          <cell r="B274">
            <v>0</v>
          </cell>
        </row>
        <row r="275">
          <cell r="B275">
            <v>1000</v>
          </cell>
        </row>
        <row r="276">
          <cell r="B276">
            <v>500</v>
          </cell>
        </row>
        <row r="277">
          <cell r="B277">
            <v>500</v>
          </cell>
        </row>
        <row r="278">
          <cell r="B278">
            <v>50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1680</v>
          </cell>
        </row>
        <row r="285">
          <cell r="B285">
            <v>5790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24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31"/>
  <sheetViews>
    <sheetView workbookViewId="0">
      <pane xSplit="3" ySplit="5" topLeftCell="D520" activePane="bottomRight" state="frozen"/>
      <selection pane="topRight" activeCell="D1" sqref="D1"/>
      <selection pane="bottomLeft" activeCell="A6" sqref="A6"/>
      <selection pane="bottomRight" activeCell="A523" sqref="A523:A531"/>
    </sheetView>
  </sheetViews>
  <sheetFormatPr defaultRowHeight="14.5" outlineLevelCol="1" x14ac:dyDescent="0.35"/>
  <cols>
    <col min="1" max="1" width="5.6328125" style="22" customWidth="1"/>
    <col min="2" max="2" width="28.90625" bestFit="1" customWidth="1"/>
    <col min="3" max="3" width="11.36328125" bestFit="1" customWidth="1"/>
    <col min="4" max="15" width="10" customWidth="1" outlineLevel="1"/>
    <col min="16" max="16" width="11" bestFit="1" customWidth="1"/>
    <col min="17" max="17" width="14.54296875" bestFit="1" customWidth="1"/>
    <col min="20" max="20" width="16.36328125" bestFit="1" customWidth="1"/>
  </cols>
  <sheetData>
    <row r="1" spans="1:52" s="4" customFormat="1" x14ac:dyDescent="0.35">
      <c r="A1" s="2" t="s">
        <v>745</v>
      </c>
      <c r="B1" s="3"/>
      <c r="D1" s="5"/>
      <c r="E1" s="5"/>
      <c r="F1" s="5"/>
      <c r="G1" s="5"/>
      <c r="H1" s="5"/>
      <c r="I1" s="6"/>
      <c r="J1" s="7"/>
      <c r="K1" s="8"/>
      <c r="L1" s="9"/>
      <c r="M1" s="7"/>
      <c r="N1" s="7"/>
      <c r="O1" s="8"/>
      <c r="P1" s="8"/>
      <c r="Q1" s="9"/>
      <c r="R1" s="8"/>
      <c r="V1" s="8"/>
      <c r="Z1" s="8"/>
      <c r="AD1" s="10"/>
      <c r="AH1" s="9"/>
      <c r="AL1" s="8"/>
      <c r="AP1" s="11"/>
      <c r="AT1" s="11"/>
      <c r="AZ1" s="3"/>
    </row>
    <row r="2" spans="1:52" s="4" customFormat="1" x14ac:dyDescent="0.35">
      <c r="A2" s="2" t="s">
        <v>746</v>
      </c>
      <c r="B2" s="3"/>
      <c r="D2" s="5"/>
      <c r="E2" s="5"/>
      <c r="F2" s="5"/>
      <c r="G2" s="5"/>
      <c r="H2" s="5"/>
      <c r="I2" s="6"/>
      <c r="J2" s="7"/>
      <c r="K2" s="8"/>
      <c r="L2" s="9"/>
      <c r="M2" s="7"/>
      <c r="N2" s="7"/>
      <c r="O2" s="8"/>
      <c r="P2" s="8"/>
      <c r="Q2" s="9"/>
      <c r="R2" s="8"/>
      <c r="V2" s="8"/>
      <c r="Z2" s="8"/>
      <c r="AD2" s="10"/>
      <c r="AG2" s="12"/>
      <c r="AH2" s="13"/>
      <c r="AL2" s="8"/>
      <c r="AP2" s="11"/>
      <c r="AT2" s="11"/>
      <c r="AZ2" s="3"/>
    </row>
    <row r="3" spans="1:52" s="3" customFormat="1" x14ac:dyDescent="0.35">
      <c r="A3" s="2" t="s">
        <v>1208</v>
      </c>
      <c r="C3" s="4"/>
      <c r="D3" s="5"/>
      <c r="E3" s="5"/>
      <c r="F3" s="5"/>
      <c r="G3" s="5"/>
      <c r="H3" s="5"/>
      <c r="I3" s="6"/>
      <c r="J3" s="7"/>
      <c r="K3" s="5"/>
      <c r="L3" s="14"/>
      <c r="M3" s="7"/>
      <c r="N3" s="7"/>
      <c r="O3" s="5"/>
      <c r="P3" s="5"/>
      <c r="Q3" s="14"/>
      <c r="R3" s="5"/>
      <c r="T3" s="5">
        <f>SUM(T5:T494)</f>
        <v>1298806391.2899997</v>
      </c>
      <c r="V3" s="5"/>
      <c r="Z3" s="5"/>
      <c r="AD3" s="15"/>
      <c r="AH3" s="14"/>
      <c r="AL3" s="5"/>
      <c r="AP3" s="16"/>
      <c r="AT3" s="16"/>
    </row>
    <row r="4" spans="1:52" s="3" customFormat="1" x14ac:dyDescent="0.35">
      <c r="A4" s="21"/>
      <c r="C4" s="4">
        <v>1</v>
      </c>
      <c r="D4" s="5">
        <f>C4+1</f>
        <v>2</v>
      </c>
      <c r="E4" s="5">
        <f t="shared" ref="E4:P4" si="0">D4+1</f>
        <v>3</v>
      </c>
      <c r="F4" s="5">
        <f t="shared" si="0"/>
        <v>4</v>
      </c>
      <c r="G4" s="5">
        <f t="shared" si="0"/>
        <v>5</v>
      </c>
      <c r="H4" s="5">
        <f t="shared" si="0"/>
        <v>6</v>
      </c>
      <c r="I4" s="5">
        <f t="shared" si="0"/>
        <v>7</v>
      </c>
      <c r="J4" s="5">
        <f t="shared" si="0"/>
        <v>8</v>
      </c>
      <c r="K4" s="5">
        <f t="shared" si="0"/>
        <v>9</v>
      </c>
      <c r="L4" s="5">
        <f t="shared" si="0"/>
        <v>10</v>
      </c>
      <c r="M4" s="5">
        <f t="shared" si="0"/>
        <v>11</v>
      </c>
      <c r="N4" s="5">
        <f t="shared" si="0"/>
        <v>12</v>
      </c>
      <c r="O4" s="5">
        <f t="shared" si="0"/>
        <v>13</v>
      </c>
      <c r="P4" s="5">
        <f t="shared" si="0"/>
        <v>14</v>
      </c>
      <c r="Q4" s="14"/>
      <c r="R4" s="5"/>
      <c r="V4" s="5"/>
      <c r="Z4" s="5"/>
      <c r="AD4" s="15"/>
      <c r="AH4" s="14"/>
      <c r="AL4" s="5"/>
      <c r="AP4" s="16"/>
      <c r="AT4" s="16"/>
    </row>
    <row r="5" spans="1:52" s="17" customFormat="1" x14ac:dyDescent="0.35">
      <c r="A5" s="17" t="s">
        <v>747</v>
      </c>
      <c r="B5" s="17" t="s">
        <v>748</v>
      </c>
      <c r="C5" s="17" t="s">
        <v>749</v>
      </c>
      <c r="D5" s="18" t="s">
        <v>750</v>
      </c>
      <c r="E5" s="18" t="s">
        <v>751</v>
      </c>
      <c r="F5" s="18" t="s">
        <v>752</v>
      </c>
      <c r="G5" s="18" t="s">
        <v>753</v>
      </c>
      <c r="H5" s="18" t="s">
        <v>754</v>
      </c>
      <c r="I5" s="18" t="s">
        <v>755</v>
      </c>
      <c r="J5" s="18" t="s">
        <v>756</v>
      </c>
      <c r="K5" s="18" t="s">
        <v>757</v>
      </c>
      <c r="L5" s="18" t="s">
        <v>758</v>
      </c>
      <c r="M5" s="18" t="s">
        <v>759</v>
      </c>
      <c r="N5" s="18" t="s">
        <v>760</v>
      </c>
      <c r="O5" s="18" t="s">
        <v>761</v>
      </c>
      <c r="P5" s="18" t="s">
        <v>762</v>
      </c>
      <c r="Q5" s="18" t="s">
        <v>763</v>
      </c>
      <c r="S5" s="81" t="s">
        <v>1205</v>
      </c>
      <c r="T5" s="17" t="s">
        <v>1206</v>
      </c>
    </row>
    <row r="6" spans="1:52" x14ac:dyDescent="0.35">
      <c r="A6" s="22">
        <v>1</v>
      </c>
      <c r="B6" t="s">
        <v>1951</v>
      </c>
      <c r="C6" t="s">
        <v>1952</v>
      </c>
      <c r="D6" s="19">
        <v>3569</v>
      </c>
      <c r="E6" s="19">
        <v>3569</v>
      </c>
      <c r="F6" s="19">
        <v>3569</v>
      </c>
      <c r="G6" s="19">
        <v>1784</v>
      </c>
      <c r="H6" s="19">
        <v>3569</v>
      </c>
      <c r="I6" s="19">
        <v>1784</v>
      </c>
      <c r="J6" s="19">
        <v>3569</v>
      </c>
      <c r="K6" s="19">
        <v>3569</v>
      </c>
      <c r="L6" s="19">
        <v>3569</v>
      </c>
      <c r="M6" s="19">
        <v>3569</v>
      </c>
      <c r="N6" s="19">
        <v>3569</v>
      </c>
      <c r="O6" s="19">
        <v>1784</v>
      </c>
      <c r="P6" s="19">
        <v>37473</v>
      </c>
      <c r="Q6" s="19">
        <v>3709827</v>
      </c>
      <c r="S6" t="e">
        <f>VLOOKUP($C6,[1]FPBD2023!$B$1:$E$982,4,0)</f>
        <v>#N/A</v>
      </c>
    </row>
    <row r="7" spans="1:52" x14ac:dyDescent="0.35">
      <c r="A7" s="22">
        <f t="shared" ref="A7:A70" si="1">1+A6</f>
        <v>2</v>
      </c>
      <c r="B7" t="s">
        <v>0</v>
      </c>
      <c r="C7" t="s">
        <v>1</v>
      </c>
      <c r="D7" s="19">
        <v>5541</v>
      </c>
      <c r="E7" s="19">
        <v>4134</v>
      </c>
      <c r="F7" s="19">
        <v>4221</v>
      </c>
      <c r="G7" s="19">
        <v>5454</v>
      </c>
      <c r="H7" s="19">
        <v>4221</v>
      </c>
      <c r="I7" s="19">
        <v>1320</v>
      </c>
      <c r="J7" s="19">
        <v>8281</v>
      </c>
      <c r="K7" s="19">
        <v>6861</v>
      </c>
      <c r="L7" s="19">
        <v>2814</v>
      </c>
      <c r="M7" s="19">
        <v>2814</v>
      </c>
      <c r="N7" s="19">
        <v>5454</v>
      </c>
      <c r="O7" s="19">
        <v>4221</v>
      </c>
      <c r="P7" s="19">
        <v>55336</v>
      </c>
      <c r="Q7" s="19">
        <v>34861680</v>
      </c>
      <c r="S7" t="str">
        <f>VLOOKUP($C7,[1]FPBD2023!$B$1:$E$982,4,0)</f>
        <v>DOM</v>
      </c>
    </row>
    <row r="8" spans="1:52" x14ac:dyDescent="0.35">
      <c r="A8" s="22">
        <f t="shared" si="1"/>
        <v>3</v>
      </c>
      <c r="B8" t="s">
        <v>2</v>
      </c>
      <c r="C8" t="s">
        <v>3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19285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19285</v>
      </c>
      <c r="Q8" s="19">
        <v>4435550</v>
      </c>
      <c r="S8" t="str">
        <f>VLOOKUP($C8,[1]FPBD2023!$B$1:$E$982,4,0)</f>
        <v>DOM</v>
      </c>
    </row>
    <row r="9" spans="1:52" x14ac:dyDescent="0.35">
      <c r="A9" s="22">
        <f t="shared" si="1"/>
        <v>4</v>
      </c>
      <c r="B9" t="s">
        <v>4</v>
      </c>
      <c r="C9" t="s">
        <v>5</v>
      </c>
      <c r="D9" s="19">
        <v>2326</v>
      </c>
      <c r="E9" s="19">
        <v>1744</v>
      </c>
      <c r="F9" s="19">
        <v>1744</v>
      </c>
      <c r="G9" s="19">
        <v>1744</v>
      </c>
      <c r="H9" s="19">
        <v>2326</v>
      </c>
      <c r="I9" s="19">
        <v>1163</v>
      </c>
      <c r="J9" s="19">
        <v>1744</v>
      </c>
      <c r="K9" s="19">
        <v>1744</v>
      </c>
      <c r="L9" s="19">
        <v>2326</v>
      </c>
      <c r="M9" s="19">
        <v>1744</v>
      </c>
      <c r="N9" s="19">
        <v>1744</v>
      </c>
      <c r="O9" s="19">
        <v>1744</v>
      </c>
      <c r="P9" s="19">
        <v>22093</v>
      </c>
      <c r="Q9" s="19">
        <v>11488360</v>
      </c>
      <c r="S9" t="str">
        <f>VLOOKUP($C9,[1]FPBD2023!$B$1:$E$982,4,0)</f>
        <v>DOM</v>
      </c>
    </row>
    <row r="10" spans="1:52" x14ac:dyDescent="0.35">
      <c r="A10" s="22">
        <f t="shared" si="1"/>
        <v>5</v>
      </c>
      <c r="B10" t="s">
        <v>6</v>
      </c>
      <c r="C10" t="s">
        <v>7</v>
      </c>
      <c r="D10" s="19">
        <v>3400</v>
      </c>
      <c r="E10" s="19">
        <v>4250</v>
      </c>
      <c r="F10" s="19">
        <v>5100</v>
      </c>
      <c r="G10" s="19">
        <v>4250</v>
      </c>
      <c r="H10" s="19">
        <v>3400</v>
      </c>
      <c r="I10" s="19">
        <v>4250</v>
      </c>
      <c r="J10" s="19">
        <v>5951</v>
      </c>
      <c r="K10" s="19">
        <v>5951</v>
      </c>
      <c r="L10" s="19">
        <v>5951</v>
      </c>
      <c r="M10" s="19">
        <v>5100</v>
      </c>
      <c r="N10" s="19">
        <v>4250</v>
      </c>
      <c r="O10" s="19">
        <v>4250</v>
      </c>
      <c r="P10" s="19">
        <v>56103</v>
      </c>
      <c r="Q10" s="19">
        <v>12903690</v>
      </c>
      <c r="S10" t="str">
        <f>VLOOKUP($C10,[1]FPBD2023!$B$1:$E$982,4,0)</f>
        <v>DOM</v>
      </c>
    </row>
    <row r="11" spans="1:52" x14ac:dyDescent="0.35">
      <c r="A11" s="22">
        <f t="shared" si="1"/>
        <v>6</v>
      </c>
      <c r="B11" t="s">
        <v>1209</v>
      </c>
      <c r="C11" t="s">
        <v>1210</v>
      </c>
      <c r="D11" s="19">
        <v>3400</v>
      </c>
      <c r="E11" s="19">
        <v>4250</v>
      </c>
      <c r="F11" s="19">
        <v>5100</v>
      </c>
      <c r="G11" s="19">
        <v>4250</v>
      </c>
      <c r="H11" s="19">
        <v>3400</v>
      </c>
      <c r="I11" s="19">
        <v>4250</v>
      </c>
      <c r="J11" s="19">
        <v>5951</v>
      </c>
      <c r="K11" s="19">
        <v>5951</v>
      </c>
      <c r="L11" s="19">
        <v>5951</v>
      </c>
      <c r="M11" s="19">
        <v>5100</v>
      </c>
      <c r="N11" s="19">
        <v>4250</v>
      </c>
      <c r="O11" s="19">
        <v>4250</v>
      </c>
      <c r="P11" s="19">
        <v>56103</v>
      </c>
      <c r="Q11" s="19">
        <v>47014314</v>
      </c>
      <c r="S11" t="e">
        <f>VLOOKUP($C11,[1]FPBD2023!$B$1:$E$982,4,0)</f>
        <v>#N/A</v>
      </c>
    </row>
    <row r="12" spans="1:52" x14ac:dyDescent="0.35">
      <c r="A12" s="22">
        <f t="shared" si="1"/>
        <v>7</v>
      </c>
      <c r="B12" t="s">
        <v>8</v>
      </c>
      <c r="C12" t="s">
        <v>9</v>
      </c>
      <c r="D12" s="19">
        <v>16312</v>
      </c>
      <c r="E12" s="19">
        <v>17271</v>
      </c>
      <c r="F12" s="19">
        <v>23028</v>
      </c>
      <c r="G12" s="19">
        <v>16312</v>
      </c>
      <c r="H12" s="19">
        <v>22069</v>
      </c>
      <c r="I12" s="19">
        <v>18231</v>
      </c>
      <c r="J12" s="19">
        <v>28785</v>
      </c>
      <c r="K12" s="19">
        <v>22069</v>
      </c>
      <c r="L12" s="19">
        <v>22069</v>
      </c>
      <c r="M12" s="19">
        <v>25907</v>
      </c>
      <c r="N12" s="19">
        <v>26866</v>
      </c>
      <c r="O12" s="19">
        <v>24947</v>
      </c>
      <c r="P12" s="19">
        <v>263866</v>
      </c>
      <c r="Q12" s="19">
        <v>26122734</v>
      </c>
      <c r="S12" t="str">
        <f>VLOOKUP($C12,[1]FPBD2023!$B$1:$E$982,4,0)</f>
        <v>DOM</v>
      </c>
    </row>
    <row r="13" spans="1:52" x14ac:dyDescent="0.35">
      <c r="A13" s="22">
        <f t="shared" si="1"/>
        <v>8</v>
      </c>
      <c r="B13" t="s">
        <v>10</v>
      </c>
      <c r="C13" t="s">
        <v>11</v>
      </c>
      <c r="D13" s="19">
        <v>3569</v>
      </c>
      <c r="E13" s="19">
        <v>3569</v>
      </c>
      <c r="F13" s="19">
        <v>1784</v>
      </c>
      <c r="G13" s="19">
        <v>1784</v>
      </c>
      <c r="H13" s="19">
        <v>3569</v>
      </c>
      <c r="I13" s="19">
        <v>1784</v>
      </c>
      <c r="J13" s="19">
        <v>1784</v>
      </c>
      <c r="K13" s="19">
        <v>3569</v>
      </c>
      <c r="L13" s="19">
        <v>1784</v>
      </c>
      <c r="M13" s="19">
        <v>3569</v>
      </c>
      <c r="N13" s="19">
        <v>1784</v>
      </c>
      <c r="O13" s="19">
        <v>1784</v>
      </c>
      <c r="P13" s="19">
        <v>30333</v>
      </c>
      <c r="Q13" s="19">
        <v>3002967</v>
      </c>
      <c r="S13" t="str">
        <f>VLOOKUP($C13,[1]FPBD2023!$B$1:$E$982,4,0)</f>
        <v>DOM</v>
      </c>
    </row>
    <row r="14" spans="1:52" x14ac:dyDescent="0.35">
      <c r="A14" s="22">
        <f t="shared" si="1"/>
        <v>9</v>
      </c>
      <c r="B14" t="s">
        <v>12</v>
      </c>
      <c r="C14" t="s">
        <v>13</v>
      </c>
      <c r="D14" s="19">
        <v>3569</v>
      </c>
      <c r="E14" s="19">
        <v>1784</v>
      </c>
      <c r="F14" s="19">
        <v>1784</v>
      </c>
      <c r="G14" s="19">
        <v>1784</v>
      </c>
      <c r="H14" s="19">
        <v>0</v>
      </c>
      <c r="I14" s="19">
        <v>1784</v>
      </c>
      <c r="J14" s="19">
        <v>1784</v>
      </c>
      <c r="K14" s="19">
        <v>1784</v>
      </c>
      <c r="L14" s="19">
        <v>1784</v>
      </c>
      <c r="M14" s="19">
        <v>1784</v>
      </c>
      <c r="N14" s="19">
        <v>0</v>
      </c>
      <c r="O14" s="19">
        <v>1784</v>
      </c>
      <c r="P14" s="19">
        <v>19625</v>
      </c>
      <c r="Q14" s="19">
        <v>1942875</v>
      </c>
      <c r="S14" t="str">
        <f>VLOOKUP($C14,[1]FPBD2023!$B$1:$E$982,4,0)</f>
        <v>DOM</v>
      </c>
    </row>
    <row r="15" spans="1:52" x14ac:dyDescent="0.35">
      <c r="A15" s="22">
        <f t="shared" si="1"/>
        <v>10</v>
      </c>
      <c r="B15" t="s">
        <v>1211</v>
      </c>
      <c r="C15" t="s">
        <v>1212</v>
      </c>
      <c r="D15" s="19">
        <v>0</v>
      </c>
      <c r="E15" s="19">
        <v>0</v>
      </c>
      <c r="F15" s="19">
        <v>0</v>
      </c>
      <c r="G15" s="19">
        <v>1784</v>
      </c>
      <c r="H15" s="19">
        <v>0</v>
      </c>
      <c r="I15" s="19">
        <v>0</v>
      </c>
      <c r="J15" s="19">
        <v>0</v>
      </c>
      <c r="K15" s="19">
        <v>0</v>
      </c>
      <c r="L15" s="19">
        <v>1784</v>
      </c>
      <c r="M15" s="19">
        <v>0</v>
      </c>
      <c r="N15" s="19">
        <v>0</v>
      </c>
      <c r="O15" s="19">
        <v>0</v>
      </c>
      <c r="P15" s="19">
        <v>3568</v>
      </c>
      <c r="Q15" s="19">
        <v>353232</v>
      </c>
      <c r="S15" t="e">
        <f>VLOOKUP($C15,[1]FPBD2023!$B$1:$E$982,4,0)</f>
        <v>#N/A</v>
      </c>
    </row>
    <row r="16" spans="1:52" x14ac:dyDescent="0.35">
      <c r="A16" s="22">
        <f t="shared" si="1"/>
        <v>11</v>
      </c>
      <c r="B16" t="s">
        <v>1953</v>
      </c>
      <c r="C16" t="s">
        <v>1954</v>
      </c>
      <c r="D16" s="19">
        <v>1768</v>
      </c>
      <c r="E16" s="19">
        <v>1178</v>
      </c>
      <c r="F16" s="19">
        <v>1178</v>
      </c>
      <c r="G16" s="19">
        <v>1178</v>
      </c>
      <c r="H16" s="19">
        <v>0</v>
      </c>
      <c r="I16" s="19">
        <v>1178</v>
      </c>
      <c r="J16" s="19">
        <v>1178</v>
      </c>
      <c r="K16" s="19">
        <v>1178</v>
      </c>
      <c r="L16" s="19">
        <v>1178</v>
      </c>
      <c r="M16" s="19">
        <v>1178</v>
      </c>
      <c r="N16" s="19">
        <v>0</v>
      </c>
      <c r="O16" s="19">
        <v>1178</v>
      </c>
      <c r="P16" s="19">
        <v>12370</v>
      </c>
      <c r="Q16" s="19">
        <v>1224630</v>
      </c>
      <c r="S16" t="e">
        <f>VLOOKUP($C16,[1]FPBD2023!$B$1:$E$982,4,0)</f>
        <v>#N/A</v>
      </c>
    </row>
    <row r="17" spans="1:19" x14ac:dyDescent="0.35">
      <c r="A17" s="22">
        <f t="shared" si="1"/>
        <v>12</v>
      </c>
      <c r="B17" t="s">
        <v>14</v>
      </c>
      <c r="C17" t="s">
        <v>15</v>
      </c>
      <c r="D17" s="19">
        <v>1226</v>
      </c>
      <c r="E17" s="19">
        <v>0</v>
      </c>
      <c r="F17" s="19">
        <v>0</v>
      </c>
      <c r="G17" s="19">
        <v>1226</v>
      </c>
      <c r="H17" s="19">
        <v>0</v>
      </c>
      <c r="I17" s="19">
        <v>0</v>
      </c>
      <c r="J17" s="19">
        <v>1226</v>
      </c>
      <c r="K17" s="19">
        <v>0</v>
      </c>
      <c r="L17" s="19">
        <v>0</v>
      </c>
      <c r="M17" s="19">
        <v>0</v>
      </c>
      <c r="N17" s="19">
        <v>1226</v>
      </c>
      <c r="O17" s="19">
        <v>0</v>
      </c>
      <c r="P17" s="19">
        <v>4904</v>
      </c>
      <c r="Q17" s="19">
        <v>377608</v>
      </c>
      <c r="S17" t="str">
        <f>VLOOKUP($C17,[1]FPBD2023!$B$1:$E$982,4,0)</f>
        <v>DOM</v>
      </c>
    </row>
    <row r="18" spans="1:19" x14ac:dyDescent="0.35">
      <c r="A18" s="22">
        <f t="shared" si="1"/>
        <v>13</v>
      </c>
      <c r="B18" t="s">
        <v>1955</v>
      </c>
      <c r="C18" t="s">
        <v>1956</v>
      </c>
      <c r="D18" s="19">
        <v>0</v>
      </c>
      <c r="E18" s="19">
        <v>266</v>
      </c>
      <c r="F18" s="19">
        <v>0</v>
      </c>
      <c r="G18" s="19">
        <v>639</v>
      </c>
      <c r="H18" s="19">
        <v>491</v>
      </c>
      <c r="I18" s="19">
        <v>0</v>
      </c>
      <c r="J18" s="19">
        <v>228</v>
      </c>
      <c r="K18" s="19">
        <v>0</v>
      </c>
      <c r="L18" s="19">
        <v>639</v>
      </c>
      <c r="M18" s="19">
        <v>0</v>
      </c>
      <c r="N18" s="19">
        <v>0</v>
      </c>
      <c r="O18" s="19">
        <v>491</v>
      </c>
      <c r="P18" s="19">
        <v>2754</v>
      </c>
      <c r="Q18" s="19">
        <v>636174</v>
      </c>
      <c r="S18" t="e">
        <f>VLOOKUP($C18,[1]FPBD2023!$B$1:$E$982,4,0)</f>
        <v>#N/A</v>
      </c>
    </row>
    <row r="19" spans="1:19" x14ac:dyDescent="0.35">
      <c r="A19" s="22">
        <f t="shared" si="1"/>
        <v>14</v>
      </c>
      <c r="B19" t="s">
        <v>16</v>
      </c>
      <c r="C19" t="s">
        <v>17</v>
      </c>
      <c r="D19" s="19">
        <v>393</v>
      </c>
      <c r="E19" s="19">
        <v>0</v>
      </c>
      <c r="F19" s="19">
        <v>393</v>
      </c>
      <c r="G19" s="19">
        <v>0</v>
      </c>
      <c r="H19" s="19">
        <v>0</v>
      </c>
      <c r="I19" s="19">
        <v>393</v>
      </c>
      <c r="J19" s="19">
        <v>0</v>
      </c>
      <c r="K19" s="19">
        <v>0</v>
      </c>
      <c r="L19" s="19">
        <v>393</v>
      </c>
      <c r="M19" s="19">
        <v>0</v>
      </c>
      <c r="N19" s="19">
        <v>0</v>
      </c>
      <c r="O19" s="19">
        <v>393</v>
      </c>
      <c r="P19" s="19">
        <v>1965</v>
      </c>
      <c r="Q19" s="19">
        <v>451950</v>
      </c>
      <c r="S19" t="str">
        <f>VLOOKUP($C19,[1]FPBD2023!$B$1:$E$982,4,0)</f>
        <v>DOM</v>
      </c>
    </row>
    <row r="20" spans="1:19" x14ac:dyDescent="0.35">
      <c r="A20" s="22">
        <f t="shared" si="1"/>
        <v>15</v>
      </c>
      <c r="B20" t="s">
        <v>18</v>
      </c>
      <c r="C20" t="s">
        <v>19</v>
      </c>
      <c r="D20" s="19">
        <v>5191</v>
      </c>
      <c r="E20" s="19">
        <v>3863</v>
      </c>
      <c r="F20" s="19">
        <v>4907</v>
      </c>
      <c r="G20" s="19">
        <v>11927</v>
      </c>
      <c r="H20" s="19">
        <v>11680</v>
      </c>
      <c r="I20" s="19">
        <v>5809</v>
      </c>
      <c r="J20" s="19">
        <v>9048</v>
      </c>
      <c r="K20" s="19">
        <v>15635</v>
      </c>
      <c r="L20" s="19">
        <v>11680</v>
      </c>
      <c r="M20" s="19">
        <v>10201</v>
      </c>
      <c r="N20" s="19">
        <v>14276</v>
      </c>
      <c r="O20" s="19">
        <v>21651</v>
      </c>
      <c r="P20" s="19">
        <v>125868</v>
      </c>
      <c r="Q20" s="19">
        <v>12460932</v>
      </c>
      <c r="S20" t="str">
        <f>VLOOKUP($C20,[1]FPBD2023!$B$1:$E$982,4,0)</f>
        <v>DOM</v>
      </c>
    </row>
    <row r="21" spans="1:19" x14ac:dyDescent="0.35">
      <c r="A21" s="22">
        <f t="shared" si="1"/>
        <v>16</v>
      </c>
      <c r="B21" t="s">
        <v>20</v>
      </c>
      <c r="C21" t="s">
        <v>21</v>
      </c>
      <c r="D21" s="19">
        <v>0</v>
      </c>
      <c r="E21" s="19">
        <v>261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261</v>
      </c>
      <c r="L21" s="19">
        <v>0</v>
      </c>
      <c r="M21" s="19">
        <v>0</v>
      </c>
      <c r="N21" s="19">
        <v>0</v>
      </c>
      <c r="O21" s="19">
        <v>0</v>
      </c>
      <c r="P21" s="19">
        <v>522</v>
      </c>
      <c r="Q21" s="19">
        <v>210105</v>
      </c>
      <c r="S21" t="str">
        <f>VLOOKUP($C21,[1]FPBD2023!$B$1:$E$982,4,0)</f>
        <v>DOM</v>
      </c>
    </row>
    <row r="22" spans="1:19" x14ac:dyDescent="0.35">
      <c r="A22" s="22">
        <f t="shared" si="1"/>
        <v>17</v>
      </c>
      <c r="B22" t="s">
        <v>1213</v>
      </c>
      <c r="C22" t="s">
        <v>1214</v>
      </c>
      <c r="D22" s="19">
        <v>3554</v>
      </c>
      <c r="E22" s="19">
        <v>0</v>
      </c>
      <c r="F22" s="19">
        <v>3544</v>
      </c>
      <c r="G22" s="19">
        <v>0</v>
      </c>
      <c r="H22" s="19">
        <v>3321</v>
      </c>
      <c r="I22" s="19">
        <v>0</v>
      </c>
      <c r="J22" s="19">
        <v>3148</v>
      </c>
      <c r="K22" s="19">
        <v>0</v>
      </c>
      <c r="L22" s="19">
        <v>4458</v>
      </c>
      <c r="M22" s="19">
        <v>0</v>
      </c>
      <c r="N22" s="19">
        <v>3433</v>
      </c>
      <c r="O22" s="19">
        <v>0</v>
      </c>
      <c r="P22" s="19">
        <v>21458</v>
      </c>
      <c r="Q22" s="19">
        <v>2596418</v>
      </c>
      <c r="S22" t="e">
        <f>VLOOKUP($C22,[1]FPBD2023!$B$1:$E$982,4,0)</f>
        <v>#N/A</v>
      </c>
    </row>
    <row r="23" spans="1:19" x14ac:dyDescent="0.35">
      <c r="A23" s="22">
        <f t="shared" si="1"/>
        <v>18</v>
      </c>
      <c r="B23" t="s">
        <v>22</v>
      </c>
      <c r="C23" t="s">
        <v>23</v>
      </c>
      <c r="D23" s="19">
        <v>0</v>
      </c>
      <c r="E23" s="19">
        <v>261</v>
      </c>
      <c r="F23" s="19">
        <v>960</v>
      </c>
      <c r="G23" s="19">
        <v>0</v>
      </c>
      <c r="H23" s="19">
        <v>0</v>
      </c>
      <c r="I23" s="19">
        <v>960</v>
      </c>
      <c r="J23" s="19">
        <v>0</v>
      </c>
      <c r="K23" s="19">
        <v>1221</v>
      </c>
      <c r="L23" s="19">
        <v>0</v>
      </c>
      <c r="M23" s="19">
        <v>960</v>
      </c>
      <c r="N23" s="19">
        <v>0</v>
      </c>
      <c r="O23" s="19">
        <v>480</v>
      </c>
      <c r="P23" s="19">
        <v>4842</v>
      </c>
      <c r="Q23" s="19">
        <v>1210500</v>
      </c>
      <c r="S23" t="str">
        <f>VLOOKUP($C23,[1]FPBD2023!$B$1:$E$982,4,0)</f>
        <v>DOM</v>
      </c>
    </row>
    <row r="24" spans="1:19" x14ac:dyDescent="0.35">
      <c r="A24" s="22">
        <f t="shared" si="1"/>
        <v>19</v>
      </c>
      <c r="B24" t="s">
        <v>1215</v>
      </c>
      <c r="C24" t="s">
        <v>1216</v>
      </c>
      <c r="D24" s="19">
        <v>0</v>
      </c>
      <c r="E24" s="19">
        <v>259</v>
      </c>
      <c r="F24" s="19">
        <v>960</v>
      </c>
      <c r="G24" s="19">
        <v>0</v>
      </c>
      <c r="H24" s="19">
        <v>0</v>
      </c>
      <c r="I24" s="19">
        <v>960</v>
      </c>
      <c r="J24" s="19">
        <v>0</v>
      </c>
      <c r="K24" s="19">
        <v>1219</v>
      </c>
      <c r="L24" s="19">
        <v>0</v>
      </c>
      <c r="M24" s="19">
        <v>960</v>
      </c>
      <c r="N24" s="19">
        <v>0</v>
      </c>
      <c r="O24" s="19">
        <v>480</v>
      </c>
      <c r="P24" s="19">
        <v>4838</v>
      </c>
      <c r="Q24" s="19">
        <v>3047940</v>
      </c>
      <c r="S24" t="str">
        <f>VLOOKUP($C24,[1]FPBD2023!$B$1:$E$982,4,0)</f>
        <v>DOM</v>
      </c>
    </row>
    <row r="25" spans="1:19" x14ac:dyDescent="0.35">
      <c r="A25" s="22">
        <f t="shared" si="1"/>
        <v>20</v>
      </c>
      <c r="B25" t="s">
        <v>24</v>
      </c>
      <c r="C25" t="s">
        <v>25</v>
      </c>
      <c r="D25" s="19">
        <v>5554</v>
      </c>
      <c r="E25" s="19">
        <v>4147</v>
      </c>
      <c r="F25" s="19">
        <v>4221</v>
      </c>
      <c r="G25" s="19">
        <v>5480</v>
      </c>
      <c r="H25" s="19">
        <v>4221</v>
      </c>
      <c r="I25" s="19">
        <v>1333</v>
      </c>
      <c r="J25" s="19">
        <v>8294</v>
      </c>
      <c r="K25" s="19">
        <v>6887</v>
      </c>
      <c r="L25" s="19">
        <v>2814</v>
      </c>
      <c r="M25" s="19">
        <v>2814</v>
      </c>
      <c r="N25" s="19">
        <v>5480</v>
      </c>
      <c r="O25" s="19">
        <v>4221</v>
      </c>
      <c r="P25" s="19">
        <v>55466</v>
      </c>
      <c r="Q25" s="19">
        <v>9504654</v>
      </c>
      <c r="S25" t="str">
        <f>VLOOKUP($C25,[1]FPBD2023!$B$1:$E$982,4,0)</f>
        <v>DOM</v>
      </c>
    </row>
    <row r="26" spans="1:19" x14ac:dyDescent="0.35">
      <c r="A26" s="22">
        <f t="shared" si="1"/>
        <v>21</v>
      </c>
      <c r="B26" t="s">
        <v>1217</v>
      </c>
      <c r="C26" t="s">
        <v>1218</v>
      </c>
      <c r="D26" s="19">
        <v>0</v>
      </c>
      <c r="E26" s="19">
        <v>0</v>
      </c>
      <c r="F26" s="19">
        <v>0</v>
      </c>
      <c r="G26" s="19">
        <v>0</v>
      </c>
      <c r="H26" s="19">
        <v>107</v>
      </c>
      <c r="I26" s="19">
        <v>0</v>
      </c>
      <c r="J26" s="19">
        <v>0</v>
      </c>
      <c r="K26" s="19">
        <v>0</v>
      </c>
      <c r="L26" s="19">
        <v>107</v>
      </c>
      <c r="M26" s="19">
        <v>0</v>
      </c>
      <c r="N26" s="19">
        <v>0</v>
      </c>
      <c r="O26" s="19">
        <v>107</v>
      </c>
      <c r="P26" s="19">
        <v>321</v>
      </c>
      <c r="Q26" s="19">
        <v>353100</v>
      </c>
      <c r="S26" t="e">
        <f>VLOOKUP($C26,[1]FPBD2023!$B$1:$E$982,4,0)</f>
        <v>#N/A</v>
      </c>
    </row>
    <row r="27" spans="1:19" x14ac:dyDescent="0.35">
      <c r="A27" s="22">
        <f t="shared" si="1"/>
        <v>22</v>
      </c>
      <c r="B27" t="s">
        <v>26</v>
      </c>
      <c r="C27" t="s">
        <v>27</v>
      </c>
      <c r="D27" s="19">
        <v>0</v>
      </c>
      <c r="E27" s="19">
        <v>393</v>
      </c>
      <c r="F27" s="19">
        <v>0</v>
      </c>
      <c r="G27" s="19">
        <v>0</v>
      </c>
      <c r="H27" s="19">
        <v>0</v>
      </c>
      <c r="I27" s="19">
        <v>393</v>
      </c>
      <c r="J27" s="19">
        <v>0</v>
      </c>
      <c r="K27" s="19">
        <v>0</v>
      </c>
      <c r="L27" s="19">
        <v>393</v>
      </c>
      <c r="M27" s="19">
        <v>0</v>
      </c>
      <c r="N27" s="19">
        <v>0</v>
      </c>
      <c r="O27" s="19">
        <v>0</v>
      </c>
      <c r="P27" s="19">
        <v>1179</v>
      </c>
      <c r="Q27" s="19">
        <v>90783</v>
      </c>
      <c r="S27" t="str">
        <f>VLOOKUP($C27,[1]FPBD2023!$B$1:$E$982,4,0)</f>
        <v>DOM</v>
      </c>
    </row>
    <row r="28" spans="1:19" x14ac:dyDescent="0.35">
      <c r="A28" s="22">
        <f t="shared" si="1"/>
        <v>23</v>
      </c>
      <c r="B28" t="s">
        <v>28</v>
      </c>
      <c r="C28" t="s">
        <v>29</v>
      </c>
      <c r="D28" s="19">
        <v>0</v>
      </c>
      <c r="E28" s="19">
        <v>0</v>
      </c>
      <c r="F28" s="19">
        <v>0</v>
      </c>
      <c r="G28" s="19">
        <v>12</v>
      </c>
      <c r="H28" s="19">
        <v>0</v>
      </c>
      <c r="I28" s="19">
        <v>0</v>
      </c>
      <c r="J28" s="19">
        <v>0</v>
      </c>
      <c r="K28" s="19">
        <v>12</v>
      </c>
      <c r="L28" s="19">
        <v>0</v>
      </c>
      <c r="M28" s="19">
        <v>0</v>
      </c>
      <c r="N28" s="19">
        <v>0</v>
      </c>
      <c r="O28" s="19">
        <v>8</v>
      </c>
      <c r="P28" s="19">
        <v>32</v>
      </c>
      <c r="Q28" s="19">
        <v>3168</v>
      </c>
      <c r="S28" t="str">
        <f>VLOOKUP($C28,[1]FPBD2023!$B$1:$E$982,4,0)</f>
        <v>DOM</v>
      </c>
    </row>
    <row r="29" spans="1:19" x14ac:dyDescent="0.35">
      <c r="A29" s="22">
        <f t="shared" si="1"/>
        <v>24</v>
      </c>
      <c r="B29" t="s">
        <v>1219</v>
      </c>
      <c r="C29" t="s">
        <v>1220</v>
      </c>
      <c r="D29" s="19">
        <v>0</v>
      </c>
      <c r="E29" s="19">
        <v>0</v>
      </c>
      <c r="F29" s="19">
        <v>0</v>
      </c>
      <c r="G29" s="19">
        <v>0</v>
      </c>
      <c r="H29" s="19">
        <v>107</v>
      </c>
      <c r="I29" s="19">
        <v>0</v>
      </c>
      <c r="J29" s="19">
        <v>0</v>
      </c>
      <c r="K29" s="19">
        <v>0</v>
      </c>
      <c r="L29" s="19">
        <v>107</v>
      </c>
      <c r="M29" s="19">
        <v>0</v>
      </c>
      <c r="N29" s="19">
        <v>0</v>
      </c>
      <c r="O29" s="19">
        <v>107</v>
      </c>
      <c r="P29" s="19">
        <v>321</v>
      </c>
      <c r="Q29" s="19">
        <v>96300</v>
      </c>
      <c r="S29" t="e">
        <f>VLOOKUP($C29,[1]FPBD2023!$B$1:$E$982,4,0)</f>
        <v>#N/A</v>
      </c>
    </row>
    <row r="30" spans="1:19" x14ac:dyDescent="0.35">
      <c r="A30" s="22">
        <f t="shared" si="1"/>
        <v>25</v>
      </c>
      <c r="B30" t="s">
        <v>1221</v>
      </c>
      <c r="C30" t="s">
        <v>1222</v>
      </c>
      <c r="D30" s="19">
        <v>0</v>
      </c>
      <c r="E30" s="19">
        <v>0</v>
      </c>
      <c r="F30" s="19">
        <v>3377</v>
      </c>
      <c r="G30" s="19">
        <v>0</v>
      </c>
      <c r="H30" s="19">
        <v>0</v>
      </c>
      <c r="I30" s="19">
        <v>3859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7236</v>
      </c>
      <c r="Q30" s="19">
        <v>904500</v>
      </c>
      <c r="S30" t="e">
        <f>VLOOKUP($C30,[1]FPBD2023!$B$1:$E$982,4,0)</f>
        <v>#N/A</v>
      </c>
    </row>
    <row r="31" spans="1:19" x14ac:dyDescent="0.35">
      <c r="A31" s="22">
        <f t="shared" si="1"/>
        <v>26</v>
      </c>
      <c r="B31" t="s">
        <v>1223</v>
      </c>
      <c r="C31" t="s">
        <v>1224</v>
      </c>
      <c r="D31" s="19">
        <v>0</v>
      </c>
      <c r="E31" s="19">
        <v>0</v>
      </c>
      <c r="F31" s="19">
        <v>3377</v>
      </c>
      <c r="G31" s="19">
        <v>0</v>
      </c>
      <c r="H31" s="19">
        <v>0</v>
      </c>
      <c r="I31" s="19">
        <v>3859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7236</v>
      </c>
      <c r="Q31" s="19">
        <v>1230120</v>
      </c>
      <c r="S31" t="e">
        <f>VLOOKUP($C31,[1]FPBD2023!$B$1:$E$982,4,0)</f>
        <v>#N/A</v>
      </c>
    </row>
    <row r="32" spans="1:19" x14ac:dyDescent="0.35">
      <c r="A32" s="22">
        <f t="shared" si="1"/>
        <v>27</v>
      </c>
      <c r="B32" t="s">
        <v>30</v>
      </c>
      <c r="C32" t="s">
        <v>31</v>
      </c>
      <c r="D32" s="19">
        <v>0</v>
      </c>
      <c r="E32" s="19">
        <v>0</v>
      </c>
      <c r="F32" s="19">
        <v>960</v>
      </c>
      <c r="G32" s="19">
        <v>0</v>
      </c>
      <c r="H32" s="19">
        <v>0</v>
      </c>
      <c r="I32" s="19">
        <v>960</v>
      </c>
      <c r="J32" s="19">
        <v>0</v>
      </c>
      <c r="K32" s="19">
        <v>960</v>
      </c>
      <c r="L32" s="19">
        <v>0</v>
      </c>
      <c r="M32" s="19">
        <v>960</v>
      </c>
      <c r="N32" s="19">
        <v>0</v>
      </c>
      <c r="O32" s="19">
        <v>480</v>
      </c>
      <c r="P32" s="19">
        <v>4320</v>
      </c>
      <c r="Q32" s="19">
        <v>1512000</v>
      </c>
      <c r="S32" t="str">
        <f>VLOOKUP($C32,[1]FPBD2023!$B$1:$E$982,4,0)</f>
        <v>DOM</v>
      </c>
    </row>
    <row r="33" spans="1:19" x14ac:dyDescent="0.35">
      <c r="A33" s="22">
        <f t="shared" si="1"/>
        <v>28</v>
      </c>
      <c r="B33" t="s">
        <v>32</v>
      </c>
      <c r="C33" t="s">
        <v>33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9440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9440</v>
      </c>
      <c r="Q33" s="19">
        <v>2869760</v>
      </c>
      <c r="S33" t="str">
        <f>VLOOKUP($C33,[1]FPBD2023!$B$1:$E$982,4,0)</f>
        <v>DOM</v>
      </c>
    </row>
    <row r="34" spans="1:19" x14ac:dyDescent="0.35">
      <c r="A34" s="22">
        <f t="shared" si="1"/>
        <v>29</v>
      </c>
      <c r="B34" t="s">
        <v>1225</v>
      </c>
      <c r="C34" t="s">
        <v>1226</v>
      </c>
      <c r="D34" s="19">
        <v>0</v>
      </c>
      <c r="E34" s="19">
        <v>7210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8240</v>
      </c>
      <c r="N34" s="19">
        <v>0</v>
      </c>
      <c r="O34" s="19">
        <v>0</v>
      </c>
      <c r="P34" s="19">
        <v>15450</v>
      </c>
      <c r="Q34" s="19">
        <v>12205500</v>
      </c>
      <c r="S34" t="e">
        <f>VLOOKUP($C34,[1]FPBD2023!$B$1:$E$982,4,0)</f>
        <v>#N/A</v>
      </c>
    </row>
    <row r="35" spans="1:19" x14ac:dyDescent="0.35">
      <c r="A35" s="22">
        <f t="shared" si="1"/>
        <v>30</v>
      </c>
      <c r="B35" t="s">
        <v>1227</v>
      </c>
      <c r="C35" t="s">
        <v>1228</v>
      </c>
      <c r="D35" s="19">
        <v>0</v>
      </c>
      <c r="E35" s="19">
        <v>82</v>
      </c>
      <c r="F35" s="19">
        <v>82</v>
      </c>
      <c r="G35" s="19">
        <v>82</v>
      </c>
      <c r="H35" s="19">
        <v>82</v>
      </c>
      <c r="I35" s="19">
        <v>82</v>
      </c>
      <c r="J35" s="19">
        <v>164</v>
      </c>
      <c r="K35" s="19">
        <v>164</v>
      </c>
      <c r="L35" s="19">
        <v>0</v>
      </c>
      <c r="M35" s="19">
        <v>164</v>
      </c>
      <c r="N35" s="19">
        <v>164</v>
      </c>
      <c r="O35" s="19">
        <v>82</v>
      </c>
      <c r="P35" s="19">
        <v>1148</v>
      </c>
      <c r="Q35" s="19">
        <v>918400</v>
      </c>
      <c r="S35" t="e">
        <f>VLOOKUP($C35,[1]FPBD2023!$B$1:$E$982,4,0)</f>
        <v>#N/A</v>
      </c>
    </row>
    <row r="36" spans="1:19" x14ac:dyDescent="0.35">
      <c r="A36" s="22">
        <f t="shared" si="1"/>
        <v>31</v>
      </c>
      <c r="B36" t="s">
        <v>1229</v>
      </c>
      <c r="C36" t="s">
        <v>1230</v>
      </c>
      <c r="D36" s="19">
        <v>0</v>
      </c>
      <c r="E36" s="19">
        <v>82</v>
      </c>
      <c r="F36" s="19">
        <v>82</v>
      </c>
      <c r="G36" s="19">
        <v>82</v>
      </c>
      <c r="H36" s="19">
        <v>82</v>
      </c>
      <c r="I36" s="19">
        <v>82</v>
      </c>
      <c r="J36" s="19">
        <v>164</v>
      </c>
      <c r="K36" s="19">
        <v>164</v>
      </c>
      <c r="L36" s="19">
        <v>0</v>
      </c>
      <c r="M36" s="19">
        <v>164</v>
      </c>
      <c r="N36" s="19">
        <v>164</v>
      </c>
      <c r="O36" s="19">
        <v>82</v>
      </c>
      <c r="P36" s="19">
        <v>1148</v>
      </c>
      <c r="Q36" s="19">
        <v>229600</v>
      </c>
      <c r="S36" t="e">
        <f>VLOOKUP($C36,[1]FPBD2023!$B$1:$E$982,4,0)</f>
        <v>#N/A</v>
      </c>
    </row>
    <row r="37" spans="1:19" x14ac:dyDescent="0.35">
      <c r="A37" s="22">
        <f t="shared" si="1"/>
        <v>32</v>
      </c>
      <c r="B37" t="s">
        <v>34</v>
      </c>
      <c r="C37" t="s">
        <v>35</v>
      </c>
      <c r="D37" s="19">
        <v>0</v>
      </c>
      <c r="E37" s="19">
        <v>6386</v>
      </c>
      <c r="F37" s="19">
        <v>15821</v>
      </c>
      <c r="G37" s="19">
        <v>0</v>
      </c>
      <c r="H37" s="19">
        <v>0</v>
      </c>
      <c r="I37" s="19">
        <v>0</v>
      </c>
      <c r="J37" s="19">
        <v>15821</v>
      </c>
      <c r="K37" s="19">
        <v>0</v>
      </c>
      <c r="L37" s="19">
        <v>0</v>
      </c>
      <c r="M37" s="19">
        <v>15821</v>
      </c>
      <c r="N37" s="19">
        <v>0</v>
      </c>
      <c r="O37" s="19">
        <v>4120</v>
      </c>
      <c r="P37" s="19">
        <v>57969</v>
      </c>
      <c r="Q37" s="19">
        <v>45795510</v>
      </c>
      <c r="S37" t="str">
        <f>VLOOKUP($C37,[1]FPBD2023!$B$1:$E$982,4,0)</f>
        <v>DOM</v>
      </c>
    </row>
    <row r="38" spans="1:19" x14ac:dyDescent="0.35">
      <c r="A38" s="22">
        <f t="shared" si="1"/>
        <v>33</v>
      </c>
      <c r="B38" t="s">
        <v>1232</v>
      </c>
      <c r="C38" t="s">
        <v>1233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308</v>
      </c>
      <c r="L38" s="19">
        <v>0</v>
      </c>
      <c r="M38" s="19">
        <v>0</v>
      </c>
      <c r="N38" s="19">
        <v>308</v>
      </c>
      <c r="O38" s="19">
        <v>0</v>
      </c>
      <c r="P38" s="19">
        <v>616</v>
      </c>
      <c r="Q38" s="19">
        <v>646800</v>
      </c>
      <c r="S38" t="e">
        <f>VLOOKUP($C38,[1]FPBD2023!$B$1:$E$982,4,0)</f>
        <v>#N/A</v>
      </c>
    </row>
    <row r="39" spans="1:19" x14ac:dyDescent="0.35">
      <c r="A39" s="22">
        <f t="shared" si="1"/>
        <v>34</v>
      </c>
      <c r="B39" t="s">
        <v>36</v>
      </c>
      <c r="C39" t="s">
        <v>37</v>
      </c>
      <c r="D39" s="19">
        <v>0</v>
      </c>
      <c r="E39" s="19">
        <v>326</v>
      </c>
      <c r="F39" s="19">
        <v>222</v>
      </c>
      <c r="G39" s="19">
        <v>0</v>
      </c>
      <c r="H39" s="19">
        <v>0</v>
      </c>
      <c r="I39" s="19">
        <v>0</v>
      </c>
      <c r="J39" s="19">
        <v>46</v>
      </c>
      <c r="K39" s="19">
        <v>152</v>
      </c>
      <c r="L39" s="19">
        <v>0</v>
      </c>
      <c r="M39" s="19">
        <v>0</v>
      </c>
      <c r="N39" s="19">
        <v>75</v>
      </c>
      <c r="O39" s="19">
        <v>0</v>
      </c>
      <c r="P39" s="19">
        <v>821</v>
      </c>
      <c r="Q39" s="19">
        <v>152706</v>
      </c>
      <c r="S39" t="str">
        <f>VLOOKUP($C39,[1]FPBD2023!$B$1:$E$982,4,0)</f>
        <v>DOM</v>
      </c>
    </row>
    <row r="40" spans="1:19" x14ac:dyDescent="0.35">
      <c r="A40" s="22">
        <f t="shared" si="1"/>
        <v>35</v>
      </c>
      <c r="B40" t="s">
        <v>38</v>
      </c>
      <c r="C40" t="s">
        <v>39</v>
      </c>
      <c r="D40" s="19">
        <v>0</v>
      </c>
      <c r="E40" s="19">
        <v>326</v>
      </c>
      <c r="F40" s="19">
        <v>222</v>
      </c>
      <c r="G40" s="19">
        <v>0</v>
      </c>
      <c r="H40" s="19">
        <v>0</v>
      </c>
      <c r="I40" s="19">
        <v>0</v>
      </c>
      <c r="J40" s="19">
        <v>46</v>
      </c>
      <c r="K40" s="19">
        <v>152</v>
      </c>
      <c r="L40" s="19">
        <v>0</v>
      </c>
      <c r="M40" s="19">
        <v>0</v>
      </c>
      <c r="N40" s="19">
        <v>75</v>
      </c>
      <c r="O40" s="19">
        <v>0</v>
      </c>
      <c r="P40" s="19">
        <v>821</v>
      </c>
      <c r="Q40" s="19">
        <v>266825</v>
      </c>
      <c r="S40" t="str">
        <f>VLOOKUP($C40,[1]FPBD2023!$B$1:$E$982,4,0)</f>
        <v>DOM</v>
      </c>
    </row>
    <row r="41" spans="1:19" x14ac:dyDescent="0.35">
      <c r="A41" s="22">
        <f t="shared" si="1"/>
        <v>36</v>
      </c>
      <c r="B41" t="s">
        <v>1234</v>
      </c>
      <c r="C41" t="s">
        <v>1235</v>
      </c>
      <c r="D41" s="19">
        <v>0</v>
      </c>
      <c r="E41" s="19">
        <v>235</v>
      </c>
      <c r="F41" s="19">
        <v>0</v>
      </c>
      <c r="G41" s="19">
        <v>0</v>
      </c>
      <c r="H41" s="19">
        <v>0</v>
      </c>
      <c r="I41" s="19">
        <v>0</v>
      </c>
      <c r="J41" s="19">
        <v>26</v>
      </c>
      <c r="K41" s="19">
        <v>235</v>
      </c>
      <c r="L41" s="19">
        <v>0</v>
      </c>
      <c r="M41" s="19">
        <v>0</v>
      </c>
      <c r="N41" s="19">
        <v>235</v>
      </c>
      <c r="O41" s="19">
        <v>0</v>
      </c>
      <c r="P41" s="19">
        <v>731</v>
      </c>
      <c r="Q41" s="19">
        <v>237575</v>
      </c>
      <c r="S41" t="str">
        <f>VLOOKUP($C41,[1]FPBD2023!$B$1:$E$982,4,0)</f>
        <v>DOM</v>
      </c>
    </row>
    <row r="42" spans="1:19" x14ac:dyDescent="0.35">
      <c r="A42" s="22">
        <f t="shared" si="1"/>
        <v>37</v>
      </c>
      <c r="B42" t="s">
        <v>1236</v>
      </c>
      <c r="C42" t="s">
        <v>1237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308</v>
      </c>
      <c r="L42" s="19">
        <v>0</v>
      </c>
      <c r="M42" s="19">
        <v>0</v>
      </c>
      <c r="N42" s="19">
        <v>308</v>
      </c>
      <c r="O42" s="19">
        <v>0</v>
      </c>
      <c r="P42" s="19">
        <v>616</v>
      </c>
      <c r="Q42" s="19">
        <v>425040</v>
      </c>
      <c r="S42" t="e">
        <f>VLOOKUP($C42,[1]FPBD2023!$B$1:$E$982,4,0)</f>
        <v>#N/A</v>
      </c>
    </row>
    <row r="43" spans="1:19" x14ac:dyDescent="0.35">
      <c r="A43" s="22">
        <f t="shared" si="1"/>
        <v>38</v>
      </c>
      <c r="B43" t="s">
        <v>40</v>
      </c>
      <c r="C43" t="s">
        <v>41</v>
      </c>
      <c r="D43" s="19">
        <v>2326</v>
      </c>
      <c r="E43" s="19">
        <v>1744</v>
      </c>
      <c r="F43" s="19">
        <v>1744</v>
      </c>
      <c r="G43" s="19">
        <v>1744</v>
      </c>
      <c r="H43" s="19">
        <v>2326</v>
      </c>
      <c r="I43" s="19">
        <v>1163</v>
      </c>
      <c r="J43" s="19">
        <v>1744</v>
      </c>
      <c r="K43" s="19">
        <v>1744</v>
      </c>
      <c r="L43" s="19">
        <v>2326</v>
      </c>
      <c r="M43" s="19">
        <v>1744</v>
      </c>
      <c r="N43" s="19">
        <v>1744</v>
      </c>
      <c r="O43" s="19">
        <v>1744</v>
      </c>
      <c r="P43" s="19">
        <v>22093</v>
      </c>
      <c r="Q43" s="19">
        <v>5788366</v>
      </c>
      <c r="S43" t="str">
        <f>VLOOKUP($C43,[1]FPBD2023!$B$1:$E$982,4,0)</f>
        <v>DOM</v>
      </c>
    </row>
    <row r="44" spans="1:19" x14ac:dyDescent="0.35">
      <c r="A44" s="22">
        <f t="shared" si="1"/>
        <v>39</v>
      </c>
      <c r="B44" t="s">
        <v>42</v>
      </c>
      <c r="C44" t="s">
        <v>43</v>
      </c>
      <c r="D44" s="19">
        <v>0</v>
      </c>
      <c r="E44" s="19">
        <v>14544</v>
      </c>
      <c r="F44" s="19">
        <v>11635</v>
      </c>
      <c r="G44" s="19">
        <v>0</v>
      </c>
      <c r="H44" s="19">
        <v>0</v>
      </c>
      <c r="I44" s="19">
        <v>0</v>
      </c>
      <c r="J44" s="19">
        <v>14544</v>
      </c>
      <c r="K44" s="19">
        <v>11635</v>
      </c>
      <c r="L44" s="19">
        <v>0</v>
      </c>
      <c r="M44" s="19">
        <v>0</v>
      </c>
      <c r="N44" s="19">
        <v>0</v>
      </c>
      <c r="O44" s="19">
        <v>0</v>
      </c>
      <c r="P44" s="19">
        <v>52358</v>
      </c>
      <c r="Q44" s="19">
        <v>12042340</v>
      </c>
      <c r="S44" t="str">
        <f>VLOOKUP($C44,[1]FPBD2023!$B$1:$E$982,4,0)</f>
        <v>DOM</v>
      </c>
    </row>
    <row r="45" spans="1:19" x14ac:dyDescent="0.35">
      <c r="A45" s="22">
        <f t="shared" si="1"/>
        <v>40</v>
      </c>
      <c r="B45" t="s">
        <v>1238</v>
      </c>
      <c r="C45" t="s">
        <v>1239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19285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19285</v>
      </c>
      <c r="Q45" s="19">
        <v>15235150</v>
      </c>
      <c r="S45" t="e">
        <f>VLOOKUP($C45,[1]FPBD2023!$B$1:$E$982,4,0)</f>
        <v>#N/A</v>
      </c>
    </row>
    <row r="46" spans="1:19" x14ac:dyDescent="0.35">
      <c r="A46" s="22">
        <f t="shared" si="1"/>
        <v>41</v>
      </c>
      <c r="B46" t="s">
        <v>1240</v>
      </c>
      <c r="C46" t="s">
        <v>1241</v>
      </c>
      <c r="D46" s="19">
        <v>0</v>
      </c>
      <c r="E46" s="19">
        <v>0</v>
      </c>
      <c r="F46" s="19">
        <v>0</v>
      </c>
      <c r="G46" s="19">
        <v>49440</v>
      </c>
      <c r="H46" s="19">
        <v>0</v>
      </c>
      <c r="I46" s="19">
        <v>0</v>
      </c>
      <c r="J46" s="19">
        <v>49440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98880</v>
      </c>
      <c r="Q46" s="19">
        <v>49835520</v>
      </c>
      <c r="S46" t="e">
        <f>VLOOKUP($C46,[1]FPBD2023!$B$1:$E$982,4,0)</f>
        <v>#N/A</v>
      </c>
    </row>
    <row r="47" spans="1:19" x14ac:dyDescent="0.35">
      <c r="A47" s="22">
        <f t="shared" si="1"/>
        <v>42</v>
      </c>
      <c r="B47" t="s">
        <v>44</v>
      </c>
      <c r="C47" t="s">
        <v>45</v>
      </c>
      <c r="D47" s="19">
        <v>0</v>
      </c>
      <c r="E47" s="19">
        <v>0</v>
      </c>
      <c r="F47" s="19">
        <v>0</v>
      </c>
      <c r="G47" s="19">
        <v>49440</v>
      </c>
      <c r="H47" s="19">
        <v>0</v>
      </c>
      <c r="I47" s="19">
        <v>0</v>
      </c>
      <c r="J47" s="19">
        <v>49440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98880</v>
      </c>
      <c r="Q47" s="19">
        <v>17798400</v>
      </c>
      <c r="S47" t="str">
        <f>VLOOKUP($C47,[1]FPBD2023!$B$1:$E$982,4,0)</f>
        <v>DOM</v>
      </c>
    </row>
    <row r="48" spans="1:19" x14ac:dyDescent="0.35">
      <c r="A48" s="22">
        <f t="shared" si="1"/>
        <v>43</v>
      </c>
      <c r="B48" t="s">
        <v>46</v>
      </c>
      <c r="C48" t="s">
        <v>47</v>
      </c>
      <c r="D48" s="19">
        <v>784</v>
      </c>
      <c r="E48" s="19">
        <v>784</v>
      </c>
      <c r="F48" s="19">
        <v>780</v>
      </c>
      <c r="G48" s="19">
        <v>784</v>
      </c>
      <c r="H48" s="19">
        <v>784</v>
      </c>
      <c r="I48" s="19">
        <v>1564</v>
      </c>
      <c r="J48" s="19">
        <v>784</v>
      </c>
      <c r="K48" s="19">
        <v>784</v>
      </c>
      <c r="L48" s="19">
        <v>784</v>
      </c>
      <c r="M48" s="19">
        <v>1564</v>
      </c>
      <c r="N48" s="19">
        <v>784</v>
      </c>
      <c r="O48" s="19">
        <v>784</v>
      </c>
      <c r="P48" s="19">
        <v>10964</v>
      </c>
      <c r="Q48" s="19">
        <v>1206040</v>
      </c>
      <c r="S48" t="str">
        <f>VLOOKUP($C48,[1]FPBD2023!$B$1:$E$982,4,0)</f>
        <v>DOM</v>
      </c>
    </row>
    <row r="49" spans="1:19" x14ac:dyDescent="0.35">
      <c r="A49" s="22">
        <f t="shared" si="1"/>
        <v>44</v>
      </c>
      <c r="B49" t="s">
        <v>48</v>
      </c>
      <c r="C49" t="s">
        <v>49</v>
      </c>
      <c r="D49" s="19">
        <v>0</v>
      </c>
      <c r="E49" s="19">
        <v>127</v>
      </c>
      <c r="F49" s="19">
        <v>0</v>
      </c>
      <c r="G49" s="19">
        <v>148</v>
      </c>
      <c r="H49" s="19">
        <v>296</v>
      </c>
      <c r="I49" s="19">
        <v>0</v>
      </c>
      <c r="J49" s="19">
        <v>148</v>
      </c>
      <c r="K49" s="19">
        <v>0</v>
      </c>
      <c r="L49" s="19">
        <v>148</v>
      </c>
      <c r="M49" s="19">
        <v>0</v>
      </c>
      <c r="N49" s="19">
        <v>0</v>
      </c>
      <c r="O49" s="19">
        <v>296</v>
      </c>
      <c r="P49" s="19">
        <v>1163</v>
      </c>
      <c r="Q49" s="19">
        <v>76758</v>
      </c>
      <c r="S49" t="str">
        <f>VLOOKUP($C49,[1]FPBD2023!$B$1:$E$982,4,0)</f>
        <v>DOM</v>
      </c>
    </row>
    <row r="50" spans="1:19" x14ac:dyDescent="0.35">
      <c r="A50" s="22">
        <f t="shared" si="1"/>
        <v>45</v>
      </c>
      <c r="B50" t="s">
        <v>1242</v>
      </c>
      <c r="C50" t="s">
        <v>1243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15450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15450</v>
      </c>
      <c r="Q50" s="19">
        <v>7786800</v>
      </c>
      <c r="S50" t="e">
        <f>VLOOKUP($C50,[1]FPBD2023!$B$1:$E$982,4,0)</f>
        <v>#N/A</v>
      </c>
    </row>
    <row r="51" spans="1:19" x14ac:dyDescent="0.35">
      <c r="A51" s="22">
        <f t="shared" si="1"/>
        <v>46</v>
      </c>
      <c r="B51" t="s">
        <v>50</v>
      </c>
      <c r="C51" t="s">
        <v>51</v>
      </c>
      <c r="D51" s="19">
        <v>2030</v>
      </c>
      <c r="E51" s="19">
        <v>0</v>
      </c>
      <c r="F51" s="19">
        <v>2233</v>
      </c>
      <c r="G51" s="19">
        <v>0</v>
      </c>
      <c r="H51" s="19">
        <v>6699</v>
      </c>
      <c r="I51" s="19">
        <v>0</v>
      </c>
      <c r="J51" s="19">
        <v>10150</v>
      </c>
      <c r="K51" s="19">
        <v>0</v>
      </c>
      <c r="L51" s="19">
        <v>2233</v>
      </c>
      <c r="M51" s="19">
        <v>0</v>
      </c>
      <c r="N51" s="19">
        <v>4466</v>
      </c>
      <c r="O51" s="19">
        <v>0</v>
      </c>
      <c r="P51" s="19">
        <v>27811</v>
      </c>
      <c r="Q51" s="19">
        <v>6396530</v>
      </c>
      <c r="S51" t="str">
        <f>VLOOKUP($C51,[1]FPBD2023!$B$1:$E$982,4,0)</f>
        <v>DOM</v>
      </c>
    </row>
    <row r="52" spans="1:19" x14ac:dyDescent="0.35">
      <c r="A52" s="22">
        <f t="shared" si="1"/>
        <v>47</v>
      </c>
      <c r="B52" t="s">
        <v>52</v>
      </c>
      <c r="C52" t="s">
        <v>53</v>
      </c>
      <c r="D52" s="19">
        <v>0</v>
      </c>
      <c r="E52" s="19">
        <v>3152</v>
      </c>
      <c r="F52" s="19">
        <v>0</v>
      </c>
      <c r="G52" s="19">
        <v>0</v>
      </c>
      <c r="H52" s="19">
        <v>0</v>
      </c>
      <c r="I52" s="19">
        <v>3546</v>
      </c>
      <c r="J52" s="19">
        <v>0</v>
      </c>
      <c r="K52" s="19">
        <v>0</v>
      </c>
      <c r="L52" s="19">
        <v>0</v>
      </c>
      <c r="M52" s="19">
        <v>2364</v>
      </c>
      <c r="N52" s="19">
        <v>0</v>
      </c>
      <c r="O52" s="19">
        <v>0</v>
      </c>
      <c r="P52" s="19">
        <v>9062</v>
      </c>
      <c r="Q52" s="19">
        <v>897138</v>
      </c>
      <c r="S52" t="str">
        <f>VLOOKUP($C52,[1]FPBD2023!$B$1:$E$982,4,0)</f>
        <v>DOM</v>
      </c>
    </row>
    <row r="53" spans="1:19" x14ac:dyDescent="0.35">
      <c r="A53" s="22">
        <f t="shared" si="1"/>
        <v>48</v>
      </c>
      <c r="B53" t="s">
        <v>54</v>
      </c>
      <c r="C53" t="s">
        <v>55</v>
      </c>
      <c r="D53" s="19">
        <v>0</v>
      </c>
      <c r="E53" s="19">
        <v>2835</v>
      </c>
      <c r="F53" s="19">
        <v>2835</v>
      </c>
      <c r="G53" s="19">
        <v>0</v>
      </c>
      <c r="H53" s="19">
        <v>0</v>
      </c>
      <c r="I53" s="19">
        <v>2835</v>
      </c>
      <c r="J53" s="19">
        <v>0</v>
      </c>
      <c r="K53" s="19">
        <v>2835</v>
      </c>
      <c r="L53" s="19">
        <v>0</v>
      </c>
      <c r="M53" s="19">
        <v>0</v>
      </c>
      <c r="N53" s="19">
        <v>2835</v>
      </c>
      <c r="O53" s="19">
        <v>2835</v>
      </c>
      <c r="P53" s="19">
        <v>17010</v>
      </c>
      <c r="Q53" s="19">
        <v>1309770</v>
      </c>
      <c r="S53" t="str">
        <f>VLOOKUP($C53,[1]FPBD2023!$B$1:$E$982,4,0)</f>
        <v>DOM</v>
      </c>
    </row>
    <row r="54" spans="1:19" x14ac:dyDescent="0.35">
      <c r="A54" s="22">
        <f t="shared" si="1"/>
        <v>49</v>
      </c>
      <c r="B54" t="s">
        <v>56</v>
      </c>
      <c r="C54" t="s">
        <v>57</v>
      </c>
      <c r="D54" s="19">
        <v>0</v>
      </c>
      <c r="E54" s="19">
        <v>45360</v>
      </c>
      <c r="F54" s="19">
        <v>56700</v>
      </c>
      <c r="G54" s="19">
        <v>0</v>
      </c>
      <c r="H54" s="19">
        <v>56700</v>
      </c>
      <c r="I54" s="19">
        <v>51030</v>
      </c>
      <c r="J54" s="19">
        <v>0</v>
      </c>
      <c r="K54" s="19">
        <v>62370</v>
      </c>
      <c r="L54" s="19">
        <v>51030</v>
      </c>
      <c r="M54" s="19">
        <v>0</v>
      </c>
      <c r="N54" s="19">
        <v>62370</v>
      </c>
      <c r="O54" s="19">
        <v>68040</v>
      </c>
      <c r="P54" s="19">
        <v>453600</v>
      </c>
      <c r="Q54" s="19">
        <v>34927200</v>
      </c>
      <c r="S54" t="str">
        <f>VLOOKUP($C54,[1]FPBD2023!$B$1:$E$982,4,0)</f>
        <v>DOM</v>
      </c>
    </row>
    <row r="55" spans="1:19" x14ac:dyDescent="0.35">
      <c r="A55" s="22">
        <f t="shared" si="1"/>
        <v>50</v>
      </c>
      <c r="B55" t="s">
        <v>58</v>
      </c>
      <c r="C55" t="s">
        <v>59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2384</v>
      </c>
      <c r="N55" s="19">
        <v>0</v>
      </c>
      <c r="O55" s="19">
        <v>0</v>
      </c>
      <c r="P55" s="19">
        <v>2384</v>
      </c>
      <c r="Q55" s="19">
        <v>183568</v>
      </c>
      <c r="S55" t="str">
        <f>VLOOKUP($C55,[1]FPBD2023!$B$1:$E$982,4,0)</f>
        <v>DOM</v>
      </c>
    </row>
    <row r="56" spans="1:19" x14ac:dyDescent="0.35">
      <c r="A56" s="22">
        <f t="shared" si="1"/>
        <v>51</v>
      </c>
      <c r="B56" t="s">
        <v>1984</v>
      </c>
      <c r="C56" t="s">
        <v>1957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2384</v>
      </c>
      <c r="L56" s="19">
        <v>0</v>
      </c>
      <c r="M56" s="19">
        <v>0</v>
      </c>
      <c r="N56" s="19">
        <v>2384</v>
      </c>
      <c r="O56" s="19">
        <v>0</v>
      </c>
      <c r="P56" s="19">
        <v>4768</v>
      </c>
      <c r="Q56" s="19">
        <v>343296</v>
      </c>
      <c r="S56" t="e">
        <f>VLOOKUP($C56,[1]FPBD2023!$B$1:$E$982,4,0)</f>
        <v>#N/A</v>
      </c>
    </row>
    <row r="57" spans="1:19" x14ac:dyDescent="0.35">
      <c r="A57" s="22">
        <f t="shared" si="1"/>
        <v>52</v>
      </c>
      <c r="B57" t="s">
        <v>58</v>
      </c>
      <c r="C57" t="s">
        <v>60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2384</v>
      </c>
      <c r="N57" s="19">
        <v>0</v>
      </c>
      <c r="O57" s="19">
        <v>0</v>
      </c>
      <c r="P57" s="19">
        <v>2384</v>
      </c>
      <c r="Q57" s="19">
        <v>183568</v>
      </c>
      <c r="S57" t="str">
        <f>VLOOKUP($C57,[1]FPBD2023!$B$1:$E$982,4,0)</f>
        <v>DOM</v>
      </c>
    </row>
    <row r="58" spans="1:19" x14ac:dyDescent="0.35">
      <c r="A58" s="22">
        <f t="shared" si="1"/>
        <v>53</v>
      </c>
      <c r="B58" t="s">
        <v>61</v>
      </c>
      <c r="C58" t="s">
        <v>62</v>
      </c>
      <c r="D58" s="19">
        <v>0</v>
      </c>
      <c r="E58" s="19">
        <v>266</v>
      </c>
      <c r="F58" s="19">
        <v>0</v>
      </c>
      <c r="G58" s="19">
        <v>639</v>
      </c>
      <c r="H58" s="19">
        <v>491</v>
      </c>
      <c r="I58" s="19">
        <v>0</v>
      </c>
      <c r="J58" s="19">
        <v>228</v>
      </c>
      <c r="K58" s="19">
        <v>0</v>
      </c>
      <c r="L58" s="19">
        <v>639</v>
      </c>
      <c r="M58" s="19">
        <v>0</v>
      </c>
      <c r="N58" s="19">
        <v>0</v>
      </c>
      <c r="O58" s="19">
        <v>491</v>
      </c>
      <c r="P58" s="19">
        <v>2754</v>
      </c>
      <c r="Q58" s="19">
        <v>272646</v>
      </c>
      <c r="S58" t="str">
        <f>VLOOKUP($C58,[1]FPBD2023!$B$1:$E$982,4,0)</f>
        <v>DOM</v>
      </c>
    </row>
    <row r="59" spans="1:19" x14ac:dyDescent="0.35">
      <c r="A59" s="22">
        <f t="shared" si="1"/>
        <v>54</v>
      </c>
      <c r="B59" t="s">
        <v>63</v>
      </c>
      <c r="C59" t="s">
        <v>64</v>
      </c>
      <c r="D59" s="19">
        <v>25619</v>
      </c>
      <c r="E59" s="19">
        <v>11318</v>
      </c>
      <c r="F59" s="19">
        <v>13792</v>
      </c>
      <c r="G59" s="19">
        <v>30077</v>
      </c>
      <c r="H59" s="19">
        <v>28400</v>
      </c>
      <c r="I59" s="19">
        <v>18646</v>
      </c>
      <c r="J59" s="19">
        <v>10899</v>
      </c>
      <c r="K59" s="19">
        <v>12819</v>
      </c>
      <c r="L59" s="19">
        <v>27318</v>
      </c>
      <c r="M59" s="19">
        <v>28819</v>
      </c>
      <c r="N59" s="19">
        <v>20918</v>
      </c>
      <c r="O59" s="19">
        <v>19638</v>
      </c>
      <c r="P59" s="19">
        <v>248263</v>
      </c>
      <c r="Q59" s="19">
        <v>106753090</v>
      </c>
      <c r="S59" t="str">
        <f>VLOOKUP($C59,[1]FPBD2023!$B$1:$E$982,4,0)</f>
        <v>DOM</v>
      </c>
    </row>
    <row r="60" spans="1:19" x14ac:dyDescent="0.35">
      <c r="A60" s="22">
        <f t="shared" si="1"/>
        <v>55</v>
      </c>
      <c r="B60" t="s">
        <v>65</v>
      </c>
      <c r="C60" t="s">
        <v>66</v>
      </c>
      <c r="D60" s="19">
        <v>7355</v>
      </c>
      <c r="E60" s="19">
        <v>0</v>
      </c>
      <c r="F60" s="19">
        <v>7355</v>
      </c>
      <c r="G60" s="19">
        <v>0</v>
      </c>
      <c r="H60" s="19">
        <v>7355</v>
      </c>
      <c r="I60" s="19">
        <v>0</v>
      </c>
      <c r="J60" s="19">
        <v>7355</v>
      </c>
      <c r="K60" s="19">
        <v>0</v>
      </c>
      <c r="L60" s="19">
        <v>0</v>
      </c>
      <c r="M60" s="19">
        <v>7355</v>
      </c>
      <c r="N60" s="19">
        <v>0</v>
      </c>
      <c r="O60" s="19">
        <v>0</v>
      </c>
      <c r="P60" s="19">
        <v>36775</v>
      </c>
      <c r="Q60" s="19">
        <v>2831675</v>
      </c>
      <c r="S60" t="str">
        <f>VLOOKUP($C60,[1]FPBD2023!$B$1:$E$982,4,0)</f>
        <v>DOM</v>
      </c>
    </row>
    <row r="61" spans="1:19" x14ac:dyDescent="0.35">
      <c r="A61" s="22">
        <f t="shared" si="1"/>
        <v>56</v>
      </c>
      <c r="B61" t="s">
        <v>1244</v>
      </c>
      <c r="C61" t="s">
        <v>1245</v>
      </c>
      <c r="D61" s="19">
        <v>0</v>
      </c>
      <c r="E61" s="19">
        <v>0</v>
      </c>
      <c r="F61" s="19">
        <v>1226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1226</v>
      </c>
      <c r="Q61" s="19">
        <v>88272</v>
      </c>
      <c r="S61" t="e">
        <f>VLOOKUP($C61,[1]FPBD2023!$B$1:$E$982,4,0)</f>
        <v>#N/A</v>
      </c>
    </row>
    <row r="62" spans="1:19" x14ac:dyDescent="0.35">
      <c r="A62" s="22">
        <f t="shared" si="1"/>
        <v>57</v>
      </c>
      <c r="B62" t="s">
        <v>1958</v>
      </c>
      <c r="C62" t="s">
        <v>1959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8243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8243</v>
      </c>
      <c r="Q62" s="19">
        <v>634711</v>
      </c>
      <c r="S62" t="str">
        <f>VLOOKUP($C62,[1]FPBD2023!$B$1:$E$982,4,0)</f>
        <v>DOM</v>
      </c>
    </row>
    <row r="63" spans="1:19" x14ac:dyDescent="0.35">
      <c r="A63" s="22">
        <f t="shared" si="1"/>
        <v>58</v>
      </c>
      <c r="B63" t="s">
        <v>67</v>
      </c>
      <c r="C63" t="s">
        <v>68</v>
      </c>
      <c r="D63" s="19">
        <v>0</v>
      </c>
      <c r="E63" s="19">
        <v>0</v>
      </c>
      <c r="F63" s="19">
        <v>0</v>
      </c>
      <c r="G63" s="19">
        <v>7506</v>
      </c>
      <c r="H63" s="19">
        <v>0</v>
      </c>
      <c r="I63" s="19">
        <v>0</v>
      </c>
      <c r="J63" s="19">
        <v>0</v>
      </c>
      <c r="K63" s="19">
        <v>0</v>
      </c>
      <c r="L63" s="19">
        <v>8478</v>
      </c>
      <c r="M63" s="19">
        <v>0</v>
      </c>
      <c r="N63" s="19">
        <v>0</v>
      </c>
      <c r="O63" s="19">
        <v>0</v>
      </c>
      <c r="P63" s="19">
        <v>15984</v>
      </c>
      <c r="Q63" s="19">
        <v>1230768</v>
      </c>
      <c r="S63" t="str">
        <f>VLOOKUP($C63,[1]FPBD2023!$B$1:$E$982,4,0)</f>
        <v>DOM</v>
      </c>
    </row>
    <row r="64" spans="1:19" x14ac:dyDescent="0.35">
      <c r="A64" s="22">
        <f t="shared" si="1"/>
        <v>59</v>
      </c>
      <c r="B64" t="s">
        <v>1960</v>
      </c>
      <c r="C64" t="s">
        <v>1961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8243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8243</v>
      </c>
      <c r="Q64" s="19">
        <v>634711</v>
      </c>
      <c r="S64" t="str">
        <f>VLOOKUP($C64,[1]FPBD2023!$B$1:$E$982,4,0)</f>
        <v>DOM</v>
      </c>
    </row>
    <row r="65" spans="1:19" x14ac:dyDescent="0.35">
      <c r="A65" s="22">
        <f t="shared" si="1"/>
        <v>60</v>
      </c>
      <c r="B65" t="s">
        <v>1246</v>
      </c>
      <c r="C65" t="s">
        <v>1247</v>
      </c>
      <c r="D65" s="19">
        <v>0</v>
      </c>
      <c r="E65" s="19">
        <v>8478</v>
      </c>
      <c r="F65" s="19">
        <v>0</v>
      </c>
      <c r="G65" s="19">
        <v>0</v>
      </c>
      <c r="H65" s="19">
        <v>0</v>
      </c>
      <c r="I65" s="19">
        <v>0</v>
      </c>
      <c r="J65" s="19">
        <v>8478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16956</v>
      </c>
      <c r="Q65" s="19">
        <v>1305612</v>
      </c>
      <c r="S65" t="str">
        <f>VLOOKUP($C65,[1]FPBD2023!$B$1:$E$982,4,0)</f>
        <v>DOM</v>
      </c>
    </row>
    <row r="66" spans="1:19" x14ac:dyDescent="0.35">
      <c r="A66" s="22">
        <f t="shared" si="1"/>
        <v>61</v>
      </c>
      <c r="B66" t="s">
        <v>69</v>
      </c>
      <c r="C66" t="s">
        <v>70</v>
      </c>
      <c r="D66" s="19">
        <v>0</v>
      </c>
      <c r="E66" s="19">
        <v>30385</v>
      </c>
      <c r="F66" s="19">
        <v>0</v>
      </c>
      <c r="G66" s="19">
        <v>0</v>
      </c>
      <c r="H66" s="19">
        <v>0</v>
      </c>
      <c r="I66" s="19">
        <v>15450</v>
      </c>
      <c r="J66" s="19">
        <v>0</v>
      </c>
      <c r="K66" s="19">
        <v>12360</v>
      </c>
      <c r="L66" s="19">
        <v>0</v>
      </c>
      <c r="M66" s="19">
        <v>23690</v>
      </c>
      <c r="N66" s="19">
        <v>0</v>
      </c>
      <c r="O66" s="19">
        <v>0</v>
      </c>
      <c r="P66" s="19">
        <v>81885</v>
      </c>
      <c r="Q66" s="19">
        <v>64689150</v>
      </c>
      <c r="S66" t="str">
        <f>VLOOKUP($C66,[1]FPBD2023!$B$1:$E$982,4,0)</f>
        <v>DOM</v>
      </c>
    </row>
    <row r="67" spans="1:19" x14ac:dyDescent="0.35">
      <c r="A67" s="22">
        <f t="shared" si="1"/>
        <v>62</v>
      </c>
      <c r="B67" t="s">
        <v>71</v>
      </c>
      <c r="C67" t="s">
        <v>72</v>
      </c>
      <c r="D67" s="19">
        <v>25619</v>
      </c>
      <c r="E67" s="19">
        <v>11318</v>
      </c>
      <c r="F67" s="19">
        <v>13792</v>
      </c>
      <c r="G67" s="19">
        <v>30077</v>
      </c>
      <c r="H67" s="19">
        <v>28400</v>
      </c>
      <c r="I67" s="19">
        <v>18646</v>
      </c>
      <c r="J67" s="19">
        <v>10899</v>
      </c>
      <c r="K67" s="19">
        <v>12819</v>
      </c>
      <c r="L67" s="19">
        <v>27318</v>
      </c>
      <c r="M67" s="19">
        <v>28819</v>
      </c>
      <c r="N67" s="19">
        <v>20918</v>
      </c>
      <c r="O67" s="19">
        <v>19638</v>
      </c>
      <c r="P67" s="19">
        <v>248263</v>
      </c>
      <c r="Q67" s="19">
        <v>57100490</v>
      </c>
      <c r="S67" t="str">
        <f>VLOOKUP($C67,[1]FPBD2023!$B$1:$E$982,4,0)</f>
        <v>DOM</v>
      </c>
    </row>
    <row r="68" spans="1:19" x14ac:dyDescent="0.35">
      <c r="A68" s="22">
        <f t="shared" si="1"/>
        <v>63</v>
      </c>
      <c r="B68" t="s">
        <v>1987</v>
      </c>
      <c r="C68" t="s">
        <v>1962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4795</v>
      </c>
      <c r="J68" s="19">
        <v>0</v>
      </c>
      <c r="K68" s="19">
        <v>0</v>
      </c>
      <c r="L68" s="19">
        <v>0</v>
      </c>
      <c r="M68" s="19">
        <v>4795</v>
      </c>
      <c r="N68" s="19">
        <v>0</v>
      </c>
      <c r="O68" s="19">
        <v>0</v>
      </c>
      <c r="P68" s="19">
        <v>9590</v>
      </c>
      <c r="Q68" s="19">
        <v>738430</v>
      </c>
      <c r="S68" t="str">
        <f>VLOOKUP($C68,[1]FPBD2023!$B$1:$E$982,4,0)</f>
        <v>DOM</v>
      </c>
    </row>
    <row r="69" spans="1:19" x14ac:dyDescent="0.35">
      <c r="A69" s="22">
        <f t="shared" si="1"/>
        <v>64</v>
      </c>
      <c r="B69" t="s">
        <v>1248</v>
      </c>
      <c r="C69" t="s">
        <v>1249</v>
      </c>
      <c r="D69" s="19">
        <v>3015</v>
      </c>
      <c r="E69" s="19">
        <v>2010</v>
      </c>
      <c r="F69" s="19">
        <v>4020</v>
      </c>
      <c r="G69" s="19">
        <v>0</v>
      </c>
      <c r="H69" s="19">
        <v>5025</v>
      </c>
      <c r="I69" s="19">
        <v>5025</v>
      </c>
      <c r="J69" s="19">
        <v>2010</v>
      </c>
      <c r="K69" s="19">
        <v>2010</v>
      </c>
      <c r="L69" s="19">
        <v>4020</v>
      </c>
      <c r="M69" s="19">
        <v>4020</v>
      </c>
      <c r="N69" s="19">
        <v>2010</v>
      </c>
      <c r="O69" s="19">
        <v>4020</v>
      </c>
      <c r="P69" s="19">
        <v>37185</v>
      </c>
      <c r="Q69" s="19">
        <v>34396125</v>
      </c>
      <c r="S69" t="e">
        <f>VLOOKUP($C69,[1]FPBD2023!$B$1:$E$982,4,0)</f>
        <v>#N/A</v>
      </c>
    </row>
    <row r="70" spans="1:19" x14ac:dyDescent="0.35">
      <c r="A70" s="22">
        <f t="shared" si="1"/>
        <v>65</v>
      </c>
      <c r="B70" t="s">
        <v>1250</v>
      </c>
      <c r="C70" t="s">
        <v>1251</v>
      </c>
      <c r="D70" s="19">
        <v>3010</v>
      </c>
      <c r="E70" s="19">
        <v>2000</v>
      </c>
      <c r="F70" s="19">
        <v>4020</v>
      </c>
      <c r="G70" s="19">
        <v>0</v>
      </c>
      <c r="H70" s="19">
        <v>5015</v>
      </c>
      <c r="I70" s="19">
        <v>5025</v>
      </c>
      <c r="J70" s="19">
        <v>2000</v>
      </c>
      <c r="K70" s="19">
        <v>2010</v>
      </c>
      <c r="L70" s="19">
        <v>4020</v>
      </c>
      <c r="M70" s="19">
        <v>4010</v>
      </c>
      <c r="N70" s="19">
        <v>2010</v>
      </c>
      <c r="O70" s="19">
        <v>4015</v>
      </c>
      <c r="P70" s="19">
        <v>37135</v>
      </c>
      <c r="Q70" s="19">
        <v>6869975</v>
      </c>
      <c r="S70" t="e">
        <f>VLOOKUP($C70,[1]FPBD2023!$B$1:$E$982,4,0)</f>
        <v>#N/A</v>
      </c>
    </row>
    <row r="71" spans="1:19" x14ac:dyDescent="0.35">
      <c r="A71" s="22">
        <f t="shared" ref="A71:A134" si="2">1+A70</f>
        <v>66</v>
      </c>
      <c r="B71" t="s">
        <v>1252</v>
      </c>
      <c r="C71" t="s">
        <v>1253</v>
      </c>
      <c r="D71" s="19">
        <v>3143</v>
      </c>
      <c r="E71" s="19">
        <v>0</v>
      </c>
      <c r="F71" s="19">
        <v>2694</v>
      </c>
      <c r="G71" s="19">
        <v>0</v>
      </c>
      <c r="H71" s="19">
        <v>4490</v>
      </c>
      <c r="I71" s="19">
        <v>0</v>
      </c>
      <c r="J71" s="19">
        <v>0</v>
      </c>
      <c r="K71" s="19">
        <v>2694</v>
      </c>
      <c r="L71" s="19">
        <v>0</v>
      </c>
      <c r="M71" s="19">
        <v>0</v>
      </c>
      <c r="N71" s="19">
        <v>1347</v>
      </c>
      <c r="O71" s="19">
        <v>0</v>
      </c>
      <c r="P71" s="19">
        <v>14368</v>
      </c>
      <c r="Q71" s="19">
        <v>5172480</v>
      </c>
      <c r="S71" t="e">
        <f>VLOOKUP($C71,[1]FPBD2023!$B$1:$E$982,4,0)</f>
        <v>#N/A</v>
      </c>
    </row>
    <row r="72" spans="1:19" x14ac:dyDescent="0.35">
      <c r="A72" s="22">
        <f t="shared" si="2"/>
        <v>67</v>
      </c>
      <c r="B72" t="s">
        <v>1254</v>
      </c>
      <c r="C72" t="s">
        <v>1255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5732</v>
      </c>
      <c r="M72" s="19">
        <v>0</v>
      </c>
      <c r="N72" s="19">
        <v>0</v>
      </c>
      <c r="O72" s="19">
        <v>0</v>
      </c>
      <c r="P72" s="19">
        <v>5732</v>
      </c>
      <c r="Q72" s="19">
        <v>441364</v>
      </c>
      <c r="S72" t="e">
        <f>VLOOKUP($C72,[1]FPBD2023!$B$1:$E$982,4,0)</f>
        <v>#N/A</v>
      </c>
    </row>
    <row r="73" spans="1:19" x14ac:dyDescent="0.35">
      <c r="A73" s="22">
        <f t="shared" si="2"/>
        <v>68</v>
      </c>
      <c r="B73" t="s">
        <v>1256</v>
      </c>
      <c r="C73" t="s">
        <v>1257</v>
      </c>
      <c r="D73" s="19">
        <v>17195</v>
      </c>
      <c r="E73" s="19">
        <v>17195</v>
      </c>
      <c r="F73" s="19">
        <v>22927</v>
      </c>
      <c r="G73" s="19">
        <v>22927</v>
      </c>
      <c r="H73" s="19">
        <v>11464</v>
      </c>
      <c r="I73" s="19">
        <v>17195</v>
      </c>
      <c r="J73" s="19">
        <v>22927</v>
      </c>
      <c r="K73" s="19">
        <v>11464</v>
      </c>
      <c r="L73" s="19">
        <v>17195</v>
      </c>
      <c r="M73" s="19">
        <v>17195</v>
      </c>
      <c r="N73" s="19">
        <v>22927</v>
      </c>
      <c r="O73" s="19">
        <v>5732</v>
      </c>
      <c r="P73" s="19">
        <v>206343</v>
      </c>
      <c r="Q73" s="19">
        <v>15888411</v>
      </c>
      <c r="S73" t="e">
        <f>VLOOKUP($C73,[1]FPBD2023!$B$1:$E$982,4,0)</f>
        <v>#N/A</v>
      </c>
    </row>
    <row r="74" spans="1:19" x14ac:dyDescent="0.35">
      <c r="A74" s="22">
        <f t="shared" si="2"/>
        <v>69</v>
      </c>
      <c r="B74" t="s">
        <v>1258</v>
      </c>
      <c r="C74" t="s">
        <v>1259</v>
      </c>
      <c r="D74" s="19">
        <v>0</v>
      </c>
      <c r="E74" s="19">
        <v>0</v>
      </c>
      <c r="F74" s="19">
        <v>0</v>
      </c>
      <c r="G74" s="19">
        <v>0</v>
      </c>
      <c r="H74" s="19">
        <v>2293</v>
      </c>
      <c r="I74" s="19">
        <v>0</v>
      </c>
      <c r="J74" s="19">
        <v>0</v>
      </c>
      <c r="K74" s="19">
        <v>0</v>
      </c>
      <c r="L74" s="19">
        <v>0</v>
      </c>
      <c r="M74" s="19">
        <v>1146</v>
      </c>
      <c r="N74" s="19">
        <v>0</v>
      </c>
      <c r="O74" s="19">
        <v>1146</v>
      </c>
      <c r="P74" s="19">
        <v>4585</v>
      </c>
      <c r="Q74" s="19">
        <v>353045</v>
      </c>
      <c r="S74" t="e">
        <f>VLOOKUP($C74,[1]FPBD2023!$B$1:$E$982,4,0)</f>
        <v>#N/A</v>
      </c>
    </row>
    <row r="75" spans="1:19" x14ac:dyDescent="0.35">
      <c r="A75" s="22">
        <f t="shared" si="2"/>
        <v>70</v>
      </c>
      <c r="B75" t="s">
        <v>1260</v>
      </c>
      <c r="C75" t="s">
        <v>1261</v>
      </c>
      <c r="D75" s="19">
        <v>34391</v>
      </c>
      <c r="E75" s="19">
        <v>40122</v>
      </c>
      <c r="F75" s="19">
        <v>28659</v>
      </c>
      <c r="G75" s="19">
        <v>28659</v>
      </c>
      <c r="H75" s="19">
        <v>34391</v>
      </c>
      <c r="I75" s="19">
        <v>40122</v>
      </c>
      <c r="J75" s="19">
        <v>40122</v>
      </c>
      <c r="K75" s="19">
        <v>40122</v>
      </c>
      <c r="L75" s="19">
        <v>40122</v>
      </c>
      <c r="M75" s="19">
        <v>45854</v>
      </c>
      <c r="N75" s="19">
        <v>34391</v>
      </c>
      <c r="O75" s="19">
        <v>45854</v>
      </c>
      <c r="P75" s="19">
        <v>452809</v>
      </c>
      <c r="Q75" s="19">
        <v>34866293</v>
      </c>
      <c r="S75" t="e">
        <f>VLOOKUP($C75,[1]FPBD2023!$B$1:$E$982,4,0)</f>
        <v>#N/A</v>
      </c>
    </row>
    <row r="76" spans="1:19" x14ac:dyDescent="0.35">
      <c r="A76" s="22">
        <f t="shared" si="2"/>
        <v>71</v>
      </c>
      <c r="B76" t="s">
        <v>1262</v>
      </c>
      <c r="C76" t="s">
        <v>1263</v>
      </c>
      <c r="D76" s="19">
        <v>5732</v>
      </c>
      <c r="E76" s="19">
        <v>5732</v>
      </c>
      <c r="F76" s="19">
        <v>5732</v>
      </c>
      <c r="G76" s="19">
        <v>5732</v>
      </c>
      <c r="H76" s="19">
        <v>5732</v>
      </c>
      <c r="I76" s="19">
        <v>5732</v>
      </c>
      <c r="J76" s="19">
        <v>5732</v>
      </c>
      <c r="K76" s="19">
        <v>5732</v>
      </c>
      <c r="L76" s="19">
        <v>5732</v>
      </c>
      <c r="M76" s="19">
        <v>5732</v>
      </c>
      <c r="N76" s="19">
        <v>5732</v>
      </c>
      <c r="O76" s="19">
        <v>5732</v>
      </c>
      <c r="P76" s="19">
        <v>68784</v>
      </c>
      <c r="Q76" s="19">
        <v>5296368</v>
      </c>
      <c r="S76" t="e">
        <f>VLOOKUP($C76,[1]FPBD2023!$B$1:$E$982,4,0)</f>
        <v>#N/A</v>
      </c>
    </row>
    <row r="77" spans="1:19" x14ac:dyDescent="0.35">
      <c r="A77" s="22">
        <f t="shared" si="2"/>
        <v>72</v>
      </c>
      <c r="B77" t="s">
        <v>1264</v>
      </c>
      <c r="C77" t="s">
        <v>1265</v>
      </c>
      <c r="D77" s="19">
        <v>0</v>
      </c>
      <c r="E77" s="19">
        <v>0</v>
      </c>
      <c r="F77" s="19">
        <v>2293</v>
      </c>
      <c r="G77" s="19">
        <v>0</v>
      </c>
      <c r="H77" s="19">
        <v>0</v>
      </c>
      <c r="I77" s="19">
        <v>2293</v>
      </c>
      <c r="J77" s="19">
        <v>0</v>
      </c>
      <c r="K77" s="19">
        <v>0</v>
      </c>
      <c r="L77" s="19">
        <v>0</v>
      </c>
      <c r="M77" s="19">
        <v>2293</v>
      </c>
      <c r="N77" s="19">
        <v>0</v>
      </c>
      <c r="O77" s="19">
        <v>0</v>
      </c>
      <c r="P77" s="19">
        <v>6879</v>
      </c>
      <c r="Q77" s="19">
        <v>529683</v>
      </c>
      <c r="S77" t="e">
        <f>VLOOKUP($C77,[1]FPBD2023!$B$1:$E$982,4,0)</f>
        <v>#N/A</v>
      </c>
    </row>
    <row r="78" spans="1:19" x14ac:dyDescent="0.35">
      <c r="A78" s="22">
        <f t="shared" si="2"/>
        <v>73</v>
      </c>
      <c r="B78" t="s">
        <v>1963</v>
      </c>
      <c r="C78" t="s">
        <v>1964</v>
      </c>
      <c r="D78" s="19">
        <v>0</v>
      </c>
      <c r="E78" s="19">
        <v>2293</v>
      </c>
      <c r="F78" s="19">
        <v>0</v>
      </c>
      <c r="G78" s="19">
        <v>0</v>
      </c>
      <c r="H78" s="19">
        <v>0</v>
      </c>
      <c r="I78" s="19">
        <v>2293</v>
      </c>
      <c r="J78" s="19">
        <v>0</v>
      </c>
      <c r="K78" s="19">
        <v>0</v>
      </c>
      <c r="L78" s="19">
        <v>2293</v>
      </c>
      <c r="M78" s="19">
        <v>379</v>
      </c>
      <c r="N78" s="19">
        <v>0</v>
      </c>
      <c r="O78" s="19">
        <v>0</v>
      </c>
      <c r="P78" s="19">
        <v>7258</v>
      </c>
      <c r="Q78" s="19">
        <v>6895100</v>
      </c>
      <c r="S78" t="e">
        <f>VLOOKUP($C78,[1]FPBD2023!$B$1:$E$982,4,0)</f>
        <v>#N/A</v>
      </c>
    </row>
    <row r="79" spans="1:19" x14ac:dyDescent="0.35">
      <c r="A79" s="22">
        <f t="shared" si="2"/>
        <v>74</v>
      </c>
      <c r="B79" t="s">
        <v>1266</v>
      </c>
      <c r="C79" t="s">
        <v>1267</v>
      </c>
      <c r="D79" s="19">
        <v>11464</v>
      </c>
      <c r="E79" s="19">
        <v>11464</v>
      </c>
      <c r="F79" s="19">
        <v>17195</v>
      </c>
      <c r="G79" s="19">
        <v>11464</v>
      </c>
      <c r="H79" s="19">
        <v>22927</v>
      </c>
      <c r="I79" s="19">
        <v>17195</v>
      </c>
      <c r="J79" s="19">
        <v>17195</v>
      </c>
      <c r="K79" s="19">
        <v>17195</v>
      </c>
      <c r="L79" s="19">
        <v>11464</v>
      </c>
      <c r="M79" s="19">
        <v>17195</v>
      </c>
      <c r="N79" s="19">
        <v>11464</v>
      </c>
      <c r="O79" s="19">
        <v>11464</v>
      </c>
      <c r="P79" s="19">
        <v>177686</v>
      </c>
      <c r="Q79" s="19">
        <v>13681822</v>
      </c>
      <c r="S79" t="e">
        <f>VLOOKUP($C79,[1]FPBD2023!$B$1:$E$982,4,0)</f>
        <v>#N/A</v>
      </c>
    </row>
    <row r="80" spans="1:19" x14ac:dyDescent="0.35">
      <c r="A80" s="22">
        <f t="shared" si="2"/>
        <v>75</v>
      </c>
      <c r="B80" t="s">
        <v>1268</v>
      </c>
      <c r="C80" t="s">
        <v>1269</v>
      </c>
      <c r="D80" s="19">
        <v>0</v>
      </c>
      <c r="E80" s="19">
        <v>5732</v>
      </c>
      <c r="F80" s="19">
        <v>0</v>
      </c>
      <c r="G80" s="19">
        <v>5732</v>
      </c>
      <c r="H80" s="19">
        <v>5732</v>
      </c>
      <c r="I80" s="19">
        <v>5732</v>
      </c>
      <c r="J80" s="19">
        <v>0</v>
      </c>
      <c r="K80" s="19">
        <v>5732</v>
      </c>
      <c r="L80" s="19">
        <v>5732</v>
      </c>
      <c r="M80" s="19">
        <v>0</v>
      </c>
      <c r="N80" s="19">
        <v>5732</v>
      </c>
      <c r="O80" s="19">
        <v>5732</v>
      </c>
      <c r="P80" s="19">
        <v>45856</v>
      </c>
      <c r="Q80" s="19">
        <v>3530912</v>
      </c>
      <c r="S80" t="e">
        <f>VLOOKUP($C80,[1]FPBD2023!$B$1:$E$982,4,0)</f>
        <v>#N/A</v>
      </c>
    </row>
    <row r="81" spans="1:19" x14ac:dyDescent="0.35">
      <c r="A81" s="22">
        <f t="shared" si="2"/>
        <v>76</v>
      </c>
      <c r="B81" t="s">
        <v>1270</v>
      </c>
      <c r="C81" t="s">
        <v>1271</v>
      </c>
      <c r="D81" s="19">
        <v>5732</v>
      </c>
      <c r="E81" s="19">
        <v>0</v>
      </c>
      <c r="F81" s="19">
        <v>0</v>
      </c>
      <c r="G81" s="19">
        <v>5732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11464</v>
      </c>
      <c r="Q81" s="19">
        <v>882728</v>
      </c>
      <c r="S81" t="e">
        <f>VLOOKUP($C81,[1]FPBD2023!$B$1:$E$982,4,0)</f>
        <v>#N/A</v>
      </c>
    </row>
    <row r="82" spans="1:19" x14ac:dyDescent="0.35">
      <c r="A82" s="22">
        <f t="shared" si="2"/>
        <v>77</v>
      </c>
      <c r="B82" s="1" t="s">
        <v>1272</v>
      </c>
      <c r="C82" s="1" t="s">
        <v>1273</v>
      </c>
      <c r="D82" s="20">
        <v>17195</v>
      </c>
      <c r="E82" s="20">
        <v>22927</v>
      </c>
      <c r="F82" s="20">
        <v>22927</v>
      </c>
      <c r="G82" s="20">
        <v>22927</v>
      </c>
      <c r="H82" s="20">
        <v>22927</v>
      </c>
      <c r="I82" s="20">
        <v>22927</v>
      </c>
      <c r="J82" s="20">
        <v>22927</v>
      </c>
      <c r="K82" s="20">
        <v>28659</v>
      </c>
      <c r="L82" s="20">
        <v>17195</v>
      </c>
      <c r="M82" s="20">
        <v>22927</v>
      </c>
      <c r="N82" s="20">
        <v>22927</v>
      </c>
      <c r="O82" s="20">
        <v>22927</v>
      </c>
      <c r="P82" s="20">
        <v>269392</v>
      </c>
      <c r="Q82" s="20">
        <v>20743184</v>
      </c>
      <c r="S82" t="e">
        <f>VLOOKUP($C82,[1]FPBD2023!$B$1:$E$982,4,0)</f>
        <v>#N/A</v>
      </c>
    </row>
    <row r="83" spans="1:19" x14ac:dyDescent="0.35">
      <c r="A83" s="22">
        <f t="shared" si="2"/>
        <v>78</v>
      </c>
      <c r="B83" t="s">
        <v>1274</v>
      </c>
      <c r="C83" t="s">
        <v>1275</v>
      </c>
      <c r="D83" s="19">
        <v>0</v>
      </c>
      <c r="E83" s="19">
        <v>0</v>
      </c>
      <c r="F83" s="19">
        <v>0</v>
      </c>
      <c r="G83" s="19">
        <v>0</v>
      </c>
      <c r="H83" s="19">
        <v>1146</v>
      </c>
      <c r="I83" s="19">
        <v>0</v>
      </c>
      <c r="J83" s="19">
        <v>0</v>
      </c>
      <c r="K83" s="19">
        <v>0</v>
      </c>
      <c r="L83" s="19">
        <v>0</v>
      </c>
      <c r="M83" s="19">
        <v>1146</v>
      </c>
      <c r="N83" s="19">
        <v>0</v>
      </c>
      <c r="O83" s="19">
        <v>0</v>
      </c>
      <c r="P83" s="19">
        <v>2292</v>
      </c>
      <c r="Q83" s="19">
        <v>176484</v>
      </c>
      <c r="S83" t="e">
        <f>VLOOKUP($C83,[1]FPBD2023!$B$1:$E$982,4,0)</f>
        <v>#N/A</v>
      </c>
    </row>
    <row r="84" spans="1:19" x14ac:dyDescent="0.35">
      <c r="A84" s="22">
        <f t="shared" si="2"/>
        <v>79</v>
      </c>
      <c r="B84" t="s">
        <v>1276</v>
      </c>
      <c r="C84" t="s">
        <v>1277</v>
      </c>
      <c r="D84" s="19">
        <v>0</v>
      </c>
      <c r="E84" s="19">
        <v>0</v>
      </c>
      <c r="F84" s="19">
        <v>0</v>
      </c>
      <c r="G84" s="19">
        <v>1146</v>
      </c>
      <c r="H84" s="19">
        <v>0</v>
      </c>
      <c r="I84" s="19">
        <v>0</v>
      </c>
      <c r="J84" s="19">
        <v>0</v>
      </c>
      <c r="K84" s="19">
        <v>1146</v>
      </c>
      <c r="L84" s="19">
        <v>0</v>
      </c>
      <c r="M84" s="19">
        <v>0</v>
      </c>
      <c r="N84" s="19">
        <v>0</v>
      </c>
      <c r="O84" s="19">
        <v>0</v>
      </c>
      <c r="P84" s="19">
        <v>2292</v>
      </c>
      <c r="Q84" s="19">
        <v>176484</v>
      </c>
      <c r="S84" t="e">
        <f>VLOOKUP($C84,[1]FPBD2023!$B$1:$E$982,4,0)</f>
        <v>#N/A</v>
      </c>
    </row>
    <row r="85" spans="1:19" x14ac:dyDescent="0.35">
      <c r="A85" s="22">
        <f t="shared" si="2"/>
        <v>80</v>
      </c>
      <c r="B85" t="s">
        <v>1278</v>
      </c>
      <c r="C85" t="s">
        <v>1279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1146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1146</v>
      </c>
      <c r="Q85" s="19">
        <v>88242</v>
      </c>
      <c r="S85" t="e">
        <f>VLOOKUP($C85,[1]FPBD2023!$B$1:$E$982,4,0)</f>
        <v>#N/A</v>
      </c>
    </row>
    <row r="86" spans="1:19" x14ac:dyDescent="0.35">
      <c r="A86" s="22">
        <f t="shared" si="2"/>
        <v>81</v>
      </c>
      <c r="B86" t="s">
        <v>1280</v>
      </c>
      <c r="C86" t="s">
        <v>1281</v>
      </c>
      <c r="D86" s="19">
        <v>5732</v>
      </c>
      <c r="E86" s="19">
        <v>0</v>
      </c>
      <c r="F86" s="19">
        <v>0</v>
      </c>
      <c r="G86" s="19">
        <v>5732</v>
      </c>
      <c r="H86" s="19">
        <v>0</v>
      </c>
      <c r="I86" s="19">
        <v>0</v>
      </c>
      <c r="J86" s="19">
        <v>5732</v>
      </c>
      <c r="K86" s="19">
        <v>0</v>
      </c>
      <c r="L86" s="19">
        <v>0</v>
      </c>
      <c r="M86" s="19">
        <v>5732</v>
      </c>
      <c r="N86" s="19">
        <v>0</v>
      </c>
      <c r="O86" s="19">
        <v>0</v>
      </c>
      <c r="P86" s="19">
        <v>22928</v>
      </c>
      <c r="Q86" s="19">
        <v>1765456</v>
      </c>
      <c r="S86" t="e">
        <f>VLOOKUP($C86,[1]FPBD2023!$B$1:$E$982,4,0)</f>
        <v>#N/A</v>
      </c>
    </row>
    <row r="87" spans="1:19" x14ac:dyDescent="0.35">
      <c r="A87" s="22">
        <f t="shared" si="2"/>
        <v>82</v>
      </c>
      <c r="B87" t="s">
        <v>1282</v>
      </c>
      <c r="C87" t="s">
        <v>1283</v>
      </c>
      <c r="D87" s="19">
        <v>2293</v>
      </c>
      <c r="E87" s="19">
        <v>0</v>
      </c>
      <c r="F87" s="19">
        <v>2293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4586</v>
      </c>
      <c r="Q87" s="19">
        <v>353122</v>
      </c>
      <c r="S87" t="e">
        <f>VLOOKUP($C87,[1]FPBD2023!$B$1:$E$982,4,0)</f>
        <v>#N/A</v>
      </c>
    </row>
    <row r="88" spans="1:19" x14ac:dyDescent="0.35">
      <c r="A88" s="22">
        <f t="shared" si="2"/>
        <v>83</v>
      </c>
      <c r="B88" t="s">
        <v>1284</v>
      </c>
      <c r="C88" t="s">
        <v>1285</v>
      </c>
      <c r="D88" s="19">
        <v>5732</v>
      </c>
      <c r="E88" s="19">
        <v>0</v>
      </c>
      <c r="F88" s="19">
        <v>5732</v>
      </c>
      <c r="G88" s="19">
        <v>0</v>
      </c>
      <c r="H88" s="19">
        <v>5732</v>
      </c>
      <c r="I88" s="19">
        <v>0</v>
      </c>
      <c r="J88" s="19">
        <v>0</v>
      </c>
      <c r="K88" s="19">
        <v>0</v>
      </c>
      <c r="L88" s="19">
        <v>5732</v>
      </c>
      <c r="M88" s="19">
        <v>0</v>
      </c>
      <c r="N88" s="19">
        <v>0</v>
      </c>
      <c r="O88" s="19">
        <v>0</v>
      </c>
      <c r="P88" s="19">
        <v>22928</v>
      </c>
      <c r="Q88" s="19">
        <v>1765456</v>
      </c>
      <c r="S88" t="e">
        <f>VLOOKUP($C88,[1]FPBD2023!$B$1:$E$982,4,0)</f>
        <v>#N/A</v>
      </c>
    </row>
    <row r="89" spans="1:19" x14ac:dyDescent="0.35">
      <c r="A89" s="22">
        <f t="shared" si="2"/>
        <v>84</v>
      </c>
      <c r="B89" t="s">
        <v>73</v>
      </c>
      <c r="C89" t="s">
        <v>74</v>
      </c>
      <c r="D89" s="19">
        <v>804</v>
      </c>
      <c r="E89" s="19">
        <v>0</v>
      </c>
      <c r="F89" s="19">
        <v>804</v>
      </c>
      <c r="G89" s="19">
        <v>0</v>
      </c>
      <c r="H89" s="19">
        <v>804</v>
      </c>
      <c r="I89" s="19">
        <v>0</v>
      </c>
      <c r="J89" s="19">
        <v>804</v>
      </c>
      <c r="K89" s="19">
        <v>0</v>
      </c>
      <c r="L89" s="19">
        <v>0</v>
      </c>
      <c r="M89" s="19">
        <v>804</v>
      </c>
      <c r="N89" s="19">
        <v>0</v>
      </c>
      <c r="O89" s="19">
        <v>0</v>
      </c>
      <c r="P89" s="19">
        <v>4020</v>
      </c>
      <c r="Q89" s="19">
        <v>265320</v>
      </c>
      <c r="S89" t="str">
        <f>VLOOKUP($C89,[1]FPBD2023!$B$1:$E$982,4,0)</f>
        <v>DOM</v>
      </c>
    </row>
    <row r="90" spans="1:19" x14ac:dyDescent="0.35">
      <c r="A90" s="22">
        <f t="shared" si="2"/>
        <v>85</v>
      </c>
      <c r="B90" t="s">
        <v>75</v>
      </c>
      <c r="C90" t="s">
        <v>76</v>
      </c>
      <c r="D90" s="19">
        <v>5191</v>
      </c>
      <c r="E90" s="19">
        <v>3863</v>
      </c>
      <c r="F90" s="19">
        <v>4907</v>
      </c>
      <c r="G90" s="19">
        <v>11927</v>
      </c>
      <c r="H90" s="19">
        <v>11680</v>
      </c>
      <c r="I90" s="19">
        <v>5809</v>
      </c>
      <c r="J90" s="19">
        <v>9048</v>
      </c>
      <c r="K90" s="19">
        <v>15635</v>
      </c>
      <c r="L90" s="19">
        <v>11680</v>
      </c>
      <c r="M90" s="19">
        <v>10201</v>
      </c>
      <c r="N90" s="19">
        <v>14276</v>
      </c>
      <c r="O90" s="19">
        <v>21651</v>
      </c>
      <c r="P90" s="19">
        <v>125868</v>
      </c>
      <c r="Q90" s="19">
        <v>99435720</v>
      </c>
      <c r="S90" t="str">
        <f>VLOOKUP($C90,[1]FPBD2023!$B$1:$E$982,4,0)</f>
        <v>DOM</v>
      </c>
    </row>
    <row r="91" spans="1:19" x14ac:dyDescent="0.35">
      <c r="A91" s="22">
        <f t="shared" si="2"/>
        <v>86</v>
      </c>
      <c r="B91" t="s">
        <v>77</v>
      </c>
      <c r="C91" t="s">
        <v>78</v>
      </c>
      <c r="D91" s="19">
        <v>0</v>
      </c>
      <c r="E91" s="19">
        <v>4813</v>
      </c>
      <c r="F91" s="19">
        <v>0</v>
      </c>
      <c r="G91" s="19">
        <v>0</v>
      </c>
      <c r="H91" s="19">
        <v>0</v>
      </c>
      <c r="I91" s="19">
        <v>4813</v>
      </c>
      <c r="J91" s="19">
        <v>0</v>
      </c>
      <c r="K91" s="19">
        <v>0</v>
      </c>
      <c r="L91" s="19">
        <v>4813</v>
      </c>
      <c r="M91" s="19">
        <v>0</v>
      </c>
      <c r="N91" s="19">
        <v>0</v>
      </c>
      <c r="O91" s="19">
        <v>0</v>
      </c>
      <c r="P91" s="19">
        <v>14439</v>
      </c>
      <c r="Q91" s="19">
        <v>1111803</v>
      </c>
      <c r="S91" t="str">
        <f>VLOOKUP($C91,[1]FPBD2023!$B$1:$E$982,4,0)</f>
        <v>DOM</v>
      </c>
    </row>
    <row r="92" spans="1:19" x14ac:dyDescent="0.35">
      <c r="A92" s="22">
        <f t="shared" si="2"/>
        <v>87</v>
      </c>
      <c r="B92" t="s">
        <v>79</v>
      </c>
      <c r="C92" t="s">
        <v>80</v>
      </c>
      <c r="D92" s="19">
        <v>0</v>
      </c>
      <c r="E92" s="19">
        <v>3110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3110</v>
      </c>
      <c r="M92" s="19">
        <v>0</v>
      </c>
      <c r="N92" s="19">
        <v>0</v>
      </c>
      <c r="O92" s="19">
        <v>0</v>
      </c>
      <c r="P92" s="19">
        <v>6220</v>
      </c>
      <c r="Q92" s="19">
        <v>478940</v>
      </c>
      <c r="S92" t="str">
        <f>VLOOKUP($C92,[1]FPBD2023!$B$1:$E$982,4,0)</f>
        <v>DOM</v>
      </c>
    </row>
    <row r="93" spans="1:19" x14ac:dyDescent="0.35">
      <c r="A93" s="22">
        <f t="shared" si="2"/>
        <v>88</v>
      </c>
      <c r="B93" t="s">
        <v>1286</v>
      </c>
      <c r="C93" t="s">
        <v>1287</v>
      </c>
      <c r="D93" s="19">
        <v>804</v>
      </c>
      <c r="E93" s="19">
        <v>0</v>
      </c>
      <c r="F93" s="19">
        <v>804</v>
      </c>
      <c r="G93" s="19">
        <v>0</v>
      </c>
      <c r="H93" s="19">
        <v>804</v>
      </c>
      <c r="I93" s="19">
        <v>0</v>
      </c>
      <c r="J93" s="19">
        <v>804</v>
      </c>
      <c r="K93" s="19">
        <v>0</v>
      </c>
      <c r="L93" s="19">
        <v>804</v>
      </c>
      <c r="M93" s="19">
        <v>0</v>
      </c>
      <c r="N93" s="19">
        <v>0</v>
      </c>
      <c r="O93" s="19">
        <v>0</v>
      </c>
      <c r="P93" s="19">
        <v>4020</v>
      </c>
      <c r="Q93" s="19">
        <v>397980</v>
      </c>
      <c r="S93" t="e">
        <f>VLOOKUP($C93,[1]FPBD2023!$B$1:$E$982,4,0)</f>
        <v>#N/A</v>
      </c>
    </row>
    <row r="94" spans="1:19" x14ac:dyDescent="0.35">
      <c r="A94" s="22">
        <f t="shared" si="2"/>
        <v>89</v>
      </c>
      <c r="B94" t="s">
        <v>1288</v>
      </c>
      <c r="C94" t="s">
        <v>1289</v>
      </c>
      <c r="D94" s="19">
        <v>0</v>
      </c>
      <c r="E94" s="19">
        <v>79310</v>
      </c>
      <c r="F94" s="19">
        <v>0</v>
      </c>
      <c r="G94" s="19">
        <v>0</v>
      </c>
      <c r="H94" s="19">
        <v>0</v>
      </c>
      <c r="I94" s="19">
        <v>61800</v>
      </c>
      <c r="J94" s="19">
        <v>0</v>
      </c>
      <c r="K94" s="19">
        <v>0</v>
      </c>
      <c r="L94" s="19">
        <v>0</v>
      </c>
      <c r="M94" s="19">
        <v>28016</v>
      </c>
      <c r="N94" s="19">
        <v>0</v>
      </c>
      <c r="O94" s="19">
        <v>0</v>
      </c>
      <c r="P94" s="19">
        <v>169126</v>
      </c>
      <c r="Q94" s="19">
        <v>85239504</v>
      </c>
      <c r="S94" t="e">
        <f>VLOOKUP($C94,[1]FPBD2023!$B$1:$E$982,4,0)</f>
        <v>#N/A</v>
      </c>
    </row>
    <row r="95" spans="1:19" x14ac:dyDescent="0.35">
      <c r="A95" s="22">
        <f t="shared" si="2"/>
        <v>90</v>
      </c>
      <c r="B95" t="s">
        <v>81</v>
      </c>
      <c r="C95" t="s">
        <v>82</v>
      </c>
      <c r="D95" s="19">
        <v>2870</v>
      </c>
      <c r="E95" s="19">
        <v>0</v>
      </c>
      <c r="F95" s="19">
        <v>0</v>
      </c>
      <c r="G95" s="19">
        <v>2870</v>
      </c>
      <c r="H95" s="19">
        <v>0</v>
      </c>
      <c r="I95" s="19">
        <v>2870</v>
      </c>
      <c r="J95" s="19">
        <v>0</v>
      </c>
      <c r="K95" s="19">
        <v>2870</v>
      </c>
      <c r="L95" s="19">
        <v>2870</v>
      </c>
      <c r="M95" s="19">
        <v>0</v>
      </c>
      <c r="N95" s="19">
        <v>2870</v>
      </c>
      <c r="O95" s="19">
        <v>2870</v>
      </c>
      <c r="P95" s="19">
        <v>20090</v>
      </c>
      <c r="Q95" s="19">
        <v>3113950</v>
      </c>
      <c r="S95" t="str">
        <f>VLOOKUP($C95,[1]FPBD2023!$B$1:$E$982,4,0)</f>
        <v>DOM</v>
      </c>
    </row>
    <row r="96" spans="1:19" x14ac:dyDescent="0.35">
      <c r="A96" s="22">
        <f t="shared" si="2"/>
        <v>91</v>
      </c>
      <c r="B96" t="s">
        <v>83</v>
      </c>
      <c r="C96" t="s">
        <v>84</v>
      </c>
      <c r="D96" s="19">
        <v>1920</v>
      </c>
      <c r="E96" s="19">
        <v>0</v>
      </c>
      <c r="F96" s="19">
        <v>0</v>
      </c>
      <c r="G96" s="19">
        <v>1920</v>
      </c>
      <c r="H96" s="19">
        <v>1920</v>
      </c>
      <c r="I96" s="19">
        <v>1920</v>
      </c>
      <c r="J96" s="19">
        <v>0</v>
      </c>
      <c r="K96" s="19">
        <v>0</v>
      </c>
      <c r="L96" s="19">
        <v>1920</v>
      </c>
      <c r="M96" s="19">
        <v>1920</v>
      </c>
      <c r="N96" s="19">
        <v>1920</v>
      </c>
      <c r="O96" s="19">
        <v>0</v>
      </c>
      <c r="P96" s="19">
        <v>13440</v>
      </c>
      <c r="Q96" s="19">
        <v>2083200</v>
      </c>
      <c r="S96" t="str">
        <f>VLOOKUP($C96,[1]FPBD2023!$B$1:$E$982,4,0)</f>
        <v>DOM</v>
      </c>
    </row>
    <row r="97" spans="1:19" x14ac:dyDescent="0.35">
      <c r="A97" s="22">
        <f t="shared" si="2"/>
        <v>92</v>
      </c>
      <c r="B97" t="s">
        <v>85</v>
      </c>
      <c r="C97" t="s">
        <v>86</v>
      </c>
      <c r="D97" s="19">
        <v>102</v>
      </c>
      <c r="E97" s="19">
        <v>0</v>
      </c>
      <c r="F97" s="19">
        <v>102</v>
      </c>
      <c r="G97" s="19">
        <v>102</v>
      </c>
      <c r="H97" s="19">
        <v>102</v>
      </c>
      <c r="I97" s="19">
        <v>0</v>
      </c>
      <c r="J97" s="19">
        <v>102</v>
      </c>
      <c r="K97" s="19">
        <v>102</v>
      </c>
      <c r="L97" s="19">
        <v>102</v>
      </c>
      <c r="M97" s="19">
        <v>0</v>
      </c>
      <c r="N97" s="19">
        <v>102</v>
      </c>
      <c r="O97" s="19">
        <v>0</v>
      </c>
      <c r="P97" s="19">
        <v>816</v>
      </c>
      <c r="Q97" s="19">
        <v>146880</v>
      </c>
      <c r="S97" t="str">
        <f>VLOOKUP($C97,[1]FPBD2023!$B$1:$E$982,4,0)</f>
        <v>DOM</v>
      </c>
    </row>
    <row r="98" spans="1:19" x14ac:dyDescent="0.35">
      <c r="A98" s="22">
        <f t="shared" si="2"/>
        <v>93</v>
      </c>
      <c r="B98" t="s">
        <v>1290</v>
      </c>
      <c r="C98" t="s">
        <v>1291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824</v>
      </c>
      <c r="N98" s="19">
        <v>0</v>
      </c>
      <c r="O98" s="19">
        <v>0</v>
      </c>
      <c r="P98" s="19">
        <v>824</v>
      </c>
      <c r="Q98" s="19">
        <v>650960</v>
      </c>
      <c r="S98" t="str">
        <f>VLOOKUP($C98,[1]FPBD2023!$B$1:$E$982,4,0)</f>
        <v>DOM</v>
      </c>
    </row>
    <row r="99" spans="1:19" x14ac:dyDescent="0.35">
      <c r="A99" s="22">
        <f t="shared" si="2"/>
        <v>94</v>
      </c>
      <c r="B99" t="s">
        <v>87</v>
      </c>
      <c r="C99" t="s">
        <v>88</v>
      </c>
      <c r="D99" s="19">
        <v>41496</v>
      </c>
      <c r="E99" s="19">
        <v>0</v>
      </c>
      <c r="F99" s="19">
        <v>0</v>
      </c>
      <c r="G99" s="19">
        <v>41496</v>
      </c>
      <c r="H99" s="19">
        <v>0</v>
      </c>
      <c r="I99" s="19">
        <v>0</v>
      </c>
      <c r="J99" s="19">
        <v>51072</v>
      </c>
      <c r="K99" s="19">
        <v>0</v>
      </c>
      <c r="L99" s="19">
        <v>0</v>
      </c>
      <c r="M99" s="19">
        <v>51072</v>
      </c>
      <c r="N99" s="19">
        <v>0</v>
      </c>
      <c r="O99" s="19">
        <v>0</v>
      </c>
      <c r="P99" s="19">
        <v>185136</v>
      </c>
      <c r="Q99" s="19">
        <v>14255472</v>
      </c>
      <c r="S99" t="str">
        <f>VLOOKUP($C99,[1]FPBD2023!$B$1:$E$982,4,0)</f>
        <v>DOM</v>
      </c>
    </row>
    <row r="100" spans="1:19" x14ac:dyDescent="0.35">
      <c r="A100" s="22">
        <f t="shared" si="2"/>
        <v>95</v>
      </c>
      <c r="B100" t="s">
        <v>89</v>
      </c>
      <c r="C100" t="s">
        <v>90</v>
      </c>
      <c r="D100" s="19">
        <v>47880</v>
      </c>
      <c r="E100" s="19">
        <v>0</v>
      </c>
      <c r="F100" s="19">
        <v>0</v>
      </c>
      <c r="G100" s="19">
        <v>38304</v>
      </c>
      <c r="H100" s="19">
        <v>0</v>
      </c>
      <c r="I100" s="19">
        <v>0</v>
      </c>
      <c r="J100" s="19">
        <v>47880</v>
      </c>
      <c r="K100" s="19">
        <v>0</v>
      </c>
      <c r="L100" s="19">
        <v>0</v>
      </c>
      <c r="M100" s="19">
        <v>47880</v>
      </c>
      <c r="N100" s="19">
        <v>0</v>
      </c>
      <c r="O100" s="19">
        <v>0</v>
      </c>
      <c r="P100" s="19">
        <v>181944</v>
      </c>
      <c r="Q100" s="19">
        <v>14009688</v>
      </c>
      <c r="S100" t="str">
        <f>VLOOKUP($C100,[1]FPBD2023!$B$1:$E$982,4,0)</f>
        <v>DOM</v>
      </c>
    </row>
    <row r="101" spans="1:19" x14ac:dyDescent="0.35">
      <c r="A101" s="22">
        <f t="shared" si="2"/>
        <v>96</v>
      </c>
      <c r="B101" t="s">
        <v>1292</v>
      </c>
      <c r="C101" t="s">
        <v>1293</v>
      </c>
      <c r="D101" s="19">
        <v>5732</v>
      </c>
      <c r="E101" s="19">
        <v>5732</v>
      </c>
      <c r="F101" s="19">
        <v>5732</v>
      </c>
      <c r="G101" s="19">
        <v>5732</v>
      </c>
      <c r="H101" s="19">
        <v>5732</v>
      </c>
      <c r="I101" s="19">
        <v>5732</v>
      </c>
      <c r="J101" s="19">
        <v>5732</v>
      </c>
      <c r="K101" s="19">
        <v>5732</v>
      </c>
      <c r="L101" s="19">
        <v>5732</v>
      </c>
      <c r="M101" s="19">
        <v>5732</v>
      </c>
      <c r="N101" s="19">
        <v>5732</v>
      </c>
      <c r="O101" s="19">
        <v>5732</v>
      </c>
      <c r="P101" s="19">
        <v>68784</v>
      </c>
      <c r="Q101" s="19">
        <v>19809792</v>
      </c>
      <c r="S101" t="e">
        <f>VLOOKUP($C101,[1]FPBD2023!$B$1:$E$982,4,0)</f>
        <v>#N/A</v>
      </c>
    </row>
    <row r="102" spans="1:19" x14ac:dyDescent="0.35">
      <c r="A102" s="22">
        <f t="shared" si="2"/>
        <v>97</v>
      </c>
      <c r="B102" t="s">
        <v>1294</v>
      </c>
      <c r="C102" t="s">
        <v>1295</v>
      </c>
      <c r="D102" s="19">
        <v>11464</v>
      </c>
      <c r="E102" s="19">
        <v>17195</v>
      </c>
      <c r="F102" s="19">
        <v>17195</v>
      </c>
      <c r="G102" s="19">
        <v>17195</v>
      </c>
      <c r="H102" s="19">
        <v>11464</v>
      </c>
      <c r="I102" s="19">
        <v>11464</v>
      </c>
      <c r="J102" s="19">
        <v>17195</v>
      </c>
      <c r="K102" s="19">
        <v>11464</v>
      </c>
      <c r="L102" s="19">
        <v>11464</v>
      </c>
      <c r="M102" s="19">
        <v>17195</v>
      </c>
      <c r="N102" s="19">
        <v>17195</v>
      </c>
      <c r="O102" s="19">
        <v>5732</v>
      </c>
      <c r="P102" s="19">
        <v>166222</v>
      </c>
      <c r="Q102" s="19">
        <v>30917292</v>
      </c>
      <c r="S102" t="e">
        <f>VLOOKUP($C102,[1]FPBD2023!$B$1:$E$982,4,0)</f>
        <v>#N/A</v>
      </c>
    </row>
    <row r="103" spans="1:19" x14ac:dyDescent="0.35">
      <c r="A103" s="22">
        <f t="shared" si="2"/>
        <v>98</v>
      </c>
      <c r="B103" t="s">
        <v>1296</v>
      </c>
      <c r="C103" t="s">
        <v>1297</v>
      </c>
      <c r="D103" s="19">
        <v>34391</v>
      </c>
      <c r="E103" s="19">
        <v>40122</v>
      </c>
      <c r="F103" s="19">
        <v>28659</v>
      </c>
      <c r="G103" s="19">
        <v>28659</v>
      </c>
      <c r="H103" s="19">
        <v>34391</v>
      </c>
      <c r="I103" s="19">
        <v>40122</v>
      </c>
      <c r="J103" s="19">
        <v>40122</v>
      </c>
      <c r="K103" s="19">
        <v>40122</v>
      </c>
      <c r="L103" s="19">
        <v>40122</v>
      </c>
      <c r="M103" s="19">
        <v>45854</v>
      </c>
      <c r="N103" s="19">
        <v>34391</v>
      </c>
      <c r="O103" s="19">
        <v>45854</v>
      </c>
      <c r="P103" s="19">
        <v>452809</v>
      </c>
      <c r="Q103" s="19">
        <v>84222474</v>
      </c>
      <c r="S103" t="e">
        <f>VLOOKUP($C103,[1]FPBD2023!$B$1:$E$982,4,0)</f>
        <v>#N/A</v>
      </c>
    </row>
    <row r="104" spans="1:19" x14ac:dyDescent="0.35">
      <c r="A104" s="22">
        <f t="shared" si="2"/>
        <v>99</v>
      </c>
      <c r="B104" t="s">
        <v>1965</v>
      </c>
      <c r="C104" t="s">
        <v>1966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5732</v>
      </c>
      <c r="M104" s="19">
        <v>0</v>
      </c>
      <c r="N104" s="19">
        <v>0</v>
      </c>
      <c r="O104" s="19">
        <v>0</v>
      </c>
      <c r="P104" s="19">
        <v>5732</v>
      </c>
      <c r="Q104" s="19">
        <v>1066152</v>
      </c>
      <c r="S104" t="e">
        <f>VLOOKUP($C104,[1]FPBD2023!$B$1:$E$982,4,0)</f>
        <v>#N/A</v>
      </c>
    </row>
    <row r="105" spans="1:19" x14ac:dyDescent="0.35">
      <c r="A105" s="22">
        <f t="shared" si="2"/>
        <v>100</v>
      </c>
      <c r="B105" t="s">
        <v>1298</v>
      </c>
      <c r="C105" t="s">
        <v>1299</v>
      </c>
      <c r="D105" s="19">
        <v>5732</v>
      </c>
      <c r="E105" s="19">
        <v>0</v>
      </c>
      <c r="F105" s="19">
        <v>0</v>
      </c>
      <c r="G105" s="19">
        <v>5732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11464</v>
      </c>
      <c r="Q105" s="19">
        <v>2074984</v>
      </c>
      <c r="S105" t="e">
        <f>VLOOKUP($C105,[1]FPBD2023!$B$1:$E$982,4,0)</f>
        <v>#N/A</v>
      </c>
    </row>
    <row r="106" spans="1:19" x14ac:dyDescent="0.35">
      <c r="A106" s="22">
        <f t="shared" si="2"/>
        <v>101</v>
      </c>
      <c r="B106" t="s">
        <v>161</v>
      </c>
      <c r="C106" t="s">
        <v>1300</v>
      </c>
      <c r="D106" s="19">
        <v>11464</v>
      </c>
      <c r="E106" s="19">
        <v>11464</v>
      </c>
      <c r="F106" s="19">
        <v>17195</v>
      </c>
      <c r="G106" s="19">
        <v>11464</v>
      </c>
      <c r="H106" s="19">
        <v>22927</v>
      </c>
      <c r="I106" s="19">
        <v>17195</v>
      </c>
      <c r="J106" s="19">
        <v>17195</v>
      </c>
      <c r="K106" s="19">
        <v>17195</v>
      </c>
      <c r="L106" s="19">
        <v>11464</v>
      </c>
      <c r="M106" s="19">
        <v>17195</v>
      </c>
      <c r="N106" s="19">
        <v>11464</v>
      </c>
      <c r="O106" s="19">
        <v>11464</v>
      </c>
      <c r="P106" s="19">
        <v>177686</v>
      </c>
      <c r="Q106" s="19">
        <v>51173568</v>
      </c>
      <c r="S106" t="e">
        <f>VLOOKUP($C106,[1]FPBD2023!$B$1:$E$982,4,0)</f>
        <v>#N/A</v>
      </c>
    </row>
    <row r="107" spans="1:19" x14ac:dyDescent="0.35">
      <c r="A107" s="22">
        <f t="shared" si="2"/>
        <v>102</v>
      </c>
      <c r="B107" t="s">
        <v>1301</v>
      </c>
      <c r="C107" t="s">
        <v>1302</v>
      </c>
      <c r="D107" s="19">
        <v>17195</v>
      </c>
      <c r="E107" s="19">
        <v>22927</v>
      </c>
      <c r="F107" s="19">
        <v>22927</v>
      </c>
      <c r="G107" s="19">
        <v>22927</v>
      </c>
      <c r="H107" s="19">
        <v>22927</v>
      </c>
      <c r="I107" s="19">
        <v>22927</v>
      </c>
      <c r="J107" s="19">
        <v>22927</v>
      </c>
      <c r="K107" s="19">
        <v>28659</v>
      </c>
      <c r="L107" s="19">
        <v>17195</v>
      </c>
      <c r="M107" s="19">
        <v>22927</v>
      </c>
      <c r="N107" s="19">
        <v>22927</v>
      </c>
      <c r="O107" s="19">
        <v>22927</v>
      </c>
      <c r="P107" s="19">
        <v>269392</v>
      </c>
      <c r="Q107" s="19">
        <v>77584896</v>
      </c>
      <c r="S107" t="e">
        <f>VLOOKUP($C107,[1]FPBD2023!$B$1:$E$982,4,0)</f>
        <v>#N/A</v>
      </c>
    </row>
    <row r="108" spans="1:19" x14ac:dyDescent="0.35">
      <c r="A108" s="22">
        <f t="shared" si="2"/>
        <v>103</v>
      </c>
      <c r="B108" t="s">
        <v>1303</v>
      </c>
      <c r="C108" t="s">
        <v>1967</v>
      </c>
      <c r="D108" s="19">
        <v>0</v>
      </c>
      <c r="E108" s="19">
        <v>5732</v>
      </c>
      <c r="F108" s="19">
        <v>0</v>
      </c>
      <c r="G108" s="19">
        <v>5732</v>
      </c>
      <c r="H108" s="19">
        <v>5732</v>
      </c>
      <c r="I108" s="19">
        <v>5732</v>
      </c>
      <c r="J108" s="19">
        <v>0</v>
      </c>
      <c r="K108" s="19">
        <v>5732</v>
      </c>
      <c r="L108" s="19">
        <v>5732</v>
      </c>
      <c r="M108" s="19">
        <v>0</v>
      </c>
      <c r="N108" s="19">
        <v>5732</v>
      </c>
      <c r="O108" s="19">
        <v>5732</v>
      </c>
      <c r="P108" s="19">
        <v>45856</v>
      </c>
      <c r="Q108" s="19">
        <v>8529216</v>
      </c>
      <c r="S108" t="e">
        <f>VLOOKUP($C108,[1]FPBD2023!$B$1:$E$982,4,0)</f>
        <v>#N/A</v>
      </c>
    </row>
    <row r="109" spans="1:19" x14ac:dyDescent="0.35">
      <c r="A109" s="22">
        <f t="shared" si="2"/>
        <v>104</v>
      </c>
      <c r="B109" t="s">
        <v>91</v>
      </c>
      <c r="C109" t="s">
        <v>92</v>
      </c>
      <c r="D109" s="19">
        <v>4461</v>
      </c>
      <c r="E109" s="19">
        <v>4461</v>
      </c>
      <c r="F109" s="19">
        <v>2230</v>
      </c>
      <c r="G109" s="19">
        <v>2230</v>
      </c>
      <c r="H109" s="19">
        <v>4461</v>
      </c>
      <c r="I109" s="19">
        <v>2230</v>
      </c>
      <c r="J109" s="19">
        <v>2230</v>
      </c>
      <c r="K109" s="19">
        <v>4461</v>
      </c>
      <c r="L109" s="19">
        <v>2230</v>
      </c>
      <c r="M109" s="19">
        <v>4461</v>
      </c>
      <c r="N109" s="19">
        <v>2230</v>
      </c>
      <c r="O109" s="19">
        <v>2230</v>
      </c>
      <c r="P109" s="19">
        <v>37915</v>
      </c>
      <c r="Q109" s="19">
        <v>10919520</v>
      </c>
      <c r="S109" t="str">
        <f>VLOOKUP($C109,[1]FPBD2023!$B$1:$E$982,4,0)</f>
        <v>DOM</v>
      </c>
    </row>
    <row r="110" spans="1:19" x14ac:dyDescent="0.35">
      <c r="A110" s="22">
        <f t="shared" si="2"/>
        <v>105</v>
      </c>
      <c r="B110" t="s">
        <v>93</v>
      </c>
      <c r="C110" t="s">
        <v>94</v>
      </c>
      <c r="D110" s="19">
        <v>70700</v>
      </c>
      <c r="E110" s="19">
        <v>70700</v>
      </c>
      <c r="F110" s="19">
        <v>0</v>
      </c>
      <c r="G110" s="19">
        <v>70700</v>
      </c>
      <c r="H110" s="19">
        <v>0</v>
      </c>
      <c r="I110" s="19">
        <v>70700</v>
      </c>
      <c r="J110" s="19">
        <v>70700</v>
      </c>
      <c r="K110" s="19">
        <v>0</v>
      </c>
      <c r="L110" s="19">
        <v>70700</v>
      </c>
      <c r="M110" s="19">
        <v>0</v>
      </c>
      <c r="N110" s="19">
        <v>0</v>
      </c>
      <c r="O110" s="19">
        <v>70700</v>
      </c>
      <c r="P110" s="19">
        <v>494900</v>
      </c>
      <c r="Q110" s="19">
        <v>10887800</v>
      </c>
      <c r="S110" t="str">
        <f>VLOOKUP($C110,[1]FPBD2023!$B$1:$E$982,4,0)</f>
        <v>DOM</v>
      </c>
    </row>
    <row r="111" spans="1:19" x14ac:dyDescent="0.35">
      <c r="A111" s="22">
        <f t="shared" si="2"/>
        <v>106</v>
      </c>
      <c r="B111" t="s">
        <v>95</v>
      </c>
      <c r="C111" t="s">
        <v>96</v>
      </c>
      <c r="D111" s="19">
        <v>1957380</v>
      </c>
      <c r="E111" s="19">
        <v>2072520</v>
      </c>
      <c r="F111" s="19">
        <v>2763360</v>
      </c>
      <c r="G111" s="19">
        <v>1957380</v>
      </c>
      <c r="H111" s="19">
        <v>2648220</v>
      </c>
      <c r="I111" s="19">
        <v>2187660</v>
      </c>
      <c r="J111" s="19">
        <v>3454200</v>
      </c>
      <c r="K111" s="19">
        <v>2648220</v>
      </c>
      <c r="L111" s="19">
        <v>2648220</v>
      </c>
      <c r="M111" s="19">
        <v>3108780</v>
      </c>
      <c r="N111" s="19">
        <v>3223920</v>
      </c>
      <c r="O111" s="19">
        <v>2993640</v>
      </c>
      <c r="P111" s="19">
        <v>31663500</v>
      </c>
      <c r="Q111" s="19">
        <v>696597000</v>
      </c>
      <c r="S111" t="str">
        <f>VLOOKUP($C111,[1]FPBD2023!$B$1:$E$982,4,0)</f>
        <v>DOM</v>
      </c>
    </row>
    <row r="112" spans="1:19" x14ac:dyDescent="0.35">
      <c r="A112" s="22">
        <f t="shared" si="2"/>
        <v>107</v>
      </c>
      <c r="B112" t="s">
        <v>97</v>
      </c>
      <c r="C112" t="s">
        <v>98</v>
      </c>
      <c r="D112" s="19">
        <v>428240</v>
      </c>
      <c r="E112" s="19">
        <v>428240</v>
      </c>
      <c r="F112" s="19">
        <v>214120</v>
      </c>
      <c r="G112" s="19">
        <v>214120</v>
      </c>
      <c r="H112" s="19">
        <v>428240</v>
      </c>
      <c r="I112" s="19">
        <v>214120</v>
      </c>
      <c r="J112" s="19">
        <v>214120</v>
      </c>
      <c r="K112" s="19">
        <v>428240</v>
      </c>
      <c r="L112" s="19">
        <v>214120</v>
      </c>
      <c r="M112" s="19">
        <v>428240</v>
      </c>
      <c r="N112" s="19">
        <v>214120</v>
      </c>
      <c r="O112" s="19">
        <v>214120</v>
      </c>
      <c r="P112" s="19">
        <v>3640040</v>
      </c>
      <c r="Q112" s="19">
        <v>80080880</v>
      </c>
      <c r="S112" t="str">
        <f>VLOOKUP($C112,[1]FPBD2023!$B$1:$E$982,4,0)</f>
        <v>DOM</v>
      </c>
    </row>
    <row r="113" spans="1:19" x14ac:dyDescent="0.35">
      <c r="A113" s="22">
        <f t="shared" si="2"/>
        <v>108</v>
      </c>
      <c r="B113" t="s">
        <v>99</v>
      </c>
      <c r="C113" t="s">
        <v>100</v>
      </c>
      <c r="D113" s="19">
        <v>141400</v>
      </c>
      <c r="E113" s="19">
        <v>70700</v>
      </c>
      <c r="F113" s="19">
        <v>141400</v>
      </c>
      <c r="G113" s="19">
        <v>70700</v>
      </c>
      <c r="H113" s="19">
        <v>0</v>
      </c>
      <c r="I113" s="19">
        <v>70700</v>
      </c>
      <c r="J113" s="19">
        <v>70700</v>
      </c>
      <c r="K113" s="19">
        <v>141400</v>
      </c>
      <c r="L113" s="19">
        <v>70700</v>
      </c>
      <c r="M113" s="19">
        <v>141400</v>
      </c>
      <c r="N113" s="19">
        <v>0</v>
      </c>
      <c r="O113" s="19">
        <v>70700</v>
      </c>
      <c r="P113" s="19">
        <v>989800</v>
      </c>
      <c r="Q113" s="19">
        <v>21775600</v>
      </c>
      <c r="S113" t="str">
        <f>VLOOKUP($C113,[1]FPBD2023!$B$1:$E$982,4,0)</f>
        <v>DOM</v>
      </c>
    </row>
    <row r="114" spans="1:19" x14ac:dyDescent="0.35">
      <c r="A114" s="22">
        <f t="shared" si="2"/>
        <v>109</v>
      </c>
      <c r="B114" t="s">
        <v>101</v>
      </c>
      <c r="C114" t="s">
        <v>102</v>
      </c>
      <c r="D114" s="19">
        <v>428240</v>
      </c>
      <c r="E114" s="19">
        <v>214120</v>
      </c>
      <c r="F114" s="19">
        <v>214120</v>
      </c>
      <c r="G114" s="19">
        <v>214120</v>
      </c>
      <c r="H114" s="19">
        <v>0</v>
      </c>
      <c r="I114" s="19">
        <v>214120</v>
      </c>
      <c r="J114" s="19">
        <v>214120</v>
      </c>
      <c r="K114" s="19">
        <v>214120</v>
      </c>
      <c r="L114" s="19">
        <v>214120</v>
      </c>
      <c r="M114" s="19">
        <v>214120</v>
      </c>
      <c r="N114" s="19">
        <v>0</v>
      </c>
      <c r="O114" s="19">
        <v>214120</v>
      </c>
      <c r="P114" s="19">
        <v>2355320</v>
      </c>
      <c r="Q114" s="19">
        <v>51817040</v>
      </c>
      <c r="S114" t="str">
        <f>VLOOKUP($C114,[1]FPBD2023!$B$1:$E$982,4,0)</f>
        <v>DOM</v>
      </c>
    </row>
    <row r="115" spans="1:19" x14ac:dyDescent="0.35">
      <c r="A115" s="22">
        <f t="shared" si="2"/>
        <v>110</v>
      </c>
      <c r="B115" t="s">
        <v>1304</v>
      </c>
      <c r="C115" t="s">
        <v>1305</v>
      </c>
      <c r="D115" s="19">
        <v>0</v>
      </c>
      <c r="E115" s="19">
        <v>0</v>
      </c>
      <c r="F115" s="19">
        <v>0</v>
      </c>
      <c r="G115" s="19">
        <v>214120</v>
      </c>
      <c r="H115" s="19">
        <v>0</v>
      </c>
      <c r="I115" s="19">
        <v>0</v>
      </c>
      <c r="J115" s="19">
        <v>0</v>
      </c>
      <c r="K115" s="19">
        <v>0</v>
      </c>
      <c r="L115" s="19">
        <v>214120</v>
      </c>
      <c r="M115" s="19">
        <v>0</v>
      </c>
      <c r="N115" s="19">
        <v>0</v>
      </c>
      <c r="O115" s="19">
        <v>0</v>
      </c>
      <c r="P115" s="19">
        <v>428240</v>
      </c>
      <c r="Q115" s="19">
        <v>9421280</v>
      </c>
      <c r="S115" t="e">
        <f>VLOOKUP($C115,[1]FPBD2023!$B$1:$E$982,4,0)</f>
        <v>#N/A</v>
      </c>
    </row>
    <row r="116" spans="1:19" x14ac:dyDescent="0.35">
      <c r="A116" s="22">
        <f t="shared" si="2"/>
        <v>111</v>
      </c>
      <c r="B116" t="s">
        <v>103</v>
      </c>
      <c r="C116" t="s">
        <v>104</v>
      </c>
      <c r="D116" s="19">
        <v>23154</v>
      </c>
      <c r="E116" s="19">
        <v>0</v>
      </c>
      <c r="F116" s="19">
        <v>0</v>
      </c>
      <c r="G116" s="19">
        <v>23154</v>
      </c>
      <c r="H116" s="19">
        <v>0</v>
      </c>
      <c r="I116" s="19">
        <v>0</v>
      </c>
      <c r="J116" s="19">
        <v>23154</v>
      </c>
      <c r="K116" s="19">
        <v>0</v>
      </c>
      <c r="L116" s="19">
        <v>0</v>
      </c>
      <c r="M116" s="19">
        <v>0</v>
      </c>
      <c r="N116" s="19">
        <v>23154</v>
      </c>
      <c r="O116" s="19">
        <v>0</v>
      </c>
      <c r="P116" s="19">
        <v>92616</v>
      </c>
      <c r="Q116" s="19">
        <v>7872360</v>
      </c>
      <c r="S116" t="str">
        <f>VLOOKUP($C116,[1]FPBD2023!$B$1:$E$982,4,0)</f>
        <v>DOM</v>
      </c>
    </row>
    <row r="117" spans="1:19" x14ac:dyDescent="0.35">
      <c r="A117" s="22">
        <f t="shared" si="2"/>
        <v>112</v>
      </c>
      <c r="B117" t="s">
        <v>1306</v>
      </c>
      <c r="C117" t="s">
        <v>1307</v>
      </c>
      <c r="D117" s="19">
        <v>0</v>
      </c>
      <c r="E117" s="19">
        <v>2657</v>
      </c>
      <c r="F117" s="19">
        <v>0</v>
      </c>
      <c r="G117" s="19">
        <v>0</v>
      </c>
      <c r="H117" s="19">
        <v>0</v>
      </c>
      <c r="I117" s="19">
        <v>2163</v>
      </c>
      <c r="J117" s="19">
        <v>0</v>
      </c>
      <c r="K117" s="19">
        <v>0</v>
      </c>
      <c r="L117" s="19">
        <v>0</v>
      </c>
      <c r="M117" s="19">
        <v>1133</v>
      </c>
      <c r="N117" s="19">
        <v>0</v>
      </c>
      <c r="O117" s="19">
        <v>0</v>
      </c>
      <c r="P117" s="19">
        <v>5953</v>
      </c>
      <c r="Q117" s="19">
        <v>1226318</v>
      </c>
      <c r="S117" t="str">
        <f>VLOOKUP($C117,[1]FPBD2023!$B$1:$E$982,4,0)</f>
        <v>DOM</v>
      </c>
    </row>
    <row r="118" spans="1:19" x14ac:dyDescent="0.35">
      <c r="A118" s="22">
        <f t="shared" si="2"/>
        <v>113</v>
      </c>
      <c r="B118" t="s">
        <v>106</v>
      </c>
      <c r="C118" t="s">
        <v>107</v>
      </c>
      <c r="D118" s="19">
        <v>5191</v>
      </c>
      <c r="E118" s="19">
        <v>1205</v>
      </c>
      <c r="F118" s="19">
        <v>4907</v>
      </c>
      <c r="G118" s="19">
        <v>11927</v>
      </c>
      <c r="H118" s="19">
        <v>11680</v>
      </c>
      <c r="I118" s="19">
        <v>3646</v>
      </c>
      <c r="J118" s="19">
        <v>9048</v>
      </c>
      <c r="K118" s="19">
        <v>15635</v>
      </c>
      <c r="L118" s="19">
        <v>11680</v>
      </c>
      <c r="M118" s="19">
        <v>9068</v>
      </c>
      <c r="N118" s="19">
        <v>14276</v>
      </c>
      <c r="O118" s="19">
        <v>21651</v>
      </c>
      <c r="P118" s="19">
        <v>119914</v>
      </c>
      <c r="Q118" s="19">
        <v>24702284</v>
      </c>
      <c r="S118" t="str">
        <f>VLOOKUP($C118,[1]FPBD2023!$B$1:$E$982,4,0)</f>
        <v>DOM</v>
      </c>
    </row>
    <row r="119" spans="1:19" x14ac:dyDescent="0.35">
      <c r="A119" s="22">
        <f t="shared" si="2"/>
        <v>114</v>
      </c>
      <c r="B119" t="s">
        <v>1988</v>
      </c>
      <c r="C119" t="s">
        <v>1968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7929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7929</v>
      </c>
      <c r="Q119" s="19">
        <v>1633374</v>
      </c>
      <c r="S119" t="str">
        <f>VLOOKUP($C119,[1]FPBD2023!$B$1:$E$982,4,0)</f>
        <v>DOM</v>
      </c>
    </row>
    <row r="120" spans="1:19" x14ac:dyDescent="0.35">
      <c r="A120" s="22">
        <f t="shared" si="2"/>
        <v>115</v>
      </c>
      <c r="B120" t="s">
        <v>108</v>
      </c>
      <c r="C120" t="s">
        <v>109</v>
      </c>
      <c r="D120" s="19">
        <v>0</v>
      </c>
      <c r="E120" s="19">
        <v>2643</v>
      </c>
      <c r="F120" s="19">
        <v>2643</v>
      </c>
      <c r="G120" s="19">
        <v>0</v>
      </c>
      <c r="H120" s="19">
        <v>0</v>
      </c>
      <c r="I120" s="19">
        <v>2643</v>
      </c>
      <c r="J120" s="19">
        <v>0</v>
      </c>
      <c r="K120" s="19">
        <v>2643</v>
      </c>
      <c r="L120" s="19">
        <v>0</v>
      </c>
      <c r="M120" s="19">
        <v>0</v>
      </c>
      <c r="N120" s="19">
        <v>2643</v>
      </c>
      <c r="O120" s="19">
        <v>2643</v>
      </c>
      <c r="P120" s="19">
        <v>15858</v>
      </c>
      <c r="Q120" s="19">
        <v>1823670</v>
      </c>
      <c r="S120" t="str">
        <f>VLOOKUP($C120,[1]FPBD2023!$B$1:$E$982,4,0)</f>
        <v>DOM</v>
      </c>
    </row>
    <row r="121" spans="1:19" x14ac:dyDescent="0.35">
      <c r="A121" s="22">
        <f t="shared" si="2"/>
        <v>116</v>
      </c>
      <c r="B121" t="s">
        <v>110</v>
      </c>
      <c r="C121" t="s">
        <v>111</v>
      </c>
      <c r="D121" s="19">
        <v>0</v>
      </c>
      <c r="E121" s="19">
        <v>42294</v>
      </c>
      <c r="F121" s="19">
        <v>52868</v>
      </c>
      <c r="G121" s="19">
        <v>0</v>
      </c>
      <c r="H121" s="19">
        <v>52868</v>
      </c>
      <c r="I121" s="19">
        <v>47581</v>
      </c>
      <c r="J121" s="19">
        <v>0</v>
      </c>
      <c r="K121" s="19">
        <v>58154</v>
      </c>
      <c r="L121" s="19">
        <v>47581</v>
      </c>
      <c r="M121" s="19">
        <v>0</v>
      </c>
      <c r="N121" s="19">
        <v>58154</v>
      </c>
      <c r="O121" s="19">
        <v>63441</v>
      </c>
      <c r="P121" s="19">
        <v>422941</v>
      </c>
      <c r="Q121" s="19">
        <v>55828212</v>
      </c>
      <c r="S121" t="str">
        <f>VLOOKUP($C121,[1]FPBD2023!$B$1:$E$982,4,0)</f>
        <v>DOM</v>
      </c>
    </row>
    <row r="122" spans="1:19" x14ac:dyDescent="0.35">
      <c r="A122" s="22">
        <f t="shared" si="2"/>
        <v>117</v>
      </c>
      <c r="B122" t="s">
        <v>112</v>
      </c>
      <c r="C122" t="s">
        <v>113</v>
      </c>
      <c r="D122" s="19">
        <v>3554</v>
      </c>
      <c r="E122" s="19">
        <v>0</v>
      </c>
      <c r="F122" s="19">
        <v>3544</v>
      </c>
      <c r="G122" s="19">
        <v>0</v>
      </c>
      <c r="H122" s="19">
        <v>3321</v>
      </c>
      <c r="I122" s="19">
        <v>0</v>
      </c>
      <c r="J122" s="19">
        <v>3148</v>
      </c>
      <c r="K122" s="19">
        <v>0</v>
      </c>
      <c r="L122" s="19">
        <v>4458</v>
      </c>
      <c r="M122" s="19">
        <v>0</v>
      </c>
      <c r="N122" s="19">
        <v>3433</v>
      </c>
      <c r="O122" s="19">
        <v>0</v>
      </c>
      <c r="P122" s="19">
        <v>21458</v>
      </c>
      <c r="Q122" s="19">
        <v>3991188</v>
      </c>
      <c r="S122" t="str">
        <f>VLOOKUP($C122,[1]FPBD2023!$B$1:$E$982,4,0)</f>
        <v>DOM</v>
      </c>
    </row>
    <row r="123" spans="1:19" x14ac:dyDescent="0.35">
      <c r="A123" s="22">
        <f t="shared" si="2"/>
        <v>118</v>
      </c>
      <c r="B123" t="s">
        <v>114</v>
      </c>
      <c r="C123" t="s">
        <v>115</v>
      </c>
      <c r="D123" s="19">
        <v>738</v>
      </c>
      <c r="E123" s="19">
        <v>738</v>
      </c>
      <c r="F123" s="19">
        <v>0</v>
      </c>
      <c r="G123" s="19">
        <v>738</v>
      </c>
      <c r="H123" s="19">
        <v>0</v>
      </c>
      <c r="I123" s="19">
        <v>738</v>
      </c>
      <c r="J123" s="19">
        <v>738</v>
      </c>
      <c r="K123" s="19">
        <v>0</v>
      </c>
      <c r="L123" s="19">
        <v>738</v>
      </c>
      <c r="M123" s="19">
        <v>0</v>
      </c>
      <c r="N123" s="19">
        <v>0</v>
      </c>
      <c r="O123" s="19">
        <v>738</v>
      </c>
      <c r="P123" s="19">
        <v>5166</v>
      </c>
      <c r="Q123" s="19">
        <v>1756440</v>
      </c>
      <c r="S123" t="str">
        <f>VLOOKUP($C123,[1]FPBD2023!$B$1:$E$982,4,0)</f>
        <v>DOM</v>
      </c>
    </row>
    <row r="124" spans="1:19" x14ac:dyDescent="0.35">
      <c r="A124" s="22">
        <f t="shared" si="2"/>
        <v>119</v>
      </c>
      <c r="B124" t="s">
        <v>116</v>
      </c>
      <c r="C124" t="s">
        <v>117</v>
      </c>
      <c r="D124" s="19">
        <v>428240</v>
      </c>
      <c r="E124" s="19">
        <v>428240</v>
      </c>
      <c r="F124" s="19">
        <v>428240</v>
      </c>
      <c r="G124" s="19">
        <v>214120</v>
      </c>
      <c r="H124" s="19">
        <v>428240</v>
      </c>
      <c r="I124" s="19">
        <v>214120</v>
      </c>
      <c r="J124" s="19">
        <v>428240</v>
      </c>
      <c r="K124" s="19">
        <v>428240</v>
      </c>
      <c r="L124" s="19">
        <v>428240</v>
      </c>
      <c r="M124" s="19">
        <v>428240</v>
      </c>
      <c r="N124" s="19">
        <v>428240</v>
      </c>
      <c r="O124" s="19">
        <v>214120</v>
      </c>
      <c r="P124" s="19">
        <v>4496520</v>
      </c>
      <c r="Q124" s="19">
        <v>98923440</v>
      </c>
      <c r="S124" t="str">
        <f>VLOOKUP($C124,[1]FPBD2023!$B$1:$E$982,4,0)</f>
        <v>DOM</v>
      </c>
    </row>
    <row r="125" spans="1:19" x14ac:dyDescent="0.35">
      <c r="A125" s="22">
        <f t="shared" si="2"/>
        <v>120</v>
      </c>
      <c r="B125" t="s">
        <v>118</v>
      </c>
      <c r="C125" t="s">
        <v>119</v>
      </c>
      <c r="D125" s="19">
        <v>4461</v>
      </c>
      <c r="E125" s="19">
        <v>4461</v>
      </c>
      <c r="F125" s="19">
        <v>4461</v>
      </c>
      <c r="G125" s="19">
        <v>2230</v>
      </c>
      <c r="H125" s="19">
        <v>4461</v>
      </c>
      <c r="I125" s="19">
        <v>2230</v>
      </c>
      <c r="J125" s="19">
        <v>4461</v>
      </c>
      <c r="K125" s="19">
        <v>4461</v>
      </c>
      <c r="L125" s="19">
        <v>4461</v>
      </c>
      <c r="M125" s="19">
        <v>4461</v>
      </c>
      <c r="N125" s="19">
        <v>4461</v>
      </c>
      <c r="O125" s="19">
        <v>2230</v>
      </c>
      <c r="P125" s="19">
        <v>46839</v>
      </c>
      <c r="Q125" s="19">
        <v>13489632</v>
      </c>
      <c r="S125" t="str">
        <f>VLOOKUP($C125,[1]FPBD2023!$B$1:$E$982,4,0)</f>
        <v>DOM</v>
      </c>
    </row>
    <row r="126" spans="1:19" x14ac:dyDescent="0.35">
      <c r="A126" s="22">
        <f t="shared" si="2"/>
        <v>121</v>
      </c>
      <c r="B126" t="s">
        <v>120</v>
      </c>
      <c r="C126" t="s">
        <v>121</v>
      </c>
      <c r="D126" s="19">
        <v>20389</v>
      </c>
      <c r="E126" s="19">
        <v>21589</v>
      </c>
      <c r="F126" s="19">
        <v>28785</v>
      </c>
      <c r="G126" s="19">
        <v>20389</v>
      </c>
      <c r="H126" s="19">
        <v>27586</v>
      </c>
      <c r="I126" s="19">
        <v>22788</v>
      </c>
      <c r="J126" s="19">
        <v>35981</v>
      </c>
      <c r="K126" s="19">
        <v>27586</v>
      </c>
      <c r="L126" s="19">
        <v>27586</v>
      </c>
      <c r="M126" s="19">
        <v>32383</v>
      </c>
      <c r="N126" s="19">
        <v>33583</v>
      </c>
      <c r="O126" s="19">
        <v>31184</v>
      </c>
      <c r="P126" s="19">
        <v>329829</v>
      </c>
      <c r="Q126" s="19">
        <v>7256238</v>
      </c>
      <c r="S126" t="str">
        <f>VLOOKUP($C126,[1]FPBD2023!$B$1:$E$982,4,0)</f>
        <v>DOM</v>
      </c>
    </row>
    <row r="127" spans="1:19" x14ac:dyDescent="0.35">
      <c r="A127" s="22">
        <f t="shared" si="2"/>
        <v>122</v>
      </c>
      <c r="B127" t="s">
        <v>122</v>
      </c>
      <c r="C127" t="s">
        <v>123</v>
      </c>
      <c r="D127" s="19">
        <v>1474</v>
      </c>
      <c r="E127" s="19">
        <v>737</v>
      </c>
      <c r="F127" s="19">
        <v>1474</v>
      </c>
      <c r="G127" s="19">
        <v>737</v>
      </c>
      <c r="H127" s="19">
        <v>0</v>
      </c>
      <c r="I127" s="19">
        <v>737</v>
      </c>
      <c r="J127" s="19">
        <v>737</v>
      </c>
      <c r="K127" s="19">
        <v>1474</v>
      </c>
      <c r="L127" s="19">
        <v>737</v>
      </c>
      <c r="M127" s="19">
        <v>1474</v>
      </c>
      <c r="N127" s="19">
        <v>0</v>
      </c>
      <c r="O127" s="19">
        <v>737</v>
      </c>
      <c r="P127" s="19">
        <v>10318</v>
      </c>
      <c r="Q127" s="19">
        <v>3508120</v>
      </c>
      <c r="S127" t="str">
        <f>VLOOKUP($C127,[1]FPBD2023!$B$1:$E$982,4,0)</f>
        <v>DOM</v>
      </c>
    </row>
    <row r="128" spans="1:19" x14ac:dyDescent="0.35">
      <c r="A128" s="22">
        <f t="shared" si="2"/>
        <v>123</v>
      </c>
      <c r="B128" t="s">
        <v>124</v>
      </c>
      <c r="C128" t="s">
        <v>125</v>
      </c>
      <c r="D128" s="19">
        <v>4461</v>
      </c>
      <c r="E128" s="19">
        <v>2230</v>
      </c>
      <c r="F128" s="19">
        <v>2230</v>
      </c>
      <c r="G128" s="19">
        <v>2230</v>
      </c>
      <c r="H128" s="19">
        <v>0</v>
      </c>
      <c r="I128" s="19">
        <v>2230</v>
      </c>
      <c r="J128" s="19">
        <v>2230</v>
      </c>
      <c r="K128" s="19">
        <v>2230</v>
      </c>
      <c r="L128" s="19">
        <v>2230</v>
      </c>
      <c r="M128" s="19">
        <v>2230</v>
      </c>
      <c r="N128" s="19">
        <v>0</v>
      </c>
      <c r="O128" s="19">
        <v>2230</v>
      </c>
      <c r="P128" s="19">
        <v>24531</v>
      </c>
      <c r="Q128" s="19">
        <v>8340540</v>
      </c>
      <c r="S128" t="str">
        <f>VLOOKUP($C128,[1]FPBD2023!$B$1:$E$982,4,0)</f>
        <v>DOM</v>
      </c>
    </row>
    <row r="129" spans="1:19" x14ac:dyDescent="0.35">
      <c r="A129" s="22">
        <f t="shared" si="2"/>
        <v>124</v>
      </c>
      <c r="B129" t="s">
        <v>120</v>
      </c>
      <c r="C129" t="s">
        <v>126</v>
      </c>
      <c r="D129" s="19">
        <v>0</v>
      </c>
      <c r="E129" s="19">
        <v>107100</v>
      </c>
      <c r="F129" s="19">
        <v>107100</v>
      </c>
      <c r="G129" s="19">
        <v>0</v>
      </c>
      <c r="H129" s="19">
        <v>0</v>
      </c>
      <c r="I129" s="19">
        <v>107100</v>
      </c>
      <c r="J129" s="19">
        <v>0</v>
      </c>
      <c r="K129" s="19">
        <v>107100</v>
      </c>
      <c r="L129" s="19">
        <v>0</v>
      </c>
      <c r="M129" s="19">
        <v>0</v>
      </c>
      <c r="N129" s="19">
        <v>107100</v>
      </c>
      <c r="O129" s="19">
        <v>107100</v>
      </c>
      <c r="P129" s="19">
        <v>642600</v>
      </c>
      <c r="Q129" s="19">
        <v>35985600</v>
      </c>
      <c r="S129" t="str">
        <f>VLOOKUP($C129,[1]FPBD2023!$B$1:$E$982,4,0)</f>
        <v>DOM</v>
      </c>
    </row>
    <row r="130" spans="1:19" x14ac:dyDescent="0.35">
      <c r="A130" s="22">
        <f t="shared" si="2"/>
        <v>125</v>
      </c>
      <c r="B130" t="s">
        <v>127</v>
      </c>
      <c r="C130" t="s">
        <v>128</v>
      </c>
      <c r="D130" s="19">
        <v>0</v>
      </c>
      <c r="E130" s="19">
        <v>1713600</v>
      </c>
      <c r="F130" s="19">
        <v>2142000</v>
      </c>
      <c r="G130" s="19">
        <v>0</v>
      </c>
      <c r="H130" s="19">
        <v>2142000</v>
      </c>
      <c r="I130" s="19">
        <v>1927800</v>
      </c>
      <c r="J130" s="19">
        <v>0</v>
      </c>
      <c r="K130" s="19">
        <v>2356200</v>
      </c>
      <c r="L130" s="19">
        <v>1927800</v>
      </c>
      <c r="M130" s="19">
        <v>0</v>
      </c>
      <c r="N130" s="19">
        <v>2356200</v>
      </c>
      <c r="O130" s="19">
        <v>2570400</v>
      </c>
      <c r="P130" s="19">
        <v>17136000</v>
      </c>
      <c r="Q130" s="19">
        <v>959616000</v>
      </c>
      <c r="S130" t="str">
        <f>VLOOKUP($C130,[1]FPBD2023!$B$1:$E$982,4,0)</f>
        <v>DOM</v>
      </c>
    </row>
    <row r="131" spans="1:19" x14ac:dyDescent="0.35">
      <c r="A131" s="22">
        <f t="shared" si="2"/>
        <v>126</v>
      </c>
      <c r="B131" t="s">
        <v>1989</v>
      </c>
      <c r="C131" t="s">
        <v>1969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7929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7929</v>
      </c>
      <c r="Q131" s="19">
        <v>911835</v>
      </c>
      <c r="S131" t="str">
        <f>VLOOKUP($C131,[1]FPBD2023!$B$1:$E$982,4,0)</f>
        <v>DOM</v>
      </c>
    </row>
    <row r="132" spans="1:19" x14ac:dyDescent="0.35">
      <c r="A132" s="22">
        <f t="shared" si="2"/>
        <v>127</v>
      </c>
      <c r="B132" t="s">
        <v>1308</v>
      </c>
      <c r="C132" t="s">
        <v>1309</v>
      </c>
      <c r="D132" s="19">
        <v>0</v>
      </c>
      <c r="E132" s="19">
        <v>0</v>
      </c>
      <c r="F132" s="19">
        <v>0</v>
      </c>
      <c r="G132" s="19">
        <v>2230</v>
      </c>
      <c r="H132" s="19">
        <v>0</v>
      </c>
      <c r="I132" s="19">
        <v>0</v>
      </c>
      <c r="J132" s="19">
        <v>0</v>
      </c>
      <c r="K132" s="19">
        <v>0</v>
      </c>
      <c r="L132" s="19">
        <v>2230</v>
      </c>
      <c r="M132" s="19">
        <v>0</v>
      </c>
      <c r="N132" s="19">
        <v>0</v>
      </c>
      <c r="O132" s="19">
        <v>0</v>
      </c>
      <c r="P132" s="19">
        <v>4460</v>
      </c>
      <c r="Q132" s="19">
        <v>1043640</v>
      </c>
      <c r="S132" t="e">
        <f>VLOOKUP($C132,[1]FPBD2023!$B$1:$E$982,4,0)</f>
        <v>#N/A</v>
      </c>
    </row>
    <row r="133" spans="1:19" x14ac:dyDescent="0.35">
      <c r="A133" s="22">
        <f t="shared" si="2"/>
        <v>128</v>
      </c>
      <c r="B133" t="s">
        <v>129</v>
      </c>
      <c r="C133" t="s">
        <v>130</v>
      </c>
      <c r="D133" s="19">
        <v>138924</v>
      </c>
      <c r="E133" s="19">
        <v>0</v>
      </c>
      <c r="F133" s="19">
        <v>138924</v>
      </c>
      <c r="G133" s="19">
        <v>0</v>
      </c>
      <c r="H133" s="19">
        <v>138924</v>
      </c>
      <c r="I133" s="19">
        <v>0</v>
      </c>
      <c r="J133" s="19">
        <v>138924</v>
      </c>
      <c r="K133" s="19">
        <v>0</v>
      </c>
      <c r="L133" s="19">
        <v>0</v>
      </c>
      <c r="M133" s="19">
        <v>138924</v>
      </c>
      <c r="N133" s="19">
        <v>0</v>
      </c>
      <c r="O133" s="19">
        <v>0</v>
      </c>
      <c r="P133" s="19">
        <v>694620</v>
      </c>
      <c r="Q133" s="19">
        <v>59042700</v>
      </c>
      <c r="S133" t="str">
        <f>VLOOKUP($C133,[1]FPBD2023!$B$1:$E$982,4,0)</f>
        <v>DOM</v>
      </c>
    </row>
    <row r="134" spans="1:19" x14ac:dyDescent="0.35">
      <c r="A134" s="22">
        <f t="shared" si="2"/>
        <v>129</v>
      </c>
      <c r="B134" t="s">
        <v>1310</v>
      </c>
      <c r="C134" t="s">
        <v>1311</v>
      </c>
      <c r="D134" s="19">
        <v>0</v>
      </c>
      <c r="E134" s="19">
        <v>0</v>
      </c>
      <c r="F134" s="19">
        <v>23154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23154</v>
      </c>
      <c r="Q134" s="19">
        <v>1968090</v>
      </c>
      <c r="S134" t="e">
        <f>VLOOKUP($C134,[1]FPBD2023!$B$1:$E$982,4,0)</f>
        <v>#N/A</v>
      </c>
    </row>
    <row r="135" spans="1:19" x14ac:dyDescent="0.35">
      <c r="A135" s="22">
        <f t="shared" ref="A135:A198" si="3">1+A134</f>
        <v>130</v>
      </c>
      <c r="B135" t="s">
        <v>1990</v>
      </c>
      <c r="C135" t="s">
        <v>1970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160140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160140</v>
      </c>
      <c r="Q135" s="19">
        <v>13611900</v>
      </c>
      <c r="S135" t="str">
        <f>VLOOKUP($C135,[1]FPBD2023!$B$1:$E$982,4,0)</f>
        <v>DOM</v>
      </c>
    </row>
    <row r="136" spans="1:19" x14ac:dyDescent="0.35">
      <c r="A136" s="22">
        <f t="shared" si="3"/>
        <v>131</v>
      </c>
      <c r="B136" t="s">
        <v>1971</v>
      </c>
      <c r="C136" t="s">
        <v>1972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160140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160140</v>
      </c>
      <c r="Q136" s="19">
        <v>13131480</v>
      </c>
      <c r="S136" t="str">
        <f>VLOOKUP($C136,[1]FPBD2023!$B$1:$E$982,4,0)</f>
        <v>DOM</v>
      </c>
    </row>
    <row r="137" spans="1:19" x14ac:dyDescent="0.35">
      <c r="A137" s="22">
        <f t="shared" si="3"/>
        <v>132</v>
      </c>
      <c r="B137" t="s">
        <v>1312</v>
      </c>
      <c r="C137" t="s">
        <v>1313</v>
      </c>
      <c r="D137" s="19">
        <v>0</v>
      </c>
      <c r="E137" s="19">
        <v>0</v>
      </c>
      <c r="F137" s="19">
        <v>0</v>
      </c>
      <c r="G137" s="19">
        <v>141780</v>
      </c>
      <c r="H137" s="19">
        <v>0</v>
      </c>
      <c r="I137" s="19">
        <v>0</v>
      </c>
      <c r="J137" s="19">
        <v>0</v>
      </c>
      <c r="K137" s="19">
        <v>0</v>
      </c>
      <c r="L137" s="19">
        <v>160140</v>
      </c>
      <c r="M137" s="19">
        <v>0</v>
      </c>
      <c r="N137" s="19">
        <v>0</v>
      </c>
      <c r="O137" s="19">
        <v>0</v>
      </c>
      <c r="P137" s="19">
        <v>301920</v>
      </c>
      <c r="Q137" s="19">
        <v>25663200</v>
      </c>
      <c r="S137" t="str">
        <f>VLOOKUP($C137,[1]FPBD2023!$B$1:$E$982,4,0)</f>
        <v>DOM</v>
      </c>
    </row>
    <row r="138" spans="1:19" x14ac:dyDescent="0.35">
      <c r="A138" s="22">
        <f t="shared" si="3"/>
        <v>133</v>
      </c>
      <c r="B138" t="s">
        <v>131</v>
      </c>
      <c r="C138" t="s">
        <v>132</v>
      </c>
      <c r="D138" s="19">
        <v>0</v>
      </c>
      <c r="E138" s="19">
        <v>0</v>
      </c>
      <c r="F138" s="19">
        <v>0</v>
      </c>
      <c r="G138" s="19">
        <v>7020</v>
      </c>
      <c r="H138" s="19">
        <v>0</v>
      </c>
      <c r="I138" s="19">
        <v>0</v>
      </c>
      <c r="J138" s="19">
        <v>0</v>
      </c>
      <c r="K138" s="19">
        <v>0</v>
      </c>
      <c r="L138" s="19">
        <v>7929</v>
      </c>
      <c r="M138" s="19">
        <v>0</v>
      </c>
      <c r="N138" s="19">
        <v>0</v>
      </c>
      <c r="O138" s="19">
        <v>0</v>
      </c>
      <c r="P138" s="19">
        <v>14949</v>
      </c>
      <c r="Q138" s="19">
        <v>2705769</v>
      </c>
      <c r="S138" t="str">
        <f>VLOOKUP($C138,[1]FPBD2023!$B$1:$E$982,4,0)</f>
        <v>DOM</v>
      </c>
    </row>
    <row r="139" spans="1:19" x14ac:dyDescent="0.35">
      <c r="A139" s="22">
        <f t="shared" si="3"/>
        <v>134</v>
      </c>
      <c r="B139" t="s">
        <v>1314</v>
      </c>
      <c r="C139" t="s">
        <v>1315</v>
      </c>
      <c r="D139" s="19">
        <v>0</v>
      </c>
      <c r="E139" s="19">
        <v>160140</v>
      </c>
      <c r="F139" s="19">
        <v>0</v>
      </c>
      <c r="G139" s="19">
        <v>0</v>
      </c>
      <c r="H139" s="19">
        <v>0</v>
      </c>
      <c r="I139" s="19">
        <v>0</v>
      </c>
      <c r="J139" s="19">
        <v>160140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320280</v>
      </c>
      <c r="Q139" s="19">
        <v>27223800</v>
      </c>
      <c r="S139" t="str">
        <f>VLOOKUP($C139,[1]FPBD2023!$B$1:$E$982,4,0)</f>
        <v>DOM</v>
      </c>
    </row>
    <row r="140" spans="1:19" x14ac:dyDescent="0.35">
      <c r="A140" s="22">
        <f t="shared" si="3"/>
        <v>135</v>
      </c>
      <c r="B140" t="s">
        <v>1990</v>
      </c>
      <c r="C140" t="s">
        <v>1973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90576</v>
      </c>
      <c r="J140" s="19">
        <v>0</v>
      </c>
      <c r="K140" s="19">
        <v>0</v>
      </c>
      <c r="L140" s="19">
        <v>0</v>
      </c>
      <c r="M140" s="19">
        <v>90576</v>
      </c>
      <c r="N140" s="19">
        <v>0</v>
      </c>
      <c r="O140" s="19">
        <v>0</v>
      </c>
      <c r="P140" s="19">
        <v>181152</v>
      </c>
      <c r="Q140" s="19">
        <v>15397920</v>
      </c>
      <c r="S140" t="str">
        <f>VLOOKUP($C140,[1]FPBD2023!$B$1:$E$982,4,0)</f>
        <v>DOM</v>
      </c>
    </row>
    <row r="141" spans="1:19" x14ac:dyDescent="0.35">
      <c r="A141" s="22">
        <f t="shared" si="3"/>
        <v>136</v>
      </c>
      <c r="B141" t="s">
        <v>1992</v>
      </c>
      <c r="C141" t="s">
        <v>1974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46308</v>
      </c>
      <c r="N141" s="19">
        <v>0</v>
      </c>
      <c r="O141" s="19">
        <v>0</v>
      </c>
      <c r="P141" s="19">
        <v>46308</v>
      </c>
      <c r="Q141" s="19">
        <v>3936180</v>
      </c>
      <c r="S141" t="e">
        <f>VLOOKUP($C141,[1]FPBD2023!$B$1:$E$982,4,0)</f>
        <v>#N/A</v>
      </c>
    </row>
    <row r="142" spans="1:19" x14ac:dyDescent="0.35">
      <c r="A142" s="22">
        <f t="shared" si="3"/>
        <v>137</v>
      </c>
      <c r="B142" t="s">
        <v>1993</v>
      </c>
      <c r="C142" t="s">
        <v>1975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46308</v>
      </c>
      <c r="L142" s="19">
        <v>0</v>
      </c>
      <c r="M142" s="19">
        <v>0</v>
      </c>
      <c r="N142" s="19">
        <v>46308</v>
      </c>
      <c r="O142" s="19">
        <v>0</v>
      </c>
      <c r="P142" s="19">
        <v>92616</v>
      </c>
      <c r="Q142" s="19">
        <v>7872360</v>
      </c>
      <c r="S142" t="str">
        <f>VLOOKUP($C142,[1]FPBD2023!$B$1:$E$982,4,0)</f>
        <v>DOM</v>
      </c>
    </row>
    <row r="143" spans="1:19" x14ac:dyDescent="0.35">
      <c r="A143" s="22">
        <f t="shared" si="3"/>
        <v>138</v>
      </c>
      <c r="B143" t="s">
        <v>133</v>
      </c>
      <c r="C143" t="s">
        <v>134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46308</v>
      </c>
      <c r="N143" s="19">
        <v>0</v>
      </c>
      <c r="O143" s="19">
        <v>0</v>
      </c>
      <c r="P143" s="19">
        <v>46308</v>
      </c>
      <c r="Q143" s="19">
        <v>3936180</v>
      </c>
      <c r="S143" t="str">
        <f>VLOOKUP($C143,[1]FPBD2023!$B$1:$E$982,4,0)</f>
        <v>DOM</v>
      </c>
    </row>
    <row r="144" spans="1:19" x14ac:dyDescent="0.35">
      <c r="A144" s="22">
        <f t="shared" si="3"/>
        <v>139</v>
      </c>
      <c r="B144" t="s">
        <v>1316</v>
      </c>
      <c r="C144" t="s">
        <v>1317</v>
      </c>
      <c r="D144" s="19">
        <v>0</v>
      </c>
      <c r="E144" s="19">
        <v>7929</v>
      </c>
      <c r="F144" s="19">
        <v>0</v>
      </c>
      <c r="G144" s="19">
        <v>0</v>
      </c>
      <c r="H144" s="19">
        <v>0</v>
      </c>
      <c r="I144" s="19">
        <v>0</v>
      </c>
      <c r="J144" s="19">
        <v>7929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15858</v>
      </c>
      <c r="Q144" s="19">
        <v>2870298</v>
      </c>
      <c r="S144" t="str">
        <f>VLOOKUP($C144,[1]FPBD2023!$B$1:$E$982,4,0)</f>
        <v>DOM</v>
      </c>
    </row>
    <row r="145" spans="1:19" x14ac:dyDescent="0.35">
      <c r="A145" s="22">
        <f t="shared" si="3"/>
        <v>140</v>
      </c>
      <c r="B145" t="s">
        <v>135</v>
      </c>
      <c r="C145" t="s">
        <v>1318</v>
      </c>
      <c r="D145" s="19">
        <v>0</v>
      </c>
      <c r="E145" s="19">
        <v>266</v>
      </c>
      <c r="F145" s="19">
        <v>0</v>
      </c>
      <c r="G145" s="19">
        <v>638</v>
      </c>
      <c r="H145" s="19">
        <v>490</v>
      </c>
      <c r="I145" s="19">
        <v>0</v>
      </c>
      <c r="J145" s="19">
        <v>228</v>
      </c>
      <c r="K145" s="19">
        <v>0</v>
      </c>
      <c r="L145" s="19">
        <v>638</v>
      </c>
      <c r="M145" s="19">
        <v>0</v>
      </c>
      <c r="N145" s="19">
        <v>0</v>
      </c>
      <c r="O145" s="19">
        <v>490</v>
      </c>
      <c r="P145" s="19">
        <v>2750</v>
      </c>
      <c r="Q145" s="19">
        <v>792000</v>
      </c>
      <c r="S145" t="str">
        <f>VLOOKUP($C145,[1]FPBD2023!$B$1:$E$982,4,0)</f>
        <v>DOM</v>
      </c>
    </row>
    <row r="146" spans="1:19" x14ac:dyDescent="0.35">
      <c r="A146" s="22">
        <f t="shared" si="3"/>
        <v>141</v>
      </c>
      <c r="B146" t="s">
        <v>1319</v>
      </c>
      <c r="C146" t="s">
        <v>1320</v>
      </c>
      <c r="D146" s="19">
        <v>393</v>
      </c>
      <c r="E146" s="19">
        <v>0</v>
      </c>
      <c r="F146" s="19">
        <v>393</v>
      </c>
      <c r="G146" s="19">
        <v>0</v>
      </c>
      <c r="H146" s="19">
        <v>0</v>
      </c>
      <c r="I146" s="19">
        <v>393</v>
      </c>
      <c r="J146" s="19">
        <v>0</v>
      </c>
      <c r="K146" s="19">
        <v>0</v>
      </c>
      <c r="L146" s="19">
        <v>393</v>
      </c>
      <c r="M146" s="19">
        <v>0</v>
      </c>
      <c r="N146" s="19">
        <v>0</v>
      </c>
      <c r="O146" s="19">
        <v>393</v>
      </c>
      <c r="P146" s="19">
        <v>1965</v>
      </c>
      <c r="Q146" s="19">
        <v>565920</v>
      </c>
      <c r="S146" t="str">
        <f>VLOOKUP($C146,[1]FPBD2023!$B$1:$E$982,4,0)</f>
        <v>DOM</v>
      </c>
    </row>
    <row r="147" spans="1:19" x14ac:dyDescent="0.35">
      <c r="A147" s="22">
        <f t="shared" si="3"/>
        <v>142</v>
      </c>
      <c r="B147" t="s">
        <v>136</v>
      </c>
      <c r="C147" t="s">
        <v>137</v>
      </c>
      <c r="D147" s="19">
        <v>0</v>
      </c>
      <c r="E147" s="19">
        <v>138924</v>
      </c>
      <c r="F147" s="19">
        <v>0</v>
      </c>
      <c r="G147" s="19">
        <v>0</v>
      </c>
      <c r="H147" s="19">
        <v>0</v>
      </c>
      <c r="I147" s="19">
        <v>138924</v>
      </c>
      <c r="J147" s="19">
        <v>0</v>
      </c>
      <c r="K147" s="19">
        <v>0</v>
      </c>
      <c r="L147" s="19">
        <v>138924</v>
      </c>
      <c r="M147" s="19">
        <v>0</v>
      </c>
      <c r="N147" s="19">
        <v>0</v>
      </c>
      <c r="O147" s="19">
        <v>0</v>
      </c>
      <c r="P147" s="19">
        <v>416772</v>
      </c>
      <c r="Q147" s="19">
        <v>32091444</v>
      </c>
      <c r="S147" t="str">
        <f>VLOOKUP($C147,[1]FPBD2023!$B$1:$E$982,4,0)</f>
        <v>DOM</v>
      </c>
    </row>
    <row r="148" spans="1:19" x14ac:dyDescent="0.35">
      <c r="A148" s="22">
        <f t="shared" si="3"/>
        <v>143</v>
      </c>
      <c r="B148" t="s">
        <v>138</v>
      </c>
      <c r="C148" t="s">
        <v>139</v>
      </c>
      <c r="D148" s="19">
        <v>0</v>
      </c>
      <c r="E148" s="19">
        <v>89760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89760</v>
      </c>
      <c r="M148" s="19">
        <v>0</v>
      </c>
      <c r="N148" s="19">
        <v>0</v>
      </c>
      <c r="O148" s="19">
        <v>0</v>
      </c>
      <c r="P148" s="19">
        <v>179520</v>
      </c>
      <c r="Q148" s="19">
        <v>41110080</v>
      </c>
      <c r="S148" t="str">
        <f>VLOOKUP($C148,[1]FPBD2023!$B$1:$E$982,4,0)</f>
        <v>DOM</v>
      </c>
    </row>
    <row r="149" spans="1:19" x14ac:dyDescent="0.35">
      <c r="A149" s="22">
        <f t="shared" si="3"/>
        <v>144</v>
      </c>
      <c r="B149" t="s">
        <v>140</v>
      </c>
      <c r="C149" t="s">
        <v>1321</v>
      </c>
      <c r="D149" s="19">
        <v>0</v>
      </c>
      <c r="E149" s="19">
        <v>394</v>
      </c>
      <c r="F149" s="19">
        <v>0</v>
      </c>
      <c r="G149" s="19">
        <v>0</v>
      </c>
      <c r="H149" s="19">
        <v>0</v>
      </c>
      <c r="I149" s="19">
        <v>394</v>
      </c>
      <c r="J149" s="19">
        <v>0</v>
      </c>
      <c r="K149" s="19">
        <v>0</v>
      </c>
      <c r="L149" s="19">
        <v>394</v>
      </c>
      <c r="M149" s="19">
        <v>0</v>
      </c>
      <c r="N149" s="19">
        <v>0</v>
      </c>
      <c r="O149" s="19">
        <v>0</v>
      </c>
      <c r="P149" s="19">
        <v>1182</v>
      </c>
      <c r="Q149" s="19">
        <v>340416</v>
      </c>
      <c r="S149" t="str">
        <f>VLOOKUP($C149,[1]FPBD2023!$B$1:$E$982,4,0)</f>
        <v>DOM</v>
      </c>
    </row>
    <row r="150" spans="1:19" x14ac:dyDescent="0.35">
      <c r="A150" s="22">
        <f t="shared" si="3"/>
        <v>145</v>
      </c>
      <c r="B150" t="s">
        <v>141</v>
      </c>
      <c r="C150" t="s">
        <v>142</v>
      </c>
      <c r="D150" s="19">
        <v>0</v>
      </c>
      <c r="E150" s="19">
        <v>0</v>
      </c>
      <c r="F150" s="19">
        <v>801</v>
      </c>
      <c r="G150" s="19">
        <v>0</v>
      </c>
      <c r="H150" s="19">
        <v>0</v>
      </c>
      <c r="I150" s="19">
        <v>801</v>
      </c>
      <c r="J150" s="19">
        <v>0</v>
      </c>
      <c r="K150" s="19">
        <v>0</v>
      </c>
      <c r="L150" s="19">
        <v>0</v>
      </c>
      <c r="M150" s="19">
        <v>801</v>
      </c>
      <c r="N150" s="19">
        <v>0</v>
      </c>
      <c r="O150" s="19">
        <v>0</v>
      </c>
      <c r="P150" s="19">
        <v>2403</v>
      </c>
      <c r="Q150" s="19">
        <v>382077</v>
      </c>
      <c r="S150" t="str">
        <f>VLOOKUP($C150,[1]FPBD2023!$B$1:$E$982,4,0)</f>
        <v>DOM</v>
      </c>
    </row>
    <row r="151" spans="1:19" x14ac:dyDescent="0.35">
      <c r="A151" s="22">
        <f t="shared" si="3"/>
        <v>146</v>
      </c>
      <c r="B151" t="s">
        <v>143</v>
      </c>
      <c r="C151" t="s">
        <v>1322</v>
      </c>
      <c r="D151" s="19">
        <v>801</v>
      </c>
      <c r="E151" s="19">
        <v>801</v>
      </c>
      <c r="F151" s="19">
        <v>0</v>
      </c>
      <c r="G151" s="19">
        <v>801</v>
      </c>
      <c r="H151" s="19">
        <v>801</v>
      </c>
      <c r="I151" s="19">
        <v>801</v>
      </c>
      <c r="J151" s="19">
        <v>801</v>
      </c>
      <c r="K151" s="19">
        <v>801</v>
      </c>
      <c r="L151" s="19">
        <v>801</v>
      </c>
      <c r="M151" s="19">
        <v>801</v>
      </c>
      <c r="N151" s="19">
        <v>801</v>
      </c>
      <c r="O151" s="19">
        <v>801</v>
      </c>
      <c r="P151" s="19">
        <v>8811</v>
      </c>
      <c r="Q151" s="19">
        <v>1400949</v>
      </c>
      <c r="S151" t="str">
        <f>VLOOKUP($C151,[1]FPBD2023!$B$1:$E$982,4,0)</f>
        <v>DOM</v>
      </c>
    </row>
    <row r="152" spans="1:19" x14ac:dyDescent="0.35">
      <c r="A152" s="22">
        <f t="shared" si="3"/>
        <v>147</v>
      </c>
      <c r="B152" t="s">
        <v>144</v>
      </c>
      <c r="C152" t="s">
        <v>145</v>
      </c>
      <c r="D152" s="19">
        <v>601692</v>
      </c>
      <c r="E152" s="19">
        <v>0</v>
      </c>
      <c r="F152" s="19">
        <v>0</v>
      </c>
      <c r="G152" s="19">
        <v>601692</v>
      </c>
      <c r="H152" s="19">
        <v>0</v>
      </c>
      <c r="I152" s="19">
        <v>0</v>
      </c>
      <c r="J152" s="19">
        <v>740544</v>
      </c>
      <c r="K152" s="19">
        <v>0</v>
      </c>
      <c r="L152" s="19">
        <v>0</v>
      </c>
      <c r="M152" s="19">
        <v>740544</v>
      </c>
      <c r="N152" s="19">
        <v>0</v>
      </c>
      <c r="O152" s="19">
        <v>0</v>
      </c>
      <c r="P152" s="19">
        <v>2684472</v>
      </c>
      <c r="Q152" s="19">
        <v>289922976</v>
      </c>
      <c r="S152" t="str">
        <f>VLOOKUP($C152,[1]FPBD2023!$B$1:$E$982,4,0)</f>
        <v>DOM</v>
      </c>
    </row>
    <row r="153" spans="1:19" x14ac:dyDescent="0.35">
      <c r="A153" s="22">
        <f t="shared" si="3"/>
        <v>148</v>
      </c>
      <c r="B153" t="s">
        <v>146</v>
      </c>
      <c r="C153" t="s">
        <v>147</v>
      </c>
      <c r="D153" s="19">
        <v>694260</v>
      </c>
      <c r="E153" s="19">
        <v>0</v>
      </c>
      <c r="F153" s="19">
        <v>0</v>
      </c>
      <c r="G153" s="19">
        <v>555408</v>
      </c>
      <c r="H153" s="19">
        <v>0</v>
      </c>
      <c r="I153" s="19">
        <v>0</v>
      </c>
      <c r="J153" s="19">
        <v>694260</v>
      </c>
      <c r="K153" s="19">
        <v>0</v>
      </c>
      <c r="L153" s="19">
        <v>0</v>
      </c>
      <c r="M153" s="19">
        <v>694260</v>
      </c>
      <c r="N153" s="19">
        <v>0</v>
      </c>
      <c r="O153" s="19">
        <v>0</v>
      </c>
      <c r="P153" s="19">
        <v>2638188</v>
      </c>
      <c r="Q153" s="19">
        <v>284924304</v>
      </c>
      <c r="S153" t="str">
        <f>VLOOKUP($C153,[1]FPBD2023!$B$1:$E$982,4,0)</f>
        <v>DOM</v>
      </c>
    </row>
    <row r="154" spans="1:19" x14ac:dyDescent="0.35">
      <c r="A154" s="22">
        <f t="shared" si="3"/>
        <v>149</v>
      </c>
      <c r="B154" t="s">
        <v>1323</v>
      </c>
      <c r="C154" t="s">
        <v>1324</v>
      </c>
      <c r="D154" s="19">
        <v>0</v>
      </c>
      <c r="E154" s="19">
        <v>721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824</v>
      </c>
      <c r="N154" s="19">
        <v>0</v>
      </c>
      <c r="O154" s="19">
        <v>0</v>
      </c>
      <c r="P154" s="19">
        <v>1545</v>
      </c>
      <c r="Q154" s="19">
        <v>431055</v>
      </c>
      <c r="S154" t="e">
        <f>VLOOKUP($C154,[1]FPBD2023!$B$1:$E$982,4,0)</f>
        <v>#N/A</v>
      </c>
    </row>
    <row r="155" spans="1:19" x14ac:dyDescent="0.35">
      <c r="A155" s="22">
        <f t="shared" si="3"/>
        <v>150</v>
      </c>
      <c r="B155" t="s">
        <v>148</v>
      </c>
      <c r="C155" t="s">
        <v>149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1573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1573</v>
      </c>
      <c r="Q155" s="19">
        <v>453024</v>
      </c>
      <c r="S155" t="str">
        <f>VLOOKUP($C155,[1]FPBD2023!$B$1:$E$982,4,0)</f>
        <v>DOM</v>
      </c>
    </row>
    <row r="156" spans="1:19" x14ac:dyDescent="0.35">
      <c r="A156" s="22">
        <f t="shared" si="3"/>
        <v>151</v>
      </c>
      <c r="B156" t="s">
        <v>150</v>
      </c>
      <c r="C156" t="s">
        <v>151</v>
      </c>
      <c r="D156" s="19">
        <v>0</v>
      </c>
      <c r="E156" s="19">
        <v>6386</v>
      </c>
      <c r="F156" s="19">
        <v>15821</v>
      </c>
      <c r="G156" s="19">
        <v>0</v>
      </c>
      <c r="H156" s="19">
        <v>0</v>
      </c>
      <c r="I156" s="19">
        <v>0</v>
      </c>
      <c r="J156" s="19">
        <v>15821</v>
      </c>
      <c r="K156" s="19">
        <v>0</v>
      </c>
      <c r="L156" s="19">
        <v>0</v>
      </c>
      <c r="M156" s="19">
        <v>15821</v>
      </c>
      <c r="N156" s="19">
        <v>0</v>
      </c>
      <c r="O156" s="19">
        <v>4120</v>
      </c>
      <c r="P156" s="19">
        <v>57969</v>
      </c>
      <c r="Q156" s="19">
        <v>4521582</v>
      </c>
      <c r="S156" t="str">
        <f>VLOOKUP($C156,[1]FPBD2023!$B$1:$E$982,4,0)</f>
        <v>DOM</v>
      </c>
    </row>
    <row r="157" spans="1:19" x14ac:dyDescent="0.35">
      <c r="A157" s="22">
        <f t="shared" si="3"/>
        <v>152</v>
      </c>
      <c r="B157" t="s">
        <v>105</v>
      </c>
      <c r="C157" t="s">
        <v>152</v>
      </c>
      <c r="D157" s="19">
        <v>0</v>
      </c>
      <c r="E157" s="19">
        <v>639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639</v>
      </c>
      <c r="Q157" s="19">
        <v>160389</v>
      </c>
      <c r="S157" t="str">
        <f>VLOOKUP($C157,[1]FPBD2023!$B$1:$E$982,4,0)</f>
        <v>DOM</v>
      </c>
    </row>
    <row r="158" spans="1:19" x14ac:dyDescent="0.35">
      <c r="A158" s="22">
        <f t="shared" si="3"/>
        <v>153</v>
      </c>
      <c r="B158" t="s">
        <v>106</v>
      </c>
      <c r="C158" t="s">
        <v>153</v>
      </c>
      <c r="D158" s="19">
        <v>0</v>
      </c>
      <c r="E158" s="19">
        <v>0</v>
      </c>
      <c r="F158" s="19">
        <v>1582</v>
      </c>
      <c r="G158" s="19">
        <v>0</v>
      </c>
      <c r="H158" s="19">
        <v>0</v>
      </c>
      <c r="I158" s="19">
        <v>0</v>
      </c>
      <c r="J158" s="19">
        <v>1582</v>
      </c>
      <c r="K158" s="19">
        <v>0</v>
      </c>
      <c r="L158" s="19">
        <v>0</v>
      </c>
      <c r="M158" s="19">
        <v>1582</v>
      </c>
      <c r="N158" s="19">
        <v>0</v>
      </c>
      <c r="O158" s="19">
        <v>412</v>
      </c>
      <c r="P158" s="19">
        <v>5158</v>
      </c>
      <c r="Q158" s="19">
        <v>1439082</v>
      </c>
      <c r="S158" t="str">
        <f>VLOOKUP($C158,[1]FPBD2023!$B$1:$E$982,4,0)</f>
        <v>DOM</v>
      </c>
    </row>
    <row r="159" spans="1:19" x14ac:dyDescent="0.35">
      <c r="A159" s="22">
        <f t="shared" si="3"/>
        <v>154</v>
      </c>
      <c r="B159" t="s">
        <v>1325</v>
      </c>
      <c r="C159" t="s">
        <v>1326</v>
      </c>
      <c r="D159" s="19">
        <v>0</v>
      </c>
      <c r="E159" s="19">
        <v>0</v>
      </c>
      <c r="F159" s="19">
        <v>0</v>
      </c>
      <c r="G159" s="19">
        <v>4944</v>
      </c>
      <c r="H159" s="19">
        <v>0</v>
      </c>
      <c r="I159" s="19">
        <v>0</v>
      </c>
      <c r="J159" s="19">
        <v>4944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9888</v>
      </c>
      <c r="Q159" s="19">
        <v>2847744</v>
      </c>
      <c r="S159" t="str">
        <f>VLOOKUP($C159,[1]FPBD2023!$B$1:$E$982,4,0)</f>
        <v>DOM</v>
      </c>
    </row>
    <row r="160" spans="1:19" x14ac:dyDescent="0.35">
      <c r="A160" s="22">
        <f t="shared" si="3"/>
        <v>155</v>
      </c>
      <c r="B160" t="s">
        <v>154</v>
      </c>
      <c r="C160" t="s">
        <v>1327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804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804</v>
      </c>
      <c r="Q160" s="19">
        <v>231552</v>
      </c>
      <c r="S160" t="str">
        <f>VLOOKUP($C160,[1]FPBD2023!$B$1:$E$982,4,0)</f>
        <v>DOM</v>
      </c>
    </row>
    <row r="161" spans="1:19" x14ac:dyDescent="0.35">
      <c r="A161" s="22">
        <f t="shared" si="3"/>
        <v>156</v>
      </c>
      <c r="B161" t="s">
        <v>106</v>
      </c>
      <c r="C161" t="s">
        <v>1328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1545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1545</v>
      </c>
      <c r="Q161" s="19">
        <v>444960</v>
      </c>
      <c r="S161" t="e">
        <f>VLOOKUP($C161,[1]FPBD2023!$B$1:$E$982,4,0)</f>
        <v>#N/A</v>
      </c>
    </row>
    <row r="162" spans="1:19" x14ac:dyDescent="0.35">
      <c r="A162" s="22">
        <f t="shared" si="3"/>
        <v>157</v>
      </c>
      <c r="B162" t="s">
        <v>155</v>
      </c>
      <c r="C162" t="s">
        <v>156</v>
      </c>
      <c r="D162" s="19">
        <v>0</v>
      </c>
      <c r="E162" s="19">
        <v>127</v>
      </c>
      <c r="F162" s="19">
        <v>0</v>
      </c>
      <c r="G162" s="19">
        <v>148</v>
      </c>
      <c r="H162" s="19">
        <v>296</v>
      </c>
      <c r="I162" s="19">
        <v>0</v>
      </c>
      <c r="J162" s="19">
        <v>148</v>
      </c>
      <c r="K162" s="19">
        <v>0</v>
      </c>
      <c r="L162" s="19">
        <v>148</v>
      </c>
      <c r="M162" s="19">
        <v>0</v>
      </c>
      <c r="N162" s="19">
        <v>0</v>
      </c>
      <c r="O162" s="19">
        <v>296</v>
      </c>
      <c r="P162" s="19">
        <v>1163</v>
      </c>
      <c r="Q162" s="19">
        <v>230972</v>
      </c>
      <c r="S162" t="str">
        <f>VLOOKUP($C162,[1]FPBD2023!$B$1:$E$982,4,0)</f>
        <v>DOM</v>
      </c>
    </row>
    <row r="163" spans="1:19" x14ac:dyDescent="0.35">
      <c r="A163" s="22">
        <f t="shared" si="3"/>
        <v>158</v>
      </c>
      <c r="B163" t="s">
        <v>112</v>
      </c>
      <c r="C163" t="s">
        <v>157</v>
      </c>
      <c r="D163" s="19">
        <v>102</v>
      </c>
      <c r="E163" s="19">
        <v>0</v>
      </c>
      <c r="F163" s="19">
        <v>112</v>
      </c>
      <c r="G163" s="19">
        <v>0</v>
      </c>
      <c r="H163" s="19">
        <v>335</v>
      </c>
      <c r="I163" s="19">
        <v>0</v>
      </c>
      <c r="J163" s="19">
        <v>0</v>
      </c>
      <c r="K163" s="19">
        <v>0</v>
      </c>
      <c r="L163" s="19">
        <v>112</v>
      </c>
      <c r="M163" s="19">
        <v>0</v>
      </c>
      <c r="N163" s="19">
        <v>223</v>
      </c>
      <c r="O163" s="19">
        <v>0</v>
      </c>
      <c r="P163" s="19">
        <v>884</v>
      </c>
      <c r="Q163" s="19">
        <v>175562</v>
      </c>
      <c r="S163" t="str">
        <f>VLOOKUP($C163,[1]FPBD2023!$B$1:$E$982,4,0)</f>
        <v>DOM</v>
      </c>
    </row>
    <row r="164" spans="1:19" x14ac:dyDescent="0.35">
      <c r="A164" s="22">
        <f t="shared" si="3"/>
        <v>159</v>
      </c>
      <c r="B164" t="s">
        <v>1329</v>
      </c>
      <c r="C164" t="s">
        <v>1330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508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508</v>
      </c>
      <c r="Q164" s="19">
        <v>146304</v>
      </c>
      <c r="S164" t="str">
        <f>VLOOKUP($C164,[1]FPBD2023!$B$1:$E$982,4,0)</f>
        <v>DOM</v>
      </c>
    </row>
    <row r="165" spans="1:19" x14ac:dyDescent="0.35">
      <c r="A165" s="22">
        <f t="shared" si="3"/>
        <v>160</v>
      </c>
      <c r="B165" t="s">
        <v>158</v>
      </c>
      <c r="C165" t="s">
        <v>159</v>
      </c>
      <c r="D165" s="19">
        <v>0</v>
      </c>
      <c r="E165" s="19">
        <v>3147</v>
      </c>
      <c r="F165" s="19">
        <v>0</v>
      </c>
      <c r="G165" s="19">
        <v>0</v>
      </c>
      <c r="H165" s="19">
        <v>0</v>
      </c>
      <c r="I165" s="19">
        <v>3540</v>
      </c>
      <c r="J165" s="19">
        <v>0</v>
      </c>
      <c r="K165" s="19">
        <v>0</v>
      </c>
      <c r="L165" s="19">
        <v>0</v>
      </c>
      <c r="M165" s="19">
        <v>2360</v>
      </c>
      <c r="N165" s="19">
        <v>0</v>
      </c>
      <c r="O165" s="19">
        <v>0</v>
      </c>
      <c r="P165" s="19">
        <v>9047</v>
      </c>
      <c r="Q165" s="19">
        <v>1796734</v>
      </c>
      <c r="S165" t="str">
        <f>VLOOKUP($C165,[1]FPBD2023!$B$1:$E$982,4,0)</f>
        <v>DOM</v>
      </c>
    </row>
    <row r="166" spans="1:19" x14ac:dyDescent="0.35">
      <c r="A166" s="22">
        <f t="shared" si="3"/>
        <v>161</v>
      </c>
      <c r="B166" t="s">
        <v>105</v>
      </c>
      <c r="C166" t="s">
        <v>160</v>
      </c>
      <c r="D166" s="19">
        <v>0</v>
      </c>
      <c r="E166" s="19">
        <v>1648</v>
      </c>
      <c r="F166" s="19">
        <v>0</v>
      </c>
      <c r="G166" s="19">
        <v>0</v>
      </c>
      <c r="H166" s="19">
        <v>0</v>
      </c>
      <c r="I166" s="19">
        <v>1545</v>
      </c>
      <c r="J166" s="19">
        <v>0</v>
      </c>
      <c r="K166" s="19">
        <v>0</v>
      </c>
      <c r="L166" s="19">
        <v>0</v>
      </c>
      <c r="M166" s="19">
        <v>1339</v>
      </c>
      <c r="N166" s="19">
        <v>0</v>
      </c>
      <c r="O166" s="19">
        <v>0</v>
      </c>
      <c r="P166" s="19">
        <v>4532</v>
      </c>
      <c r="Q166" s="19">
        <v>1305216</v>
      </c>
      <c r="S166" t="str">
        <f>VLOOKUP($C166,[1]FPBD2023!$B$1:$E$982,4,0)</f>
        <v>DOM</v>
      </c>
    </row>
    <row r="167" spans="1:19" x14ac:dyDescent="0.35">
      <c r="A167" s="22">
        <f t="shared" si="3"/>
        <v>162</v>
      </c>
      <c r="B167" t="s">
        <v>1331</v>
      </c>
      <c r="C167" t="s">
        <v>1332</v>
      </c>
      <c r="D167" s="19">
        <v>0</v>
      </c>
      <c r="E167" s="19">
        <v>1391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1236</v>
      </c>
      <c r="L167" s="19">
        <v>0</v>
      </c>
      <c r="M167" s="19">
        <v>1030</v>
      </c>
      <c r="N167" s="19">
        <v>0</v>
      </c>
      <c r="O167" s="19">
        <v>0</v>
      </c>
      <c r="P167" s="19">
        <v>3657</v>
      </c>
      <c r="Q167" s="19">
        <v>1053216</v>
      </c>
      <c r="S167" t="str">
        <f>VLOOKUP($C167,[1]FPBD2023!$B$1:$E$982,4,0)</f>
        <v>DOM</v>
      </c>
    </row>
    <row r="168" spans="1:19" x14ac:dyDescent="0.35">
      <c r="A168" s="22">
        <f t="shared" si="3"/>
        <v>163</v>
      </c>
      <c r="B168" t="s">
        <v>161</v>
      </c>
      <c r="C168" t="s">
        <v>162</v>
      </c>
      <c r="D168" s="19">
        <v>0</v>
      </c>
      <c r="E168" s="19">
        <v>0</v>
      </c>
      <c r="F168" s="19">
        <v>0</v>
      </c>
      <c r="G168" s="19">
        <v>909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909</v>
      </c>
      <c r="Q168" s="19">
        <v>163620</v>
      </c>
      <c r="S168" t="str">
        <f>VLOOKUP($C168,[1]FPBD2023!$B$1:$E$982,4,0)</f>
        <v>DOM</v>
      </c>
    </row>
    <row r="169" spans="1:19" x14ac:dyDescent="0.35">
      <c r="A169" s="22">
        <f t="shared" si="3"/>
        <v>164</v>
      </c>
      <c r="B169" t="s">
        <v>163</v>
      </c>
      <c r="C169" t="s">
        <v>164</v>
      </c>
      <c r="D169" s="19">
        <v>0</v>
      </c>
      <c r="E169" s="19">
        <v>0</v>
      </c>
      <c r="F169" s="19">
        <v>0</v>
      </c>
      <c r="G169" s="19">
        <v>18360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18360</v>
      </c>
      <c r="Q169" s="19">
        <v>1505520</v>
      </c>
      <c r="S169" t="str">
        <f>VLOOKUP($C169,[1]FPBD2023!$B$1:$E$982,4,0)</f>
        <v>DOM</v>
      </c>
    </row>
    <row r="170" spans="1:19" x14ac:dyDescent="0.35">
      <c r="A170" s="22">
        <f t="shared" si="3"/>
        <v>165</v>
      </c>
      <c r="B170" t="s">
        <v>1333</v>
      </c>
      <c r="C170" t="s">
        <v>1334</v>
      </c>
      <c r="D170" s="19">
        <v>0</v>
      </c>
      <c r="E170" s="19">
        <v>0</v>
      </c>
      <c r="F170" s="19">
        <v>960</v>
      </c>
      <c r="G170" s="19">
        <v>0</v>
      </c>
      <c r="H170" s="19">
        <v>0</v>
      </c>
      <c r="I170" s="19">
        <v>960</v>
      </c>
      <c r="J170" s="19">
        <v>0</v>
      </c>
      <c r="K170" s="19">
        <v>960</v>
      </c>
      <c r="L170" s="19">
        <v>0</v>
      </c>
      <c r="M170" s="19">
        <v>960</v>
      </c>
      <c r="N170" s="19">
        <v>0</v>
      </c>
      <c r="O170" s="19">
        <v>480</v>
      </c>
      <c r="P170" s="19">
        <v>4320</v>
      </c>
      <c r="Q170" s="19">
        <v>522720</v>
      </c>
      <c r="S170" t="e">
        <f>VLOOKUP($C170,[1]FPBD2023!$B$1:$E$982,4,0)</f>
        <v>#N/A</v>
      </c>
    </row>
    <row r="171" spans="1:19" x14ac:dyDescent="0.35">
      <c r="A171" s="22">
        <f t="shared" si="3"/>
        <v>166</v>
      </c>
      <c r="B171" t="s">
        <v>166</v>
      </c>
      <c r="C171" t="s">
        <v>167</v>
      </c>
      <c r="D171" s="19">
        <v>0</v>
      </c>
      <c r="E171" s="19">
        <v>261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261</v>
      </c>
      <c r="L171" s="19">
        <v>0</v>
      </c>
      <c r="M171" s="19">
        <v>0</v>
      </c>
      <c r="N171" s="19">
        <v>0</v>
      </c>
      <c r="O171" s="19">
        <v>0</v>
      </c>
      <c r="P171" s="19">
        <v>522</v>
      </c>
      <c r="Q171" s="19">
        <v>42804</v>
      </c>
      <c r="S171" t="str">
        <f>VLOOKUP($C171,[1]FPBD2023!$B$1:$E$982,4,0)</f>
        <v>DOM</v>
      </c>
    </row>
    <row r="172" spans="1:19" x14ac:dyDescent="0.35">
      <c r="A172" s="22">
        <f t="shared" si="3"/>
        <v>167</v>
      </c>
      <c r="B172" t="s">
        <v>168</v>
      </c>
      <c r="C172" t="s">
        <v>169</v>
      </c>
      <c r="D172" s="19">
        <v>3400</v>
      </c>
      <c r="E172" s="19">
        <v>4250</v>
      </c>
      <c r="F172" s="19">
        <v>5100</v>
      </c>
      <c r="G172" s="19">
        <v>4250</v>
      </c>
      <c r="H172" s="19">
        <v>3400</v>
      </c>
      <c r="I172" s="19">
        <v>4250</v>
      </c>
      <c r="J172" s="19">
        <v>5951</v>
      </c>
      <c r="K172" s="19">
        <v>5951</v>
      </c>
      <c r="L172" s="19">
        <v>5951</v>
      </c>
      <c r="M172" s="19">
        <v>5100</v>
      </c>
      <c r="N172" s="19">
        <v>4250</v>
      </c>
      <c r="O172" s="19">
        <v>4250</v>
      </c>
      <c r="P172" s="19">
        <v>56103</v>
      </c>
      <c r="Q172" s="19">
        <v>14025750</v>
      </c>
      <c r="S172" t="str">
        <f>VLOOKUP($C172,[1]FPBD2023!$B$1:$E$982,4,0)</f>
        <v>DOM</v>
      </c>
    </row>
    <row r="173" spans="1:19" x14ac:dyDescent="0.35">
      <c r="A173" s="22">
        <f t="shared" si="3"/>
        <v>168</v>
      </c>
      <c r="B173" t="s">
        <v>170</v>
      </c>
      <c r="C173" t="s">
        <v>171</v>
      </c>
      <c r="D173" s="19">
        <v>1028</v>
      </c>
      <c r="E173" s="19">
        <v>1065</v>
      </c>
      <c r="F173" s="19">
        <v>1315</v>
      </c>
      <c r="G173" s="19">
        <v>1116</v>
      </c>
      <c r="H173" s="19">
        <v>1018</v>
      </c>
      <c r="I173" s="19">
        <v>1295</v>
      </c>
      <c r="J173" s="19">
        <v>1158</v>
      </c>
      <c r="K173" s="19">
        <v>1298</v>
      </c>
      <c r="L173" s="19">
        <v>1143</v>
      </c>
      <c r="M173" s="19">
        <v>1164</v>
      </c>
      <c r="N173" s="19">
        <v>989</v>
      </c>
      <c r="O173" s="19">
        <v>972</v>
      </c>
      <c r="P173" s="19">
        <v>13561</v>
      </c>
      <c r="Q173" s="19">
        <v>1983296</v>
      </c>
      <c r="S173" t="str">
        <f>VLOOKUP($C173,[1]FPBD2023!$B$1:$E$982,4,0)</f>
        <v>DOM</v>
      </c>
    </row>
    <row r="174" spans="1:19" x14ac:dyDescent="0.35">
      <c r="A174" s="22">
        <f t="shared" si="3"/>
        <v>169</v>
      </c>
      <c r="B174" t="s">
        <v>172</v>
      </c>
      <c r="C174" t="s">
        <v>173</v>
      </c>
      <c r="D174" s="19">
        <v>0</v>
      </c>
      <c r="E174" s="19">
        <v>768</v>
      </c>
      <c r="F174" s="19">
        <v>2887</v>
      </c>
      <c r="G174" s="19">
        <v>0</v>
      </c>
      <c r="H174" s="19">
        <v>0</v>
      </c>
      <c r="I174" s="19">
        <v>2887</v>
      </c>
      <c r="J174" s="19">
        <v>0</v>
      </c>
      <c r="K174" s="19">
        <v>3655</v>
      </c>
      <c r="L174" s="19">
        <v>0</v>
      </c>
      <c r="M174" s="19">
        <v>2887</v>
      </c>
      <c r="N174" s="19">
        <v>0</v>
      </c>
      <c r="O174" s="19">
        <v>1444</v>
      </c>
      <c r="P174" s="19">
        <v>14528</v>
      </c>
      <c r="Q174" s="19">
        <v>1162240</v>
      </c>
      <c r="S174" t="str">
        <f>VLOOKUP($C174,[1]FPBD2023!$B$1:$E$982,4,0)</f>
        <v>DOM</v>
      </c>
    </row>
    <row r="175" spans="1:19" x14ac:dyDescent="0.35">
      <c r="A175" s="22">
        <f t="shared" si="3"/>
        <v>170</v>
      </c>
      <c r="B175" t="s">
        <v>1335</v>
      </c>
      <c r="C175" t="s">
        <v>1336</v>
      </c>
      <c r="D175" s="19">
        <v>0</v>
      </c>
      <c r="E175" s="19">
        <v>0</v>
      </c>
      <c r="F175" s="19">
        <v>0</v>
      </c>
      <c r="G175" s="19">
        <v>0</v>
      </c>
      <c r="H175" s="19">
        <v>160</v>
      </c>
      <c r="I175" s="19">
        <v>0</v>
      </c>
      <c r="J175" s="19">
        <v>0</v>
      </c>
      <c r="K175" s="19">
        <v>0</v>
      </c>
      <c r="L175" s="19">
        <v>160</v>
      </c>
      <c r="M175" s="19">
        <v>0</v>
      </c>
      <c r="N175" s="19">
        <v>0</v>
      </c>
      <c r="O175" s="19">
        <v>160</v>
      </c>
      <c r="P175" s="19">
        <v>480</v>
      </c>
      <c r="Q175" s="19">
        <v>2400000</v>
      </c>
      <c r="S175" t="e">
        <f>VLOOKUP($C175,[1]FPBD2023!$B$1:$E$982,4,0)</f>
        <v>#N/A</v>
      </c>
    </row>
    <row r="176" spans="1:19" x14ac:dyDescent="0.35">
      <c r="A176" s="22">
        <f t="shared" si="3"/>
        <v>171</v>
      </c>
      <c r="B176" t="s">
        <v>174</v>
      </c>
      <c r="C176" t="s">
        <v>175</v>
      </c>
      <c r="D176" s="19">
        <v>0</v>
      </c>
      <c r="E176" s="19">
        <v>123291</v>
      </c>
      <c r="F176" s="19">
        <v>15821</v>
      </c>
      <c r="G176" s="19">
        <v>49440</v>
      </c>
      <c r="H176" s="19">
        <v>0</v>
      </c>
      <c r="I176" s="19">
        <v>92700</v>
      </c>
      <c r="J176" s="19">
        <v>65261</v>
      </c>
      <c r="K176" s="19">
        <v>12360</v>
      </c>
      <c r="L176" s="19">
        <v>0</v>
      </c>
      <c r="M176" s="19">
        <v>76591</v>
      </c>
      <c r="N176" s="19">
        <v>0</v>
      </c>
      <c r="O176" s="19">
        <v>4120</v>
      </c>
      <c r="P176" s="19">
        <v>439584</v>
      </c>
      <c r="Q176" s="19">
        <v>27254208</v>
      </c>
      <c r="S176" t="str">
        <f>VLOOKUP($C176,[1]FPBD2023!$B$1:$E$982,4,0)</f>
        <v>DOM</v>
      </c>
    </row>
    <row r="177" spans="1:19" x14ac:dyDescent="0.35">
      <c r="A177" s="22">
        <f t="shared" si="3"/>
        <v>172</v>
      </c>
      <c r="B177" t="s">
        <v>174</v>
      </c>
      <c r="C177" t="s">
        <v>176</v>
      </c>
      <c r="D177" s="19">
        <v>51912</v>
      </c>
      <c r="E177" s="19">
        <v>38625</v>
      </c>
      <c r="F177" s="19">
        <v>49069</v>
      </c>
      <c r="G177" s="19">
        <v>119274</v>
      </c>
      <c r="H177" s="19">
        <v>116802</v>
      </c>
      <c r="I177" s="19">
        <v>58092</v>
      </c>
      <c r="J177" s="19">
        <v>90475</v>
      </c>
      <c r="K177" s="19">
        <v>156354</v>
      </c>
      <c r="L177" s="19">
        <v>116802</v>
      </c>
      <c r="M177" s="19">
        <v>102011</v>
      </c>
      <c r="N177" s="19">
        <v>142758</v>
      </c>
      <c r="O177" s="19">
        <v>216506</v>
      </c>
      <c r="P177" s="19">
        <v>1258680</v>
      </c>
      <c r="Q177" s="19">
        <v>78038160</v>
      </c>
      <c r="S177" t="str">
        <f>VLOOKUP($C177,[1]FPBD2023!$B$1:$E$982,4,0)</f>
        <v>DOM</v>
      </c>
    </row>
    <row r="178" spans="1:19" x14ac:dyDescent="0.35">
      <c r="A178" s="22">
        <f t="shared" si="3"/>
        <v>173</v>
      </c>
      <c r="B178" t="s">
        <v>1337</v>
      </c>
      <c r="C178" t="s">
        <v>1338</v>
      </c>
      <c r="D178" s="19">
        <v>0</v>
      </c>
      <c r="E178" s="19">
        <v>86</v>
      </c>
      <c r="F178" s="19">
        <v>86</v>
      </c>
      <c r="G178" s="19">
        <v>86</v>
      </c>
      <c r="H178" s="19">
        <v>86</v>
      </c>
      <c r="I178" s="19">
        <v>86</v>
      </c>
      <c r="J178" s="19">
        <v>172</v>
      </c>
      <c r="K178" s="19">
        <v>172</v>
      </c>
      <c r="L178" s="19">
        <v>0</v>
      </c>
      <c r="M178" s="19">
        <v>172</v>
      </c>
      <c r="N178" s="19">
        <v>172</v>
      </c>
      <c r="O178" s="19">
        <v>86</v>
      </c>
      <c r="P178" s="19">
        <v>1204</v>
      </c>
      <c r="Q178" s="19">
        <v>479192</v>
      </c>
      <c r="S178" t="e">
        <f>VLOOKUP($C178,[1]FPBD2023!$B$1:$E$982,4,0)</f>
        <v>#N/A</v>
      </c>
    </row>
    <row r="179" spans="1:19" x14ac:dyDescent="0.35">
      <c r="A179" s="22">
        <f t="shared" si="3"/>
        <v>174</v>
      </c>
      <c r="B179" t="s">
        <v>1339</v>
      </c>
      <c r="C179" t="s">
        <v>1340</v>
      </c>
      <c r="D179" s="19">
        <v>6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4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10</v>
      </c>
      <c r="Q179" s="19">
        <v>0</v>
      </c>
      <c r="S179" t="e">
        <f>VLOOKUP($C179,[1]FPBD2023!$B$1:$E$982,4,0)</f>
        <v>#N/A</v>
      </c>
    </row>
    <row r="180" spans="1:19" x14ac:dyDescent="0.35">
      <c r="A180" s="22">
        <f t="shared" si="3"/>
        <v>175</v>
      </c>
      <c r="B180" t="s">
        <v>177</v>
      </c>
      <c r="C180" t="s">
        <v>178</v>
      </c>
      <c r="D180" s="19">
        <v>0</v>
      </c>
      <c r="E180" s="19">
        <v>0</v>
      </c>
      <c r="F180" s="19">
        <v>0</v>
      </c>
      <c r="G180" s="19">
        <v>12</v>
      </c>
      <c r="H180" s="19">
        <v>0</v>
      </c>
      <c r="I180" s="19">
        <v>0</v>
      </c>
      <c r="J180" s="19">
        <v>0</v>
      </c>
      <c r="K180" s="19">
        <v>12</v>
      </c>
      <c r="L180" s="19">
        <v>0</v>
      </c>
      <c r="M180" s="19">
        <v>0</v>
      </c>
      <c r="N180" s="19">
        <v>0</v>
      </c>
      <c r="O180" s="19">
        <v>8</v>
      </c>
      <c r="P180" s="19">
        <v>32</v>
      </c>
      <c r="Q180" s="19">
        <v>3168</v>
      </c>
      <c r="S180" t="str">
        <f>VLOOKUP($C180,[1]FPBD2023!$B$1:$E$982,4,0)</f>
        <v>DOM</v>
      </c>
    </row>
    <row r="181" spans="1:19" x14ac:dyDescent="0.35">
      <c r="A181" s="22">
        <f t="shared" si="3"/>
        <v>176</v>
      </c>
      <c r="B181" t="s">
        <v>179</v>
      </c>
      <c r="C181" t="s">
        <v>180</v>
      </c>
      <c r="D181" s="19">
        <v>0</v>
      </c>
      <c r="E181" s="19">
        <v>0</v>
      </c>
      <c r="F181" s="19">
        <v>0</v>
      </c>
      <c r="G181" s="19">
        <v>914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82</v>
      </c>
      <c r="N181" s="19">
        <v>0</v>
      </c>
      <c r="O181" s="19">
        <v>0</v>
      </c>
      <c r="P181" s="19">
        <v>996</v>
      </c>
      <c r="Q181" s="19">
        <v>512940</v>
      </c>
      <c r="S181" t="str">
        <f>VLOOKUP($C181,[1]FPBD2023!$B$1:$E$982,4,0)</f>
        <v>DOM</v>
      </c>
    </row>
    <row r="182" spans="1:19" x14ac:dyDescent="0.35">
      <c r="A182" s="22">
        <f t="shared" si="3"/>
        <v>177</v>
      </c>
      <c r="B182" t="s">
        <v>181</v>
      </c>
      <c r="C182" t="s">
        <v>182</v>
      </c>
      <c r="D182" s="19">
        <v>804</v>
      </c>
      <c r="E182" s="19">
        <v>0</v>
      </c>
      <c r="F182" s="19">
        <v>804</v>
      </c>
      <c r="G182" s="19">
        <v>0</v>
      </c>
      <c r="H182" s="19">
        <v>804</v>
      </c>
      <c r="I182" s="19">
        <v>0</v>
      </c>
      <c r="J182" s="19">
        <v>804</v>
      </c>
      <c r="K182" s="19">
        <v>0</v>
      </c>
      <c r="L182" s="19">
        <v>0</v>
      </c>
      <c r="M182" s="19">
        <v>804</v>
      </c>
      <c r="N182" s="19">
        <v>0</v>
      </c>
      <c r="O182" s="19">
        <v>0</v>
      </c>
      <c r="P182" s="19">
        <v>4020</v>
      </c>
      <c r="Q182" s="19">
        <v>603000</v>
      </c>
      <c r="S182" t="str">
        <f>VLOOKUP($C182,[1]FPBD2023!$B$1:$E$982,4,0)</f>
        <v>DOM</v>
      </c>
    </row>
    <row r="183" spans="1:19" x14ac:dyDescent="0.35">
      <c r="A183" s="22">
        <f t="shared" si="3"/>
        <v>178</v>
      </c>
      <c r="B183" t="s">
        <v>183</v>
      </c>
      <c r="C183" t="s">
        <v>184</v>
      </c>
      <c r="D183" s="19">
        <v>0</v>
      </c>
      <c r="E183" s="19">
        <v>721</v>
      </c>
      <c r="F183" s="19">
        <v>0</v>
      </c>
      <c r="G183" s="19">
        <v>0</v>
      </c>
      <c r="H183" s="19">
        <v>0</v>
      </c>
      <c r="I183" s="19">
        <v>787</v>
      </c>
      <c r="J183" s="19">
        <v>0</v>
      </c>
      <c r="K183" s="19">
        <v>0</v>
      </c>
      <c r="L183" s="19">
        <v>0</v>
      </c>
      <c r="M183" s="19">
        <v>824</v>
      </c>
      <c r="N183" s="19">
        <v>0</v>
      </c>
      <c r="O183" s="19">
        <v>0</v>
      </c>
      <c r="P183" s="19">
        <v>2332</v>
      </c>
      <c r="Q183" s="19">
        <v>489720</v>
      </c>
      <c r="S183" t="str">
        <f>VLOOKUP($C183,[1]FPBD2023!$B$1:$E$982,4,0)</f>
        <v>DOM</v>
      </c>
    </row>
    <row r="184" spans="1:19" x14ac:dyDescent="0.35">
      <c r="A184" s="22">
        <f t="shared" si="3"/>
        <v>179</v>
      </c>
      <c r="B184" t="s">
        <v>1976</v>
      </c>
      <c r="C184" t="s">
        <v>1977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19285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19285</v>
      </c>
      <c r="Q184" s="19">
        <v>2256345</v>
      </c>
      <c r="S184" t="e">
        <f>VLOOKUP($C184,[1]FPBD2023!$B$1:$E$982,4,0)</f>
        <v>#N/A</v>
      </c>
    </row>
    <row r="185" spans="1:19" x14ac:dyDescent="0.35">
      <c r="A185" s="22">
        <f t="shared" si="3"/>
        <v>180</v>
      </c>
      <c r="B185" t="s">
        <v>185</v>
      </c>
      <c r="C185" t="s">
        <v>186</v>
      </c>
      <c r="D185" s="19">
        <v>0</v>
      </c>
      <c r="E185" s="19">
        <v>0</v>
      </c>
      <c r="F185" s="19">
        <v>0</v>
      </c>
      <c r="G185" s="19">
        <v>98880</v>
      </c>
      <c r="H185" s="19">
        <v>0</v>
      </c>
      <c r="I185" s="19">
        <v>0</v>
      </c>
      <c r="J185" s="19">
        <v>138465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237345</v>
      </c>
      <c r="Q185" s="19">
        <v>19747104</v>
      </c>
      <c r="S185" t="str">
        <f>VLOOKUP($C185,[1]FPBD2023!$B$1:$E$982,4,0)</f>
        <v>DOM</v>
      </c>
    </row>
    <row r="186" spans="1:19" x14ac:dyDescent="0.35">
      <c r="A186" s="22">
        <f t="shared" si="3"/>
        <v>181</v>
      </c>
      <c r="B186" t="s">
        <v>187</v>
      </c>
      <c r="C186" t="s">
        <v>188</v>
      </c>
      <c r="D186" s="19">
        <v>0</v>
      </c>
      <c r="E186" s="19">
        <v>7931</v>
      </c>
      <c r="F186" s="19">
        <v>0</v>
      </c>
      <c r="G186" s="19">
        <v>0</v>
      </c>
      <c r="H186" s="19">
        <v>0</v>
      </c>
      <c r="I186" s="19">
        <v>6180</v>
      </c>
      <c r="J186" s="19">
        <v>0</v>
      </c>
      <c r="K186" s="19">
        <v>0</v>
      </c>
      <c r="L186" s="19">
        <v>0</v>
      </c>
      <c r="M186" s="19">
        <v>2802</v>
      </c>
      <c r="N186" s="19">
        <v>0</v>
      </c>
      <c r="O186" s="19">
        <v>0</v>
      </c>
      <c r="P186" s="19">
        <v>16913</v>
      </c>
      <c r="Q186" s="19">
        <v>3551730</v>
      </c>
      <c r="S186" t="str">
        <f>VLOOKUP($C186,[1]FPBD2023!$B$1:$E$982,4,0)</f>
        <v>DOM</v>
      </c>
    </row>
    <row r="187" spans="1:19" x14ac:dyDescent="0.35">
      <c r="A187" s="22">
        <f t="shared" si="3"/>
        <v>182</v>
      </c>
      <c r="B187" t="s">
        <v>189</v>
      </c>
      <c r="C187" t="s">
        <v>190</v>
      </c>
      <c r="D187" s="19">
        <v>126545</v>
      </c>
      <c r="E187" s="19">
        <v>18169</v>
      </c>
      <c r="F187" s="19">
        <v>36502</v>
      </c>
      <c r="G187" s="19">
        <v>98713</v>
      </c>
      <c r="H187" s="19">
        <v>31414</v>
      </c>
      <c r="I187" s="19">
        <v>28944</v>
      </c>
      <c r="J187" s="19">
        <v>122575</v>
      </c>
      <c r="K187" s="19">
        <v>14828</v>
      </c>
      <c r="L187" s="19">
        <v>27905</v>
      </c>
      <c r="M187" s="19">
        <v>130769</v>
      </c>
      <c r="N187" s="19">
        <v>17444</v>
      </c>
      <c r="O187" s="19">
        <v>7103</v>
      </c>
      <c r="P187" s="19">
        <v>660911</v>
      </c>
      <c r="Q187" s="19">
        <v>68734744</v>
      </c>
      <c r="S187" t="str">
        <f>VLOOKUP($C187,[1]FPBD2023!$B$1:$E$982,4,0)</f>
        <v>DOM</v>
      </c>
    </row>
    <row r="188" spans="1:19" x14ac:dyDescent="0.35">
      <c r="A188" s="22">
        <f t="shared" si="3"/>
        <v>183</v>
      </c>
      <c r="B188" t="s">
        <v>191</v>
      </c>
      <c r="C188" t="s">
        <v>192</v>
      </c>
      <c r="D188" s="19">
        <v>11357</v>
      </c>
      <c r="E188" s="19">
        <v>11794</v>
      </c>
      <c r="F188" s="19">
        <v>4368</v>
      </c>
      <c r="G188" s="19">
        <v>12667</v>
      </c>
      <c r="H188" s="19">
        <v>10920</v>
      </c>
      <c r="I188" s="19">
        <v>7426</v>
      </c>
      <c r="J188" s="19">
        <v>11357</v>
      </c>
      <c r="K188" s="19">
        <v>11357</v>
      </c>
      <c r="L188" s="19">
        <v>11794</v>
      </c>
      <c r="M188" s="19">
        <v>11357</v>
      </c>
      <c r="N188" s="19">
        <v>11794</v>
      </c>
      <c r="O188" s="19">
        <v>11794</v>
      </c>
      <c r="P188" s="19">
        <v>127985</v>
      </c>
      <c r="Q188" s="19">
        <v>12542530</v>
      </c>
      <c r="S188" t="str">
        <f>VLOOKUP($C188,[1]FPBD2023!$B$1:$E$982,4,0)</f>
        <v>DOM</v>
      </c>
    </row>
    <row r="189" spans="1:19" x14ac:dyDescent="0.35">
      <c r="A189" s="22">
        <f t="shared" si="3"/>
        <v>184</v>
      </c>
      <c r="B189" t="s">
        <v>193</v>
      </c>
      <c r="C189" t="s">
        <v>194</v>
      </c>
      <c r="D189" s="19">
        <v>0</v>
      </c>
      <c r="E189" s="19">
        <v>79310</v>
      </c>
      <c r="F189" s="19">
        <v>0</v>
      </c>
      <c r="G189" s="19">
        <v>0</v>
      </c>
      <c r="H189" s="19">
        <v>0</v>
      </c>
      <c r="I189" s="19">
        <v>61800</v>
      </c>
      <c r="J189" s="19">
        <v>0</v>
      </c>
      <c r="K189" s="19">
        <v>0</v>
      </c>
      <c r="L189" s="19">
        <v>0</v>
      </c>
      <c r="M189" s="19">
        <v>28016</v>
      </c>
      <c r="N189" s="19">
        <v>0</v>
      </c>
      <c r="O189" s="19">
        <v>0</v>
      </c>
      <c r="P189" s="19">
        <v>169126</v>
      </c>
      <c r="Q189" s="19">
        <v>10147560</v>
      </c>
      <c r="S189" t="str">
        <f>VLOOKUP($C189,[1]FPBD2023!$B$1:$E$982,4,0)</f>
        <v>DOM</v>
      </c>
    </row>
    <row r="190" spans="1:19" x14ac:dyDescent="0.35">
      <c r="A190" s="22">
        <f t="shared" si="3"/>
        <v>185</v>
      </c>
      <c r="B190" t="s">
        <v>195</v>
      </c>
      <c r="C190" t="s">
        <v>196</v>
      </c>
      <c r="D190" s="19">
        <v>17</v>
      </c>
      <c r="E190" s="19">
        <v>8</v>
      </c>
      <c r="F190" s="19">
        <v>17</v>
      </c>
      <c r="G190" s="19">
        <v>12</v>
      </c>
      <c r="H190" s="19">
        <v>25</v>
      </c>
      <c r="I190" s="19">
        <v>8</v>
      </c>
      <c r="J190" s="19">
        <v>16</v>
      </c>
      <c r="K190" s="19">
        <v>19</v>
      </c>
      <c r="L190" s="19">
        <v>21</v>
      </c>
      <c r="M190" s="19">
        <v>13</v>
      </c>
      <c r="N190" s="19">
        <v>21</v>
      </c>
      <c r="O190" s="19">
        <v>22</v>
      </c>
      <c r="P190" s="19">
        <v>199</v>
      </c>
      <c r="Q190" s="19">
        <v>19004500</v>
      </c>
      <c r="S190" t="str">
        <f>VLOOKUP($C190,[1]FPBD2023!$B$1:$E$982,4,0)</f>
        <v>DOM</v>
      </c>
    </row>
    <row r="191" spans="1:19" x14ac:dyDescent="0.35">
      <c r="A191" s="22">
        <f t="shared" si="3"/>
        <v>186</v>
      </c>
      <c r="B191" t="s">
        <v>1341</v>
      </c>
      <c r="C191" t="s">
        <v>1342</v>
      </c>
      <c r="D191" s="19">
        <v>27</v>
      </c>
      <c r="E191" s="19">
        <v>31</v>
      </c>
      <c r="F191" s="19">
        <v>23</v>
      </c>
      <c r="G191" s="19">
        <v>24</v>
      </c>
      <c r="H191" s="19">
        <v>28</v>
      </c>
      <c r="I191" s="19">
        <v>31</v>
      </c>
      <c r="J191" s="19">
        <v>31</v>
      </c>
      <c r="K191" s="19">
        <v>31</v>
      </c>
      <c r="L191" s="19">
        <v>31</v>
      </c>
      <c r="M191" s="19">
        <v>35</v>
      </c>
      <c r="N191" s="19">
        <v>27</v>
      </c>
      <c r="O191" s="19">
        <v>34</v>
      </c>
      <c r="P191" s="19">
        <v>353</v>
      </c>
      <c r="Q191" s="19">
        <v>742452870</v>
      </c>
      <c r="S191" t="e">
        <f>VLOOKUP($C191,[1]FPBD2023!$B$1:$E$982,4,0)</f>
        <v>#N/A</v>
      </c>
    </row>
    <row r="192" spans="1:19" x14ac:dyDescent="0.35">
      <c r="A192" s="22">
        <f t="shared" si="3"/>
        <v>187</v>
      </c>
      <c r="B192" t="s">
        <v>197</v>
      </c>
      <c r="C192" t="s">
        <v>198</v>
      </c>
      <c r="D192" s="19">
        <v>61</v>
      </c>
      <c r="E192" s="19">
        <v>65</v>
      </c>
      <c r="F192" s="19">
        <v>65</v>
      </c>
      <c r="G192" s="19">
        <v>65</v>
      </c>
      <c r="H192" s="19">
        <v>67</v>
      </c>
      <c r="I192" s="19">
        <v>69</v>
      </c>
      <c r="J192" s="19">
        <v>73</v>
      </c>
      <c r="K192" s="19">
        <v>69</v>
      </c>
      <c r="L192" s="19">
        <v>61</v>
      </c>
      <c r="M192" s="19">
        <v>73</v>
      </c>
      <c r="N192" s="19">
        <v>65</v>
      </c>
      <c r="O192" s="19">
        <v>62</v>
      </c>
      <c r="P192" s="19">
        <v>795</v>
      </c>
      <c r="Q192" s="19">
        <v>1672096406</v>
      </c>
      <c r="S192" t="str">
        <f>VLOOKUP($C192,[1]FPBD2023!$B$1:$E$982,4,0)</f>
        <v>IMP</v>
      </c>
    </row>
    <row r="193" spans="1:20" x14ac:dyDescent="0.35">
      <c r="A193" s="22">
        <f t="shared" si="3"/>
        <v>188</v>
      </c>
      <c r="B193" t="s">
        <v>1343</v>
      </c>
      <c r="C193" t="s">
        <v>1344</v>
      </c>
      <c r="D193" s="19">
        <v>2</v>
      </c>
      <c r="E193" s="19">
        <v>2</v>
      </c>
      <c r="F193" s="19">
        <v>2</v>
      </c>
      <c r="G193" s="19">
        <v>0</v>
      </c>
      <c r="H193" s="19">
        <v>0</v>
      </c>
      <c r="I193" s="19">
        <v>2</v>
      </c>
      <c r="J193" s="19">
        <v>0</v>
      </c>
      <c r="K193" s="19">
        <v>0</v>
      </c>
      <c r="L193" s="19">
        <v>2</v>
      </c>
      <c r="M193" s="19">
        <v>1</v>
      </c>
      <c r="N193" s="19">
        <v>0</v>
      </c>
      <c r="O193" s="19">
        <v>0</v>
      </c>
      <c r="P193" s="19">
        <v>11</v>
      </c>
      <c r="Q193" s="19">
        <v>23135925</v>
      </c>
      <c r="S193" t="e">
        <f>VLOOKUP($C193,[1]FPBD2023!$B$1:$E$982,4,0)</f>
        <v>#N/A</v>
      </c>
      <c r="T193" s="82">
        <f>1%*Q193</f>
        <v>231359.25</v>
      </c>
    </row>
    <row r="194" spans="1:20" x14ac:dyDescent="0.35">
      <c r="A194" s="22">
        <f t="shared" si="3"/>
        <v>189</v>
      </c>
      <c r="B194" t="s">
        <v>1345</v>
      </c>
      <c r="C194" t="s">
        <v>1346</v>
      </c>
      <c r="D194" s="19">
        <v>13</v>
      </c>
      <c r="E194" s="19">
        <v>0</v>
      </c>
      <c r="F194" s="19">
        <v>7</v>
      </c>
      <c r="G194" s="19">
        <v>8</v>
      </c>
      <c r="H194" s="19">
        <v>5</v>
      </c>
      <c r="I194" s="19">
        <v>2</v>
      </c>
      <c r="J194" s="19">
        <v>4</v>
      </c>
      <c r="K194" s="19">
        <v>0</v>
      </c>
      <c r="L194" s="19">
        <v>11</v>
      </c>
      <c r="M194" s="19">
        <v>6</v>
      </c>
      <c r="N194" s="19">
        <v>0</v>
      </c>
      <c r="O194" s="19">
        <v>1</v>
      </c>
      <c r="P194" s="19">
        <v>57</v>
      </c>
      <c r="Q194" s="19">
        <v>119886157</v>
      </c>
      <c r="S194" t="e">
        <f>VLOOKUP($C194,[1]FPBD2023!$B$1:$E$982,4,0)</f>
        <v>#N/A</v>
      </c>
      <c r="T194" s="82">
        <f t="shared" ref="T194:T195" si="4">1%*Q194</f>
        <v>1198861.57</v>
      </c>
    </row>
    <row r="195" spans="1:20" x14ac:dyDescent="0.35">
      <c r="A195" s="22">
        <f t="shared" si="3"/>
        <v>190</v>
      </c>
      <c r="B195" s="1" t="s">
        <v>199</v>
      </c>
      <c r="C195" s="1" t="s">
        <v>200</v>
      </c>
      <c r="D195" s="20">
        <v>15</v>
      </c>
      <c r="E195" s="20">
        <v>8</v>
      </c>
      <c r="F195" s="20">
        <v>21</v>
      </c>
      <c r="G195" s="20">
        <v>11</v>
      </c>
      <c r="H195" s="20">
        <v>20</v>
      </c>
      <c r="I195" s="20">
        <v>17</v>
      </c>
      <c r="J195" s="20">
        <v>15</v>
      </c>
      <c r="K195" s="20">
        <v>11</v>
      </c>
      <c r="L195" s="20">
        <v>15</v>
      </c>
      <c r="M195" s="20">
        <v>14</v>
      </c>
      <c r="N195" s="20">
        <v>11</v>
      </c>
      <c r="O195" s="20">
        <v>8</v>
      </c>
      <c r="P195" s="20">
        <v>166</v>
      </c>
      <c r="Q195" s="20">
        <v>349142143</v>
      </c>
      <c r="S195" t="str">
        <f>VLOOKUP($C195,[1]FPBD2023!$B$1:$E$982,4,0)</f>
        <v>IMP</v>
      </c>
      <c r="T195" s="82">
        <f t="shared" si="4"/>
        <v>3491421.43</v>
      </c>
    </row>
    <row r="196" spans="1:20" x14ac:dyDescent="0.35">
      <c r="A196" s="22">
        <f t="shared" si="3"/>
        <v>191</v>
      </c>
      <c r="B196" t="s">
        <v>201</v>
      </c>
      <c r="C196" t="s">
        <v>202</v>
      </c>
      <c r="D196" s="19">
        <v>23</v>
      </c>
      <c r="E196" s="19">
        <v>36</v>
      </c>
      <c r="F196" s="19">
        <v>27</v>
      </c>
      <c r="G196" s="19">
        <v>39</v>
      </c>
      <c r="H196" s="19">
        <v>31</v>
      </c>
      <c r="I196" s="19">
        <v>33</v>
      </c>
      <c r="J196" s="19">
        <v>31</v>
      </c>
      <c r="K196" s="19">
        <v>35</v>
      </c>
      <c r="L196" s="19">
        <v>28</v>
      </c>
      <c r="M196" s="19">
        <v>31</v>
      </c>
      <c r="N196" s="19">
        <v>34</v>
      </c>
      <c r="O196" s="19">
        <v>27</v>
      </c>
      <c r="P196" s="19">
        <v>375</v>
      </c>
      <c r="Q196" s="19">
        <v>788724720</v>
      </c>
      <c r="S196" t="str">
        <f>VLOOKUP($C196,[1]FPBD2023!$B$1:$E$982,4,0)</f>
        <v>IMP</v>
      </c>
    </row>
    <row r="197" spans="1:20" x14ac:dyDescent="0.35">
      <c r="A197" s="22">
        <f t="shared" si="3"/>
        <v>192</v>
      </c>
      <c r="B197" t="s">
        <v>203</v>
      </c>
      <c r="C197" t="s">
        <v>204</v>
      </c>
      <c r="D197" s="19">
        <v>38</v>
      </c>
      <c r="E197" s="19">
        <v>49</v>
      </c>
      <c r="F197" s="19">
        <v>52</v>
      </c>
      <c r="G197" s="19">
        <v>35</v>
      </c>
      <c r="H197" s="19">
        <v>49</v>
      </c>
      <c r="I197" s="19">
        <v>57</v>
      </c>
      <c r="J197" s="19">
        <v>45</v>
      </c>
      <c r="K197" s="19">
        <v>54</v>
      </c>
      <c r="L197" s="19">
        <v>51</v>
      </c>
      <c r="M197" s="19">
        <v>45</v>
      </c>
      <c r="N197" s="19">
        <v>54</v>
      </c>
      <c r="O197" s="19">
        <v>57</v>
      </c>
      <c r="P197" s="19">
        <v>586</v>
      </c>
      <c r="Q197" s="19">
        <v>339880000</v>
      </c>
      <c r="S197" t="str">
        <f>VLOOKUP($C197,[1]FPBD2023!$B$1:$E$982,4,0)</f>
        <v>DOM</v>
      </c>
    </row>
    <row r="198" spans="1:20" x14ac:dyDescent="0.35">
      <c r="A198" s="22">
        <f t="shared" si="3"/>
        <v>193</v>
      </c>
      <c r="B198" t="s">
        <v>205</v>
      </c>
      <c r="C198" t="s">
        <v>206</v>
      </c>
      <c r="D198" s="19">
        <v>2</v>
      </c>
      <c r="E198" s="19">
        <v>4</v>
      </c>
      <c r="F198" s="19">
        <v>3</v>
      </c>
      <c r="G198" s="19">
        <v>2</v>
      </c>
      <c r="H198" s="19">
        <v>2</v>
      </c>
      <c r="I198" s="19">
        <v>2</v>
      </c>
      <c r="J198" s="19">
        <v>3</v>
      </c>
      <c r="K198" s="19">
        <v>5</v>
      </c>
      <c r="L198" s="19">
        <v>2</v>
      </c>
      <c r="M198" s="19">
        <v>2</v>
      </c>
      <c r="N198" s="19">
        <v>3</v>
      </c>
      <c r="O198" s="19">
        <v>2</v>
      </c>
      <c r="P198" s="19">
        <v>32</v>
      </c>
      <c r="Q198" s="19">
        <v>3928832</v>
      </c>
      <c r="S198" t="str">
        <f>VLOOKUP($C198,[1]FPBD2023!$B$1:$E$982,4,0)</f>
        <v>DOM</v>
      </c>
    </row>
    <row r="199" spans="1:20" x14ac:dyDescent="0.35">
      <c r="A199" s="22">
        <f t="shared" ref="A199:A262" si="5">1+A198</f>
        <v>194</v>
      </c>
      <c r="B199" t="s">
        <v>207</v>
      </c>
      <c r="C199" t="s">
        <v>208</v>
      </c>
      <c r="D199" s="19">
        <v>48</v>
      </c>
      <c r="E199" s="19">
        <v>42</v>
      </c>
      <c r="F199" s="19">
        <v>37</v>
      </c>
      <c r="G199" s="19">
        <v>46</v>
      </c>
      <c r="H199" s="19">
        <v>40</v>
      </c>
      <c r="I199" s="19">
        <v>48</v>
      </c>
      <c r="J199" s="19">
        <v>59</v>
      </c>
      <c r="K199" s="19">
        <v>37</v>
      </c>
      <c r="L199" s="19">
        <v>36</v>
      </c>
      <c r="M199" s="19">
        <v>63</v>
      </c>
      <c r="N199" s="19">
        <v>38</v>
      </c>
      <c r="O199" s="19">
        <v>38</v>
      </c>
      <c r="P199" s="19">
        <v>532</v>
      </c>
      <c r="Q199" s="19">
        <v>59645180</v>
      </c>
      <c r="S199" t="str">
        <f>VLOOKUP($C199,[1]FPBD2023!$B$1:$E$982,4,0)</f>
        <v>DOM</v>
      </c>
    </row>
    <row r="200" spans="1:20" x14ac:dyDescent="0.35">
      <c r="A200" s="22">
        <f t="shared" si="5"/>
        <v>195</v>
      </c>
      <c r="B200" t="s">
        <v>209</v>
      </c>
      <c r="C200" t="s">
        <v>210</v>
      </c>
      <c r="D200" s="19">
        <v>6</v>
      </c>
      <c r="E200" s="19">
        <v>5</v>
      </c>
      <c r="F200" s="19">
        <v>6</v>
      </c>
      <c r="G200" s="19">
        <v>5</v>
      </c>
      <c r="H200" s="19">
        <v>6</v>
      </c>
      <c r="I200" s="19">
        <v>5</v>
      </c>
      <c r="J200" s="19">
        <v>7</v>
      </c>
      <c r="K200" s="19">
        <v>6</v>
      </c>
      <c r="L200" s="19">
        <v>6</v>
      </c>
      <c r="M200" s="19">
        <v>7</v>
      </c>
      <c r="N200" s="19">
        <v>6</v>
      </c>
      <c r="O200" s="19">
        <v>6</v>
      </c>
      <c r="P200" s="19">
        <v>71</v>
      </c>
      <c r="Q200" s="19">
        <v>12673500</v>
      </c>
      <c r="S200" t="str">
        <f>VLOOKUP($C200,[1]FPBD2023!$B$1:$E$982,4,0)</f>
        <v>DOM</v>
      </c>
    </row>
    <row r="201" spans="1:20" x14ac:dyDescent="0.35">
      <c r="A201" s="22">
        <f t="shared" si="5"/>
        <v>196</v>
      </c>
      <c r="B201" t="s">
        <v>209</v>
      </c>
      <c r="C201" t="s">
        <v>211</v>
      </c>
      <c r="D201" s="19">
        <v>58</v>
      </c>
      <c r="E201" s="19">
        <v>55</v>
      </c>
      <c r="F201" s="19">
        <v>63</v>
      </c>
      <c r="G201" s="19">
        <v>49</v>
      </c>
      <c r="H201" s="19">
        <v>58</v>
      </c>
      <c r="I201" s="19">
        <v>50</v>
      </c>
      <c r="J201" s="19">
        <v>74</v>
      </c>
      <c r="K201" s="19">
        <v>64</v>
      </c>
      <c r="L201" s="19">
        <v>64</v>
      </c>
      <c r="M201" s="19">
        <v>72</v>
      </c>
      <c r="N201" s="19">
        <v>64</v>
      </c>
      <c r="O201" s="19">
        <v>63</v>
      </c>
      <c r="P201" s="19">
        <v>734</v>
      </c>
      <c r="Q201" s="19">
        <v>466310934</v>
      </c>
      <c r="S201" t="str">
        <f>VLOOKUP($C201,[1]FPBD2023!$B$1:$E$982,4,0)</f>
        <v>DOM</v>
      </c>
    </row>
    <row r="202" spans="1:20" x14ac:dyDescent="0.35">
      <c r="A202" s="22">
        <f t="shared" si="5"/>
        <v>197</v>
      </c>
      <c r="B202" t="s">
        <v>1347</v>
      </c>
      <c r="C202" t="s">
        <v>1348</v>
      </c>
      <c r="D202" s="19">
        <v>3</v>
      </c>
      <c r="E202" s="19">
        <v>3</v>
      </c>
      <c r="F202" s="19">
        <v>3</v>
      </c>
      <c r="G202" s="19">
        <v>4</v>
      </c>
      <c r="H202" s="19">
        <v>5</v>
      </c>
      <c r="I202" s="19">
        <v>4</v>
      </c>
      <c r="J202" s="19">
        <v>3</v>
      </c>
      <c r="K202" s="19">
        <v>4</v>
      </c>
      <c r="L202" s="19">
        <v>3</v>
      </c>
      <c r="M202" s="19">
        <v>7</v>
      </c>
      <c r="N202" s="19">
        <v>4</v>
      </c>
      <c r="O202" s="19">
        <v>4</v>
      </c>
      <c r="P202" s="19">
        <v>47</v>
      </c>
      <c r="Q202" s="19">
        <v>21197000</v>
      </c>
      <c r="S202" t="str">
        <f>VLOOKUP($C202,[1]FPBD2023!$B$1:$E$982,4,0)</f>
        <v>DOM</v>
      </c>
      <c r="T202" s="82">
        <f>1%*Q202</f>
        <v>211970</v>
      </c>
    </row>
    <row r="203" spans="1:20" x14ac:dyDescent="0.35">
      <c r="A203" s="22">
        <f t="shared" si="5"/>
        <v>198</v>
      </c>
      <c r="B203" t="s">
        <v>212</v>
      </c>
      <c r="C203" t="s">
        <v>213</v>
      </c>
      <c r="D203" s="19">
        <v>5</v>
      </c>
      <c r="E203" s="19">
        <v>24</v>
      </c>
      <c r="F203" s="19">
        <v>15</v>
      </c>
      <c r="G203" s="19">
        <v>4</v>
      </c>
      <c r="H203" s="19">
        <v>7</v>
      </c>
      <c r="I203" s="19">
        <v>19</v>
      </c>
      <c r="J203" s="19">
        <v>16</v>
      </c>
      <c r="K203" s="19">
        <v>5</v>
      </c>
      <c r="L203" s="19">
        <v>6</v>
      </c>
      <c r="M203" s="19">
        <v>26</v>
      </c>
      <c r="N203" s="19">
        <v>5</v>
      </c>
      <c r="O203" s="19">
        <v>8</v>
      </c>
      <c r="P203" s="19">
        <v>140</v>
      </c>
      <c r="Q203" s="19">
        <v>43295175</v>
      </c>
      <c r="S203" t="str">
        <f>VLOOKUP($C203,[1]FPBD2023!$B$1:$E$982,4,0)</f>
        <v>IMP</v>
      </c>
    </row>
    <row r="204" spans="1:20" x14ac:dyDescent="0.35">
      <c r="A204" s="22">
        <f t="shared" si="5"/>
        <v>199</v>
      </c>
      <c r="B204" t="s">
        <v>1349</v>
      </c>
      <c r="C204" t="s">
        <v>1350</v>
      </c>
      <c r="D204" s="19">
        <v>42</v>
      </c>
      <c r="E204" s="19">
        <v>42</v>
      </c>
      <c r="F204" s="19">
        <v>43</v>
      </c>
      <c r="G204" s="19">
        <v>44</v>
      </c>
      <c r="H204" s="19">
        <v>45</v>
      </c>
      <c r="I204" s="19">
        <v>46</v>
      </c>
      <c r="J204" s="19">
        <v>46</v>
      </c>
      <c r="K204" s="19">
        <v>44</v>
      </c>
      <c r="L204" s="19">
        <v>44</v>
      </c>
      <c r="M204" s="19">
        <v>48</v>
      </c>
      <c r="N204" s="19">
        <v>41</v>
      </c>
      <c r="O204" s="19">
        <v>39</v>
      </c>
      <c r="P204" s="19">
        <v>524</v>
      </c>
      <c r="Q204" s="19">
        <v>58748260</v>
      </c>
      <c r="S204" t="e">
        <f>VLOOKUP($C204,[1]FPBD2023!$B$1:$E$982,4,0)</f>
        <v>#N/A</v>
      </c>
    </row>
    <row r="205" spans="1:20" x14ac:dyDescent="0.35">
      <c r="A205" s="22">
        <f t="shared" si="5"/>
        <v>200</v>
      </c>
      <c r="B205" t="s">
        <v>1351</v>
      </c>
      <c r="C205" t="s">
        <v>1352</v>
      </c>
      <c r="D205" s="19">
        <v>0</v>
      </c>
      <c r="E205" s="19">
        <v>261</v>
      </c>
      <c r="F205" s="19">
        <v>979</v>
      </c>
      <c r="G205" s="19">
        <v>0</v>
      </c>
      <c r="H205" s="19">
        <v>0</v>
      </c>
      <c r="I205" s="19">
        <v>979</v>
      </c>
      <c r="J205" s="19">
        <v>0</v>
      </c>
      <c r="K205" s="19">
        <v>1240</v>
      </c>
      <c r="L205" s="19">
        <v>0</v>
      </c>
      <c r="M205" s="19">
        <v>979</v>
      </c>
      <c r="N205" s="19">
        <v>0</v>
      </c>
      <c r="O205" s="19">
        <v>490</v>
      </c>
      <c r="P205" s="19">
        <v>4928</v>
      </c>
      <c r="Q205" s="19">
        <v>561792</v>
      </c>
      <c r="S205" t="e">
        <f>VLOOKUP($C205,[1]FPBD2023!$B$1:$E$982,4,0)</f>
        <v>#N/A</v>
      </c>
    </row>
    <row r="206" spans="1:20" x14ac:dyDescent="0.35">
      <c r="A206" s="22">
        <f t="shared" si="5"/>
        <v>201</v>
      </c>
      <c r="B206" t="s">
        <v>1353</v>
      </c>
      <c r="C206" t="s">
        <v>1354</v>
      </c>
      <c r="D206" s="19">
        <v>161</v>
      </c>
      <c r="E206" s="19">
        <v>161</v>
      </c>
      <c r="F206" s="19">
        <v>165</v>
      </c>
      <c r="G206" s="19">
        <v>168</v>
      </c>
      <c r="H206" s="19">
        <v>172</v>
      </c>
      <c r="I206" s="19">
        <v>175</v>
      </c>
      <c r="J206" s="19">
        <v>175</v>
      </c>
      <c r="K206" s="19">
        <v>168</v>
      </c>
      <c r="L206" s="19">
        <v>170</v>
      </c>
      <c r="M206" s="19">
        <v>183</v>
      </c>
      <c r="N206" s="19">
        <v>158</v>
      </c>
      <c r="O206" s="19">
        <v>151</v>
      </c>
      <c r="P206" s="19">
        <v>2007</v>
      </c>
      <c r="Q206" s="19">
        <v>4105367310</v>
      </c>
      <c r="S206" t="str">
        <f>VLOOKUP($C206,[1]FPBD2023!$B$1:$E$982,4,0)</f>
        <v>IMP</v>
      </c>
    </row>
    <row r="207" spans="1:20" x14ac:dyDescent="0.35">
      <c r="A207" s="22">
        <f t="shared" si="5"/>
        <v>202</v>
      </c>
      <c r="B207" t="s">
        <v>1355</v>
      </c>
      <c r="C207" t="s">
        <v>1356</v>
      </c>
      <c r="D207" s="19">
        <v>84</v>
      </c>
      <c r="E207" s="19">
        <v>84</v>
      </c>
      <c r="F207" s="19">
        <v>86</v>
      </c>
      <c r="G207" s="19">
        <v>88</v>
      </c>
      <c r="H207" s="19">
        <v>89</v>
      </c>
      <c r="I207" s="19">
        <v>91</v>
      </c>
      <c r="J207" s="19">
        <v>91</v>
      </c>
      <c r="K207" s="19">
        <v>88</v>
      </c>
      <c r="L207" s="19">
        <v>88</v>
      </c>
      <c r="M207" s="19">
        <v>95</v>
      </c>
      <c r="N207" s="19">
        <v>82</v>
      </c>
      <c r="O207" s="19">
        <v>78</v>
      </c>
      <c r="P207" s="19">
        <v>1044</v>
      </c>
      <c r="Q207" s="19">
        <v>929160000</v>
      </c>
      <c r="S207" t="e">
        <f>VLOOKUP($C207,[1]FPBD2023!$B$1:$E$982,4,0)</f>
        <v>#N/A</v>
      </c>
    </row>
    <row r="208" spans="1:20" x14ac:dyDescent="0.35">
      <c r="A208" s="22">
        <f t="shared" si="5"/>
        <v>203</v>
      </c>
      <c r="B208" t="s">
        <v>1357</v>
      </c>
      <c r="C208" t="s">
        <v>1358</v>
      </c>
      <c r="D208" s="19">
        <v>1007</v>
      </c>
      <c r="E208" s="19">
        <v>0</v>
      </c>
      <c r="F208" s="19">
        <v>1007</v>
      </c>
      <c r="G208" s="19">
        <v>1007</v>
      </c>
      <c r="H208" s="19">
        <v>1007</v>
      </c>
      <c r="I208" s="19">
        <v>0</v>
      </c>
      <c r="J208" s="19">
        <v>1007</v>
      </c>
      <c r="K208" s="19">
        <v>1007</v>
      </c>
      <c r="L208" s="19">
        <v>1007</v>
      </c>
      <c r="M208" s="19">
        <v>0</v>
      </c>
      <c r="N208" s="19">
        <v>1007</v>
      </c>
      <c r="O208" s="19">
        <v>0</v>
      </c>
      <c r="P208" s="19">
        <v>8056</v>
      </c>
      <c r="Q208" s="19">
        <v>5316960</v>
      </c>
      <c r="S208" t="e">
        <f>VLOOKUP($C208,[1]FPBD2023!$B$1:$E$982,4,0)</f>
        <v>#N/A</v>
      </c>
    </row>
    <row r="209" spans="1:20" x14ac:dyDescent="0.35">
      <c r="A209" s="22">
        <f t="shared" si="5"/>
        <v>204</v>
      </c>
      <c r="B209" t="s">
        <v>214</v>
      </c>
      <c r="C209" t="s">
        <v>215</v>
      </c>
      <c r="D209" s="19">
        <v>88067</v>
      </c>
      <c r="E209" s="19">
        <v>75182</v>
      </c>
      <c r="F209" s="19">
        <v>86616</v>
      </c>
      <c r="G209" s="19">
        <v>90572</v>
      </c>
      <c r="H209" s="19">
        <v>89707</v>
      </c>
      <c r="I209" s="19">
        <v>78484</v>
      </c>
      <c r="J209" s="19">
        <v>83713</v>
      </c>
      <c r="K209" s="19">
        <v>86524</v>
      </c>
      <c r="L209" s="19">
        <v>90776</v>
      </c>
      <c r="M209" s="19">
        <v>88574</v>
      </c>
      <c r="N209" s="19">
        <v>77137</v>
      </c>
      <c r="O209" s="19">
        <v>71936</v>
      </c>
      <c r="P209" s="19">
        <v>1007288</v>
      </c>
      <c r="Q209" s="19">
        <v>94685072</v>
      </c>
      <c r="S209" t="str">
        <f>VLOOKUP($C209,[1]FPBD2023!$B$1:$E$982,4,0)</f>
        <v>DOM</v>
      </c>
    </row>
    <row r="210" spans="1:20" x14ac:dyDescent="0.35">
      <c r="A210" s="22">
        <f t="shared" si="5"/>
        <v>205</v>
      </c>
      <c r="B210" t="s">
        <v>105</v>
      </c>
      <c r="C210" t="s">
        <v>1359</v>
      </c>
      <c r="D210" s="19">
        <v>0</v>
      </c>
      <c r="E210" s="19">
        <v>7931</v>
      </c>
      <c r="F210" s="19">
        <v>0</v>
      </c>
      <c r="G210" s="19">
        <v>0</v>
      </c>
      <c r="H210" s="19">
        <v>0</v>
      </c>
      <c r="I210" s="19">
        <v>6180</v>
      </c>
      <c r="J210" s="19">
        <v>0</v>
      </c>
      <c r="K210" s="19">
        <v>0</v>
      </c>
      <c r="L210" s="19">
        <v>0</v>
      </c>
      <c r="M210" s="19">
        <v>2802</v>
      </c>
      <c r="N210" s="19">
        <v>0</v>
      </c>
      <c r="O210" s="19">
        <v>0</v>
      </c>
      <c r="P210" s="19">
        <v>16913</v>
      </c>
      <c r="Q210" s="19">
        <v>4718727</v>
      </c>
      <c r="S210" t="str">
        <f>VLOOKUP($C210,[1]FPBD2023!$B$1:$E$982,4,0)</f>
        <v>DOM</v>
      </c>
    </row>
    <row r="211" spans="1:20" x14ac:dyDescent="0.35">
      <c r="A211" s="22">
        <f t="shared" si="5"/>
        <v>206</v>
      </c>
      <c r="B211" t="s">
        <v>216</v>
      </c>
      <c r="C211" t="s">
        <v>217</v>
      </c>
      <c r="D211" s="19">
        <v>0</v>
      </c>
      <c r="E211" s="19">
        <v>79310</v>
      </c>
      <c r="F211" s="19">
        <v>0</v>
      </c>
      <c r="G211" s="19">
        <v>0</v>
      </c>
      <c r="H211" s="19">
        <v>0</v>
      </c>
      <c r="I211" s="19">
        <v>61800</v>
      </c>
      <c r="J211" s="19">
        <v>0</v>
      </c>
      <c r="K211" s="19">
        <v>0</v>
      </c>
      <c r="L211" s="19">
        <v>0</v>
      </c>
      <c r="M211" s="19">
        <v>28016</v>
      </c>
      <c r="N211" s="19">
        <v>0</v>
      </c>
      <c r="O211" s="19">
        <v>0</v>
      </c>
      <c r="P211" s="19">
        <v>169126</v>
      </c>
      <c r="Q211" s="19">
        <v>21445177</v>
      </c>
      <c r="S211" t="str">
        <f>VLOOKUP($C211,[1]FPBD2023!$B$1:$E$982,4,0)</f>
        <v>DOM</v>
      </c>
    </row>
    <row r="212" spans="1:20" x14ac:dyDescent="0.35">
      <c r="A212" s="22">
        <f t="shared" si="5"/>
        <v>207</v>
      </c>
      <c r="B212" t="s">
        <v>218</v>
      </c>
      <c r="C212" t="s">
        <v>219</v>
      </c>
      <c r="D212" s="19">
        <v>0</v>
      </c>
      <c r="E212" s="19">
        <v>79310</v>
      </c>
      <c r="F212" s="19">
        <v>0</v>
      </c>
      <c r="G212" s="19">
        <v>0</v>
      </c>
      <c r="H212" s="19">
        <v>0</v>
      </c>
      <c r="I212" s="19">
        <v>61800</v>
      </c>
      <c r="J212" s="19">
        <v>0</v>
      </c>
      <c r="K212" s="19">
        <v>0</v>
      </c>
      <c r="L212" s="19">
        <v>0</v>
      </c>
      <c r="M212" s="19">
        <v>28016</v>
      </c>
      <c r="N212" s="19">
        <v>0</v>
      </c>
      <c r="O212" s="19">
        <v>0</v>
      </c>
      <c r="P212" s="19">
        <v>169126</v>
      </c>
      <c r="Q212" s="19">
        <v>13056527</v>
      </c>
      <c r="S212" t="str">
        <f>VLOOKUP($C212,[1]FPBD2023!$B$1:$E$982,4,0)</f>
        <v>DOM</v>
      </c>
      <c r="T212" s="83"/>
    </row>
    <row r="213" spans="1:20" x14ac:dyDescent="0.35">
      <c r="A213" s="22">
        <f t="shared" si="5"/>
        <v>208</v>
      </c>
      <c r="B213" t="s">
        <v>220</v>
      </c>
      <c r="C213" t="s">
        <v>221</v>
      </c>
      <c r="D213" s="19">
        <v>3505</v>
      </c>
      <c r="E213" s="19">
        <v>4381</v>
      </c>
      <c r="F213" s="19">
        <v>5258</v>
      </c>
      <c r="G213" s="19">
        <v>4381</v>
      </c>
      <c r="H213" s="19">
        <v>3505</v>
      </c>
      <c r="I213" s="19">
        <v>4381</v>
      </c>
      <c r="J213" s="19">
        <v>6134</v>
      </c>
      <c r="K213" s="19">
        <v>6134</v>
      </c>
      <c r="L213" s="19">
        <v>6134</v>
      </c>
      <c r="M213" s="19">
        <v>5258</v>
      </c>
      <c r="N213" s="19">
        <v>4381</v>
      </c>
      <c r="O213" s="19">
        <v>4381</v>
      </c>
      <c r="P213" s="19">
        <v>57833</v>
      </c>
      <c r="Q213" s="19">
        <v>10623922</v>
      </c>
      <c r="S213" t="str">
        <f>VLOOKUP($C213,[1]FPBD2023!$B$1:$E$982,4,0)</f>
        <v>DOM</v>
      </c>
    </row>
    <row r="214" spans="1:20" x14ac:dyDescent="0.35">
      <c r="A214" s="22">
        <f t="shared" si="5"/>
        <v>209</v>
      </c>
      <c r="B214" t="s">
        <v>222</v>
      </c>
      <c r="C214" t="s">
        <v>223</v>
      </c>
      <c r="D214" s="19">
        <v>3377</v>
      </c>
      <c r="E214" s="19">
        <v>4221</v>
      </c>
      <c r="F214" s="19">
        <v>5065</v>
      </c>
      <c r="G214" s="19">
        <v>4221</v>
      </c>
      <c r="H214" s="19">
        <v>3377</v>
      </c>
      <c r="I214" s="19">
        <v>4221</v>
      </c>
      <c r="J214" s="19">
        <v>5909</v>
      </c>
      <c r="K214" s="19">
        <v>5909</v>
      </c>
      <c r="L214" s="19">
        <v>5909</v>
      </c>
      <c r="M214" s="19">
        <v>5065</v>
      </c>
      <c r="N214" s="19">
        <v>4221</v>
      </c>
      <c r="O214" s="19">
        <v>4221</v>
      </c>
      <c r="P214" s="19">
        <v>55716</v>
      </c>
      <c r="Q214" s="19">
        <v>26019372</v>
      </c>
      <c r="S214" t="str">
        <f>VLOOKUP($C214,[1]FPBD2023!$B$1:$E$982,4,0)</f>
        <v>DOM</v>
      </c>
      <c r="T214" s="82">
        <f t="shared" ref="T214:T215" si="6">1%*Q214</f>
        <v>260193.72</v>
      </c>
    </row>
    <row r="215" spans="1:20" x14ac:dyDescent="0.35">
      <c r="A215" s="22">
        <f t="shared" si="5"/>
        <v>210</v>
      </c>
      <c r="B215" t="s">
        <v>224</v>
      </c>
      <c r="C215" t="s">
        <v>225</v>
      </c>
      <c r="D215" s="19">
        <v>2151052</v>
      </c>
      <c r="E215" s="19">
        <v>2151052</v>
      </c>
      <c r="F215" s="19">
        <v>2197814</v>
      </c>
      <c r="G215" s="19">
        <v>2244576</v>
      </c>
      <c r="H215" s="19">
        <v>2291338</v>
      </c>
      <c r="I215" s="19">
        <v>2338100</v>
      </c>
      <c r="J215" s="19">
        <v>2338100</v>
      </c>
      <c r="K215" s="19">
        <v>2244576</v>
      </c>
      <c r="L215" s="19">
        <v>2267957</v>
      </c>
      <c r="M215" s="19">
        <v>2439349</v>
      </c>
      <c r="N215" s="19">
        <v>2104290</v>
      </c>
      <c r="O215" s="19">
        <v>2010766</v>
      </c>
      <c r="P215" s="19">
        <v>26778970</v>
      </c>
      <c r="Q215" s="19">
        <v>13518827425</v>
      </c>
      <c r="S215" t="str">
        <f>VLOOKUP($C215,[1]FPBD2023!$B$1:$E$982,4,0)</f>
        <v>IMP</v>
      </c>
      <c r="T215" s="82">
        <f t="shared" si="6"/>
        <v>135188274.25</v>
      </c>
    </row>
    <row r="216" spans="1:20" x14ac:dyDescent="0.35">
      <c r="A216" s="22">
        <f t="shared" si="5"/>
        <v>211</v>
      </c>
      <c r="B216" t="s">
        <v>226</v>
      </c>
      <c r="C216" t="s">
        <v>227</v>
      </c>
      <c r="D216" s="19">
        <v>3377</v>
      </c>
      <c r="E216" s="19">
        <v>4221</v>
      </c>
      <c r="F216" s="19">
        <v>5065</v>
      </c>
      <c r="G216" s="19">
        <v>4221</v>
      </c>
      <c r="H216" s="19">
        <v>3377</v>
      </c>
      <c r="I216" s="19">
        <v>4221</v>
      </c>
      <c r="J216" s="19">
        <v>5909</v>
      </c>
      <c r="K216" s="19">
        <v>5909</v>
      </c>
      <c r="L216" s="19">
        <v>5909</v>
      </c>
      <c r="M216" s="19">
        <v>5065</v>
      </c>
      <c r="N216" s="19">
        <v>4221</v>
      </c>
      <c r="O216" s="19">
        <v>4221</v>
      </c>
      <c r="P216" s="19">
        <v>55716</v>
      </c>
      <c r="Q216" s="19">
        <v>83406852</v>
      </c>
      <c r="S216" t="str">
        <f>VLOOKUP($C216,[1]FPBD2023!$B$1:$E$982,4,0)</f>
        <v>DOM</v>
      </c>
    </row>
    <row r="217" spans="1:20" x14ac:dyDescent="0.35">
      <c r="A217" s="22">
        <f t="shared" si="5"/>
        <v>212</v>
      </c>
      <c r="B217" t="s">
        <v>1360</v>
      </c>
      <c r="C217" t="s">
        <v>1361</v>
      </c>
      <c r="D217" s="19">
        <v>218566</v>
      </c>
      <c r="E217" s="19">
        <v>94554</v>
      </c>
      <c r="F217" s="19">
        <v>222480</v>
      </c>
      <c r="G217" s="19">
        <v>187872</v>
      </c>
      <c r="H217" s="19">
        <v>320227</v>
      </c>
      <c r="I217" s="19">
        <v>108150</v>
      </c>
      <c r="J217" s="19">
        <v>278480</v>
      </c>
      <c r="K217" s="19">
        <v>223098</v>
      </c>
      <c r="L217" s="19">
        <v>267285</v>
      </c>
      <c r="M217" s="19">
        <v>141522</v>
      </c>
      <c r="N217" s="19">
        <v>244110</v>
      </c>
      <c r="O217" s="19">
        <v>249363</v>
      </c>
      <c r="P217" s="19">
        <v>2555707</v>
      </c>
      <c r="Q217" s="19">
        <v>1872822090</v>
      </c>
      <c r="S217" t="e">
        <f>VLOOKUP($C217,[1]FPBD2023!$B$1:$E$982,4,0)</f>
        <v>#N/A</v>
      </c>
    </row>
    <row r="218" spans="1:20" x14ac:dyDescent="0.35">
      <c r="A218" s="22">
        <f t="shared" si="5"/>
        <v>213</v>
      </c>
      <c r="B218" t="s">
        <v>228</v>
      </c>
      <c r="C218" t="s">
        <v>229</v>
      </c>
      <c r="D218" s="19">
        <v>19845</v>
      </c>
      <c r="E218" s="19">
        <v>163152</v>
      </c>
      <c r="F218" s="19">
        <v>19845</v>
      </c>
      <c r="G218" s="19">
        <v>0</v>
      </c>
      <c r="H218" s="19">
        <v>19845</v>
      </c>
      <c r="I218" s="19">
        <v>157776</v>
      </c>
      <c r="J218" s="19">
        <v>19845</v>
      </c>
      <c r="K218" s="19">
        <v>0</v>
      </c>
      <c r="L218" s="19">
        <v>0</v>
      </c>
      <c r="M218" s="19">
        <v>114399</v>
      </c>
      <c r="N218" s="19">
        <v>0</v>
      </c>
      <c r="O218" s="19">
        <v>0</v>
      </c>
      <c r="P218" s="19">
        <v>514707</v>
      </c>
      <c r="Q218" s="19">
        <v>424200921</v>
      </c>
      <c r="S218" t="str">
        <f>VLOOKUP($C218,[1]FPBD2023!$B$1:$E$982,4,0)</f>
        <v>IMP</v>
      </c>
    </row>
    <row r="219" spans="1:20" x14ac:dyDescent="0.35">
      <c r="A219" s="22">
        <f t="shared" si="5"/>
        <v>214</v>
      </c>
      <c r="B219" t="s">
        <v>230</v>
      </c>
      <c r="C219" t="s">
        <v>231</v>
      </c>
      <c r="D219" s="19">
        <v>3608939</v>
      </c>
      <c r="E219" s="19">
        <v>4361354</v>
      </c>
      <c r="F219" s="19">
        <v>4611293</v>
      </c>
      <c r="G219" s="19">
        <v>3582075</v>
      </c>
      <c r="H219" s="19">
        <v>4572378</v>
      </c>
      <c r="I219" s="19">
        <v>4925420</v>
      </c>
      <c r="J219" s="19">
        <v>4096785</v>
      </c>
      <c r="K219" s="19">
        <v>4756996</v>
      </c>
      <c r="L219" s="19">
        <v>4585274</v>
      </c>
      <c r="M219" s="19">
        <v>4196948</v>
      </c>
      <c r="N219" s="19">
        <v>4641453</v>
      </c>
      <c r="O219" s="19">
        <v>4694994</v>
      </c>
      <c r="P219" s="19">
        <v>52633909</v>
      </c>
      <c r="Q219" s="19">
        <v>27229626482</v>
      </c>
      <c r="S219" t="str">
        <f>VLOOKUP($C219,[1]FPBD2023!$B$1:$E$982,4,0)</f>
        <v>IMP</v>
      </c>
    </row>
    <row r="220" spans="1:20" x14ac:dyDescent="0.35">
      <c r="A220" s="22">
        <f t="shared" si="5"/>
        <v>215</v>
      </c>
      <c r="B220" t="s">
        <v>232</v>
      </c>
      <c r="C220" t="s">
        <v>233</v>
      </c>
      <c r="D220" s="19">
        <v>238789</v>
      </c>
      <c r="E220" s="19">
        <v>264020</v>
      </c>
      <c r="F220" s="19">
        <v>242703</v>
      </c>
      <c r="G220" s="19">
        <v>187872</v>
      </c>
      <c r="H220" s="19">
        <v>340450</v>
      </c>
      <c r="I220" s="19">
        <v>270126</v>
      </c>
      <c r="J220" s="19">
        <v>298703</v>
      </c>
      <c r="K220" s="19">
        <v>223098</v>
      </c>
      <c r="L220" s="19">
        <v>267663</v>
      </c>
      <c r="M220" s="19">
        <v>258441</v>
      </c>
      <c r="N220" s="19">
        <v>244110</v>
      </c>
      <c r="O220" s="19">
        <v>249363</v>
      </c>
      <c r="P220" s="19">
        <v>3085338</v>
      </c>
      <c r="Q220" s="19">
        <v>521823216</v>
      </c>
      <c r="S220" t="str">
        <f>VLOOKUP($C220,[1]FPBD2023!$B$1:$E$982,4,0)</f>
        <v>DOM</v>
      </c>
    </row>
    <row r="221" spans="1:20" x14ac:dyDescent="0.35">
      <c r="A221" s="22">
        <f t="shared" si="5"/>
        <v>216</v>
      </c>
      <c r="B221" t="s">
        <v>234</v>
      </c>
      <c r="C221" t="s">
        <v>235</v>
      </c>
      <c r="D221" s="19">
        <v>50330</v>
      </c>
      <c r="E221" s="19">
        <v>35231</v>
      </c>
      <c r="F221" s="19">
        <v>20132</v>
      </c>
      <c r="G221" s="19">
        <v>35231</v>
      </c>
      <c r="H221" s="19">
        <v>50330</v>
      </c>
      <c r="I221" s="19">
        <v>35231</v>
      </c>
      <c r="J221" s="19">
        <v>35231</v>
      </c>
      <c r="K221" s="19">
        <v>50330</v>
      </c>
      <c r="L221" s="19">
        <v>35231</v>
      </c>
      <c r="M221" s="19">
        <v>17112</v>
      </c>
      <c r="N221" s="19">
        <v>17112</v>
      </c>
      <c r="O221" s="19">
        <v>17112</v>
      </c>
      <c r="P221" s="19">
        <v>398613</v>
      </c>
      <c r="Q221" s="19">
        <v>21509157</v>
      </c>
      <c r="S221" t="str">
        <f>VLOOKUP($C221,[1]FPBD2023!$B$1:$E$982,4,0)</f>
        <v>DOM</v>
      </c>
      <c r="T221" s="82">
        <f t="shared" ref="T221:T222" si="7">1%*Q221</f>
        <v>215091.57</v>
      </c>
    </row>
    <row r="222" spans="1:20" x14ac:dyDescent="0.35">
      <c r="A222" s="22">
        <f t="shared" si="5"/>
        <v>217</v>
      </c>
      <c r="B222" t="s">
        <v>236</v>
      </c>
      <c r="C222" t="s">
        <v>237</v>
      </c>
      <c r="D222" s="19">
        <v>249885</v>
      </c>
      <c r="E222" s="19">
        <v>249885</v>
      </c>
      <c r="F222" s="19">
        <v>235531</v>
      </c>
      <c r="G222" s="19">
        <v>240208</v>
      </c>
      <c r="H222" s="19">
        <v>289889</v>
      </c>
      <c r="I222" s="19">
        <v>300214</v>
      </c>
      <c r="J222" s="19">
        <v>167285</v>
      </c>
      <c r="K222" s="19">
        <v>264534</v>
      </c>
      <c r="L222" s="19">
        <v>151959</v>
      </c>
      <c r="M222" s="19">
        <v>162932</v>
      </c>
      <c r="N222" s="19">
        <v>142606</v>
      </c>
      <c r="O222" s="19">
        <v>122604</v>
      </c>
      <c r="P222" s="19">
        <v>2577532</v>
      </c>
      <c r="Q222" s="19">
        <v>154523043</v>
      </c>
      <c r="S222" t="str">
        <f>VLOOKUP($C222,[1]FPBD2023!$B$1:$E$982,4,0)</f>
        <v>DOM</v>
      </c>
      <c r="T222" s="82">
        <f t="shared" si="7"/>
        <v>1545230.43</v>
      </c>
    </row>
    <row r="223" spans="1:20" x14ac:dyDescent="0.35">
      <c r="A223" s="22">
        <f t="shared" si="5"/>
        <v>218</v>
      </c>
      <c r="B223" t="s">
        <v>238</v>
      </c>
      <c r="C223" t="s">
        <v>239</v>
      </c>
      <c r="D223" s="19">
        <v>35004</v>
      </c>
      <c r="E223" s="19">
        <v>35004</v>
      </c>
      <c r="F223" s="19">
        <v>20002</v>
      </c>
      <c r="G223" s="19">
        <v>35004</v>
      </c>
      <c r="H223" s="19">
        <v>35004</v>
      </c>
      <c r="I223" s="19">
        <v>35004</v>
      </c>
      <c r="J223" s="19">
        <v>35004</v>
      </c>
      <c r="K223" s="19">
        <v>35004</v>
      </c>
      <c r="L223" s="19">
        <v>35004</v>
      </c>
      <c r="M223" s="19">
        <v>20002</v>
      </c>
      <c r="N223" s="19">
        <v>20002</v>
      </c>
      <c r="O223" s="19">
        <v>20002</v>
      </c>
      <c r="P223" s="19">
        <v>360040</v>
      </c>
      <c r="Q223" s="19">
        <v>50938459</v>
      </c>
      <c r="S223" t="str">
        <f>VLOOKUP($C223,[1]FPBD2023!$B$1:$E$982,4,0)</f>
        <v>DOM</v>
      </c>
    </row>
    <row r="224" spans="1:20" x14ac:dyDescent="0.35">
      <c r="A224" s="22">
        <f t="shared" si="5"/>
        <v>219</v>
      </c>
      <c r="B224" t="s">
        <v>240</v>
      </c>
      <c r="C224" t="s">
        <v>241</v>
      </c>
      <c r="D224" s="19">
        <v>60006</v>
      </c>
      <c r="E224" s="19">
        <v>60006</v>
      </c>
      <c r="F224" s="19">
        <v>40004</v>
      </c>
      <c r="G224" s="19">
        <v>40004</v>
      </c>
      <c r="H224" s="19">
        <v>100010</v>
      </c>
      <c r="I224" s="19">
        <v>100010</v>
      </c>
      <c r="J224" s="19">
        <v>60006</v>
      </c>
      <c r="K224" s="19">
        <v>54005</v>
      </c>
      <c r="L224" s="19">
        <v>55006</v>
      </c>
      <c r="M224" s="19">
        <v>50005</v>
      </c>
      <c r="N224" s="19">
        <v>40004</v>
      </c>
      <c r="O224" s="19">
        <v>20002</v>
      </c>
      <c r="P224" s="19">
        <v>679068</v>
      </c>
      <c r="Q224" s="19">
        <v>96074541</v>
      </c>
      <c r="S224" t="str">
        <f>VLOOKUP($C224,[1]FPBD2023!$B$1:$E$982,4,0)</f>
        <v>DOM</v>
      </c>
      <c r="T224" s="82">
        <f>1%*Q224</f>
        <v>960745.41</v>
      </c>
    </row>
    <row r="225" spans="1:20" x14ac:dyDescent="0.35">
      <c r="A225" s="22">
        <f t="shared" si="5"/>
        <v>220</v>
      </c>
      <c r="B225" t="s">
        <v>242</v>
      </c>
      <c r="C225" t="s">
        <v>243</v>
      </c>
      <c r="D225" s="19">
        <v>35028</v>
      </c>
      <c r="E225" s="19">
        <v>35028</v>
      </c>
      <c r="F225" s="19">
        <v>20016</v>
      </c>
      <c r="G225" s="19">
        <v>35028</v>
      </c>
      <c r="H225" s="19">
        <v>35028</v>
      </c>
      <c r="I225" s="19">
        <v>35028</v>
      </c>
      <c r="J225" s="19">
        <v>35028</v>
      </c>
      <c r="K225" s="19">
        <v>35028</v>
      </c>
      <c r="L225" s="19">
        <v>35028</v>
      </c>
      <c r="M225" s="19">
        <v>20016</v>
      </c>
      <c r="N225" s="19">
        <v>20016</v>
      </c>
      <c r="O225" s="19">
        <v>20016</v>
      </c>
      <c r="P225" s="19">
        <v>360288</v>
      </c>
      <c r="Q225" s="19">
        <v>142483095</v>
      </c>
      <c r="S225" t="str">
        <f>VLOOKUP($C225,[1]FPBD2023!$B$1:$E$982,4,0)</f>
        <v>IMP</v>
      </c>
    </row>
    <row r="226" spans="1:20" x14ac:dyDescent="0.35">
      <c r="A226" s="22">
        <f t="shared" si="5"/>
        <v>221</v>
      </c>
      <c r="B226" t="s">
        <v>244</v>
      </c>
      <c r="C226" t="s">
        <v>245</v>
      </c>
      <c r="D226" s="19">
        <v>154875</v>
      </c>
      <c r="E226" s="19">
        <v>154875</v>
      </c>
      <c r="F226" s="19">
        <v>175525</v>
      </c>
      <c r="G226" s="19">
        <v>165200</v>
      </c>
      <c r="H226" s="19">
        <v>154875</v>
      </c>
      <c r="I226" s="19">
        <v>165200</v>
      </c>
      <c r="J226" s="19">
        <v>72275</v>
      </c>
      <c r="K226" s="19">
        <v>175525</v>
      </c>
      <c r="L226" s="19">
        <v>61950</v>
      </c>
      <c r="M226" s="19">
        <v>92925</v>
      </c>
      <c r="N226" s="19">
        <v>82600</v>
      </c>
      <c r="O226" s="19">
        <v>82600</v>
      </c>
      <c r="P226" s="19">
        <v>1538425</v>
      </c>
      <c r="Q226" s="19">
        <v>8210020392</v>
      </c>
      <c r="S226" t="str">
        <f>VLOOKUP($C226,[1]FPBD2023!$B$1:$E$982,4,0)</f>
        <v>IMP</v>
      </c>
    </row>
    <row r="227" spans="1:20" x14ac:dyDescent="0.35">
      <c r="A227" s="22">
        <f t="shared" si="5"/>
        <v>222</v>
      </c>
      <c r="B227" t="s">
        <v>246</v>
      </c>
      <c r="C227" t="s">
        <v>247</v>
      </c>
      <c r="D227" s="19">
        <v>95010</v>
      </c>
      <c r="E227" s="19">
        <v>95010</v>
      </c>
      <c r="F227" s="19">
        <v>60006</v>
      </c>
      <c r="G227" s="19">
        <v>75008</v>
      </c>
      <c r="H227" s="19">
        <v>135014</v>
      </c>
      <c r="I227" s="19">
        <v>135014</v>
      </c>
      <c r="J227" s="19">
        <v>95010</v>
      </c>
      <c r="K227" s="19">
        <v>89009</v>
      </c>
      <c r="L227" s="19">
        <v>90009</v>
      </c>
      <c r="M227" s="19">
        <v>70007</v>
      </c>
      <c r="N227" s="19">
        <v>60006</v>
      </c>
      <c r="O227" s="19">
        <v>40004</v>
      </c>
      <c r="P227" s="19">
        <v>1039107</v>
      </c>
      <c r="Q227" s="19">
        <v>152000572</v>
      </c>
      <c r="S227" t="str">
        <f>VLOOKUP($C227,[1]FPBD2023!$B$1:$E$982,4,0)</f>
        <v>DOM</v>
      </c>
    </row>
    <row r="228" spans="1:20" x14ac:dyDescent="0.35">
      <c r="A228" s="22">
        <f t="shared" si="5"/>
        <v>223</v>
      </c>
      <c r="B228" t="s">
        <v>248</v>
      </c>
      <c r="C228" t="s">
        <v>249</v>
      </c>
      <c r="D228" s="19">
        <v>50135</v>
      </c>
      <c r="E228" s="19">
        <v>35095</v>
      </c>
      <c r="F228" s="19">
        <v>20054</v>
      </c>
      <c r="G228" s="19">
        <v>35095</v>
      </c>
      <c r="H228" s="19">
        <v>50135</v>
      </c>
      <c r="I228" s="19">
        <v>35095</v>
      </c>
      <c r="J228" s="19">
        <v>35095</v>
      </c>
      <c r="K228" s="19">
        <v>50135</v>
      </c>
      <c r="L228" s="19">
        <v>35095</v>
      </c>
      <c r="M228" s="19">
        <v>17046</v>
      </c>
      <c r="N228" s="19">
        <v>17046</v>
      </c>
      <c r="O228" s="19">
        <v>17046</v>
      </c>
      <c r="P228" s="19">
        <v>397072</v>
      </c>
      <c r="Q228" s="19">
        <v>68042258</v>
      </c>
      <c r="S228" t="str">
        <f>VLOOKUP($C228,[1]FPBD2023!$B$1:$E$982,4,0)</f>
        <v>IMP</v>
      </c>
    </row>
    <row r="229" spans="1:20" x14ac:dyDescent="0.35">
      <c r="A229" s="22">
        <f t="shared" si="5"/>
        <v>224</v>
      </c>
      <c r="B229" t="s">
        <v>250</v>
      </c>
      <c r="C229" t="s">
        <v>251</v>
      </c>
      <c r="D229" s="19">
        <v>49815</v>
      </c>
      <c r="E229" s="19">
        <v>33615</v>
      </c>
      <c r="F229" s="19">
        <v>16808</v>
      </c>
      <c r="G229" s="19">
        <v>33615</v>
      </c>
      <c r="H229" s="19">
        <v>49815</v>
      </c>
      <c r="I229" s="19">
        <v>33615</v>
      </c>
      <c r="J229" s="19">
        <v>33615</v>
      </c>
      <c r="K229" s="19">
        <v>49815</v>
      </c>
      <c r="L229" s="19">
        <v>33615</v>
      </c>
      <c r="M229" s="19">
        <v>16808</v>
      </c>
      <c r="N229" s="19">
        <v>16808</v>
      </c>
      <c r="O229" s="19">
        <v>16808</v>
      </c>
      <c r="P229" s="19">
        <v>384752</v>
      </c>
      <c r="Q229" s="19">
        <v>1808334</v>
      </c>
      <c r="S229" t="str">
        <f>VLOOKUP($C229,[1]FPBD2023!$B$1:$E$982,4,0)</f>
        <v>DOM</v>
      </c>
    </row>
    <row r="230" spans="1:20" x14ac:dyDescent="0.35">
      <c r="A230" s="22">
        <f t="shared" si="5"/>
        <v>225</v>
      </c>
      <c r="B230" t="s">
        <v>252</v>
      </c>
      <c r="C230" t="s">
        <v>253</v>
      </c>
      <c r="D230" s="19">
        <v>156750</v>
      </c>
      <c r="E230" s="19">
        <v>156750</v>
      </c>
      <c r="F230" s="19">
        <v>177650</v>
      </c>
      <c r="G230" s="19">
        <v>167200</v>
      </c>
      <c r="H230" s="19">
        <v>156750</v>
      </c>
      <c r="I230" s="19">
        <v>167200</v>
      </c>
      <c r="J230" s="19">
        <v>73150</v>
      </c>
      <c r="K230" s="19">
        <v>177650</v>
      </c>
      <c r="L230" s="19">
        <v>62700</v>
      </c>
      <c r="M230" s="19">
        <v>94050</v>
      </c>
      <c r="N230" s="19">
        <v>83600</v>
      </c>
      <c r="O230" s="19">
        <v>83600</v>
      </c>
      <c r="P230" s="19">
        <v>1557050</v>
      </c>
      <c r="Q230" s="19">
        <v>3114100</v>
      </c>
      <c r="S230" t="str">
        <f>VLOOKUP($C230,[1]FPBD2023!$B$1:$E$982,4,0)</f>
        <v>DOM</v>
      </c>
    </row>
    <row r="231" spans="1:20" x14ac:dyDescent="0.35">
      <c r="A231" s="22">
        <f t="shared" si="5"/>
        <v>226</v>
      </c>
      <c r="B231" t="s">
        <v>254</v>
      </c>
      <c r="C231" t="s">
        <v>255</v>
      </c>
      <c r="D231" s="19">
        <v>100040</v>
      </c>
      <c r="E231" s="19">
        <v>100040</v>
      </c>
      <c r="F231" s="19">
        <v>60024</v>
      </c>
      <c r="G231" s="19">
        <v>75030</v>
      </c>
      <c r="H231" s="19">
        <v>130052</v>
      </c>
      <c r="I231" s="19">
        <v>135054</v>
      </c>
      <c r="J231" s="19">
        <v>95038</v>
      </c>
      <c r="K231" s="19">
        <v>90036</v>
      </c>
      <c r="L231" s="19">
        <v>92037</v>
      </c>
      <c r="M231" s="19">
        <v>60024</v>
      </c>
      <c r="N231" s="19">
        <v>60024</v>
      </c>
      <c r="O231" s="19">
        <v>35014</v>
      </c>
      <c r="P231" s="19">
        <v>1032413</v>
      </c>
      <c r="Q231" s="19">
        <v>49514527</v>
      </c>
      <c r="S231" t="str">
        <f>VLOOKUP($C231,[1]FPBD2023!$B$1:$E$982,4,0)</f>
        <v>DOM</v>
      </c>
      <c r="T231" s="82">
        <f t="shared" ref="T231:T236" si="8">1%*Q231</f>
        <v>495145.27</v>
      </c>
    </row>
    <row r="232" spans="1:20" x14ac:dyDescent="0.35">
      <c r="A232" s="22">
        <f t="shared" si="5"/>
        <v>227</v>
      </c>
      <c r="B232" t="s">
        <v>256</v>
      </c>
      <c r="C232" t="s">
        <v>257</v>
      </c>
      <c r="D232" s="19">
        <v>112233</v>
      </c>
      <c r="E232" s="19">
        <v>97230</v>
      </c>
      <c r="F232" s="19">
        <v>58123</v>
      </c>
      <c r="G232" s="19">
        <v>73126</v>
      </c>
      <c r="H232" s="19">
        <v>127248</v>
      </c>
      <c r="I232" s="19">
        <v>133347</v>
      </c>
      <c r="J232" s="19">
        <v>94227</v>
      </c>
      <c r="K232" s="19">
        <v>88129</v>
      </c>
      <c r="L232" s="19">
        <v>91144</v>
      </c>
      <c r="M232" s="19">
        <v>59207</v>
      </c>
      <c r="N232" s="19">
        <v>55122</v>
      </c>
      <c r="O232" s="19">
        <v>34020</v>
      </c>
      <c r="P232" s="19">
        <v>1023156</v>
      </c>
      <c r="Q232" s="19">
        <v>25650521</v>
      </c>
      <c r="S232" t="str">
        <f>VLOOKUP($C232,[1]FPBD2023!$B$1:$E$982,4,0)</f>
        <v>DOM</v>
      </c>
      <c r="T232" s="82">
        <f t="shared" si="8"/>
        <v>256505.21</v>
      </c>
    </row>
    <row r="233" spans="1:20" x14ac:dyDescent="0.35">
      <c r="A233" s="22">
        <f t="shared" si="5"/>
        <v>228</v>
      </c>
      <c r="B233" t="s">
        <v>258</v>
      </c>
      <c r="C233" t="s">
        <v>259</v>
      </c>
      <c r="D233" s="19">
        <v>40000</v>
      </c>
      <c r="E233" s="19">
        <v>40000</v>
      </c>
      <c r="F233" s="19">
        <v>34000</v>
      </c>
      <c r="G233" s="19">
        <v>34000</v>
      </c>
      <c r="H233" s="19">
        <v>70000</v>
      </c>
      <c r="I233" s="19">
        <v>70000</v>
      </c>
      <c r="J233" s="19">
        <v>34000</v>
      </c>
      <c r="K233" s="19">
        <v>34000</v>
      </c>
      <c r="L233" s="19">
        <v>70000</v>
      </c>
      <c r="M233" s="19">
        <v>0</v>
      </c>
      <c r="N233" s="19">
        <v>34000</v>
      </c>
      <c r="O233" s="19">
        <v>34000</v>
      </c>
      <c r="P233" s="19">
        <v>494000</v>
      </c>
      <c r="Q233" s="19">
        <v>5434000</v>
      </c>
      <c r="S233" t="str">
        <f>VLOOKUP($C233,[1]FPBD2023!$B$1:$E$982,4,0)</f>
        <v>DOM</v>
      </c>
      <c r="T233" s="82">
        <f t="shared" si="8"/>
        <v>54340</v>
      </c>
    </row>
    <row r="234" spans="1:20" x14ac:dyDescent="0.35">
      <c r="A234" s="22">
        <f t="shared" si="5"/>
        <v>229</v>
      </c>
      <c r="B234" t="s">
        <v>260</v>
      </c>
      <c r="C234" t="s">
        <v>261</v>
      </c>
      <c r="D234" s="19">
        <v>35004</v>
      </c>
      <c r="E234" s="19">
        <v>35004</v>
      </c>
      <c r="F234" s="19">
        <v>20002</v>
      </c>
      <c r="G234" s="19">
        <v>35004</v>
      </c>
      <c r="H234" s="19">
        <v>35004</v>
      </c>
      <c r="I234" s="19">
        <v>35004</v>
      </c>
      <c r="J234" s="19">
        <v>35004</v>
      </c>
      <c r="K234" s="19">
        <v>35004</v>
      </c>
      <c r="L234" s="19">
        <v>35004</v>
      </c>
      <c r="M234" s="19">
        <v>20002</v>
      </c>
      <c r="N234" s="19">
        <v>20002</v>
      </c>
      <c r="O234" s="19">
        <v>20002</v>
      </c>
      <c r="P234" s="19">
        <v>360040</v>
      </c>
      <c r="Q234" s="19">
        <v>38851916</v>
      </c>
      <c r="S234" t="str">
        <f>VLOOKUP($C234,[1]FPBD2023!$B$1:$E$982,4,0)</f>
        <v>DOM</v>
      </c>
      <c r="T234" s="82">
        <f t="shared" si="8"/>
        <v>388519.16000000003</v>
      </c>
    </row>
    <row r="235" spans="1:20" x14ac:dyDescent="0.35">
      <c r="A235" s="22">
        <f t="shared" si="5"/>
        <v>230</v>
      </c>
      <c r="B235" t="s">
        <v>262</v>
      </c>
      <c r="C235" t="s">
        <v>263</v>
      </c>
      <c r="D235" s="19">
        <v>841</v>
      </c>
      <c r="E235" s="19">
        <v>841</v>
      </c>
      <c r="F235" s="19">
        <v>505</v>
      </c>
      <c r="G235" s="19">
        <v>631</v>
      </c>
      <c r="H235" s="19">
        <v>1094</v>
      </c>
      <c r="I235" s="19">
        <v>1136</v>
      </c>
      <c r="J235" s="19">
        <v>799</v>
      </c>
      <c r="K235" s="19">
        <v>757</v>
      </c>
      <c r="L235" s="19">
        <v>774</v>
      </c>
      <c r="M235" s="19">
        <v>505</v>
      </c>
      <c r="N235" s="19">
        <v>505</v>
      </c>
      <c r="O235" s="19">
        <v>294</v>
      </c>
      <c r="P235" s="19">
        <v>8682</v>
      </c>
      <c r="Q235" s="19">
        <v>36124413</v>
      </c>
      <c r="S235" t="str">
        <f>VLOOKUP($C235,[1]FPBD2023!$B$1:$E$982,4,0)</f>
        <v>IMP</v>
      </c>
      <c r="T235" s="82">
        <f t="shared" si="8"/>
        <v>361244.13</v>
      </c>
    </row>
    <row r="236" spans="1:20" x14ac:dyDescent="0.35">
      <c r="A236" s="22">
        <f t="shared" si="5"/>
        <v>231</v>
      </c>
      <c r="B236" t="s">
        <v>264</v>
      </c>
      <c r="C236" t="s">
        <v>265</v>
      </c>
      <c r="D236" s="19">
        <v>3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2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5</v>
      </c>
      <c r="Q236" s="19">
        <v>491019295</v>
      </c>
      <c r="S236" t="str">
        <f>VLOOKUP($C236,[1]FPBD2023!$B$1:$E$982,4,0)</f>
        <v>IMP</v>
      </c>
      <c r="T236" s="82">
        <f t="shared" si="8"/>
        <v>4910192.95</v>
      </c>
    </row>
    <row r="237" spans="1:20" x14ac:dyDescent="0.35">
      <c r="A237" s="22">
        <f t="shared" si="5"/>
        <v>232</v>
      </c>
      <c r="B237" t="s">
        <v>266</v>
      </c>
      <c r="C237" t="s">
        <v>267</v>
      </c>
      <c r="D237" s="19">
        <v>50190</v>
      </c>
      <c r="E237" s="19">
        <v>35133</v>
      </c>
      <c r="F237" s="19">
        <v>20076</v>
      </c>
      <c r="G237" s="19">
        <v>35133</v>
      </c>
      <c r="H237" s="19">
        <v>50190</v>
      </c>
      <c r="I237" s="19">
        <v>35133</v>
      </c>
      <c r="J237" s="19">
        <v>35133</v>
      </c>
      <c r="K237" s="19">
        <v>50190</v>
      </c>
      <c r="L237" s="19">
        <v>35133</v>
      </c>
      <c r="M237" s="19">
        <v>17065</v>
      </c>
      <c r="N237" s="19">
        <v>17065</v>
      </c>
      <c r="O237" s="19">
        <v>17065</v>
      </c>
      <c r="P237" s="19">
        <v>397506</v>
      </c>
      <c r="Q237" s="19">
        <v>217324480</v>
      </c>
      <c r="S237" t="str">
        <f>VLOOKUP($C237,[1]FPBD2023!$B$1:$E$982,4,0)</f>
        <v>IMP</v>
      </c>
    </row>
    <row r="238" spans="1:20" x14ac:dyDescent="0.35">
      <c r="A238" s="22">
        <f t="shared" si="5"/>
        <v>233</v>
      </c>
      <c r="B238" t="s">
        <v>268</v>
      </c>
      <c r="C238" t="s">
        <v>269</v>
      </c>
      <c r="D238" s="19">
        <v>156413</v>
      </c>
      <c r="E238" s="19">
        <v>156413</v>
      </c>
      <c r="F238" s="19">
        <v>177268</v>
      </c>
      <c r="G238" s="19">
        <v>166841</v>
      </c>
      <c r="H238" s="19">
        <v>156413</v>
      </c>
      <c r="I238" s="19">
        <v>166841</v>
      </c>
      <c r="J238" s="19">
        <v>72993</v>
      </c>
      <c r="K238" s="19">
        <v>177268</v>
      </c>
      <c r="L238" s="19">
        <v>62565</v>
      </c>
      <c r="M238" s="19">
        <v>93848</v>
      </c>
      <c r="N238" s="19">
        <v>83420</v>
      </c>
      <c r="O238" s="19">
        <v>83420</v>
      </c>
      <c r="P238" s="19">
        <v>1553703</v>
      </c>
      <c r="Q238" s="19">
        <v>1138506947</v>
      </c>
      <c r="S238" t="str">
        <f>VLOOKUP($C238,[1]FPBD2023!$B$1:$E$982,4,0)</f>
        <v>IMP</v>
      </c>
    </row>
    <row r="239" spans="1:20" x14ac:dyDescent="0.35">
      <c r="A239" s="22">
        <f t="shared" si="5"/>
        <v>234</v>
      </c>
      <c r="B239" t="s">
        <v>270</v>
      </c>
      <c r="C239" t="s">
        <v>271</v>
      </c>
      <c r="D239" s="19">
        <v>300584</v>
      </c>
      <c r="E239" s="19">
        <v>300584</v>
      </c>
      <c r="F239" s="19">
        <v>320623</v>
      </c>
      <c r="G239" s="19">
        <v>220428</v>
      </c>
      <c r="H239" s="19">
        <v>250487</v>
      </c>
      <c r="I239" s="19">
        <v>230448</v>
      </c>
      <c r="J239" s="19">
        <v>165321</v>
      </c>
      <c r="K239" s="19">
        <v>310604</v>
      </c>
      <c r="L239" s="19">
        <v>270526</v>
      </c>
      <c r="M239" s="19">
        <v>170331</v>
      </c>
      <c r="N239" s="19">
        <v>140273</v>
      </c>
      <c r="O239" s="19">
        <v>180350</v>
      </c>
      <c r="P239" s="19">
        <v>2860559</v>
      </c>
      <c r="Q239" s="19">
        <v>259567124</v>
      </c>
      <c r="S239" t="str">
        <f>VLOOKUP($C239,[1]FPBD2023!$B$1:$E$982,4,0)</f>
        <v>IMP</v>
      </c>
    </row>
    <row r="240" spans="1:20" x14ac:dyDescent="0.35">
      <c r="A240" s="22">
        <f t="shared" si="5"/>
        <v>235</v>
      </c>
      <c r="B240" t="s">
        <v>272</v>
      </c>
      <c r="C240" t="s">
        <v>273</v>
      </c>
      <c r="D240" s="19">
        <v>272389</v>
      </c>
      <c r="E240" s="19">
        <v>302655</v>
      </c>
      <c r="F240" s="19">
        <v>302655</v>
      </c>
      <c r="G240" s="19">
        <v>211858</v>
      </c>
      <c r="H240" s="19">
        <v>242124</v>
      </c>
      <c r="I240" s="19">
        <v>257257</v>
      </c>
      <c r="J240" s="19">
        <v>166460</v>
      </c>
      <c r="K240" s="19">
        <v>302655</v>
      </c>
      <c r="L240" s="19">
        <v>151327</v>
      </c>
      <c r="M240" s="19">
        <v>166460</v>
      </c>
      <c r="N240" s="19">
        <v>136195</v>
      </c>
      <c r="O240" s="19">
        <v>181593</v>
      </c>
      <c r="P240" s="19">
        <v>2693628</v>
      </c>
      <c r="Q240" s="19">
        <v>367410859</v>
      </c>
      <c r="S240" t="str">
        <f>VLOOKUP($C240,[1]FPBD2023!$B$1:$E$982,4,0)</f>
        <v>DOM</v>
      </c>
    </row>
    <row r="241" spans="1:20" x14ac:dyDescent="0.35">
      <c r="A241" s="22">
        <f t="shared" si="5"/>
        <v>236</v>
      </c>
      <c r="B241" t="s">
        <v>274</v>
      </c>
      <c r="C241" t="s">
        <v>275</v>
      </c>
      <c r="D241" s="19">
        <v>33823</v>
      </c>
      <c r="E241" s="19">
        <v>33823</v>
      </c>
      <c r="F241" s="19">
        <v>16911</v>
      </c>
      <c r="G241" s="19">
        <v>33823</v>
      </c>
      <c r="H241" s="19">
        <v>33823</v>
      </c>
      <c r="I241" s="19">
        <v>33823</v>
      </c>
      <c r="J241" s="19">
        <v>33823</v>
      </c>
      <c r="K241" s="19">
        <v>33823</v>
      </c>
      <c r="L241" s="19">
        <v>33823</v>
      </c>
      <c r="M241" s="19">
        <v>16911</v>
      </c>
      <c r="N241" s="19">
        <v>16911</v>
      </c>
      <c r="O241" s="19">
        <v>16911</v>
      </c>
      <c r="P241" s="19">
        <v>338228</v>
      </c>
      <c r="Q241" s="19">
        <v>64073912</v>
      </c>
      <c r="S241" t="str">
        <f>VLOOKUP($C241,[1]FPBD2023!$B$1:$E$982,4,0)</f>
        <v>DOM</v>
      </c>
    </row>
    <row r="242" spans="1:20" x14ac:dyDescent="0.35">
      <c r="A242" s="22">
        <f t="shared" si="5"/>
        <v>237</v>
      </c>
      <c r="B242" t="s">
        <v>276</v>
      </c>
      <c r="C242" t="s">
        <v>277</v>
      </c>
      <c r="D242" s="19">
        <v>91339</v>
      </c>
      <c r="E242" s="19">
        <v>58418</v>
      </c>
      <c r="F242" s="19">
        <v>37594</v>
      </c>
      <c r="G242" s="19">
        <v>37594</v>
      </c>
      <c r="H242" s="19">
        <v>91339</v>
      </c>
      <c r="I242" s="19">
        <v>96011</v>
      </c>
      <c r="J242" s="19">
        <v>58418</v>
      </c>
      <c r="K242" s="19">
        <v>53746</v>
      </c>
      <c r="L242" s="19">
        <v>54363</v>
      </c>
      <c r="M242" s="19">
        <v>41648</v>
      </c>
      <c r="N242" s="19">
        <v>37594</v>
      </c>
      <c r="O242" s="19">
        <v>16769</v>
      </c>
      <c r="P242" s="19">
        <v>674833</v>
      </c>
      <c r="Q242" s="19">
        <v>79630294</v>
      </c>
      <c r="S242" t="str">
        <f>VLOOKUP($C242,[1]FPBD2023!$B$1:$E$982,4,0)</f>
        <v>DOM</v>
      </c>
      <c r="T242" s="82">
        <f t="shared" ref="T242:T246" si="9">1%*Q242</f>
        <v>796302.94000000006</v>
      </c>
    </row>
    <row r="243" spans="1:20" x14ac:dyDescent="0.35">
      <c r="A243" s="22">
        <f t="shared" si="5"/>
        <v>238</v>
      </c>
      <c r="B243" t="s">
        <v>278</v>
      </c>
      <c r="C243" t="s">
        <v>279</v>
      </c>
      <c r="D243" s="19">
        <v>49884</v>
      </c>
      <c r="E243" s="19">
        <v>33758</v>
      </c>
      <c r="F243" s="19">
        <v>16879</v>
      </c>
      <c r="G243" s="19">
        <v>33758</v>
      </c>
      <c r="H243" s="19">
        <v>49884</v>
      </c>
      <c r="I243" s="19">
        <v>33758</v>
      </c>
      <c r="J243" s="19">
        <v>33758</v>
      </c>
      <c r="K243" s="19">
        <v>49884</v>
      </c>
      <c r="L243" s="19">
        <v>33758</v>
      </c>
      <c r="M243" s="19">
        <v>16879</v>
      </c>
      <c r="N243" s="19">
        <v>16879</v>
      </c>
      <c r="O243" s="19">
        <v>16879</v>
      </c>
      <c r="P243" s="19">
        <v>385958</v>
      </c>
      <c r="Q243" s="19">
        <v>89337698</v>
      </c>
      <c r="S243" t="str">
        <f>VLOOKUP($C243,[1]FPBD2023!$B$1:$E$982,4,0)</f>
        <v>DOM</v>
      </c>
      <c r="T243" s="82">
        <f t="shared" si="9"/>
        <v>893376.98</v>
      </c>
    </row>
    <row r="244" spans="1:20" x14ac:dyDescent="0.35">
      <c r="A244" s="22">
        <f t="shared" si="5"/>
        <v>239</v>
      </c>
      <c r="B244" t="s">
        <v>280</v>
      </c>
      <c r="C244" t="s">
        <v>281</v>
      </c>
      <c r="D244" s="19">
        <v>33600</v>
      </c>
      <c r="E244" s="19">
        <v>16800</v>
      </c>
      <c r="F244" s="19">
        <v>16800</v>
      </c>
      <c r="G244" s="19">
        <v>16800</v>
      </c>
      <c r="H244" s="19">
        <v>33600</v>
      </c>
      <c r="I244" s="19">
        <v>33600</v>
      </c>
      <c r="J244" s="19">
        <v>16800</v>
      </c>
      <c r="K244" s="19">
        <v>16800</v>
      </c>
      <c r="L244" s="19">
        <v>33600</v>
      </c>
      <c r="M244" s="19">
        <v>0</v>
      </c>
      <c r="N244" s="19">
        <v>16800</v>
      </c>
      <c r="O244" s="19">
        <v>16800</v>
      </c>
      <c r="P244" s="19">
        <v>252000</v>
      </c>
      <c r="Q244" s="19">
        <v>44112600</v>
      </c>
      <c r="S244" t="str">
        <f>VLOOKUP($C244,[1]FPBD2023!$B$1:$E$982,4,0)</f>
        <v>DOM</v>
      </c>
      <c r="T244" s="82">
        <f t="shared" si="9"/>
        <v>441126</v>
      </c>
    </row>
    <row r="245" spans="1:20" x14ac:dyDescent="0.35">
      <c r="A245" s="22">
        <f t="shared" si="5"/>
        <v>240</v>
      </c>
      <c r="B245" t="s">
        <v>282</v>
      </c>
      <c r="C245" t="s">
        <v>283</v>
      </c>
      <c r="D245" s="19">
        <v>61627</v>
      </c>
      <c r="E245" s="19">
        <v>61627</v>
      </c>
      <c r="F245" s="19">
        <v>37821</v>
      </c>
      <c r="G245" s="19">
        <v>37821</v>
      </c>
      <c r="H245" s="19">
        <v>76642</v>
      </c>
      <c r="I245" s="19">
        <v>97446</v>
      </c>
      <c r="J245" s="19">
        <v>58624</v>
      </c>
      <c r="K245" s="19">
        <v>37821</v>
      </c>
      <c r="L245" s="19">
        <v>55839</v>
      </c>
      <c r="M245" s="19">
        <v>41607</v>
      </c>
      <c r="N245" s="19">
        <v>37821</v>
      </c>
      <c r="O245" s="19">
        <v>17017</v>
      </c>
      <c r="P245" s="19">
        <v>621713</v>
      </c>
      <c r="Q245" s="19">
        <v>443393277</v>
      </c>
      <c r="S245" t="str">
        <f>VLOOKUP($C245,[1]FPBD2023!$B$1:$E$982,4,0)</f>
        <v>IMP</v>
      </c>
      <c r="T245" s="82">
        <f t="shared" si="9"/>
        <v>4433932.7700000005</v>
      </c>
    </row>
    <row r="246" spans="1:20" x14ac:dyDescent="0.35">
      <c r="A246" s="22">
        <f t="shared" si="5"/>
        <v>241</v>
      </c>
      <c r="B246" t="s">
        <v>284</v>
      </c>
      <c r="C246" t="s">
        <v>285</v>
      </c>
      <c r="D246" s="19">
        <v>396937</v>
      </c>
      <c r="E246" s="19">
        <v>394425</v>
      </c>
      <c r="F246" s="19">
        <v>356865</v>
      </c>
      <c r="G246" s="19">
        <v>282825</v>
      </c>
      <c r="H246" s="19">
        <v>366671</v>
      </c>
      <c r="I246" s="19">
        <v>386481</v>
      </c>
      <c r="J246" s="19">
        <v>258230</v>
      </c>
      <c r="K246" s="19">
        <v>389747</v>
      </c>
      <c r="L246" s="19">
        <v>238945</v>
      </c>
      <c r="M246" s="19">
        <v>224823</v>
      </c>
      <c r="N246" s="19">
        <v>190405</v>
      </c>
      <c r="O246" s="19">
        <v>215000</v>
      </c>
      <c r="P246" s="19">
        <v>3701354</v>
      </c>
      <c r="Q246" s="19">
        <v>1117512800</v>
      </c>
      <c r="S246" t="str">
        <f>VLOOKUP($C246,[1]FPBD2023!$B$1:$E$982,4,0)</f>
        <v>IMP</v>
      </c>
      <c r="T246" s="82">
        <f t="shared" si="9"/>
        <v>11175128</v>
      </c>
    </row>
    <row r="247" spans="1:20" x14ac:dyDescent="0.35">
      <c r="A247" s="22">
        <f t="shared" si="5"/>
        <v>242</v>
      </c>
      <c r="B247" t="s">
        <v>286</v>
      </c>
      <c r="C247" t="s">
        <v>287</v>
      </c>
      <c r="D247" s="19">
        <v>156734</v>
      </c>
      <c r="E247" s="19">
        <v>156734</v>
      </c>
      <c r="F247" s="19">
        <v>177631</v>
      </c>
      <c r="G247" s="19">
        <v>167182</v>
      </c>
      <c r="H247" s="19">
        <v>156734</v>
      </c>
      <c r="I247" s="19">
        <v>167182</v>
      </c>
      <c r="J247" s="19">
        <v>73142</v>
      </c>
      <c r="K247" s="19">
        <v>177631</v>
      </c>
      <c r="L247" s="19">
        <v>62693</v>
      </c>
      <c r="M247" s="19">
        <v>94040</v>
      </c>
      <c r="N247" s="19">
        <v>83591</v>
      </c>
      <c r="O247" s="19">
        <v>83591</v>
      </c>
      <c r="P247" s="19">
        <v>1556885</v>
      </c>
      <c r="Q247" s="19">
        <v>1219601434</v>
      </c>
      <c r="S247" t="str">
        <f>VLOOKUP($C247,[1]FPBD2023!$B$1:$E$982,4,0)</f>
        <v>IMP</v>
      </c>
    </row>
    <row r="248" spans="1:20" x14ac:dyDescent="0.35">
      <c r="A248" s="22">
        <f t="shared" si="5"/>
        <v>243</v>
      </c>
      <c r="B248" t="s">
        <v>288</v>
      </c>
      <c r="C248" t="s">
        <v>289</v>
      </c>
      <c r="D248" s="19">
        <v>300584</v>
      </c>
      <c r="E248" s="19">
        <v>300584</v>
      </c>
      <c r="F248" s="19">
        <v>320623</v>
      </c>
      <c r="G248" s="19">
        <v>220428</v>
      </c>
      <c r="H248" s="19">
        <v>250487</v>
      </c>
      <c r="I248" s="19">
        <v>230448</v>
      </c>
      <c r="J248" s="19">
        <v>165321</v>
      </c>
      <c r="K248" s="19">
        <v>310604</v>
      </c>
      <c r="L248" s="19">
        <v>270526</v>
      </c>
      <c r="M248" s="19">
        <v>170331</v>
      </c>
      <c r="N248" s="19">
        <v>140273</v>
      </c>
      <c r="O248" s="19">
        <v>180350</v>
      </c>
      <c r="P248" s="19">
        <v>2860559</v>
      </c>
      <c r="Q248" s="19">
        <v>313431450</v>
      </c>
      <c r="S248" t="str">
        <f>VLOOKUP($C248,[1]FPBD2023!$B$1:$E$982,4,0)</f>
        <v>IMP</v>
      </c>
    </row>
    <row r="249" spans="1:20" x14ac:dyDescent="0.35">
      <c r="A249" s="22">
        <f t="shared" si="5"/>
        <v>244</v>
      </c>
      <c r="B249" t="s">
        <v>290</v>
      </c>
      <c r="C249" t="s">
        <v>291</v>
      </c>
      <c r="D249" s="19">
        <v>272526</v>
      </c>
      <c r="E249" s="19">
        <v>302806</v>
      </c>
      <c r="F249" s="19">
        <v>302806</v>
      </c>
      <c r="G249" s="19">
        <v>211964</v>
      </c>
      <c r="H249" s="19">
        <v>242245</v>
      </c>
      <c r="I249" s="19">
        <v>257385</v>
      </c>
      <c r="J249" s="19">
        <v>166543</v>
      </c>
      <c r="K249" s="19">
        <v>302806</v>
      </c>
      <c r="L249" s="19">
        <v>151403</v>
      </c>
      <c r="M249" s="19">
        <v>166543</v>
      </c>
      <c r="N249" s="19">
        <v>136263</v>
      </c>
      <c r="O249" s="19">
        <v>181684</v>
      </c>
      <c r="P249" s="19">
        <v>2694974</v>
      </c>
      <c r="Q249" s="19">
        <v>2704891504</v>
      </c>
      <c r="S249" t="str">
        <f>VLOOKUP($C249,[1]FPBD2023!$B$1:$E$982,4,0)</f>
        <v>IMP</v>
      </c>
    </row>
    <row r="250" spans="1:20" x14ac:dyDescent="0.35">
      <c r="A250" s="22">
        <f t="shared" si="5"/>
        <v>245</v>
      </c>
      <c r="B250" t="s">
        <v>292</v>
      </c>
      <c r="C250" t="s">
        <v>293</v>
      </c>
      <c r="D250" s="19">
        <v>70597</v>
      </c>
      <c r="E250" s="19">
        <v>55467</v>
      </c>
      <c r="F250" s="19">
        <v>37312</v>
      </c>
      <c r="G250" s="19">
        <v>52442</v>
      </c>
      <c r="H250" s="19">
        <v>85719</v>
      </c>
      <c r="I250" s="19">
        <v>70588</v>
      </c>
      <c r="J250" s="19">
        <v>52442</v>
      </c>
      <c r="K250" s="19">
        <v>67573</v>
      </c>
      <c r="L250" s="19">
        <v>70588</v>
      </c>
      <c r="M250" s="19">
        <v>17148</v>
      </c>
      <c r="N250" s="19">
        <v>34286</v>
      </c>
      <c r="O250" s="19">
        <v>34286</v>
      </c>
      <c r="P250" s="19">
        <v>648448</v>
      </c>
      <c r="Q250" s="19">
        <v>38906880</v>
      </c>
      <c r="S250" t="str">
        <f>VLOOKUP($C250,[1]FPBD2023!$B$1:$E$982,4,0)</f>
        <v>DOM</v>
      </c>
    </row>
    <row r="251" spans="1:20" x14ac:dyDescent="0.35">
      <c r="A251" s="22">
        <f t="shared" si="5"/>
        <v>246</v>
      </c>
      <c r="B251" t="s">
        <v>294</v>
      </c>
      <c r="C251" t="s">
        <v>295</v>
      </c>
      <c r="D251" s="19">
        <v>154867</v>
      </c>
      <c r="E251" s="19">
        <v>154867</v>
      </c>
      <c r="F251" s="19">
        <v>175515</v>
      </c>
      <c r="G251" s="19">
        <v>165191</v>
      </c>
      <c r="H251" s="19">
        <v>154867</v>
      </c>
      <c r="I251" s="19">
        <v>165191</v>
      </c>
      <c r="J251" s="19">
        <v>72271</v>
      </c>
      <c r="K251" s="19">
        <v>175515</v>
      </c>
      <c r="L251" s="19">
        <v>61947</v>
      </c>
      <c r="M251" s="19">
        <v>92920</v>
      </c>
      <c r="N251" s="19">
        <v>82596</v>
      </c>
      <c r="O251" s="19">
        <v>82596</v>
      </c>
      <c r="P251" s="19">
        <v>1538343</v>
      </c>
      <c r="Q251" s="19">
        <v>1466040879</v>
      </c>
      <c r="S251" t="str">
        <f>VLOOKUP($C251,[1]FPBD2023!$B$1:$E$982,4,0)</f>
        <v>DOM</v>
      </c>
    </row>
    <row r="252" spans="1:20" x14ac:dyDescent="0.35">
      <c r="A252" s="22">
        <f t="shared" si="5"/>
        <v>247</v>
      </c>
      <c r="B252" t="s">
        <v>296</v>
      </c>
      <c r="C252" t="s">
        <v>297</v>
      </c>
      <c r="D252" s="19">
        <v>273584</v>
      </c>
      <c r="E252" s="19">
        <v>303982</v>
      </c>
      <c r="F252" s="19">
        <v>303982</v>
      </c>
      <c r="G252" s="19">
        <v>212788</v>
      </c>
      <c r="H252" s="19">
        <v>243186</v>
      </c>
      <c r="I252" s="19">
        <v>258385</v>
      </c>
      <c r="J252" s="19">
        <v>167190</v>
      </c>
      <c r="K252" s="19">
        <v>303982</v>
      </c>
      <c r="L252" s="19">
        <v>151991</v>
      </c>
      <c r="M252" s="19">
        <v>167190</v>
      </c>
      <c r="N252" s="19">
        <v>136792</v>
      </c>
      <c r="O252" s="19">
        <v>182389</v>
      </c>
      <c r="P252" s="19">
        <v>2705441</v>
      </c>
      <c r="Q252" s="19">
        <v>2299624850</v>
      </c>
      <c r="S252" t="str">
        <f>VLOOKUP($C252,[1]FPBD2023!$B$1:$E$982,4,0)</f>
        <v>DOM</v>
      </c>
    </row>
    <row r="253" spans="1:20" x14ac:dyDescent="0.35">
      <c r="A253" s="22">
        <f t="shared" si="5"/>
        <v>248</v>
      </c>
      <c r="B253" t="s">
        <v>298</v>
      </c>
      <c r="C253" t="s">
        <v>299</v>
      </c>
      <c r="D253" s="19">
        <v>125295</v>
      </c>
      <c r="E253" s="19">
        <v>92268</v>
      </c>
      <c r="F253" s="19">
        <v>54584</v>
      </c>
      <c r="G253" s="19">
        <v>71444</v>
      </c>
      <c r="H253" s="19">
        <v>125295</v>
      </c>
      <c r="I253" s="19">
        <v>129993</v>
      </c>
      <c r="J253" s="19">
        <v>92268</v>
      </c>
      <c r="K253" s="19">
        <v>87570</v>
      </c>
      <c r="L253" s="19">
        <v>88344</v>
      </c>
      <c r="M253" s="19">
        <v>58508</v>
      </c>
      <c r="N253" s="19">
        <v>54584</v>
      </c>
      <c r="O253" s="19">
        <v>33760</v>
      </c>
      <c r="P253" s="19">
        <v>1013913</v>
      </c>
      <c r="Q253" s="19">
        <v>602264322</v>
      </c>
      <c r="S253" t="str">
        <f>VLOOKUP($C253,[1]FPBD2023!$B$1:$E$982,4,0)</f>
        <v>DOM</v>
      </c>
    </row>
    <row r="254" spans="1:20" x14ac:dyDescent="0.35">
      <c r="A254" s="22">
        <f t="shared" si="5"/>
        <v>249</v>
      </c>
      <c r="B254" t="s">
        <v>300</v>
      </c>
      <c r="C254" t="s">
        <v>301</v>
      </c>
      <c r="D254" s="19">
        <v>300584</v>
      </c>
      <c r="E254" s="19">
        <v>300584</v>
      </c>
      <c r="F254" s="19">
        <v>320623</v>
      </c>
      <c r="G254" s="19">
        <v>220428</v>
      </c>
      <c r="H254" s="19">
        <v>250487</v>
      </c>
      <c r="I254" s="19">
        <v>230448</v>
      </c>
      <c r="J254" s="19">
        <v>165321</v>
      </c>
      <c r="K254" s="19">
        <v>310604</v>
      </c>
      <c r="L254" s="19">
        <v>270526</v>
      </c>
      <c r="M254" s="19">
        <v>170331</v>
      </c>
      <c r="N254" s="19">
        <v>140273</v>
      </c>
      <c r="O254" s="19">
        <v>180350</v>
      </c>
      <c r="P254" s="19">
        <v>2860559</v>
      </c>
      <c r="Q254" s="19">
        <v>180215217</v>
      </c>
      <c r="S254" t="str">
        <f>VLOOKUP($C254,[1]FPBD2023!$B$1:$E$982,4,0)</f>
        <v>DOM</v>
      </c>
    </row>
    <row r="255" spans="1:20" x14ac:dyDescent="0.35">
      <c r="A255" s="22">
        <f t="shared" si="5"/>
        <v>250</v>
      </c>
      <c r="B255" t="s">
        <v>302</v>
      </c>
      <c r="C255" t="s">
        <v>303</v>
      </c>
      <c r="D255" s="19">
        <v>0</v>
      </c>
      <c r="E255" s="19">
        <v>0</v>
      </c>
      <c r="F255" s="19">
        <v>0</v>
      </c>
      <c r="G255" s="19">
        <v>6000</v>
      </c>
      <c r="H255" s="19">
        <v>0</v>
      </c>
      <c r="I255" s="19">
        <v>0</v>
      </c>
      <c r="J255" s="19">
        <v>0</v>
      </c>
      <c r="K255" s="19">
        <v>6000</v>
      </c>
      <c r="L255" s="19">
        <v>0</v>
      </c>
      <c r="M255" s="19">
        <v>0</v>
      </c>
      <c r="N255" s="19">
        <v>0</v>
      </c>
      <c r="O255" s="19">
        <v>4000</v>
      </c>
      <c r="P255" s="19">
        <v>16000</v>
      </c>
      <c r="Q255" s="19">
        <v>133486240</v>
      </c>
      <c r="S255" t="str">
        <f>VLOOKUP($C255,[1]FPBD2023!$B$1:$E$982,4,0)</f>
        <v>IMP</v>
      </c>
    </row>
    <row r="256" spans="1:20" x14ac:dyDescent="0.35">
      <c r="A256" s="22">
        <f t="shared" si="5"/>
        <v>251</v>
      </c>
      <c r="B256" t="s">
        <v>304</v>
      </c>
      <c r="C256" t="s">
        <v>305</v>
      </c>
      <c r="D256" s="19">
        <v>320586</v>
      </c>
      <c r="E256" s="19">
        <v>320586</v>
      </c>
      <c r="F256" s="19">
        <v>337625</v>
      </c>
      <c r="G256" s="19">
        <v>237430</v>
      </c>
      <c r="H256" s="19">
        <v>285490</v>
      </c>
      <c r="I256" s="19">
        <v>265451</v>
      </c>
      <c r="J256" s="19">
        <v>182323</v>
      </c>
      <c r="K256" s="19">
        <v>327605</v>
      </c>
      <c r="L256" s="19">
        <v>305529</v>
      </c>
      <c r="M256" s="19">
        <v>170331</v>
      </c>
      <c r="N256" s="19">
        <v>157274</v>
      </c>
      <c r="O256" s="19">
        <v>197352</v>
      </c>
      <c r="P256" s="19">
        <v>3107582</v>
      </c>
      <c r="Q256" s="19">
        <v>923014006</v>
      </c>
      <c r="S256" t="str">
        <f>VLOOKUP($C256,[1]FPBD2023!$B$1:$E$982,4,0)</f>
        <v>IMP</v>
      </c>
    </row>
    <row r="257" spans="1:20" x14ac:dyDescent="0.35">
      <c r="A257" s="22">
        <f t="shared" si="5"/>
        <v>252</v>
      </c>
      <c r="B257" t="s">
        <v>1370</v>
      </c>
      <c r="C257" t="s">
        <v>1371</v>
      </c>
      <c r="D257" s="19">
        <v>459</v>
      </c>
      <c r="E257" s="19">
        <v>435</v>
      </c>
      <c r="F257" s="19">
        <v>296</v>
      </c>
      <c r="G257" s="19">
        <v>329</v>
      </c>
      <c r="H257" s="19">
        <v>544</v>
      </c>
      <c r="I257" s="19">
        <v>521</v>
      </c>
      <c r="J257" s="19">
        <v>388</v>
      </c>
      <c r="K257" s="19">
        <v>390</v>
      </c>
      <c r="L257" s="19">
        <v>341</v>
      </c>
      <c r="M257" s="19">
        <v>265</v>
      </c>
      <c r="N257" s="19">
        <v>232</v>
      </c>
      <c r="O257" s="19">
        <v>91</v>
      </c>
      <c r="P257" s="19">
        <v>4291</v>
      </c>
      <c r="Q257" s="19">
        <v>0</v>
      </c>
      <c r="S257" t="e">
        <f>VLOOKUP($C257,[1]FPBD2023!$B$1:$E$982,4,0)</f>
        <v>#N/A</v>
      </c>
      <c r="T257" s="82">
        <f>1%*Q257</f>
        <v>0</v>
      </c>
    </row>
    <row r="258" spans="1:20" x14ac:dyDescent="0.35">
      <c r="A258" s="22">
        <f t="shared" si="5"/>
        <v>253</v>
      </c>
      <c r="B258" t="s">
        <v>306</v>
      </c>
      <c r="C258" t="s">
        <v>307</v>
      </c>
      <c r="D258" s="19">
        <v>342</v>
      </c>
      <c r="E258" s="19">
        <v>319</v>
      </c>
      <c r="F258" s="19">
        <v>217</v>
      </c>
      <c r="G258" s="19">
        <v>244</v>
      </c>
      <c r="H258" s="19">
        <v>398</v>
      </c>
      <c r="I258" s="19">
        <v>376</v>
      </c>
      <c r="J258" s="19">
        <v>284</v>
      </c>
      <c r="K258" s="19">
        <v>291</v>
      </c>
      <c r="L258" s="19">
        <v>251</v>
      </c>
      <c r="M258" s="19">
        <v>192</v>
      </c>
      <c r="N258" s="19">
        <v>169</v>
      </c>
      <c r="O258" s="19">
        <v>70</v>
      </c>
      <c r="P258" s="19">
        <v>3153</v>
      </c>
      <c r="Q258" s="19">
        <v>100580700</v>
      </c>
      <c r="S258" t="str">
        <f>VLOOKUP($C258,[1]FPBD2023!$B$1:$E$982,4,0)</f>
        <v>DOM</v>
      </c>
    </row>
    <row r="259" spans="1:20" x14ac:dyDescent="0.35">
      <c r="A259" s="22">
        <f t="shared" si="5"/>
        <v>254</v>
      </c>
      <c r="B259" t="s">
        <v>308</v>
      </c>
      <c r="C259" t="s">
        <v>309</v>
      </c>
      <c r="D259" s="19">
        <v>0</v>
      </c>
      <c r="E259" s="19">
        <v>92400</v>
      </c>
      <c r="F259" s="19">
        <v>0</v>
      </c>
      <c r="G259" s="19">
        <v>0</v>
      </c>
      <c r="H259" s="19">
        <v>0</v>
      </c>
      <c r="I259" s="19">
        <v>66000</v>
      </c>
      <c r="J259" s="19">
        <v>0</v>
      </c>
      <c r="K259" s="19">
        <v>0</v>
      </c>
      <c r="L259" s="19">
        <v>0</v>
      </c>
      <c r="M259" s="19">
        <v>39600</v>
      </c>
      <c r="N259" s="19">
        <v>0</v>
      </c>
      <c r="O259" s="19">
        <v>0</v>
      </c>
      <c r="P259" s="19">
        <v>198000</v>
      </c>
      <c r="Q259" s="19">
        <v>976011300</v>
      </c>
      <c r="S259" t="str">
        <f>VLOOKUP($C259,[1]FPBD2023!$B$1:$E$982,4,0)</f>
        <v>IMP</v>
      </c>
      <c r="T259" s="82">
        <f>1%*Q259</f>
        <v>9760113</v>
      </c>
    </row>
    <row r="260" spans="1:20" x14ac:dyDescent="0.35">
      <c r="A260" s="22">
        <f t="shared" si="5"/>
        <v>255</v>
      </c>
      <c r="B260" t="s">
        <v>1372</v>
      </c>
      <c r="C260" t="s">
        <v>1373</v>
      </c>
      <c r="D260" s="19">
        <v>0</v>
      </c>
      <c r="E260" s="19">
        <v>28380</v>
      </c>
      <c r="F260" s="19">
        <v>0</v>
      </c>
      <c r="G260" s="19">
        <v>0</v>
      </c>
      <c r="H260" s="19">
        <v>0</v>
      </c>
      <c r="I260" s="19">
        <v>23100</v>
      </c>
      <c r="J260" s="19">
        <v>0</v>
      </c>
      <c r="K260" s="19">
        <v>0</v>
      </c>
      <c r="L260" s="19">
        <v>0</v>
      </c>
      <c r="M260" s="19">
        <v>12100</v>
      </c>
      <c r="N260" s="19">
        <v>0</v>
      </c>
      <c r="O260" s="19">
        <v>0</v>
      </c>
      <c r="P260" s="19">
        <v>63580</v>
      </c>
      <c r="Q260" s="19">
        <v>269857045</v>
      </c>
      <c r="S260" t="e">
        <f>VLOOKUP($C260,[1]FPBD2023!$B$1:$E$982,4,0)</f>
        <v>#N/A</v>
      </c>
    </row>
    <row r="261" spans="1:20" x14ac:dyDescent="0.35">
      <c r="A261" s="22">
        <f t="shared" si="5"/>
        <v>256</v>
      </c>
      <c r="B261" t="s">
        <v>1374</v>
      </c>
      <c r="C261" t="s">
        <v>1375</v>
      </c>
      <c r="D261" s="19">
        <v>55440</v>
      </c>
      <c r="E261" s="19">
        <v>12870</v>
      </c>
      <c r="F261" s="19">
        <v>52404</v>
      </c>
      <c r="G261" s="19">
        <v>127380</v>
      </c>
      <c r="H261" s="19">
        <v>124740</v>
      </c>
      <c r="I261" s="19">
        <v>38940</v>
      </c>
      <c r="J261" s="19">
        <v>96624</v>
      </c>
      <c r="K261" s="19">
        <v>166980</v>
      </c>
      <c r="L261" s="19">
        <v>124740</v>
      </c>
      <c r="M261" s="19">
        <v>96844</v>
      </c>
      <c r="N261" s="19">
        <v>152460</v>
      </c>
      <c r="O261" s="19">
        <v>231220</v>
      </c>
      <c r="P261" s="19">
        <v>1280642</v>
      </c>
      <c r="Q261" s="19">
        <v>4313586449</v>
      </c>
      <c r="S261" t="e">
        <f>VLOOKUP($C261,[1]FPBD2023!$B$1:$E$982,4,0)</f>
        <v>#N/A</v>
      </c>
      <c r="T261" s="82">
        <f t="shared" ref="T261:T265" si="10">1%*Q261</f>
        <v>43135864.490000002</v>
      </c>
    </row>
    <row r="262" spans="1:20" x14ac:dyDescent="0.35">
      <c r="A262" s="22">
        <f t="shared" si="5"/>
        <v>257</v>
      </c>
      <c r="B262" t="s">
        <v>1376</v>
      </c>
      <c r="C262" t="s">
        <v>1377</v>
      </c>
      <c r="D262" s="19">
        <v>0</v>
      </c>
      <c r="E262" s="19">
        <v>6820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6820</v>
      </c>
      <c r="Q262" s="19">
        <v>28946603</v>
      </c>
      <c r="S262" t="e">
        <f>VLOOKUP($C262,[1]FPBD2023!$B$1:$E$982,4,0)</f>
        <v>#N/A</v>
      </c>
      <c r="T262" s="82">
        <f t="shared" si="10"/>
        <v>289466.03000000003</v>
      </c>
    </row>
    <row r="263" spans="1:20" x14ac:dyDescent="0.35">
      <c r="A263" s="22">
        <f t="shared" ref="A263:A326" si="11">1+A262</f>
        <v>258</v>
      </c>
      <c r="B263" t="s">
        <v>1372</v>
      </c>
      <c r="C263" t="s">
        <v>1378</v>
      </c>
      <c r="D263" s="19">
        <v>0</v>
      </c>
      <c r="E263" s="19">
        <v>17600</v>
      </c>
      <c r="F263" s="19">
        <v>0</v>
      </c>
      <c r="G263" s="19">
        <v>0</v>
      </c>
      <c r="H263" s="19">
        <v>0</v>
      </c>
      <c r="I263" s="19">
        <v>16500</v>
      </c>
      <c r="J263" s="19">
        <v>0</v>
      </c>
      <c r="K263" s="19">
        <v>0</v>
      </c>
      <c r="L263" s="19">
        <v>0</v>
      </c>
      <c r="M263" s="19">
        <v>14300</v>
      </c>
      <c r="N263" s="19">
        <v>0</v>
      </c>
      <c r="O263" s="19">
        <v>0</v>
      </c>
      <c r="P263" s="19">
        <v>48400</v>
      </c>
      <c r="Q263" s="19">
        <v>205427508</v>
      </c>
      <c r="S263" t="e">
        <f>VLOOKUP($C263,[1]FPBD2023!$B$1:$E$982,4,0)</f>
        <v>#N/A</v>
      </c>
      <c r="T263" s="82">
        <f t="shared" si="10"/>
        <v>2054275.08</v>
      </c>
    </row>
    <row r="264" spans="1:20" x14ac:dyDescent="0.35">
      <c r="A264" s="22">
        <f t="shared" si="11"/>
        <v>259</v>
      </c>
      <c r="B264" t="s">
        <v>1374</v>
      </c>
      <c r="C264" t="s">
        <v>1379</v>
      </c>
      <c r="D264" s="19">
        <v>0</v>
      </c>
      <c r="E264" s="19">
        <v>0</v>
      </c>
      <c r="F264" s="19">
        <v>16896</v>
      </c>
      <c r="G264" s="19">
        <v>52800</v>
      </c>
      <c r="H264" s="19">
        <v>0</v>
      </c>
      <c r="I264" s="19">
        <v>16500</v>
      </c>
      <c r="J264" s="19">
        <v>69696</v>
      </c>
      <c r="K264" s="19">
        <v>0</v>
      </c>
      <c r="L264" s="19">
        <v>0</v>
      </c>
      <c r="M264" s="19">
        <v>16896</v>
      </c>
      <c r="N264" s="19">
        <v>0</v>
      </c>
      <c r="O264" s="19">
        <v>4400</v>
      </c>
      <c r="P264" s="19">
        <v>177188</v>
      </c>
      <c r="Q264" s="19">
        <v>596822340</v>
      </c>
      <c r="S264" t="e">
        <f>VLOOKUP($C264,[1]FPBD2023!$B$1:$E$982,4,0)</f>
        <v>#N/A</v>
      </c>
      <c r="T264" s="82">
        <f t="shared" si="10"/>
        <v>5968223.4000000004</v>
      </c>
    </row>
    <row r="265" spans="1:20" x14ac:dyDescent="0.35">
      <c r="A265" s="22">
        <f t="shared" si="11"/>
        <v>260</v>
      </c>
      <c r="B265" t="s">
        <v>1374</v>
      </c>
      <c r="C265" t="s">
        <v>1380</v>
      </c>
      <c r="D265" s="19">
        <v>0</v>
      </c>
      <c r="E265" s="19">
        <v>14850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13200</v>
      </c>
      <c r="L265" s="19">
        <v>0</v>
      </c>
      <c r="M265" s="19">
        <v>11000</v>
      </c>
      <c r="N265" s="19">
        <v>0</v>
      </c>
      <c r="O265" s="19">
        <v>0</v>
      </c>
      <c r="P265" s="19">
        <v>39050</v>
      </c>
      <c r="Q265" s="19">
        <v>131532115</v>
      </c>
      <c r="S265" t="e">
        <f>VLOOKUP($C265,[1]FPBD2023!$B$1:$E$982,4,0)</f>
        <v>#N/A</v>
      </c>
      <c r="T265" s="83">
        <f t="shared" si="10"/>
        <v>1315321.1500000001</v>
      </c>
    </row>
    <row r="266" spans="1:20" x14ac:dyDescent="0.35">
      <c r="A266" s="22">
        <f t="shared" si="11"/>
        <v>261</v>
      </c>
      <c r="B266" t="s">
        <v>310</v>
      </c>
      <c r="C266" t="s">
        <v>311</v>
      </c>
      <c r="D266" s="19">
        <v>144614</v>
      </c>
      <c r="E266" s="19">
        <v>92372</v>
      </c>
      <c r="F266" s="19">
        <v>101928</v>
      </c>
      <c r="G266" s="19">
        <v>129182</v>
      </c>
      <c r="H266" s="19">
        <v>95522</v>
      </c>
      <c r="I266" s="19">
        <v>101530</v>
      </c>
      <c r="J266" s="19">
        <v>173421</v>
      </c>
      <c r="K266" s="19">
        <v>103163</v>
      </c>
      <c r="L266" s="19">
        <v>101604</v>
      </c>
      <c r="M266" s="19">
        <v>171862</v>
      </c>
      <c r="N266" s="19">
        <v>104188</v>
      </c>
      <c r="O266" s="19">
        <v>105105</v>
      </c>
      <c r="P266" s="19">
        <v>1424491</v>
      </c>
      <c r="Q266" s="19">
        <v>42148067627</v>
      </c>
      <c r="S266" t="str">
        <f>VLOOKUP($C266,[1]FPBD2023!$B$1:$E$982,4,0)</f>
        <v>IMP</v>
      </c>
      <c r="T266" s="82"/>
    </row>
    <row r="267" spans="1:20" x14ac:dyDescent="0.35">
      <c r="A267" s="22">
        <f t="shared" si="11"/>
        <v>262</v>
      </c>
      <c r="B267" t="s">
        <v>312</v>
      </c>
      <c r="C267" t="s">
        <v>313</v>
      </c>
      <c r="D267" s="19">
        <v>287</v>
      </c>
      <c r="E267" s="19">
        <v>287</v>
      </c>
      <c r="F267" s="19">
        <v>287</v>
      </c>
      <c r="G267" s="19">
        <v>241</v>
      </c>
      <c r="H267" s="19">
        <v>344</v>
      </c>
      <c r="I267" s="19">
        <v>344</v>
      </c>
      <c r="J267" s="19">
        <v>229</v>
      </c>
      <c r="K267" s="19">
        <v>344</v>
      </c>
      <c r="L267" s="19">
        <v>287</v>
      </c>
      <c r="M267" s="19">
        <v>195</v>
      </c>
      <c r="N267" s="19">
        <v>172</v>
      </c>
      <c r="O267" s="19">
        <v>115</v>
      </c>
      <c r="P267" s="19">
        <v>3132</v>
      </c>
      <c r="Q267" s="19">
        <v>66398400</v>
      </c>
      <c r="S267" t="str">
        <f>VLOOKUP($C267,[1]FPBD2023!$B$1:$E$982,4,0)</f>
        <v>DOM</v>
      </c>
    </row>
    <row r="268" spans="1:20" x14ac:dyDescent="0.35">
      <c r="A268" s="22">
        <f t="shared" si="11"/>
        <v>263</v>
      </c>
      <c r="B268" t="s">
        <v>314</v>
      </c>
      <c r="C268" t="s">
        <v>315</v>
      </c>
      <c r="D268" s="19">
        <v>20</v>
      </c>
      <c r="E268" s="19">
        <v>21</v>
      </c>
      <c r="F268" s="19">
        <v>20</v>
      </c>
      <c r="G268" s="19">
        <v>17</v>
      </c>
      <c r="H268" s="19">
        <v>21</v>
      </c>
      <c r="I268" s="19">
        <v>19</v>
      </c>
      <c r="J268" s="19">
        <v>11</v>
      </c>
      <c r="K268" s="19">
        <v>23</v>
      </c>
      <c r="L268" s="19">
        <v>19</v>
      </c>
      <c r="M268" s="19">
        <v>12</v>
      </c>
      <c r="N268" s="19">
        <v>12</v>
      </c>
      <c r="O268" s="19">
        <v>11</v>
      </c>
      <c r="P268" s="19">
        <v>206</v>
      </c>
      <c r="Q268" s="19">
        <v>7566380</v>
      </c>
      <c r="S268" t="str">
        <f>VLOOKUP($C268,[1]FPBD2023!$B$1:$E$982,4,0)</f>
        <v>DOM</v>
      </c>
    </row>
    <row r="269" spans="1:20" x14ac:dyDescent="0.35">
      <c r="A269" s="22">
        <f t="shared" si="11"/>
        <v>264</v>
      </c>
      <c r="B269" t="s">
        <v>316</v>
      </c>
      <c r="C269" t="s">
        <v>317</v>
      </c>
      <c r="D269" s="19">
        <v>480</v>
      </c>
      <c r="E269" s="19">
        <v>456</v>
      </c>
      <c r="F269" s="19">
        <v>288</v>
      </c>
      <c r="G269" s="19">
        <v>360</v>
      </c>
      <c r="H269" s="19">
        <v>648</v>
      </c>
      <c r="I269" s="19">
        <v>648</v>
      </c>
      <c r="J269" s="19">
        <v>456</v>
      </c>
      <c r="K269" s="19">
        <v>432</v>
      </c>
      <c r="L269" s="19">
        <v>432</v>
      </c>
      <c r="M269" s="19">
        <v>336</v>
      </c>
      <c r="N269" s="19">
        <v>288</v>
      </c>
      <c r="O269" s="19">
        <v>96</v>
      </c>
      <c r="P269" s="19">
        <v>4920</v>
      </c>
      <c r="Q269" s="19">
        <v>182040000</v>
      </c>
      <c r="S269" t="str">
        <f>VLOOKUP($C269,[1]FPBD2023!$B$1:$E$982,4,0)</f>
        <v>DOM</v>
      </c>
    </row>
    <row r="270" spans="1:20" x14ac:dyDescent="0.35">
      <c r="A270" s="22">
        <f t="shared" si="11"/>
        <v>265</v>
      </c>
      <c r="B270" t="s">
        <v>318</v>
      </c>
      <c r="C270" t="s">
        <v>319</v>
      </c>
      <c r="D270" s="19">
        <v>4</v>
      </c>
      <c r="E270" s="19">
        <v>4</v>
      </c>
      <c r="F270" s="19">
        <v>2</v>
      </c>
      <c r="G270" s="19">
        <v>2</v>
      </c>
      <c r="H270" s="19">
        <v>4</v>
      </c>
      <c r="I270" s="19">
        <v>4</v>
      </c>
      <c r="J270" s="19">
        <v>3</v>
      </c>
      <c r="K270" s="19">
        <v>3</v>
      </c>
      <c r="L270" s="19">
        <v>1</v>
      </c>
      <c r="M270" s="19">
        <v>2</v>
      </c>
      <c r="N270" s="19">
        <v>2</v>
      </c>
      <c r="O270" s="19">
        <v>1</v>
      </c>
      <c r="P270" s="19">
        <v>32</v>
      </c>
      <c r="Q270" s="19">
        <v>652800</v>
      </c>
      <c r="S270" t="str">
        <f>VLOOKUP($C270,[1]FPBD2023!$B$1:$E$982,4,0)</f>
        <v>DOM</v>
      </c>
    </row>
    <row r="271" spans="1:20" x14ac:dyDescent="0.35">
      <c r="A271" s="22">
        <f t="shared" si="11"/>
        <v>266</v>
      </c>
      <c r="B271" t="s">
        <v>1381</v>
      </c>
      <c r="C271" t="s">
        <v>1382</v>
      </c>
      <c r="D271" s="19">
        <v>20</v>
      </c>
      <c r="E271" s="19">
        <v>20</v>
      </c>
      <c r="F271" s="19">
        <v>10</v>
      </c>
      <c r="G271" s="19">
        <v>13</v>
      </c>
      <c r="H271" s="19">
        <v>22</v>
      </c>
      <c r="I271" s="19">
        <v>23</v>
      </c>
      <c r="J271" s="19">
        <v>16</v>
      </c>
      <c r="K271" s="19">
        <v>15</v>
      </c>
      <c r="L271" s="19">
        <v>6</v>
      </c>
      <c r="M271" s="19">
        <v>10</v>
      </c>
      <c r="N271" s="19">
        <v>10</v>
      </c>
      <c r="O271" s="19">
        <v>6</v>
      </c>
      <c r="P271" s="19">
        <v>171</v>
      </c>
      <c r="Q271" s="19">
        <v>0</v>
      </c>
      <c r="S271" t="e">
        <f>VLOOKUP($C271,[1]FPBD2023!$B$1:$E$982,4,0)</f>
        <v>#N/A</v>
      </c>
      <c r="T271" s="82">
        <f t="shared" ref="T271:T274" si="12">1%*Q271</f>
        <v>0</v>
      </c>
    </row>
    <row r="272" spans="1:20" x14ac:dyDescent="0.35">
      <c r="A272" s="22">
        <f t="shared" si="11"/>
        <v>267</v>
      </c>
      <c r="B272" t="s">
        <v>1383</v>
      </c>
      <c r="C272" t="s">
        <v>1384</v>
      </c>
      <c r="D272" s="19">
        <v>0</v>
      </c>
      <c r="E272" s="19">
        <v>9579</v>
      </c>
      <c r="F272" s="19">
        <v>0</v>
      </c>
      <c r="G272" s="19">
        <v>19158</v>
      </c>
      <c r="H272" s="19">
        <v>19158</v>
      </c>
      <c r="I272" s="19">
        <v>9579</v>
      </c>
      <c r="J272" s="19">
        <v>28737</v>
      </c>
      <c r="K272" s="19">
        <v>0</v>
      </c>
      <c r="L272" s="19">
        <v>19158</v>
      </c>
      <c r="M272" s="19">
        <v>0</v>
      </c>
      <c r="N272" s="19">
        <v>0</v>
      </c>
      <c r="O272" s="19">
        <v>19158</v>
      </c>
      <c r="P272" s="19">
        <v>124527</v>
      </c>
      <c r="Q272" s="19">
        <v>229393677</v>
      </c>
      <c r="S272" t="e">
        <f>VLOOKUP($C272,[1]FPBD2023!$B$1:$E$982,4,0)</f>
        <v>#N/A</v>
      </c>
      <c r="T272" s="82">
        <f t="shared" si="12"/>
        <v>2293936.77</v>
      </c>
    </row>
    <row r="273" spans="1:20" x14ac:dyDescent="0.35">
      <c r="A273" s="22">
        <f t="shared" si="11"/>
        <v>268</v>
      </c>
      <c r="B273" t="s">
        <v>1383</v>
      </c>
      <c r="C273" t="s">
        <v>1385</v>
      </c>
      <c r="D273" s="19">
        <v>9579</v>
      </c>
      <c r="E273" s="19">
        <v>0</v>
      </c>
      <c r="F273" s="19">
        <v>9579</v>
      </c>
      <c r="G273" s="19">
        <v>0</v>
      </c>
      <c r="H273" s="19">
        <v>0</v>
      </c>
      <c r="I273" s="19">
        <v>9579</v>
      </c>
      <c r="J273" s="19">
        <v>0</v>
      </c>
      <c r="K273" s="19">
        <v>0</v>
      </c>
      <c r="L273" s="19">
        <v>9579</v>
      </c>
      <c r="M273" s="19">
        <v>0</v>
      </c>
      <c r="N273" s="19">
        <v>0</v>
      </c>
      <c r="O273" s="19">
        <v>9579</v>
      </c>
      <c r="P273" s="19">
        <v>47895</v>
      </c>
      <c r="Q273" s="19">
        <v>88228337</v>
      </c>
      <c r="S273" t="e">
        <f>VLOOKUP($C273,[1]FPBD2023!$B$1:$E$982,4,0)</f>
        <v>#N/A</v>
      </c>
      <c r="T273" s="83"/>
    </row>
    <row r="274" spans="1:20" x14ac:dyDescent="0.35">
      <c r="A274" s="22">
        <f t="shared" si="11"/>
        <v>269</v>
      </c>
      <c r="B274" t="s">
        <v>1386</v>
      </c>
      <c r="C274" t="s">
        <v>1387</v>
      </c>
      <c r="D274" s="19">
        <v>75600</v>
      </c>
      <c r="E274" s="19">
        <v>0</v>
      </c>
      <c r="F274" s="19">
        <v>75600</v>
      </c>
      <c r="G274" s="19">
        <v>0</v>
      </c>
      <c r="H274" s="19">
        <v>75600</v>
      </c>
      <c r="I274" s="19">
        <v>0</v>
      </c>
      <c r="J274" s="19">
        <v>75600</v>
      </c>
      <c r="K274" s="19">
        <v>0</v>
      </c>
      <c r="L274" s="19">
        <v>94500</v>
      </c>
      <c r="M274" s="19">
        <v>0</v>
      </c>
      <c r="N274" s="19">
        <v>75600</v>
      </c>
      <c r="O274" s="19">
        <v>0</v>
      </c>
      <c r="P274" s="19">
        <v>472500</v>
      </c>
      <c r="Q274" s="19">
        <v>631042650</v>
      </c>
      <c r="S274" t="e">
        <f>VLOOKUP($C274,[1]FPBD2023!$B$1:$E$982,4,0)</f>
        <v>#N/A</v>
      </c>
      <c r="T274" s="82">
        <f t="shared" si="12"/>
        <v>6310426.5</v>
      </c>
    </row>
    <row r="275" spans="1:20" x14ac:dyDescent="0.35">
      <c r="A275" s="22">
        <f t="shared" si="11"/>
        <v>270</v>
      </c>
      <c r="B275" t="s">
        <v>320</v>
      </c>
      <c r="C275" t="s">
        <v>321</v>
      </c>
      <c r="D275" s="19">
        <v>144</v>
      </c>
      <c r="E275" s="19">
        <v>37</v>
      </c>
      <c r="F275" s="19">
        <v>101</v>
      </c>
      <c r="G275" s="19">
        <v>112</v>
      </c>
      <c r="H275" s="19">
        <v>69</v>
      </c>
      <c r="I275" s="19">
        <v>80</v>
      </c>
      <c r="J275" s="19">
        <v>80</v>
      </c>
      <c r="K275" s="19">
        <v>32</v>
      </c>
      <c r="L275" s="19">
        <v>117</v>
      </c>
      <c r="M275" s="19">
        <v>76</v>
      </c>
      <c r="N275" s="19">
        <v>53</v>
      </c>
      <c r="O275" s="19">
        <v>32</v>
      </c>
      <c r="P275" s="19">
        <v>933</v>
      </c>
      <c r="Q275" s="19">
        <v>4696050240</v>
      </c>
      <c r="S275" t="str">
        <f>VLOOKUP($C275,[1]FPBD2023!$B$1:$E$982,4,0)</f>
        <v>IMP</v>
      </c>
    </row>
    <row r="276" spans="1:20" x14ac:dyDescent="0.35">
      <c r="A276" s="22">
        <f t="shared" si="11"/>
        <v>271</v>
      </c>
      <c r="B276" t="s">
        <v>1388</v>
      </c>
      <c r="C276" t="s">
        <v>1389</v>
      </c>
      <c r="D276" s="19">
        <v>365</v>
      </c>
      <c r="E276" s="19">
        <v>478</v>
      </c>
      <c r="F276" s="19">
        <v>421</v>
      </c>
      <c r="G276" s="19">
        <v>421</v>
      </c>
      <c r="H276" s="19">
        <v>478</v>
      </c>
      <c r="I276" s="19">
        <v>478</v>
      </c>
      <c r="J276" s="19">
        <v>478</v>
      </c>
      <c r="K276" s="19">
        <v>506</v>
      </c>
      <c r="L276" s="19">
        <v>421</v>
      </c>
      <c r="M276" s="19">
        <v>506</v>
      </c>
      <c r="N276" s="19">
        <v>449</v>
      </c>
      <c r="O276" s="19">
        <v>449</v>
      </c>
      <c r="P276" s="19">
        <v>5450</v>
      </c>
      <c r="Q276" s="19">
        <v>26342880200</v>
      </c>
      <c r="S276" t="e">
        <f>VLOOKUP($C276,[1]FPBD2023!$B$1:$E$982,4,0)</f>
        <v>#N/A</v>
      </c>
    </row>
    <row r="277" spans="1:20" x14ac:dyDescent="0.35">
      <c r="A277" s="22">
        <f t="shared" si="11"/>
        <v>272</v>
      </c>
      <c r="B277" t="s">
        <v>1390</v>
      </c>
      <c r="C277" t="s">
        <v>1391</v>
      </c>
      <c r="D277" s="19">
        <v>64680</v>
      </c>
      <c r="E277" s="19">
        <v>0</v>
      </c>
      <c r="F277" s="19">
        <v>55440</v>
      </c>
      <c r="G277" s="19">
        <v>0</v>
      </c>
      <c r="H277" s="19">
        <v>92400</v>
      </c>
      <c r="I277" s="19">
        <v>0</v>
      </c>
      <c r="J277" s="19">
        <v>0</v>
      </c>
      <c r="K277" s="19">
        <v>55440</v>
      </c>
      <c r="L277" s="19">
        <v>0</v>
      </c>
      <c r="M277" s="19">
        <v>0</v>
      </c>
      <c r="N277" s="19">
        <v>27720</v>
      </c>
      <c r="O277" s="19">
        <v>0</v>
      </c>
      <c r="P277" s="19">
        <v>295680</v>
      </c>
      <c r="Q277" s="19">
        <v>394892467</v>
      </c>
      <c r="S277" t="e">
        <f>VLOOKUP($C277,[1]FPBD2023!$B$1:$E$982,4,0)</f>
        <v>#N/A</v>
      </c>
      <c r="T277" s="82">
        <f>1%*Q277</f>
        <v>3948924.67</v>
      </c>
    </row>
    <row r="278" spans="1:20" x14ac:dyDescent="0.35">
      <c r="A278" s="22">
        <f t="shared" si="11"/>
        <v>273</v>
      </c>
      <c r="B278" t="s">
        <v>1392</v>
      </c>
      <c r="C278" t="s">
        <v>1393</v>
      </c>
      <c r="D278" s="19">
        <v>0</v>
      </c>
      <c r="E278" s="19">
        <v>76632</v>
      </c>
      <c r="F278" s="19">
        <v>0</v>
      </c>
      <c r="G278" s="19">
        <v>0</v>
      </c>
      <c r="H278" s="19">
        <v>0</v>
      </c>
      <c r="I278" s="19">
        <v>86211</v>
      </c>
      <c r="J278" s="19">
        <v>0</v>
      </c>
      <c r="K278" s="19">
        <v>0</v>
      </c>
      <c r="L278" s="19">
        <v>0</v>
      </c>
      <c r="M278" s="19">
        <v>57474</v>
      </c>
      <c r="N278" s="19">
        <v>0</v>
      </c>
      <c r="O278" s="19">
        <v>0</v>
      </c>
      <c r="P278" s="19">
        <v>220317</v>
      </c>
      <c r="Q278" s="19">
        <v>438648944</v>
      </c>
      <c r="S278" t="str">
        <f>VLOOKUP($C278,[1]FPBD2023!$B$1:$E$982,4,0)</f>
        <v>IMP</v>
      </c>
    </row>
    <row r="279" spans="1:20" x14ac:dyDescent="0.35">
      <c r="A279" s="22">
        <f t="shared" si="11"/>
        <v>274</v>
      </c>
      <c r="B279" t="s">
        <v>1394</v>
      </c>
      <c r="C279" t="s">
        <v>1395</v>
      </c>
      <c r="D279" s="19">
        <v>20790</v>
      </c>
      <c r="E279" s="19">
        <v>9579</v>
      </c>
      <c r="F279" s="19">
        <v>20790</v>
      </c>
      <c r="G279" s="19">
        <v>0</v>
      </c>
      <c r="H279" s="19">
        <v>20790</v>
      </c>
      <c r="I279" s="19">
        <v>9579</v>
      </c>
      <c r="J279" s="19">
        <v>20790</v>
      </c>
      <c r="K279" s="19">
        <v>0</v>
      </c>
      <c r="L279" s="19">
        <v>9579</v>
      </c>
      <c r="M279" s="19">
        <v>20790</v>
      </c>
      <c r="N279" s="19">
        <v>0</v>
      </c>
      <c r="O279" s="19">
        <v>0</v>
      </c>
      <c r="P279" s="19">
        <v>132687</v>
      </c>
      <c r="Q279" s="19">
        <v>244425376</v>
      </c>
      <c r="S279" t="e">
        <f>VLOOKUP($C279,[1]FPBD2023!$B$1:$E$982,4,0)</f>
        <v>#N/A</v>
      </c>
    </row>
    <row r="280" spans="1:20" x14ac:dyDescent="0.35">
      <c r="A280" s="22">
        <f t="shared" si="11"/>
        <v>275</v>
      </c>
      <c r="B280" t="s">
        <v>1396</v>
      </c>
      <c r="C280" t="s">
        <v>1397</v>
      </c>
      <c r="D280" s="19">
        <v>20790</v>
      </c>
      <c r="E280" s="19">
        <v>0</v>
      </c>
      <c r="F280" s="19">
        <v>20790</v>
      </c>
      <c r="G280" s="19">
        <v>0</v>
      </c>
      <c r="H280" s="19">
        <v>20790</v>
      </c>
      <c r="I280" s="19">
        <v>0</v>
      </c>
      <c r="J280" s="19">
        <v>20790</v>
      </c>
      <c r="K280" s="19">
        <v>0</v>
      </c>
      <c r="L280" s="19">
        <v>20790</v>
      </c>
      <c r="M280" s="19">
        <v>0</v>
      </c>
      <c r="N280" s="19">
        <v>0</v>
      </c>
      <c r="O280" s="19">
        <v>0</v>
      </c>
      <c r="P280" s="19">
        <v>103950</v>
      </c>
      <c r="Q280" s="19">
        <v>191488374</v>
      </c>
      <c r="S280" t="e">
        <f>VLOOKUP($C280,[1]FPBD2023!$B$1:$E$982,4,0)</f>
        <v>#N/A</v>
      </c>
    </row>
    <row r="281" spans="1:20" x14ac:dyDescent="0.35">
      <c r="A281" s="22">
        <f t="shared" si="11"/>
        <v>276</v>
      </c>
      <c r="B281" t="s">
        <v>1398</v>
      </c>
      <c r="C281" t="s">
        <v>1399</v>
      </c>
      <c r="D281" s="19">
        <v>287</v>
      </c>
      <c r="E281" s="19">
        <v>287</v>
      </c>
      <c r="F281" s="19">
        <v>287</v>
      </c>
      <c r="G281" s="19">
        <v>241</v>
      </c>
      <c r="H281" s="19">
        <v>344</v>
      </c>
      <c r="I281" s="19">
        <v>344</v>
      </c>
      <c r="J281" s="19">
        <v>229</v>
      </c>
      <c r="K281" s="19">
        <v>344</v>
      </c>
      <c r="L281" s="19">
        <v>287</v>
      </c>
      <c r="M281" s="19">
        <v>195</v>
      </c>
      <c r="N281" s="19">
        <v>172</v>
      </c>
      <c r="O281" s="19">
        <v>115</v>
      </c>
      <c r="P281" s="19">
        <v>3132</v>
      </c>
      <c r="Q281" s="19">
        <v>0</v>
      </c>
      <c r="S281" t="e">
        <f>VLOOKUP($C281,[1]FPBD2023!$B$1:$E$982,4,0)</f>
        <v>#N/A</v>
      </c>
    </row>
    <row r="282" spans="1:20" x14ac:dyDescent="0.35">
      <c r="A282" s="22">
        <f t="shared" si="11"/>
        <v>277</v>
      </c>
      <c r="B282" t="s">
        <v>322</v>
      </c>
      <c r="C282" t="s">
        <v>323</v>
      </c>
      <c r="D282" s="19">
        <v>1359</v>
      </c>
      <c r="E282" s="19">
        <v>1502</v>
      </c>
      <c r="F282" s="19">
        <v>1381</v>
      </c>
      <c r="G282" s="19">
        <v>1069</v>
      </c>
      <c r="H282" s="19">
        <v>1937</v>
      </c>
      <c r="I282" s="19">
        <v>1537</v>
      </c>
      <c r="J282" s="19">
        <v>1700</v>
      </c>
      <c r="K282" s="19">
        <v>1270</v>
      </c>
      <c r="L282" s="19">
        <v>1523</v>
      </c>
      <c r="M282" s="19">
        <v>1471</v>
      </c>
      <c r="N282" s="19">
        <v>1389</v>
      </c>
      <c r="O282" s="19">
        <v>1419</v>
      </c>
      <c r="P282" s="19">
        <v>17557</v>
      </c>
      <c r="Q282" s="19">
        <v>837698019</v>
      </c>
      <c r="S282" t="str">
        <f>VLOOKUP($C282,[1]FPBD2023!$B$1:$E$982,4,0)</f>
        <v>IMP</v>
      </c>
    </row>
    <row r="283" spans="1:20" x14ac:dyDescent="0.35">
      <c r="A283" s="22">
        <f t="shared" si="11"/>
        <v>278</v>
      </c>
      <c r="B283" t="s">
        <v>324</v>
      </c>
      <c r="C283" t="s">
        <v>325</v>
      </c>
      <c r="D283" s="19">
        <v>167</v>
      </c>
      <c r="E283" s="19">
        <v>217</v>
      </c>
      <c r="F283" s="19">
        <v>218</v>
      </c>
      <c r="G283" s="19">
        <v>182</v>
      </c>
      <c r="H283" s="19">
        <v>138</v>
      </c>
      <c r="I283" s="19">
        <v>152</v>
      </c>
      <c r="J283" s="19">
        <v>214</v>
      </c>
      <c r="K283" s="19">
        <v>249</v>
      </c>
      <c r="L283" s="19">
        <v>152</v>
      </c>
      <c r="M283" s="19">
        <v>138</v>
      </c>
      <c r="N283" s="19">
        <v>125</v>
      </c>
      <c r="O283" s="19">
        <v>105</v>
      </c>
      <c r="P283" s="19">
        <v>2057</v>
      </c>
      <c r="Q283" s="19">
        <v>750805000</v>
      </c>
      <c r="S283" t="str">
        <f>VLOOKUP($C283,[1]FPBD2023!$B$1:$E$982,4,0)</f>
        <v>DOM</v>
      </c>
    </row>
    <row r="284" spans="1:20" x14ac:dyDescent="0.35">
      <c r="A284" s="22">
        <f t="shared" si="11"/>
        <v>279</v>
      </c>
      <c r="B284" t="s">
        <v>326</v>
      </c>
      <c r="C284" t="s">
        <v>327</v>
      </c>
      <c r="D284" s="19">
        <v>0</v>
      </c>
      <c r="E284" s="19">
        <v>252</v>
      </c>
      <c r="F284" s="19">
        <v>0</v>
      </c>
      <c r="G284" s="19">
        <v>287</v>
      </c>
      <c r="H284" s="19">
        <v>0</v>
      </c>
      <c r="I284" s="19">
        <v>287</v>
      </c>
      <c r="J284" s="19">
        <v>0</v>
      </c>
      <c r="K284" s="19">
        <v>323</v>
      </c>
      <c r="L284" s="19">
        <v>0</v>
      </c>
      <c r="M284" s="19">
        <v>323</v>
      </c>
      <c r="N284" s="19">
        <v>0</v>
      </c>
      <c r="O284" s="19">
        <v>216</v>
      </c>
      <c r="P284" s="19">
        <v>1688</v>
      </c>
      <c r="Q284" s="19">
        <v>195062326</v>
      </c>
      <c r="S284" t="str">
        <f>VLOOKUP($C284,[1]FPBD2023!$B$1:$E$982,4,0)</f>
        <v>DOM</v>
      </c>
    </row>
    <row r="285" spans="1:20" x14ac:dyDescent="0.35">
      <c r="A285" s="22">
        <f t="shared" si="11"/>
        <v>280</v>
      </c>
      <c r="B285" t="s">
        <v>328</v>
      </c>
      <c r="C285" t="s">
        <v>329</v>
      </c>
      <c r="D285" s="19">
        <v>196956</v>
      </c>
      <c r="E285" s="19">
        <v>256311</v>
      </c>
      <c r="F285" s="19">
        <v>201002</v>
      </c>
      <c r="G285" s="19">
        <v>187593</v>
      </c>
      <c r="H285" s="19">
        <v>298081</v>
      </c>
      <c r="I285" s="19">
        <v>264066</v>
      </c>
      <c r="J285" s="19">
        <v>257135</v>
      </c>
      <c r="K285" s="19">
        <v>222306</v>
      </c>
      <c r="L285" s="19">
        <v>245910</v>
      </c>
      <c r="M285" s="19">
        <v>235239</v>
      </c>
      <c r="N285" s="19">
        <v>242634</v>
      </c>
      <c r="O285" s="19">
        <v>248945</v>
      </c>
      <c r="P285" s="19">
        <v>2856178</v>
      </c>
      <c r="Q285" s="19">
        <v>1027824215</v>
      </c>
      <c r="S285" t="str">
        <f>VLOOKUP($C285,[1]FPBD2023!$B$1:$E$982,4,0)</f>
        <v>IMP</v>
      </c>
    </row>
    <row r="286" spans="1:20" x14ac:dyDescent="0.35">
      <c r="A286" s="22">
        <f t="shared" si="11"/>
        <v>281</v>
      </c>
      <c r="B286" t="s">
        <v>330</v>
      </c>
      <c r="C286" t="s">
        <v>331</v>
      </c>
      <c r="D286" s="19">
        <v>0</v>
      </c>
      <c r="E286" s="19">
        <v>0</v>
      </c>
      <c r="F286" s="19">
        <v>0</v>
      </c>
      <c r="G286" s="19">
        <v>0</v>
      </c>
      <c r="H286" s="19">
        <v>106</v>
      </c>
      <c r="I286" s="19">
        <v>177</v>
      </c>
      <c r="J286" s="19">
        <v>0</v>
      </c>
      <c r="K286" s="19">
        <v>177</v>
      </c>
      <c r="L286" s="19">
        <v>0</v>
      </c>
      <c r="M286" s="19">
        <v>142</v>
      </c>
      <c r="N286" s="19">
        <v>0</v>
      </c>
      <c r="O286" s="19">
        <v>71</v>
      </c>
      <c r="P286" s="19">
        <v>673</v>
      </c>
      <c r="Q286" s="19">
        <v>77770702</v>
      </c>
      <c r="S286" t="str">
        <f>VLOOKUP($C286,[1]FPBD2023!$B$1:$E$982,4,0)</f>
        <v>DOM</v>
      </c>
    </row>
    <row r="287" spans="1:20" x14ac:dyDescent="0.35">
      <c r="A287" s="22">
        <f t="shared" si="11"/>
        <v>282</v>
      </c>
      <c r="B287" s="1" t="s">
        <v>332</v>
      </c>
      <c r="C287" s="1" t="s">
        <v>333</v>
      </c>
      <c r="D287" s="20">
        <v>14</v>
      </c>
      <c r="E287" s="20">
        <v>0</v>
      </c>
      <c r="F287" s="20">
        <v>11</v>
      </c>
      <c r="G287" s="20">
        <v>18</v>
      </c>
      <c r="H287" s="20">
        <v>18</v>
      </c>
      <c r="I287" s="20">
        <v>11</v>
      </c>
      <c r="J287" s="20">
        <v>0</v>
      </c>
      <c r="K287" s="20">
        <v>0</v>
      </c>
      <c r="L287" s="20">
        <v>18</v>
      </c>
      <c r="M287" s="20">
        <v>18</v>
      </c>
      <c r="N287" s="20">
        <v>11</v>
      </c>
      <c r="O287" s="20">
        <v>7</v>
      </c>
      <c r="P287" s="20">
        <v>126</v>
      </c>
      <c r="Q287" s="20">
        <v>34440000</v>
      </c>
      <c r="S287" t="str">
        <f>VLOOKUP($C287,[1]FPBD2023!$B$1:$E$982,4,0)</f>
        <v>DOM</v>
      </c>
    </row>
    <row r="288" spans="1:20" x14ac:dyDescent="0.35">
      <c r="A288" s="22">
        <f t="shared" si="11"/>
        <v>283</v>
      </c>
      <c r="B288" t="s">
        <v>334</v>
      </c>
      <c r="C288" t="s">
        <v>335</v>
      </c>
      <c r="D288" s="19">
        <v>12</v>
      </c>
      <c r="E288" s="19">
        <v>0</v>
      </c>
      <c r="F288" s="19">
        <v>0</v>
      </c>
      <c r="G288" s="19">
        <v>12</v>
      </c>
      <c r="H288" s="19">
        <v>0</v>
      </c>
      <c r="I288" s="19">
        <v>12</v>
      </c>
      <c r="J288" s="19">
        <v>0</v>
      </c>
      <c r="K288" s="19">
        <v>12</v>
      </c>
      <c r="L288" s="19">
        <v>12</v>
      </c>
      <c r="M288" s="19">
        <v>0</v>
      </c>
      <c r="N288" s="19">
        <v>12</v>
      </c>
      <c r="O288" s="19">
        <v>12</v>
      </c>
      <c r="P288" s="19">
        <v>84</v>
      </c>
      <c r="Q288" s="19">
        <v>18993332</v>
      </c>
      <c r="S288" t="str">
        <f>VLOOKUP($C288,[1]FPBD2023!$B$1:$E$982,4,0)</f>
        <v>DOM</v>
      </c>
    </row>
    <row r="289" spans="1:19" x14ac:dyDescent="0.35">
      <c r="A289" s="22">
        <f t="shared" si="11"/>
        <v>284</v>
      </c>
      <c r="B289" t="s">
        <v>336</v>
      </c>
      <c r="C289" t="s">
        <v>337</v>
      </c>
      <c r="D289" s="19">
        <v>7</v>
      </c>
      <c r="E289" s="19">
        <v>0</v>
      </c>
      <c r="F289" s="19">
        <v>0</v>
      </c>
      <c r="G289" s="19">
        <v>7</v>
      </c>
      <c r="H289" s="19">
        <v>7</v>
      </c>
      <c r="I289" s="19">
        <v>7</v>
      </c>
      <c r="J289" s="19">
        <v>0</v>
      </c>
      <c r="K289" s="19">
        <v>0</v>
      </c>
      <c r="L289" s="19">
        <v>7</v>
      </c>
      <c r="M289" s="19">
        <v>7</v>
      </c>
      <c r="N289" s="19">
        <v>7</v>
      </c>
      <c r="O289" s="19">
        <v>0</v>
      </c>
      <c r="P289" s="19">
        <v>49</v>
      </c>
      <c r="Q289" s="19">
        <v>11079444</v>
      </c>
      <c r="S289" t="str">
        <f>VLOOKUP($C289,[1]FPBD2023!$B$1:$E$982,4,0)</f>
        <v>DOM</v>
      </c>
    </row>
    <row r="290" spans="1:19" x14ac:dyDescent="0.35">
      <c r="A290" s="22">
        <f t="shared" si="11"/>
        <v>285</v>
      </c>
      <c r="B290" t="s">
        <v>338</v>
      </c>
      <c r="C290" t="s">
        <v>339</v>
      </c>
      <c r="D290" s="19">
        <v>7</v>
      </c>
      <c r="E290" s="19">
        <v>0</v>
      </c>
      <c r="F290" s="19">
        <v>0</v>
      </c>
      <c r="G290" s="19">
        <v>7</v>
      </c>
      <c r="H290" s="19">
        <v>7</v>
      </c>
      <c r="I290" s="19">
        <v>7</v>
      </c>
      <c r="J290" s="19">
        <v>0</v>
      </c>
      <c r="K290" s="19">
        <v>7</v>
      </c>
      <c r="L290" s="19">
        <v>0</v>
      </c>
      <c r="M290" s="19">
        <v>7</v>
      </c>
      <c r="N290" s="19">
        <v>0</v>
      </c>
      <c r="O290" s="19">
        <v>7</v>
      </c>
      <c r="P290" s="19">
        <v>49</v>
      </c>
      <c r="Q290" s="19">
        <v>9255561</v>
      </c>
      <c r="S290" t="str">
        <f>VLOOKUP($C290,[1]FPBD2023!$B$1:$E$982,4,0)</f>
        <v>DOM</v>
      </c>
    </row>
    <row r="291" spans="1:19" x14ac:dyDescent="0.35">
      <c r="A291" s="22">
        <f t="shared" si="11"/>
        <v>286</v>
      </c>
      <c r="B291" t="s">
        <v>1400</v>
      </c>
      <c r="C291" t="s">
        <v>1401</v>
      </c>
      <c r="D291" s="19">
        <v>0</v>
      </c>
      <c r="E291" s="19">
        <v>0</v>
      </c>
      <c r="F291" s="19">
        <v>0</v>
      </c>
      <c r="G291" s="19">
        <v>0</v>
      </c>
      <c r="H291" s="19">
        <v>293</v>
      </c>
      <c r="I291" s="19">
        <v>0</v>
      </c>
      <c r="J291" s="19">
        <v>0</v>
      </c>
      <c r="K291" s="19">
        <v>0</v>
      </c>
      <c r="L291" s="19">
        <v>0</v>
      </c>
      <c r="M291" s="19">
        <v>293</v>
      </c>
      <c r="N291" s="19">
        <v>0</v>
      </c>
      <c r="O291" s="19">
        <v>0</v>
      </c>
      <c r="P291" s="19">
        <v>586</v>
      </c>
      <c r="Q291" s="19">
        <v>78839760</v>
      </c>
      <c r="S291" t="e">
        <f>VLOOKUP($C291,[1]FPBD2023!$B$1:$E$982,4,0)</f>
        <v>#N/A</v>
      </c>
    </row>
    <row r="292" spans="1:19" x14ac:dyDescent="0.35">
      <c r="A292" s="22">
        <f t="shared" si="11"/>
        <v>287</v>
      </c>
      <c r="B292" t="s">
        <v>1402</v>
      </c>
      <c r="C292" t="s">
        <v>1403</v>
      </c>
      <c r="D292" s="19">
        <v>0</v>
      </c>
      <c r="E292" s="19">
        <v>1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1</v>
      </c>
      <c r="Q292" s="19">
        <v>555556</v>
      </c>
      <c r="S292" t="str">
        <f>VLOOKUP($C292,[1]FPBD2023!$B$1:$E$982,4,0)</f>
        <v>DOM</v>
      </c>
    </row>
    <row r="293" spans="1:19" x14ac:dyDescent="0.35">
      <c r="A293" s="22">
        <f t="shared" si="11"/>
        <v>288</v>
      </c>
      <c r="B293" t="s">
        <v>340</v>
      </c>
      <c r="C293" t="s">
        <v>341</v>
      </c>
      <c r="D293" s="19">
        <v>0</v>
      </c>
      <c r="E293" s="19">
        <v>53</v>
      </c>
      <c r="F293" s="19">
        <v>43</v>
      </c>
      <c r="G293" s="19">
        <v>0</v>
      </c>
      <c r="H293" s="19">
        <v>0</v>
      </c>
      <c r="I293" s="19">
        <v>0</v>
      </c>
      <c r="J293" s="19">
        <v>53</v>
      </c>
      <c r="K293" s="19">
        <v>43</v>
      </c>
      <c r="L293" s="19">
        <v>0</v>
      </c>
      <c r="M293" s="19">
        <v>0</v>
      </c>
      <c r="N293" s="19">
        <v>0</v>
      </c>
      <c r="O293" s="19">
        <v>0</v>
      </c>
      <c r="P293" s="19">
        <v>192</v>
      </c>
      <c r="Q293" s="19">
        <v>63066668</v>
      </c>
      <c r="S293" t="str">
        <f>VLOOKUP($C293,[1]FPBD2023!$B$1:$E$982,4,0)</f>
        <v>DOM</v>
      </c>
    </row>
    <row r="294" spans="1:19" x14ac:dyDescent="0.35">
      <c r="A294" s="22">
        <f t="shared" si="11"/>
        <v>289</v>
      </c>
      <c r="B294" t="s">
        <v>1404</v>
      </c>
      <c r="C294" t="s">
        <v>1405</v>
      </c>
      <c r="D294" s="19">
        <v>110</v>
      </c>
      <c r="E294" s="19">
        <v>0</v>
      </c>
      <c r="F294" s="19">
        <v>147</v>
      </c>
      <c r="G294" s="19">
        <v>0</v>
      </c>
      <c r="H294" s="19">
        <v>147</v>
      </c>
      <c r="I294" s="19">
        <v>0</v>
      </c>
      <c r="J294" s="19">
        <v>147</v>
      </c>
      <c r="K294" s="19">
        <v>0</v>
      </c>
      <c r="L294" s="19">
        <v>147</v>
      </c>
      <c r="M294" s="19">
        <v>0</v>
      </c>
      <c r="N294" s="19">
        <v>110</v>
      </c>
      <c r="O294" s="19">
        <v>0</v>
      </c>
      <c r="P294" s="19">
        <v>808</v>
      </c>
      <c r="Q294" s="19">
        <v>93371066</v>
      </c>
      <c r="S294" t="str">
        <f>VLOOKUP($C294,[1]FPBD2023!$B$1:$E$982,4,0)</f>
        <v>DOM</v>
      </c>
    </row>
    <row r="295" spans="1:19" x14ac:dyDescent="0.35">
      <c r="A295" s="22">
        <f t="shared" si="11"/>
        <v>290</v>
      </c>
      <c r="B295" t="s">
        <v>342</v>
      </c>
      <c r="C295" t="s">
        <v>343</v>
      </c>
      <c r="D295" s="19">
        <v>431</v>
      </c>
      <c r="E295" s="19">
        <v>359</v>
      </c>
      <c r="F295" s="19">
        <v>395</v>
      </c>
      <c r="G295" s="19">
        <v>611</v>
      </c>
      <c r="H295" s="19">
        <v>683</v>
      </c>
      <c r="I295" s="19">
        <v>180</v>
      </c>
      <c r="J295" s="19">
        <v>575</v>
      </c>
      <c r="K295" s="19">
        <v>252</v>
      </c>
      <c r="L295" s="19">
        <v>395</v>
      </c>
      <c r="M295" s="19">
        <v>575</v>
      </c>
      <c r="N295" s="19">
        <v>647</v>
      </c>
      <c r="O295" s="19">
        <v>359</v>
      </c>
      <c r="P295" s="19">
        <v>5462</v>
      </c>
      <c r="Q295" s="19">
        <v>631179162</v>
      </c>
      <c r="S295" t="str">
        <f>VLOOKUP($C295,[1]FPBD2023!$B$1:$E$982,4,0)</f>
        <v>DOM</v>
      </c>
    </row>
    <row r="296" spans="1:19" x14ac:dyDescent="0.35">
      <c r="A296" s="22">
        <f t="shared" si="11"/>
        <v>291</v>
      </c>
      <c r="B296" t="s">
        <v>344</v>
      </c>
      <c r="C296" t="s">
        <v>345</v>
      </c>
      <c r="D296" s="19">
        <v>110</v>
      </c>
      <c r="E296" s="19">
        <v>0</v>
      </c>
      <c r="F296" s="19">
        <v>110</v>
      </c>
      <c r="G296" s="19">
        <v>0</v>
      </c>
      <c r="H296" s="19">
        <v>110</v>
      </c>
      <c r="I296" s="19">
        <v>0</v>
      </c>
      <c r="J296" s="19">
        <v>0</v>
      </c>
      <c r="K296" s="19">
        <v>0</v>
      </c>
      <c r="L296" s="19">
        <v>110</v>
      </c>
      <c r="M296" s="19">
        <v>0</v>
      </c>
      <c r="N296" s="19">
        <v>110</v>
      </c>
      <c r="O296" s="19">
        <v>0</v>
      </c>
      <c r="P296" s="19">
        <v>550</v>
      </c>
      <c r="Q296" s="19">
        <v>73382281</v>
      </c>
      <c r="S296" t="str">
        <f>VLOOKUP($C296,[1]FPBD2023!$B$1:$E$982,4,0)</f>
        <v>DOM</v>
      </c>
    </row>
    <row r="297" spans="1:19" x14ac:dyDescent="0.35">
      <c r="A297" s="22">
        <f t="shared" si="11"/>
        <v>292</v>
      </c>
      <c r="B297" t="s">
        <v>346</v>
      </c>
      <c r="C297" t="s">
        <v>347</v>
      </c>
      <c r="D297" s="19">
        <v>248</v>
      </c>
      <c r="E297" s="19">
        <v>283</v>
      </c>
      <c r="F297" s="19">
        <v>248</v>
      </c>
      <c r="G297" s="19">
        <v>319</v>
      </c>
      <c r="H297" s="19">
        <v>34</v>
      </c>
      <c r="I297" s="19">
        <v>248</v>
      </c>
      <c r="J297" s="19">
        <v>283</v>
      </c>
      <c r="K297" s="19">
        <v>177</v>
      </c>
      <c r="L297" s="19">
        <v>177</v>
      </c>
      <c r="M297" s="19">
        <v>211</v>
      </c>
      <c r="N297" s="19">
        <v>461</v>
      </c>
      <c r="O297" s="19">
        <v>213</v>
      </c>
      <c r="P297" s="19">
        <v>2902</v>
      </c>
      <c r="Q297" s="19">
        <v>390431685</v>
      </c>
      <c r="S297" t="str">
        <f>VLOOKUP($C297,[1]FPBD2023!$B$1:$E$982,4,0)</f>
        <v>DOM</v>
      </c>
    </row>
    <row r="298" spans="1:19" x14ac:dyDescent="0.35">
      <c r="A298" s="22">
        <f t="shared" si="11"/>
        <v>293</v>
      </c>
      <c r="B298" t="s">
        <v>348</v>
      </c>
      <c r="C298" t="s">
        <v>349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106</v>
      </c>
      <c r="M298" s="19">
        <v>106</v>
      </c>
      <c r="N298" s="19">
        <v>106</v>
      </c>
      <c r="O298" s="19">
        <v>106</v>
      </c>
      <c r="P298" s="19">
        <v>424</v>
      </c>
      <c r="Q298" s="19">
        <v>48996698</v>
      </c>
      <c r="S298" t="str">
        <f>VLOOKUP($C298,[1]FPBD2023!$B$1:$E$982,4,0)</f>
        <v>DOM</v>
      </c>
    </row>
    <row r="299" spans="1:19" x14ac:dyDescent="0.35">
      <c r="A299" s="22">
        <f t="shared" si="11"/>
        <v>294</v>
      </c>
      <c r="B299" t="s">
        <v>350</v>
      </c>
      <c r="C299" t="s">
        <v>351</v>
      </c>
      <c r="D299" s="19">
        <v>0</v>
      </c>
      <c r="E299" s="19">
        <v>79310</v>
      </c>
      <c r="F299" s="19">
        <v>0</v>
      </c>
      <c r="G299" s="19">
        <v>0</v>
      </c>
      <c r="H299" s="19">
        <v>0</v>
      </c>
      <c r="I299" s="19">
        <v>61800</v>
      </c>
      <c r="J299" s="19">
        <v>0</v>
      </c>
      <c r="K299" s="19">
        <v>0</v>
      </c>
      <c r="L299" s="19">
        <v>0</v>
      </c>
      <c r="M299" s="19">
        <v>28016</v>
      </c>
      <c r="N299" s="19">
        <v>0</v>
      </c>
      <c r="O299" s="19">
        <v>0</v>
      </c>
      <c r="P299" s="19">
        <v>169126</v>
      </c>
      <c r="Q299" s="19">
        <v>682761662</v>
      </c>
      <c r="S299" t="str">
        <f>VLOOKUP($C299,[1]FPBD2023!$B$1:$E$982,4,0)</f>
        <v>DOM</v>
      </c>
    </row>
    <row r="300" spans="1:19" x14ac:dyDescent="0.35">
      <c r="A300" s="22">
        <f t="shared" si="11"/>
        <v>295</v>
      </c>
      <c r="B300" t="s">
        <v>350</v>
      </c>
      <c r="C300" t="s">
        <v>352</v>
      </c>
      <c r="D300" s="19">
        <v>0</v>
      </c>
      <c r="E300" s="19">
        <v>26574</v>
      </c>
      <c r="F300" s="19">
        <v>0</v>
      </c>
      <c r="G300" s="19">
        <v>0</v>
      </c>
      <c r="H300" s="19">
        <v>0</v>
      </c>
      <c r="I300" s="19">
        <v>21630</v>
      </c>
      <c r="J300" s="19">
        <v>0</v>
      </c>
      <c r="K300" s="19">
        <v>0</v>
      </c>
      <c r="L300" s="19">
        <v>0</v>
      </c>
      <c r="M300" s="19">
        <v>11330</v>
      </c>
      <c r="N300" s="19">
        <v>0</v>
      </c>
      <c r="O300" s="19">
        <v>0</v>
      </c>
      <c r="P300" s="19">
        <v>59534</v>
      </c>
      <c r="Q300" s="19">
        <v>210214554</v>
      </c>
      <c r="S300" t="str">
        <f>VLOOKUP($C300,[1]FPBD2023!$B$1:$E$982,4,0)</f>
        <v>DOM</v>
      </c>
    </row>
    <row r="301" spans="1:19" x14ac:dyDescent="0.35">
      <c r="A301" s="22">
        <f t="shared" si="11"/>
        <v>296</v>
      </c>
      <c r="B301" t="s">
        <v>350</v>
      </c>
      <c r="C301" t="s">
        <v>353</v>
      </c>
      <c r="D301" s="19">
        <v>0</v>
      </c>
      <c r="E301" s="19">
        <v>30076</v>
      </c>
      <c r="F301" s="19">
        <v>0</v>
      </c>
      <c r="G301" s="19">
        <v>0</v>
      </c>
      <c r="H301" s="19">
        <v>0</v>
      </c>
      <c r="I301" s="19">
        <v>15450</v>
      </c>
      <c r="J301" s="19">
        <v>0</v>
      </c>
      <c r="K301" s="19">
        <v>0</v>
      </c>
      <c r="L301" s="19">
        <v>0</v>
      </c>
      <c r="M301" s="19">
        <v>22454</v>
      </c>
      <c r="N301" s="19">
        <v>0</v>
      </c>
      <c r="O301" s="19">
        <v>0</v>
      </c>
      <c r="P301" s="19">
        <v>67980</v>
      </c>
      <c r="Q301" s="19">
        <v>274435260</v>
      </c>
      <c r="S301" t="str">
        <f>VLOOKUP($C301,[1]FPBD2023!$B$1:$E$982,4,0)</f>
        <v>DOM</v>
      </c>
    </row>
    <row r="302" spans="1:19" x14ac:dyDescent="0.35">
      <c r="A302" s="22">
        <f t="shared" si="11"/>
        <v>297</v>
      </c>
      <c r="B302" t="s">
        <v>354</v>
      </c>
      <c r="C302" t="s">
        <v>355</v>
      </c>
      <c r="D302" s="19">
        <v>51912</v>
      </c>
      <c r="E302" s="19">
        <v>12051</v>
      </c>
      <c r="F302" s="19">
        <v>49069</v>
      </c>
      <c r="G302" s="19">
        <v>119274</v>
      </c>
      <c r="H302" s="19">
        <v>116802</v>
      </c>
      <c r="I302" s="19">
        <v>36462</v>
      </c>
      <c r="J302" s="19">
        <v>90475</v>
      </c>
      <c r="K302" s="19">
        <v>156354</v>
      </c>
      <c r="L302" s="19">
        <v>116802</v>
      </c>
      <c r="M302" s="19">
        <v>90681</v>
      </c>
      <c r="N302" s="19">
        <v>142758</v>
      </c>
      <c r="O302" s="19">
        <v>216506</v>
      </c>
      <c r="P302" s="19">
        <v>1199146</v>
      </c>
      <c r="Q302" s="19">
        <v>3702962848</v>
      </c>
      <c r="S302" t="str">
        <f>VLOOKUP($C302,[1]FPBD2023!$B$1:$E$982,4,0)</f>
        <v>DOM</v>
      </c>
    </row>
    <row r="303" spans="1:19" x14ac:dyDescent="0.35">
      <c r="A303" s="22">
        <f t="shared" si="11"/>
        <v>298</v>
      </c>
      <c r="B303" t="s">
        <v>354</v>
      </c>
      <c r="C303" t="s">
        <v>356</v>
      </c>
      <c r="D303" s="19">
        <v>0</v>
      </c>
      <c r="E303" s="19">
        <v>13905</v>
      </c>
      <c r="F303" s="19">
        <v>15821</v>
      </c>
      <c r="G303" s="19">
        <v>49440</v>
      </c>
      <c r="H303" s="19">
        <v>0</v>
      </c>
      <c r="I303" s="19">
        <v>15450</v>
      </c>
      <c r="J303" s="19">
        <v>65261</v>
      </c>
      <c r="K303" s="19">
        <v>12360</v>
      </c>
      <c r="L303" s="19">
        <v>0</v>
      </c>
      <c r="M303" s="19">
        <v>26121</v>
      </c>
      <c r="N303" s="19">
        <v>0</v>
      </c>
      <c r="O303" s="19">
        <v>4120</v>
      </c>
      <c r="P303" s="19">
        <v>202478</v>
      </c>
      <c r="Q303" s="19">
        <v>731148058</v>
      </c>
      <c r="S303" t="str">
        <f>VLOOKUP($C303,[1]FPBD2023!$B$1:$E$982,4,0)</f>
        <v>DOM</v>
      </c>
    </row>
    <row r="304" spans="1:19" x14ac:dyDescent="0.35">
      <c r="A304" s="22">
        <f t="shared" si="11"/>
        <v>299</v>
      </c>
      <c r="B304" t="s">
        <v>1406</v>
      </c>
      <c r="C304" t="s">
        <v>1407</v>
      </c>
      <c r="D304" s="19">
        <v>63448</v>
      </c>
      <c r="E304" s="19">
        <v>0</v>
      </c>
      <c r="F304" s="19">
        <v>54384</v>
      </c>
      <c r="G304" s="19">
        <v>0</v>
      </c>
      <c r="H304" s="19">
        <v>90640</v>
      </c>
      <c r="I304" s="19">
        <v>0</v>
      </c>
      <c r="J304" s="19">
        <v>0</v>
      </c>
      <c r="K304" s="19">
        <v>54384</v>
      </c>
      <c r="L304" s="19">
        <v>0</v>
      </c>
      <c r="M304" s="19">
        <v>0</v>
      </c>
      <c r="N304" s="19">
        <v>27192</v>
      </c>
      <c r="O304" s="19">
        <v>0</v>
      </c>
      <c r="P304" s="19">
        <v>290048</v>
      </c>
      <c r="Q304" s="19">
        <v>488730880</v>
      </c>
      <c r="S304" t="e">
        <f>VLOOKUP($C304,[1]FPBD2023!$B$1:$E$982,4,0)</f>
        <v>#N/A</v>
      </c>
    </row>
    <row r="305" spans="1:19" x14ac:dyDescent="0.35">
      <c r="A305" s="22">
        <f t="shared" si="11"/>
        <v>300</v>
      </c>
      <c r="B305" t="s">
        <v>357</v>
      </c>
      <c r="C305" t="s">
        <v>358</v>
      </c>
      <c r="D305" s="19">
        <v>74160</v>
      </c>
      <c r="E305" s="19">
        <v>0</v>
      </c>
      <c r="F305" s="19">
        <v>74160</v>
      </c>
      <c r="G305" s="19">
        <v>0</v>
      </c>
      <c r="H305" s="19">
        <v>74160</v>
      </c>
      <c r="I305" s="19">
        <v>0</v>
      </c>
      <c r="J305" s="19">
        <v>74160</v>
      </c>
      <c r="K305" s="19">
        <v>0</v>
      </c>
      <c r="L305" s="19">
        <v>92700</v>
      </c>
      <c r="M305" s="19">
        <v>0</v>
      </c>
      <c r="N305" s="19">
        <v>74160</v>
      </c>
      <c r="O305" s="19">
        <v>0</v>
      </c>
      <c r="P305" s="19">
        <v>463500</v>
      </c>
      <c r="Q305" s="19">
        <v>895482000</v>
      </c>
      <c r="S305" t="str">
        <f>VLOOKUP($C305,[1]FPBD2023!$B$1:$E$982,4,0)</f>
        <v>DOM</v>
      </c>
    </row>
    <row r="306" spans="1:19" x14ac:dyDescent="0.35">
      <c r="A306" s="22">
        <f t="shared" si="11"/>
        <v>301</v>
      </c>
      <c r="B306" t="s">
        <v>359</v>
      </c>
      <c r="C306" t="s">
        <v>360</v>
      </c>
      <c r="D306" s="19">
        <v>9579</v>
      </c>
      <c r="E306" s="19">
        <v>9579</v>
      </c>
      <c r="F306" s="19">
        <v>9579</v>
      </c>
      <c r="G306" s="19">
        <v>19158</v>
      </c>
      <c r="H306" s="19">
        <v>19158</v>
      </c>
      <c r="I306" s="19">
        <v>19158</v>
      </c>
      <c r="J306" s="19">
        <v>28737</v>
      </c>
      <c r="K306" s="19">
        <v>0</v>
      </c>
      <c r="L306" s="19">
        <v>28737</v>
      </c>
      <c r="M306" s="19">
        <v>0</v>
      </c>
      <c r="N306" s="19">
        <v>0</v>
      </c>
      <c r="O306" s="19">
        <v>28737</v>
      </c>
      <c r="P306" s="19">
        <v>172422</v>
      </c>
      <c r="Q306" s="19">
        <v>361913778</v>
      </c>
      <c r="S306" t="str">
        <f>VLOOKUP($C306,[1]FPBD2023!$B$1:$E$982,4,0)</f>
        <v>DOM</v>
      </c>
    </row>
    <row r="307" spans="1:19" x14ac:dyDescent="0.35">
      <c r="A307" s="22">
        <f t="shared" si="11"/>
        <v>302</v>
      </c>
      <c r="B307" t="s">
        <v>361</v>
      </c>
      <c r="C307" t="s">
        <v>362</v>
      </c>
      <c r="D307" s="19">
        <v>0</v>
      </c>
      <c r="E307" s="19">
        <v>86211</v>
      </c>
      <c r="F307" s="19">
        <v>0</v>
      </c>
      <c r="G307" s="19">
        <v>0</v>
      </c>
      <c r="H307" s="19">
        <v>0</v>
      </c>
      <c r="I307" s="19">
        <v>95790</v>
      </c>
      <c r="J307" s="19">
        <v>0</v>
      </c>
      <c r="K307" s="19">
        <v>0</v>
      </c>
      <c r="L307" s="19">
        <v>9579</v>
      </c>
      <c r="M307" s="19">
        <v>57474</v>
      </c>
      <c r="N307" s="19">
        <v>0</v>
      </c>
      <c r="O307" s="19">
        <v>0</v>
      </c>
      <c r="P307" s="19">
        <v>249054</v>
      </c>
      <c r="Q307" s="19">
        <v>522764346</v>
      </c>
      <c r="S307" t="str">
        <f>VLOOKUP($C307,[1]FPBD2023!$B$1:$E$982,4,0)</f>
        <v>DOM</v>
      </c>
    </row>
    <row r="308" spans="1:19" x14ac:dyDescent="0.35">
      <c r="A308" s="22">
        <f t="shared" si="11"/>
        <v>303</v>
      </c>
      <c r="B308" t="s">
        <v>1408</v>
      </c>
      <c r="C308" t="s">
        <v>1409</v>
      </c>
      <c r="D308" s="19">
        <v>28785</v>
      </c>
      <c r="E308" s="19">
        <v>27371</v>
      </c>
      <c r="F308" s="19">
        <v>31344</v>
      </c>
      <c r="G308" s="19">
        <v>24627</v>
      </c>
      <c r="H308" s="19">
        <v>29206</v>
      </c>
      <c r="I308" s="19">
        <v>24762</v>
      </c>
      <c r="J308" s="19">
        <v>37101</v>
      </c>
      <c r="K308" s="19">
        <v>32169</v>
      </c>
      <c r="L308" s="19">
        <v>32169</v>
      </c>
      <c r="M308" s="19">
        <v>36007</v>
      </c>
      <c r="N308" s="19">
        <v>32219</v>
      </c>
      <c r="O308" s="19">
        <v>31478</v>
      </c>
      <c r="P308" s="19">
        <v>367238</v>
      </c>
      <c r="Q308" s="19">
        <v>826285500</v>
      </c>
      <c r="S308" t="e">
        <f>VLOOKUP($C308,[1]FPBD2023!$B$1:$E$982,4,0)</f>
        <v>#N/A</v>
      </c>
    </row>
    <row r="309" spans="1:19" x14ac:dyDescent="0.35">
      <c r="A309" s="22">
        <f t="shared" si="11"/>
        <v>304</v>
      </c>
      <c r="B309" t="s">
        <v>363</v>
      </c>
      <c r="C309" t="s">
        <v>364</v>
      </c>
      <c r="D309" s="19">
        <v>1414</v>
      </c>
      <c r="E309" s="19">
        <v>1414</v>
      </c>
      <c r="F309" s="19">
        <v>1414</v>
      </c>
      <c r="G309" s="19">
        <v>1414</v>
      </c>
      <c r="H309" s="19">
        <v>1414</v>
      </c>
      <c r="I309" s="19">
        <v>0</v>
      </c>
      <c r="J309" s="19">
        <v>2828</v>
      </c>
      <c r="K309" s="19">
        <v>1414</v>
      </c>
      <c r="L309" s="19">
        <v>1414</v>
      </c>
      <c r="M309" s="19">
        <v>0</v>
      </c>
      <c r="N309" s="19">
        <v>1414</v>
      </c>
      <c r="O309" s="19">
        <v>1414</v>
      </c>
      <c r="P309" s="19">
        <v>15554</v>
      </c>
      <c r="Q309" s="19">
        <v>15398460</v>
      </c>
      <c r="S309" t="str">
        <f>VLOOKUP($C309,[1]FPBD2023!$B$1:$E$982,4,0)</f>
        <v>DOM</v>
      </c>
    </row>
    <row r="310" spans="1:19" x14ac:dyDescent="0.35">
      <c r="A310" s="22">
        <f t="shared" si="11"/>
        <v>305</v>
      </c>
      <c r="B310" t="s">
        <v>365</v>
      </c>
      <c r="C310" t="s">
        <v>366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9579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9579</v>
      </c>
      <c r="Q310" s="19">
        <v>45021300</v>
      </c>
      <c r="S310" t="str">
        <f>VLOOKUP($C310,[1]FPBD2023!$B$1:$E$982,4,0)</f>
        <v>DOM</v>
      </c>
    </row>
    <row r="311" spans="1:19" x14ac:dyDescent="0.35">
      <c r="A311" s="22">
        <f t="shared" si="11"/>
        <v>306</v>
      </c>
      <c r="B311" t="s">
        <v>367</v>
      </c>
      <c r="C311" t="s">
        <v>368</v>
      </c>
      <c r="D311" s="19">
        <v>3394</v>
      </c>
      <c r="E311" s="19">
        <v>4242</v>
      </c>
      <c r="F311" s="19">
        <v>5090</v>
      </c>
      <c r="G311" s="19">
        <v>4242</v>
      </c>
      <c r="H311" s="19">
        <v>3394</v>
      </c>
      <c r="I311" s="19">
        <v>4242</v>
      </c>
      <c r="J311" s="19">
        <v>5939</v>
      </c>
      <c r="K311" s="19">
        <v>5939</v>
      </c>
      <c r="L311" s="19">
        <v>5939</v>
      </c>
      <c r="M311" s="19">
        <v>5090</v>
      </c>
      <c r="N311" s="19">
        <v>4242</v>
      </c>
      <c r="O311" s="19">
        <v>4242</v>
      </c>
      <c r="P311" s="19">
        <v>55995</v>
      </c>
      <c r="Q311" s="19">
        <v>60474600</v>
      </c>
      <c r="S311" t="str">
        <f>VLOOKUP($C311,[1]FPBD2023!$B$1:$E$982,4,0)</f>
        <v>DOM</v>
      </c>
    </row>
    <row r="312" spans="1:19" x14ac:dyDescent="0.35">
      <c r="A312" s="22">
        <f t="shared" si="11"/>
        <v>307</v>
      </c>
      <c r="B312" t="s">
        <v>369</v>
      </c>
      <c r="C312" t="s">
        <v>370</v>
      </c>
      <c r="D312" s="19">
        <v>2828</v>
      </c>
      <c r="E312" s="19">
        <v>0</v>
      </c>
      <c r="F312" s="19">
        <v>2828</v>
      </c>
      <c r="G312" s="19">
        <v>0</v>
      </c>
      <c r="H312" s="19">
        <v>2828</v>
      </c>
      <c r="I312" s="19">
        <v>0</v>
      </c>
      <c r="J312" s="19">
        <v>1414</v>
      </c>
      <c r="K312" s="19">
        <v>2828</v>
      </c>
      <c r="L312" s="19">
        <v>0</v>
      </c>
      <c r="M312" s="19">
        <v>2828</v>
      </c>
      <c r="N312" s="19">
        <v>0</v>
      </c>
      <c r="O312" s="19">
        <v>2828</v>
      </c>
      <c r="P312" s="19">
        <v>18382</v>
      </c>
      <c r="Q312" s="19">
        <v>18198180</v>
      </c>
      <c r="S312" t="str">
        <f>VLOOKUP($C312,[1]FPBD2023!$B$1:$E$982,4,0)</f>
        <v>DOM</v>
      </c>
    </row>
    <row r="313" spans="1:19" x14ac:dyDescent="0.35">
      <c r="A313" s="22">
        <f t="shared" si="11"/>
        <v>308</v>
      </c>
      <c r="B313" t="s">
        <v>371</v>
      </c>
      <c r="C313" t="s">
        <v>372</v>
      </c>
      <c r="D313" s="19">
        <v>0</v>
      </c>
      <c r="E313" s="19">
        <v>1414</v>
      </c>
      <c r="F313" s="19">
        <v>0</v>
      </c>
      <c r="G313" s="19">
        <v>1414</v>
      </c>
      <c r="H313" s="19">
        <v>0</v>
      </c>
      <c r="I313" s="19">
        <v>0</v>
      </c>
      <c r="J313" s="19">
        <v>1414</v>
      </c>
      <c r="K313" s="19">
        <v>0</v>
      </c>
      <c r="L313" s="19">
        <v>1414</v>
      </c>
      <c r="M313" s="19">
        <v>0</v>
      </c>
      <c r="N313" s="19">
        <v>1414</v>
      </c>
      <c r="O313" s="19">
        <v>0</v>
      </c>
      <c r="P313" s="19">
        <v>7070</v>
      </c>
      <c r="Q313" s="19">
        <v>6999300</v>
      </c>
      <c r="S313" t="str">
        <f>VLOOKUP($C313,[1]FPBD2023!$B$1:$E$982,4,0)</f>
        <v>DOM</v>
      </c>
    </row>
    <row r="314" spans="1:19" x14ac:dyDescent="0.35">
      <c r="A314" s="22">
        <f t="shared" si="11"/>
        <v>309</v>
      </c>
      <c r="B314" t="s">
        <v>1410</v>
      </c>
      <c r="C314" t="s">
        <v>1411</v>
      </c>
      <c r="D314" s="19">
        <v>0</v>
      </c>
      <c r="E314" s="19">
        <v>0</v>
      </c>
      <c r="F314" s="19">
        <v>0</v>
      </c>
      <c r="G314" s="19">
        <v>0</v>
      </c>
      <c r="H314" s="19">
        <v>137</v>
      </c>
      <c r="I314" s="19">
        <v>0</v>
      </c>
      <c r="J314" s="19">
        <v>0</v>
      </c>
      <c r="K314" s="19">
        <v>0</v>
      </c>
      <c r="L314" s="19">
        <v>137</v>
      </c>
      <c r="M314" s="19">
        <v>0</v>
      </c>
      <c r="N314" s="19">
        <v>0</v>
      </c>
      <c r="O314" s="19">
        <v>137</v>
      </c>
      <c r="P314" s="19">
        <v>411</v>
      </c>
      <c r="Q314" s="19">
        <v>1438500</v>
      </c>
      <c r="S314" t="e">
        <f>VLOOKUP($C314,[1]FPBD2023!$B$1:$E$982,4,0)</f>
        <v>#N/A</v>
      </c>
    </row>
    <row r="315" spans="1:19" x14ac:dyDescent="0.35">
      <c r="A315" s="22">
        <f t="shared" si="11"/>
        <v>310</v>
      </c>
      <c r="B315" t="s">
        <v>373</v>
      </c>
      <c r="C315" t="s">
        <v>374</v>
      </c>
      <c r="D315" s="19">
        <v>0</v>
      </c>
      <c r="E315" s="19">
        <v>261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261</v>
      </c>
      <c r="L315" s="19">
        <v>0</v>
      </c>
      <c r="M315" s="19">
        <v>0</v>
      </c>
      <c r="N315" s="19">
        <v>0</v>
      </c>
      <c r="O315" s="19">
        <v>0</v>
      </c>
      <c r="P315" s="19">
        <v>522</v>
      </c>
      <c r="Q315" s="19">
        <v>1699110</v>
      </c>
      <c r="S315" t="str">
        <f>VLOOKUP($C315,[1]FPBD2023!$B$1:$E$982,4,0)</f>
        <v>DOM</v>
      </c>
    </row>
    <row r="316" spans="1:19" x14ac:dyDescent="0.35">
      <c r="A316" s="22">
        <f t="shared" si="11"/>
        <v>311</v>
      </c>
      <c r="B316" t="s">
        <v>375</v>
      </c>
      <c r="C316" t="s">
        <v>376</v>
      </c>
      <c r="D316" s="19">
        <v>1340</v>
      </c>
      <c r="E316" s="19">
        <v>1340</v>
      </c>
      <c r="F316" s="19">
        <v>0</v>
      </c>
      <c r="G316" s="19">
        <v>2680</v>
      </c>
      <c r="H316" s="19">
        <v>0</v>
      </c>
      <c r="I316" s="19">
        <v>1340</v>
      </c>
      <c r="J316" s="19">
        <v>1340</v>
      </c>
      <c r="K316" s="19">
        <v>2680</v>
      </c>
      <c r="L316" s="19">
        <v>0</v>
      </c>
      <c r="M316" s="19">
        <v>0</v>
      </c>
      <c r="N316" s="19">
        <v>2680</v>
      </c>
      <c r="O316" s="19">
        <v>0</v>
      </c>
      <c r="P316" s="19">
        <v>13400</v>
      </c>
      <c r="Q316" s="19">
        <v>9246000</v>
      </c>
      <c r="S316" t="str">
        <f>VLOOKUP($C316,[1]FPBD2023!$B$1:$E$982,4,0)</f>
        <v>DOM</v>
      </c>
    </row>
    <row r="317" spans="1:19" x14ac:dyDescent="0.35">
      <c r="A317" s="22">
        <f t="shared" si="11"/>
        <v>312</v>
      </c>
      <c r="B317" t="s">
        <v>377</v>
      </c>
      <c r="C317" t="s">
        <v>378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1346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1346</v>
      </c>
      <c r="Q317" s="19">
        <v>928740</v>
      </c>
      <c r="S317" t="str">
        <f>VLOOKUP($C317,[1]FPBD2023!$B$1:$E$982,4,0)</f>
        <v>DOM</v>
      </c>
    </row>
    <row r="318" spans="1:19" x14ac:dyDescent="0.35">
      <c r="A318" s="22">
        <f t="shared" si="11"/>
        <v>313</v>
      </c>
      <c r="B318" t="s">
        <v>1412</v>
      </c>
      <c r="C318" t="s">
        <v>1413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1346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1346</v>
      </c>
      <c r="Q318" s="19">
        <v>1332540</v>
      </c>
      <c r="S318" t="str">
        <f>VLOOKUP($C318,[1]FPBD2023!$B$1:$E$982,4,0)</f>
        <v>DOM</v>
      </c>
    </row>
    <row r="319" spans="1:19" x14ac:dyDescent="0.35">
      <c r="A319" s="22">
        <f t="shared" si="11"/>
        <v>314</v>
      </c>
      <c r="B319" t="s">
        <v>379</v>
      </c>
      <c r="C319" t="s">
        <v>380</v>
      </c>
      <c r="D319" s="19">
        <v>0</v>
      </c>
      <c r="E319" s="19">
        <v>0</v>
      </c>
      <c r="F319" s="19">
        <v>3410</v>
      </c>
      <c r="G319" s="19">
        <v>0</v>
      </c>
      <c r="H319" s="19">
        <v>0</v>
      </c>
      <c r="I319" s="19">
        <v>3898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7308</v>
      </c>
      <c r="Q319" s="19">
        <v>4567500</v>
      </c>
      <c r="S319" t="str">
        <f>VLOOKUP($C319,[1]FPBD2023!$B$1:$E$982,4,0)</f>
        <v>DOM</v>
      </c>
    </row>
    <row r="320" spans="1:19" x14ac:dyDescent="0.35">
      <c r="A320" s="22">
        <f t="shared" si="11"/>
        <v>315</v>
      </c>
      <c r="B320" t="s">
        <v>381</v>
      </c>
      <c r="C320" t="s">
        <v>382</v>
      </c>
      <c r="D320" s="19">
        <v>0</v>
      </c>
      <c r="E320" s="19">
        <v>3582</v>
      </c>
      <c r="F320" s="19">
        <v>0</v>
      </c>
      <c r="G320" s="19">
        <v>4094</v>
      </c>
      <c r="H320" s="19">
        <v>0</v>
      </c>
      <c r="I320" s="19">
        <v>4094</v>
      </c>
      <c r="J320" s="19">
        <v>0</v>
      </c>
      <c r="K320" s="19">
        <v>4606</v>
      </c>
      <c r="L320" s="19">
        <v>0</v>
      </c>
      <c r="M320" s="19">
        <v>4606</v>
      </c>
      <c r="N320" s="19">
        <v>0</v>
      </c>
      <c r="O320" s="19">
        <v>3070</v>
      </c>
      <c r="P320" s="19">
        <v>24052</v>
      </c>
      <c r="Q320" s="19">
        <v>153692280</v>
      </c>
      <c r="S320" t="str">
        <f>VLOOKUP($C320,[1]FPBD2023!$B$1:$E$982,4,0)</f>
        <v>DOM</v>
      </c>
    </row>
    <row r="321" spans="1:19" x14ac:dyDescent="0.35">
      <c r="A321" s="22">
        <f t="shared" si="11"/>
        <v>316</v>
      </c>
      <c r="B321" t="s">
        <v>383</v>
      </c>
      <c r="C321" t="s">
        <v>384</v>
      </c>
      <c r="D321" s="19">
        <v>0</v>
      </c>
      <c r="E321" s="19">
        <v>0</v>
      </c>
      <c r="F321" s="19">
        <v>0</v>
      </c>
      <c r="G321" s="19">
        <v>0</v>
      </c>
      <c r="H321" s="19">
        <v>1501</v>
      </c>
      <c r="I321" s="19">
        <v>2502</v>
      </c>
      <c r="J321" s="19">
        <v>0</v>
      </c>
      <c r="K321" s="19">
        <v>2502</v>
      </c>
      <c r="L321" s="19">
        <v>0</v>
      </c>
      <c r="M321" s="19">
        <v>2002</v>
      </c>
      <c r="N321" s="19">
        <v>0</v>
      </c>
      <c r="O321" s="19">
        <v>1001</v>
      </c>
      <c r="P321" s="19">
        <v>9508</v>
      </c>
      <c r="Q321" s="19">
        <v>60756120</v>
      </c>
      <c r="S321" t="str">
        <f>VLOOKUP($C321,[1]FPBD2023!$B$1:$E$982,4,0)</f>
        <v>DOM</v>
      </c>
    </row>
    <row r="322" spans="1:19" x14ac:dyDescent="0.35">
      <c r="A322" s="22">
        <f t="shared" si="11"/>
        <v>317</v>
      </c>
      <c r="B322" t="s">
        <v>1414</v>
      </c>
      <c r="C322" t="s">
        <v>1415</v>
      </c>
      <c r="D322" s="19">
        <v>0</v>
      </c>
      <c r="E322" s="19">
        <v>0</v>
      </c>
      <c r="F322" s="19">
        <v>0</v>
      </c>
      <c r="G322" s="19">
        <v>0</v>
      </c>
      <c r="H322" s="19">
        <v>4010</v>
      </c>
      <c r="I322" s="19">
        <v>0</v>
      </c>
      <c r="J322" s="19">
        <v>0</v>
      </c>
      <c r="K322" s="19">
        <v>0</v>
      </c>
      <c r="L322" s="19">
        <v>0</v>
      </c>
      <c r="M322" s="19">
        <v>4010</v>
      </c>
      <c r="N322" s="19">
        <v>0</v>
      </c>
      <c r="O322" s="19">
        <v>0</v>
      </c>
      <c r="P322" s="19">
        <v>8020</v>
      </c>
      <c r="Q322" s="19">
        <v>53618432</v>
      </c>
      <c r="S322" t="e">
        <f>VLOOKUP($C322,[1]FPBD2023!$B$1:$E$982,4,0)</f>
        <v>#N/A</v>
      </c>
    </row>
    <row r="323" spans="1:19" x14ac:dyDescent="0.35">
      <c r="A323" s="22">
        <f t="shared" si="11"/>
        <v>318</v>
      </c>
      <c r="B323" t="s">
        <v>385</v>
      </c>
      <c r="C323" t="s">
        <v>386</v>
      </c>
      <c r="D323" s="19">
        <v>0</v>
      </c>
      <c r="E323" s="19">
        <v>92</v>
      </c>
      <c r="F323" s="19">
        <v>92</v>
      </c>
      <c r="G323" s="19">
        <v>92</v>
      </c>
      <c r="H323" s="19">
        <v>92</v>
      </c>
      <c r="I323" s="19">
        <v>92</v>
      </c>
      <c r="J323" s="19">
        <v>185</v>
      </c>
      <c r="K323" s="19">
        <v>185</v>
      </c>
      <c r="L323" s="19">
        <v>0</v>
      </c>
      <c r="M323" s="19">
        <v>185</v>
      </c>
      <c r="N323" s="19">
        <v>185</v>
      </c>
      <c r="O323" s="19">
        <v>92</v>
      </c>
      <c r="P323" s="19">
        <v>1292</v>
      </c>
      <c r="Q323" s="19">
        <v>516800</v>
      </c>
      <c r="S323" t="str">
        <f>VLOOKUP($C323,[1]FPBD2023!$B$1:$E$982,4,0)</f>
        <v>DOM</v>
      </c>
    </row>
    <row r="324" spans="1:19" x14ac:dyDescent="0.35">
      <c r="A324" s="22">
        <f t="shared" si="11"/>
        <v>319</v>
      </c>
      <c r="B324" t="s">
        <v>1416</v>
      </c>
      <c r="C324" t="s">
        <v>1417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26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26</v>
      </c>
      <c r="Q324" s="19">
        <v>25272</v>
      </c>
      <c r="S324" t="str">
        <f>VLOOKUP($C324,[1]FPBD2023!$B$1:$E$982,4,0)</f>
        <v>DOM</v>
      </c>
    </row>
    <row r="325" spans="1:19" x14ac:dyDescent="0.35">
      <c r="A325" s="22">
        <f t="shared" si="11"/>
        <v>320</v>
      </c>
      <c r="B325" t="s">
        <v>1418</v>
      </c>
      <c r="C325" t="s">
        <v>1419</v>
      </c>
      <c r="D325" s="19">
        <v>0</v>
      </c>
      <c r="E325" s="19">
        <v>235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235</v>
      </c>
      <c r="L325" s="19">
        <v>0</v>
      </c>
      <c r="M325" s="19">
        <v>0</v>
      </c>
      <c r="N325" s="19">
        <v>235</v>
      </c>
      <c r="O325" s="19">
        <v>0</v>
      </c>
      <c r="P325" s="19">
        <v>705</v>
      </c>
      <c r="Q325" s="19">
        <v>685260</v>
      </c>
      <c r="S325" t="str">
        <f>VLOOKUP($C325,[1]FPBD2023!$B$1:$E$982,4,0)</f>
        <v>DOM</v>
      </c>
    </row>
    <row r="326" spans="1:19" x14ac:dyDescent="0.35">
      <c r="A326" s="22">
        <f t="shared" si="11"/>
        <v>321</v>
      </c>
      <c r="B326" t="s">
        <v>1420</v>
      </c>
      <c r="C326" t="s">
        <v>1421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308</v>
      </c>
      <c r="L326" s="19">
        <v>0</v>
      </c>
      <c r="M326" s="19">
        <v>0</v>
      </c>
      <c r="N326" s="19">
        <v>308</v>
      </c>
      <c r="O326" s="19">
        <v>0</v>
      </c>
      <c r="P326" s="19">
        <v>616</v>
      </c>
      <c r="Q326" s="19">
        <v>1373680</v>
      </c>
      <c r="S326" t="e">
        <f>VLOOKUP($C326,[1]FPBD2023!$B$1:$E$982,4,0)</f>
        <v>#N/A</v>
      </c>
    </row>
    <row r="327" spans="1:19" x14ac:dyDescent="0.35">
      <c r="A327" s="22">
        <f t="shared" ref="A327:A390" si="13">1+A326</f>
        <v>322</v>
      </c>
      <c r="B327" t="s">
        <v>1422</v>
      </c>
      <c r="C327" t="s">
        <v>1423</v>
      </c>
      <c r="D327" s="19">
        <v>0</v>
      </c>
      <c r="E327" s="19">
        <v>0</v>
      </c>
      <c r="F327" s="19">
        <v>251</v>
      </c>
      <c r="G327" s="19">
        <v>0</v>
      </c>
      <c r="H327" s="19">
        <v>0</v>
      </c>
      <c r="I327" s="19">
        <v>0</v>
      </c>
      <c r="J327" s="19">
        <v>52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303</v>
      </c>
      <c r="Q327" s="19">
        <v>294516</v>
      </c>
      <c r="S327" t="str">
        <f>VLOOKUP($C327,[1]FPBD2023!$B$1:$E$982,4,0)</f>
        <v>DOM</v>
      </c>
    </row>
    <row r="328" spans="1:19" x14ac:dyDescent="0.35">
      <c r="A328" s="22">
        <f t="shared" si="13"/>
        <v>323</v>
      </c>
      <c r="B328" t="s">
        <v>387</v>
      </c>
      <c r="C328" t="s">
        <v>388</v>
      </c>
      <c r="D328" s="19">
        <v>0</v>
      </c>
      <c r="E328" s="19">
        <v>357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166</v>
      </c>
      <c r="L328" s="19">
        <v>0</v>
      </c>
      <c r="M328" s="19">
        <v>0</v>
      </c>
      <c r="N328" s="19">
        <v>82</v>
      </c>
      <c r="O328" s="19">
        <v>0</v>
      </c>
      <c r="P328" s="19">
        <v>605</v>
      </c>
      <c r="Q328" s="19">
        <v>588060</v>
      </c>
      <c r="S328" t="str">
        <f>VLOOKUP($C328,[1]FPBD2023!$B$1:$E$982,4,0)</f>
        <v>DOM</v>
      </c>
    </row>
    <row r="329" spans="1:19" x14ac:dyDescent="0.35">
      <c r="A329" s="22">
        <f t="shared" si="13"/>
        <v>324</v>
      </c>
      <c r="B329" t="s">
        <v>389</v>
      </c>
      <c r="C329" t="s">
        <v>390</v>
      </c>
      <c r="D329" s="19">
        <v>0</v>
      </c>
      <c r="E329" s="19">
        <v>14561</v>
      </c>
      <c r="F329" s="19">
        <v>11648</v>
      </c>
      <c r="G329" s="19">
        <v>0</v>
      </c>
      <c r="H329" s="19">
        <v>0</v>
      </c>
      <c r="I329" s="19">
        <v>0</v>
      </c>
      <c r="J329" s="19">
        <v>14561</v>
      </c>
      <c r="K329" s="19">
        <v>11648</v>
      </c>
      <c r="L329" s="19">
        <v>0</v>
      </c>
      <c r="M329" s="19">
        <v>0</v>
      </c>
      <c r="N329" s="19">
        <v>0</v>
      </c>
      <c r="O329" s="19">
        <v>0</v>
      </c>
      <c r="P329" s="19">
        <v>52418</v>
      </c>
      <c r="Q329" s="19">
        <v>30926620</v>
      </c>
      <c r="S329" t="str">
        <f>VLOOKUP($C329,[1]FPBD2023!$B$1:$E$982,4,0)</f>
        <v>DOM</v>
      </c>
    </row>
    <row r="330" spans="1:19" x14ac:dyDescent="0.35">
      <c r="A330" s="22">
        <f t="shared" si="13"/>
        <v>325</v>
      </c>
      <c r="B330" t="s">
        <v>391</v>
      </c>
      <c r="C330" t="s">
        <v>392</v>
      </c>
      <c r="D330" s="19">
        <v>2861</v>
      </c>
      <c r="E330" s="19">
        <v>0</v>
      </c>
      <c r="F330" s="19">
        <v>0</v>
      </c>
      <c r="G330" s="19">
        <v>2861</v>
      </c>
      <c r="H330" s="19">
        <v>0</v>
      </c>
      <c r="I330" s="19">
        <v>2861</v>
      </c>
      <c r="J330" s="19">
        <v>0</v>
      </c>
      <c r="K330" s="19">
        <v>2861</v>
      </c>
      <c r="L330" s="19">
        <v>2861</v>
      </c>
      <c r="M330" s="19">
        <v>0</v>
      </c>
      <c r="N330" s="19">
        <v>2861</v>
      </c>
      <c r="O330" s="19">
        <v>2861</v>
      </c>
      <c r="P330" s="19">
        <v>20027</v>
      </c>
      <c r="Q330" s="19">
        <v>11815930</v>
      </c>
      <c r="S330" t="str">
        <f>VLOOKUP($C330,[1]FPBD2023!$B$1:$E$982,4,0)</f>
        <v>DOM</v>
      </c>
    </row>
    <row r="331" spans="1:19" x14ac:dyDescent="0.35">
      <c r="A331" s="22">
        <f t="shared" si="13"/>
        <v>326</v>
      </c>
      <c r="B331" t="s">
        <v>393</v>
      </c>
      <c r="C331" t="s">
        <v>394</v>
      </c>
      <c r="D331" s="19">
        <v>1960</v>
      </c>
      <c r="E331" s="19">
        <v>0</v>
      </c>
      <c r="F331" s="19">
        <v>0</v>
      </c>
      <c r="G331" s="19">
        <v>1960</v>
      </c>
      <c r="H331" s="19">
        <v>1960</v>
      </c>
      <c r="I331" s="19">
        <v>1960</v>
      </c>
      <c r="J331" s="19">
        <v>0</v>
      </c>
      <c r="K331" s="19">
        <v>0</v>
      </c>
      <c r="L331" s="19">
        <v>1960</v>
      </c>
      <c r="M331" s="19">
        <v>1960</v>
      </c>
      <c r="N331" s="19">
        <v>1960</v>
      </c>
      <c r="O331" s="19">
        <v>0</v>
      </c>
      <c r="P331" s="19">
        <v>13720</v>
      </c>
      <c r="Q331" s="19">
        <v>8094800</v>
      </c>
      <c r="S331" t="str">
        <f>VLOOKUP($C331,[1]FPBD2023!$B$1:$E$982,4,0)</f>
        <v>DOM</v>
      </c>
    </row>
    <row r="332" spans="1:19" x14ac:dyDescent="0.35">
      <c r="A332" s="22">
        <f t="shared" si="13"/>
        <v>327</v>
      </c>
      <c r="B332" t="s">
        <v>395</v>
      </c>
      <c r="C332" t="s">
        <v>396</v>
      </c>
      <c r="D332" s="19">
        <v>0</v>
      </c>
      <c r="E332" s="19">
        <v>0</v>
      </c>
      <c r="F332" s="19">
        <v>980</v>
      </c>
      <c r="G332" s="19">
        <v>0</v>
      </c>
      <c r="H332" s="19">
        <v>0</v>
      </c>
      <c r="I332" s="19">
        <v>980</v>
      </c>
      <c r="J332" s="19">
        <v>0</v>
      </c>
      <c r="K332" s="19">
        <v>980</v>
      </c>
      <c r="L332" s="19">
        <v>0</v>
      </c>
      <c r="M332" s="19">
        <v>980</v>
      </c>
      <c r="N332" s="19">
        <v>0</v>
      </c>
      <c r="O332" s="19">
        <v>490</v>
      </c>
      <c r="P332" s="19">
        <v>4410</v>
      </c>
      <c r="Q332" s="19">
        <v>13428450</v>
      </c>
      <c r="S332" t="str">
        <f>VLOOKUP($C332,[1]FPBD2023!$B$1:$E$982,4,0)</f>
        <v>DOM</v>
      </c>
    </row>
    <row r="333" spans="1:19" x14ac:dyDescent="0.35">
      <c r="A333" s="22">
        <f t="shared" si="13"/>
        <v>328</v>
      </c>
      <c r="B333" t="s">
        <v>397</v>
      </c>
      <c r="C333" t="s">
        <v>398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1501</v>
      </c>
      <c r="M333" s="19">
        <v>1501</v>
      </c>
      <c r="N333" s="19">
        <v>1501</v>
      </c>
      <c r="O333" s="19">
        <v>1501</v>
      </c>
      <c r="P333" s="19">
        <v>6004</v>
      </c>
      <c r="Q333" s="19">
        <v>38365560</v>
      </c>
      <c r="S333" t="str">
        <f>VLOOKUP($C333,[1]FPBD2023!$B$1:$E$982,4,0)</f>
        <v>DOM</v>
      </c>
    </row>
    <row r="334" spans="1:19" x14ac:dyDescent="0.35">
      <c r="A334" s="22">
        <f t="shared" si="13"/>
        <v>329</v>
      </c>
      <c r="B334" t="s">
        <v>399</v>
      </c>
      <c r="C334" t="s">
        <v>400</v>
      </c>
      <c r="D334" s="19">
        <v>0</v>
      </c>
      <c r="E334" s="19">
        <v>0</v>
      </c>
      <c r="F334" s="19">
        <v>806</v>
      </c>
      <c r="G334" s="19">
        <v>0</v>
      </c>
      <c r="H334" s="19">
        <v>0</v>
      </c>
      <c r="I334" s="19">
        <v>806</v>
      </c>
      <c r="J334" s="19">
        <v>0</v>
      </c>
      <c r="K334" s="19">
        <v>0</v>
      </c>
      <c r="L334" s="19">
        <v>0</v>
      </c>
      <c r="M334" s="19">
        <v>806</v>
      </c>
      <c r="N334" s="19">
        <v>0</v>
      </c>
      <c r="O334" s="19">
        <v>0</v>
      </c>
      <c r="P334" s="19">
        <v>2418</v>
      </c>
      <c r="Q334" s="19">
        <v>1571700</v>
      </c>
      <c r="S334" t="str">
        <f>VLOOKUP($C334,[1]FPBD2023!$B$1:$E$982,4,0)</f>
        <v>DOM</v>
      </c>
    </row>
    <row r="335" spans="1:19" x14ac:dyDescent="0.35">
      <c r="A335" s="22">
        <f t="shared" si="13"/>
        <v>330</v>
      </c>
      <c r="B335" t="s">
        <v>401</v>
      </c>
      <c r="C335" t="s">
        <v>402</v>
      </c>
      <c r="D335" s="19">
        <v>806</v>
      </c>
      <c r="E335" s="19">
        <v>806</v>
      </c>
      <c r="F335" s="19">
        <v>0</v>
      </c>
      <c r="G335" s="19">
        <v>806</v>
      </c>
      <c r="H335" s="19">
        <v>806</v>
      </c>
      <c r="I335" s="19">
        <v>806</v>
      </c>
      <c r="J335" s="19">
        <v>806</v>
      </c>
      <c r="K335" s="19">
        <v>806</v>
      </c>
      <c r="L335" s="19">
        <v>806</v>
      </c>
      <c r="M335" s="19">
        <v>806</v>
      </c>
      <c r="N335" s="19">
        <v>806</v>
      </c>
      <c r="O335" s="19">
        <v>806</v>
      </c>
      <c r="P335" s="19">
        <v>8866</v>
      </c>
      <c r="Q335" s="19">
        <v>5492487</v>
      </c>
      <c r="S335" t="str">
        <f>VLOOKUP($C335,[1]FPBD2023!$B$1:$E$982,4,0)</f>
        <v>DOM</v>
      </c>
    </row>
    <row r="336" spans="1:19" x14ac:dyDescent="0.35">
      <c r="A336" s="22">
        <f t="shared" si="13"/>
        <v>331</v>
      </c>
      <c r="B336" t="s">
        <v>1424</v>
      </c>
      <c r="C336" t="s">
        <v>1425</v>
      </c>
      <c r="D336" s="19">
        <v>1498</v>
      </c>
      <c r="E336" s="19">
        <v>0</v>
      </c>
      <c r="F336" s="19">
        <v>1997</v>
      </c>
      <c r="G336" s="19">
        <v>0</v>
      </c>
      <c r="H336" s="19">
        <v>1997</v>
      </c>
      <c r="I336" s="19">
        <v>0</v>
      </c>
      <c r="J336" s="19">
        <v>1997</v>
      </c>
      <c r="K336" s="19">
        <v>0</v>
      </c>
      <c r="L336" s="19">
        <v>1997</v>
      </c>
      <c r="M336" s="19">
        <v>0</v>
      </c>
      <c r="N336" s="19">
        <v>1498</v>
      </c>
      <c r="O336" s="19">
        <v>0</v>
      </c>
      <c r="P336" s="19">
        <v>10984</v>
      </c>
      <c r="Q336" s="19">
        <v>70187760</v>
      </c>
      <c r="S336" t="str">
        <f>VLOOKUP($C336,[1]FPBD2023!$B$1:$E$982,4,0)</f>
        <v>DOM</v>
      </c>
    </row>
    <row r="337" spans="1:19" x14ac:dyDescent="0.35">
      <c r="A337" s="22">
        <f t="shared" si="13"/>
        <v>332</v>
      </c>
      <c r="B337" t="s">
        <v>403</v>
      </c>
      <c r="C337" t="s">
        <v>404</v>
      </c>
      <c r="D337" s="19">
        <v>5991</v>
      </c>
      <c r="E337" s="19">
        <v>4992</v>
      </c>
      <c r="F337" s="19">
        <v>5492</v>
      </c>
      <c r="G337" s="19">
        <v>8487</v>
      </c>
      <c r="H337" s="19">
        <v>9486</v>
      </c>
      <c r="I337" s="19">
        <v>2496</v>
      </c>
      <c r="J337" s="19">
        <v>7988</v>
      </c>
      <c r="K337" s="19">
        <v>3495</v>
      </c>
      <c r="L337" s="19">
        <v>5492</v>
      </c>
      <c r="M337" s="19">
        <v>7988</v>
      </c>
      <c r="N337" s="19">
        <v>8986</v>
      </c>
      <c r="O337" s="19">
        <v>4992</v>
      </c>
      <c r="P337" s="19">
        <v>75885</v>
      </c>
      <c r="Q337" s="19">
        <v>484905150</v>
      </c>
      <c r="S337" t="str">
        <f>VLOOKUP($C337,[1]FPBD2023!$B$1:$E$982,4,0)</f>
        <v>DOM</v>
      </c>
    </row>
    <row r="338" spans="1:19" x14ac:dyDescent="0.35">
      <c r="A338" s="22">
        <f t="shared" si="13"/>
        <v>333</v>
      </c>
      <c r="B338" t="s">
        <v>405</v>
      </c>
      <c r="C338" t="s">
        <v>406</v>
      </c>
      <c r="D338" s="19">
        <v>1498</v>
      </c>
      <c r="E338" s="19">
        <v>0</v>
      </c>
      <c r="F338" s="19">
        <v>1498</v>
      </c>
      <c r="G338" s="19">
        <v>0</v>
      </c>
      <c r="H338" s="19">
        <v>1498</v>
      </c>
      <c r="I338" s="19">
        <v>0</v>
      </c>
      <c r="J338" s="19">
        <v>0</v>
      </c>
      <c r="K338" s="19">
        <v>0</v>
      </c>
      <c r="L338" s="19">
        <v>1498</v>
      </c>
      <c r="M338" s="19">
        <v>0</v>
      </c>
      <c r="N338" s="19">
        <v>1498</v>
      </c>
      <c r="O338" s="19">
        <v>0</v>
      </c>
      <c r="P338" s="19">
        <v>7490</v>
      </c>
      <c r="Q338" s="19">
        <v>47861100</v>
      </c>
      <c r="S338" t="str">
        <f>VLOOKUP($C338,[1]FPBD2023!$B$1:$E$982,4,0)</f>
        <v>DOM</v>
      </c>
    </row>
    <row r="339" spans="1:19" x14ac:dyDescent="0.35">
      <c r="A339" s="22">
        <f t="shared" si="13"/>
        <v>334</v>
      </c>
      <c r="B339" t="s">
        <v>407</v>
      </c>
      <c r="C339" t="s">
        <v>408</v>
      </c>
      <c r="D339" s="19">
        <v>3495</v>
      </c>
      <c r="E339" s="19">
        <v>3994</v>
      </c>
      <c r="F339" s="19">
        <v>3495</v>
      </c>
      <c r="G339" s="19">
        <v>4493</v>
      </c>
      <c r="H339" s="19">
        <v>483</v>
      </c>
      <c r="I339" s="19">
        <v>3495</v>
      </c>
      <c r="J339" s="19">
        <v>3994</v>
      </c>
      <c r="K339" s="19">
        <v>2496</v>
      </c>
      <c r="L339" s="19">
        <v>2496</v>
      </c>
      <c r="M339" s="19">
        <v>2979</v>
      </c>
      <c r="N339" s="19">
        <v>6490</v>
      </c>
      <c r="O339" s="19">
        <v>2995</v>
      </c>
      <c r="P339" s="19">
        <v>40905</v>
      </c>
      <c r="Q339" s="19">
        <v>261382950</v>
      </c>
      <c r="S339" t="str">
        <f>VLOOKUP($C339,[1]FPBD2023!$B$1:$E$982,4,0)</f>
        <v>DOM</v>
      </c>
    </row>
    <row r="340" spans="1:19" x14ac:dyDescent="0.35">
      <c r="A340" s="22">
        <f t="shared" si="13"/>
        <v>335</v>
      </c>
      <c r="B340" t="s">
        <v>1426</v>
      </c>
      <c r="C340" t="s">
        <v>1427</v>
      </c>
      <c r="D340" s="19">
        <v>13052</v>
      </c>
      <c r="E340" s="19">
        <v>0</v>
      </c>
      <c r="F340" s="19">
        <v>9789</v>
      </c>
      <c r="G340" s="19">
        <v>16315</v>
      </c>
      <c r="H340" s="19">
        <v>16315</v>
      </c>
      <c r="I340" s="19">
        <v>9789</v>
      </c>
      <c r="J340" s="19">
        <v>0</v>
      </c>
      <c r="K340" s="19">
        <v>0</v>
      </c>
      <c r="L340" s="19">
        <v>16315</v>
      </c>
      <c r="M340" s="19">
        <v>16315</v>
      </c>
      <c r="N340" s="19">
        <v>9789</v>
      </c>
      <c r="O340" s="19">
        <v>6526</v>
      </c>
      <c r="P340" s="19">
        <v>114205</v>
      </c>
      <c r="Q340" s="19">
        <v>58701370</v>
      </c>
      <c r="S340" t="e">
        <f>VLOOKUP($C340,[1]FPBD2023!$B$1:$E$982,4,0)</f>
        <v>#N/A</v>
      </c>
    </row>
    <row r="341" spans="1:19" x14ac:dyDescent="0.35">
      <c r="A341" s="22">
        <f t="shared" si="13"/>
        <v>336</v>
      </c>
      <c r="B341" t="s">
        <v>409</v>
      </c>
      <c r="C341" t="s">
        <v>410</v>
      </c>
      <c r="D341" s="19">
        <v>1958</v>
      </c>
      <c r="E341" s="19">
        <v>0</v>
      </c>
      <c r="F341" s="19">
        <v>0</v>
      </c>
      <c r="G341" s="19">
        <v>1958</v>
      </c>
      <c r="H341" s="19">
        <v>1958</v>
      </c>
      <c r="I341" s="19">
        <v>1958</v>
      </c>
      <c r="J341" s="19">
        <v>0</v>
      </c>
      <c r="K341" s="19">
        <v>1958</v>
      </c>
      <c r="L341" s="19">
        <v>0</v>
      </c>
      <c r="M341" s="19">
        <v>1958</v>
      </c>
      <c r="N341" s="19">
        <v>0</v>
      </c>
      <c r="O341" s="19">
        <v>1958</v>
      </c>
      <c r="P341" s="19">
        <v>13706</v>
      </c>
      <c r="Q341" s="19">
        <v>8908900</v>
      </c>
      <c r="S341" t="str">
        <f>VLOOKUP($C341,[1]FPBD2023!$B$1:$E$982,4,0)</f>
        <v>DOM</v>
      </c>
    </row>
    <row r="342" spans="1:19" x14ac:dyDescent="0.35">
      <c r="A342" s="22">
        <f t="shared" si="13"/>
        <v>337</v>
      </c>
      <c r="B342" t="s">
        <v>411</v>
      </c>
      <c r="C342" t="s">
        <v>412</v>
      </c>
      <c r="D342" s="19">
        <v>11102</v>
      </c>
      <c r="E342" s="19">
        <v>11529</v>
      </c>
      <c r="F342" s="19">
        <v>4270</v>
      </c>
      <c r="G342" s="19">
        <v>12383</v>
      </c>
      <c r="H342" s="19">
        <v>10675</v>
      </c>
      <c r="I342" s="19">
        <v>7259</v>
      </c>
      <c r="J342" s="19">
        <v>11102</v>
      </c>
      <c r="K342" s="19">
        <v>11102</v>
      </c>
      <c r="L342" s="19">
        <v>11529</v>
      </c>
      <c r="M342" s="19">
        <v>11102</v>
      </c>
      <c r="N342" s="19">
        <v>11529</v>
      </c>
      <c r="O342" s="19">
        <v>11529</v>
      </c>
      <c r="P342" s="19">
        <v>125111</v>
      </c>
      <c r="Q342" s="19">
        <v>135119880</v>
      </c>
      <c r="S342" t="str">
        <f>VLOOKUP($C342,[1]FPBD2023!$B$1:$E$982,4,0)</f>
        <v>DOM</v>
      </c>
    </row>
    <row r="343" spans="1:19" x14ac:dyDescent="0.35">
      <c r="A343" s="22">
        <f t="shared" si="13"/>
        <v>338</v>
      </c>
      <c r="B343" t="s">
        <v>1428</v>
      </c>
      <c r="C343" t="s">
        <v>1429</v>
      </c>
      <c r="D343" s="19">
        <v>1015</v>
      </c>
      <c r="E343" s="19">
        <v>0</v>
      </c>
      <c r="F343" s="19">
        <v>2030</v>
      </c>
      <c r="G343" s="19">
        <v>0</v>
      </c>
      <c r="H343" s="19">
        <v>2030</v>
      </c>
      <c r="I343" s="19">
        <v>2030</v>
      </c>
      <c r="J343" s="19">
        <v>0</v>
      </c>
      <c r="K343" s="19">
        <v>2030</v>
      </c>
      <c r="L343" s="19">
        <v>2030</v>
      </c>
      <c r="M343" s="19">
        <v>2030</v>
      </c>
      <c r="N343" s="19">
        <v>2030</v>
      </c>
      <c r="O343" s="19">
        <v>1015</v>
      </c>
      <c r="P343" s="19">
        <v>16240</v>
      </c>
      <c r="Q343" s="19">
        <v>7145600</v>
      </c>
      <c r="S343" t="e">
        <f>VLOOKUP($C343,[1]FPBD2023!$B$1:$E$982,4,0)</f>
        <v>#N/A</v>
      </c>
    </row>
    <row r="344" spans="1:19" x14ac:dyDescent="0.35">
      <c r="A344" s="22">
        <f t="shared" si="13"/>
        <v>339</v>
      </c>
      <c r="B344" t="s">
        <v>1430</v>
      </c>
      <c r="C344" t="s">
        <v>1431</v>
      </c>
      <c r="D344" s="19">
        <v>1015</v>
      </c>
      <c r="E344" s="19">
        <v>0</v>
      </c>
      <c r="F344" s="19">
        <v>2030</v>
      </c>
      <c r="G344" s="19">
        <v>0</v>
      </c>
      <c r="H344" s="19">
        <v>0</v>
      </c>
      <c r="I344" s="19">
        <v>2030</v>
      </c>
      <c r="J344" s="19">
        <v>0</v>
      </c>
      <c r="K344" s="19">
        <v>0</v>
      </c>
      <c r="L344" s="19">
        <v>2030</v>
      </c>
      <c r="M344" s="19">
        <v>0</v>
      </c>
      <c r="N344" s="19">
        <v>0</v>
      </c>
      <c r="O344" s="19">
        <v>1015</v>
      </c>
      <c r="P344" s="19">
        <v>8120</v>
      </c>
      <c r="Q344" s="19">
        <v>3572800</v>
      </c>
      <c r="S344" t="e">
        <f>VLOOKUP($C344,[1]FPBD2023!$B$1:$E$982,4,0)</f>
        <v>#N/A</v>
      </c>
    </row>
    <row r="345" spans="1:19" x14ac:dyDescent="0.35">
      <c r="A345" s="22">
        <f t="shared" si="13"/>
        <v>340</v>
      </c>
      <c r="B345" t="s">
        <v>1432</v>
      </c>
      <c r="C345" t="s">
        <v>1433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1015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1015</v>
      </c>
      <c r="Q345" s="19">
        <v>446600</v>
      </c>
      <c r="S345" t="e">
        <f>VLOOKUP($C345,[1]FPBD2023!$B$1:$E$982,4,0)</f>
        <v>#N/A</v>
      </c>
    </row>
    <row r="346" spans="1:19" x14ac:dyDescent="0.35">
      <c r="A346" s="22">
        <f t="shared" si="13"/>
        <v>341</v>
      </c>
      <c r="B346" t="s">
        <v>1434</v>
      </c>
      <c r="C346" t="s">
        <v>1435</v>
      </c>
      <c r="D346" s="19">
        <v>1015</v>
      </c>
      <c r="E346" s="19">
        <v>2030</v>
      </c>
      <c r="F346" s="19">
        <v>0</v>
      </c>
      <c r="G346" s="19">
        <v>0</v>
      </c>
      <c r="H346" s="19">
        <v>2030</v>
      </c>
      <c r="I346" s="19">
        <v>0</v>
      </c>
      <c r="J346" s="19">
        <v>2030</v>
      </c>
      <c r="K346" s="19">
        <v>0</v>
      </c>
      <c r="L346" s="19">
        <v>0</v>
      </c>
      <c r="M346" s="19">
        <v>2030</v>
      </c>
      <c r="N346" s="19">
        <v>0</v>
      </c>
      <c r="O346" s="19">
        <v>1015</v>
      </c>
      <c r="P346" s="19">
        <v>10150</v>
      </c>
      <c r="Q346" s="19">
        <v>4466000</v>
      </c>
      <c r="S346" t="e">
        <f>VLOOKUP($C346,[1]FPBD2023!$B$1:$E$982,4,0)</f>
        <v>#N/A</v>
      </c>
    </row>
    <row r="347" spans="1:19" x14ac:dyDescent="0.35">
      <c r="A347" s="22">
        <f t="shared" si="13"/>
        <v>342</v>
      </c>
      <c r="B347" t="s">
        <v>413</v>
      </c>
      <c r="C347" t="s">
        <v>414</v>
      </c>
      <c r="D347" s="19">
        <v>2340</v>
      </c>
      <c r="E347" s="19">
        <v>1755</v>
      </c>
      <c r="F347" s="19">
        <v>1755</v>
      </c>
      <c r="G347" s="19">
        <v>1755</v>
      </c>
      <c r="H347" s="19">
        <v>2340</v>
      </c>
      <c r="I347" s="19">
        <v>1170</v>
      </c>
      <c r="J347" s="19">
        <v>1755</v>
      </c>
      <c r="K347" s="19">
        <v>1755</v>
      </c>
      <c r="L347" s="19">
        <v>2340</v>
      </c>
      <c r="M347" s="19">
        <v>1755</v>
      </c>
      <c r="N347" s="19">
        <v>1755</v>
      </c>
      <c r="O347" s="19">
        <v>1755</v>
      </c>
      <c r="P347" s="19">
        <v>22230</v>
      </c>
      <c r="Q347" s="19">
        <v>13771485</v>
      </c>
      <c r="S347" t="str">
        <f>VLOOKUP($C347,[1]FPBD2023!$B$1:$E$982,4,0)</f>
        <v>DOM</v>
      </c>
    </row>
    <row r="348" spans="1:19" x14ac:dyDescent="0.35">
      <c r="A348" s="22">
        <f t="shared" si="13"/>
        <v>343</v>
      </c>
      <c r="B348" t="s">
        <v>415</v>
      </c>
      <c r="C348" t="s">
        <v>416</v>
      </c>
      <c r="D348" s="19">
        <v>109</v>
      </c>
      <c r="E348" s="19">
        <v>0</v>
      </c>
      <c r="F348" s="19">
        <v>109</v>
      </c>
      <c r="G348" s="19">
        <v>109</v>
      </c>
      <c r="H348" s="19">
        <v>109</v>
      </c>
      <c r="I348" s="19">
        <v>0</v>
      </c>
      <c r="J348" s="19">
        <v>109</v>
      </c>
      <c r="K348" s="19">
        <v>109</v>
      </c>
      <c r="L348" s="19">
        <v>109</v>
      </c>
      <c r="M348" s="19">
        <v>0</v>
      </c>
      <c r="N348" s="19">
        <v>109</v>
      </c>
      <c r="O348" s="19">
        <v>0</v>
      </c>
      <c r="P348" s="19">
        <v>872</v>
      </c>
      <c r="Q348" s="19">
        <v>815320</v>
      </c>
      <c r="S348" t="str">
        <f>VLOOKUP($C348,[1]FPBD2023!$B$1:$E$982,4,0)</f>
        <v>DOM</v>
      </c>
    </row>
    <row r="349" spans="1:19" x14ac:dyDescent="0.35">
      <c r="A349" s="22">
        <f t="shared" si="13"/>
        <v>344</v>
      </c>
      <c r="B349" t="s">
        <v>417</v>
      </c>
      <c r="C349" t="s">
        <v>418</v>
      </c>
      <c r="D349" s="19">
        <v>0</v>
      </c>
      <c r="E349" s="19">
        <v>0</v>
      </c>
      <c r="F349" s="19">
        <v>0</v>
      </c>
      <c r="G349" s="19">
        <v>0</v>
      </c>
      <c r="H349" s="19">
        <v>1015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1015</v>
      </c>
      <c r="P349" s="19">
        <v>2030</v>
      </c>
      <c r="Q349" s="19">
        <v>994700</v>
      </c>
      <c r="S349" t="str">
        <f>VLOOKUP($C349,[1]FPBD2023!$B$1:$E$982,4,0)</f>
        <v>DOM</v>
      </c>
    </row>
    <row r="350" spans="1:19" x14ac:dyDescent="0.35">
      <c r="A350" s="22">
        <f t="shared" si="13"/>
        <v>345</v>
      </c>
      <c r="B350" t="s">
        <v>419</v>
      </c>
      <c r="C350" t="s">
        <v>420</v>
      </c>
      <c r="D350" s="19">
        <v>41700</v>
      </c>
      <c r="E350" s="19">
        <v>41700</v>
      </c>
      <c r="F350" s="19">
        <v>20850</v>
      </c>
      <c r="G350" s="19">
        <v>20850</v>
      </c>
      <c r="H350" s="19">
        <v>41700</v>
      </c>
      <c r="I350" s="19">
        <v>62550</v>
      </c>
      <c r="J350" s="19">
        <v>41700</v>
      </c>
      <c r="K350" s="19">
        <v>20850</v>
      </c>
      <c r="L350" s="19">
        <v>20850</v>
      </c>
      <c r="M350" s="19">
        <v>41700</v>
      </c>
      <c r="N350" s="19">
        <v>20850</v>
      </c>
      <c r="O350" s="19">
        <v>0</v>
      </c>
      <c r="P350" s="19">
        <v>375300</v>
      </c>
      <c r="Q350" s="19">
        <v>185773500</v>
      </c>
      <c r="S350" t="str">
        <f>VLOOKUP($C350,[1]FPBD2023!$B$1:$E$982,4,0)</f>
        <v>DOM</v>
      </c>
    </row>
    <row r="351" spans="1:19" x14ac:dyDescent="0.35">
      <c r="A351" s="22">
        <f t="shared" si="13"/>
        <v>346</v>
      </c>
      <c r="B351" t="s">
        <v>421</v>
      </c>
      <c r="C351" t="s">
        <v>422</v>
      </c>
      <c r="D351" s="19">
        <v>33723</v>
      </c>
      <c r="E351" s="19">
        <v>33723</v>
      </c>
      <c r="F351" s="19">
        <v>16861</v>
      </c>
      <c r="G351" s="19">
        <v>33723</v>
      </c>
      <c r="H351" s="19">
        <v>33723</v>
      </c>
      <c r="I351" s="19">
        <v>33723</v>
      </c>
      <c r="J351" s="19">
        <v>33723</v>
      </c>
      <c r="K351" s="19">
        <v>33723</v>
      </c>
      <c r="L351" s="19">
        <v>33723</v>
      </c>
      <c r="M351" s="19">
        <v>16861</v>
      </c>
      <c r="N351" s="19">
        <v>16861</v>
      </c>
      <c r="O351" s="19">
        <v>16861</v>
      </c>
      <c r="P351" s="19">
        <v>337228</v>
      </c>
      <c r="Q351" s="19">
        <v>166927860</v>
      </c>
      <c r="S351" t="str">
        <f>VLOOKUP($C351,[1]FPBD2023!$B$1:$E$982,4,0)</f>
        <v>DOM</v>
      </c>
    </row>
    <row r="352" spans="1:19" x14ac:dyDescent="0.35">
      <c r="A352" s="22">
        <f t="shared" si="13"/>
        <v>347</v>
      </c>
      <c r="B352" t="s">
        <v>423</v>
      </c>
      <c r="C352" t="s">
        <v>424</v>
      </c>
      <c r="D352" s="19">
        <v>16275</v>
      </c>
      <c r="E352" s="19">
        <v>0</v>
      </c>
      <c r="F352" s="19">
        <v>0</v>
      </c>
      <c r="G352" s="19">
        <v>0</v>
      </c>
      <c r="H352" s="19">
        <v>16275</v>
      </c>
      <c r="I352" s="19">
        <v>0</v>
      </c>
      <c r="J352" s="19">
        <v>0</v>
      </c>
      <c r="K352" s="19">
        <v>16275</v>
      </c>
      <c r="L352" s="19">
        <v>0</v>
      </c>
      <c r="M352" s="19">
        <v>0</v>
      </c>
      <c r="N352" s="19">
        <v>0</v>
      </c>
      <c r="O352" s="19">
        <v>0</v>
      </c>
      <c r="P352" s="19">
        <v>48825</v>
      </c>
      <c r="Q352" s="19">
        <v>24168375</v>
      </c>
      <c r="S352" t="str">
        <f>VLOOKUP($C352,[1]FPBD2023!$B$1:$E$982,4,0)</f>
        <v>DOM</v>
      </c>
    </row>
    <row r="353" spans="1:20" x14ac:dyDescent="0.35">
      <c r="A353" s="22">
        <f t="shared" si="13"/>
        <v>348</v>
      </c>
      <c r="B353" t="s">
        <v>425</v>
      </c>
      <c r="C353" t="s">
        <v>426</v>
      </c>
      <c r="D353" s="19">
        <v>33200</v>
      </c>
      <c r="E353" s="19">
        <v>16600</v>
      </c>
      <c r="F353" s="19">
        <v>16600</v>
      </c>
      <c r="G353" s="19">
        <v>16600</v>
      </c>
      <c r="H353" s="19">
        <v>33200</v>
      </c>
      <c r="I353" s="19">
        <v>33200</v>
      </c>
      <c r="J353" s="19">
        <v>16600</v>
      </c>
      <c r="K353" s="19">
        <v>16600</v>
      </c>
      <c r="L353" s="19">
        <v>33200</v>
      </c>
      <c r="M353" s="19">
        <v>0</v>
      </c>
      <c r="N353" s="19">
        <v>16600</v>
      </c>
      <c r="O353" s="19">
        <v>16600</v>
      </c>
      <c r="P353" s="19">
        <v>249000</v>
      </c>
      <c r="Q353" s="19">
        <v>123255000</v>
      </c>
      <c r="S353" t="str">
        <f>VLOOKUP($C353,[1]FPBD2023!$B$1:$E$982,4,0)</f>
        <v>DOM</v>
      </c>
    </row>
    <row r="354" spans="1:20" x14ac:dyDescent="0.35">
      <c r="A354" s="22">
        <f t="shared" si="13"/>
        <v>349</v>
      </c>
      <c r="B354" t="s">
        <v>427</v>
      </c>
      <c r="C354" t="s">
        <v>428</v>
      </c>
      <c r="D354" s="19">
        <v>156764</v>
      </c>
      <c r="E354" s="19">
        <v>156764</v>
      </c>
      <c r="F354" s="19">
        <v>177666</v>
      </c>
      <c r="G354" s="19">
        <v>167215</v>
      </c>
      <c r="H354" s="19">
        <v>156764</v>
      </c>
      <c r="I354" s="19">
        <v>167215</v>
      </c>
      <c r="J354" s="19">
        <v>73157</v>
      </c>
      <c r="K354" s="19">
        <v>177666</v>
      </c>
      <c r="L354" s="19">
        <v>62706</v>
      </c>
      <c r="M354" s="19">
        <v>94059</v>
      </c>
      <c r="N354" s="19">
        <v>83608</v>
      </c>
      <c r="O354" s="19">
        <v>83608</v>
      </c>
      <c r="P354" s="19">
        <v>1557192</v>
      </c>
      <c r="Q354" s="19">
        <v>965459040</v>
      </c>
      <c r="S354" t="str">
        <f>VLOOKUP($C354,[1]FPBD2023!$B$1:$E$982,4,0)</f>
        <v>DOM</v>
      </c>
    </row>
    <row r="355" spans="1:20" x14ac:dyDescent="0.35">
      <c r="A355" s="22">
        <f t="shared" si="13"/>
        <v>350</v>
      </c>
      <c r="B355" t="s">
        <v>429</v>
      </c>
      <c r="C355" t="s">
        <v>430</v>
      </c>
      <c r="D355" s="19">
        <v>273600</v>
      </c>
      <c r="E355" s="19">
        <v>304000</v>
      </c>
      <c r="F355" s="19">
        <v>304000</v>
      </c>
      <c r="G355" s="19">
        <v>212800</v>
      </c>
      <c r="H355" s="19">
        <v>243200</v>
      </c>
      <c r="I355" s="19">
        <v>258400</v>
      </c>
      <c r="J355" s="19">
        <v>167200</v>
      </c>
      <c r="K355" s="19">
        <v>304000</v>
      </c>
      <c r="L355" s="19">
        <v>152000</v>
      </c>
      <c r="M355" s="19">
        <v>167200</v>
      </c>
      <c r="N355" s="19">
        <v>136800</v>
      </c>
      <c r="O355" s="19">
        <v>182400</v>
      </c>
      <c r="P355" s="19">
        <v>2705600</v>
      </c>
      <c r="Q355" s="19">
        <v>1555720000</v>
      </c>
      <c r="S355" t="str">
        <f>VLOOKUP($C355,[1]FPBD2023!$B$1:$E$982,4,0)</f>
        <v>DOM</v>
      </c>
    </row>
    <row r="356" spans="1:20" x14ac:dyDescent="0.35">
      <c r="A356" s="22">
        <f t="shared" si="13"/>
        <v>351</v>
      </c>
      <c r="B356" t="s">
        <v>431</v>
      </c>
      <c r="C356" t="s">
        <v>432</v>
      </c>
      <c r="D356" s="19">
        <v>31</v>
      </c>
      <c r="E356" s="19">
        <v>29</v>
      </c>
      <c r="F356" s="19">
        <v>33</v>
      </c>
      <c r="G356" s="19">
        <v>26</v>
      </c>
      <c r="H356" s="19">
        <v>31</v>
      </c>
      <c r="I356" s="19">
        <v>26</v>
      </c>
      <c r="J356" s="19">
        <v>39</v>
      </c>
      <c r="K356" s="19">
        <v>34</v>
      </c>
      <c r="L356" s="19">
        <v>34</v>
      </c>
      <c r="M356" s="19">
        <v>38</v>
      </c>
      <c r="N356" s="19">
        <v>34</v>
      </c>
      <c r="O356" s="19">
        <v>33</v>
      </c>
      <c r="P356" s="19">
        <v>388</v>
      </c>
      <c r="Q356" s="19">
        <v>44587020</v>
      </c>
      <c r="S356" t="str">
        <f>VLOOKUP($C356,[1]FPBD2023!$B$1:$E$982,4,0)</f>
        <v>DOM</v>
      </c>
    </row>
    <row r="357" spans="1:20" x14ac:dyDescent="0.35">
      <c r="A357" s="22">
        <f t="shared" si="13"/>
        <v>352</v>
      </c>
      <c r="B357" t="s">
        <v>433</v>
      </c>
      <c r="C357" t="s">
        <v>434</v>
      </c>
      <c r="D357" s="19">
        <v>85971</v>
      </c>
      <c r="E357" s="19">
        <v>0</v>
      </c>
      <c r="F357" s="19">
        <v>0</v>
      </c>
      <c r="G357" s="19">
        <v>76760</v>
      </c>
      <c r="H357" s="19">
        <v>0</v>
      </c>
      <c r="I357" s="19">
        <v>0</v>
      </c>
      <c r="J357" s="19">
        <v>95182</v>
      </c>
      <c r="K357" s="19">
        <v>0</v>
      </c>
      <c r="L357" s="19">
        <v>0</v>
      </c>
      <c r="M357" s="19">
        <v>95182</v>
      </c>
      <c r="N357" s="19">
        <v>0</v>
      </c>
      <c r="O357" s="19">
        <v>0</v>
      </c>
      <c r="P357" s="19">
        <v>353095</v>
      </c>
      <c r="Q357" s="19">
        <v>2411638850</v>
      </c>
      <c r="S357" t="str">
        <f>VLOOKUP($C357,[1]FPBD2023!$B$1:$E$982,4,0)</f>
        <v>DOM</v>
      </c>
      <c r="T357" s="82">
        <f t="shared" ref="T357:T361" si="14">1%*Q357</f>
        <v>24116388.5</v>
      </c>
    </row>
    <row r="358" spans="1:20" x14ac:dyDescent="0.35">
      <c r="A358" s="22">
        <f t="shared" si="13"/>
        <v>353</v>
      </c>
      <c r="B358" t="s">
        <v>435</v>
      </c>
      <c r="C358" t="s">
        <v>436</v>
      </c>
      <c r="D358" s="19">
        <v>1530</v>
      </c>
      <c r="E358" s="19">
        <v>1530</v>
      </c>
      <c r="F358" s="19">
        <v>1734</v>
      </c>
      <c r="G358" s="19">
        <v>1632</v>
      </c>
      <c r="H358" s="19">
        <v>1530</v>
      </c>
      <c r="I358" s="19">
        <v>1632</v>
      </c>
      <c r="J358" s="19">
        <v>714</v>
      </c>
      <c r="K358" s="19">
        <v>1734</v>
      </c>
      <c r="L358" s="19">
        <v>612</v>
      </c>
      <c r="M358" s="19">
        <v>918</v>
      </c>
      <c r="N358" s="19">
        <v>816</v>
      </c>
      <c r="O358" s="19">
        <v>816</v>
      </c>
      <c r="P358" s="19">
        <v>15198</v>
      </c>
      <c r="Q358" s="19">
        <v>77449008</v>
      </c>
      <c r="S358" t="str">
        <f>VLOOKUP($C358,[1]FPBD2023!$B$1:$E$982,4,0)</f>
        <v>DOM</v>
      </c>
      <c r="T358" s="82">
        <f t="shared" si="14"/>
        <v>774490.08</v>
      </c>
    </row>
    <row r="359" spans="1:20" x14ac:dyDescent="0.35">
      <c r="A359" s="22">
        <f t="shared" si="13"/>
        <v>354</v>
      </c>
      <c r="B359" t="s">
        <v>437</v>
      </c>
      <c r="C359" t="s">
        <v>438</v>
      </c>
      <c r="D359" s="19">
        <v>8024</v>
      </c>
      <c r="E359" s="19">
        <v>7929</v>
      </c>
      <c r="F359" s="19">
        <v>8024</v>
      </c>
      <c r="G359" s="19">
        <v>9075</v>
      </c>
      <c r="H359" s="19">
        <v>6878</v>
      </c>
      <c r="I359" s="19">
        <v>20341</v>
      </c>
      <c r="J359" s="19">
        <v>15953</v>
      </c>
      <c r="K359" s="19">
        <v>2293</v>
      </c>
      <c r="L359" s="19">
        <v>7929</v>
      </c>
      <c r="M359" s="19">
        <v>15948</v>
      </c>
      <c r="N359" s="19">
        <v>3439</v>
      </c>
      <c r="O359" s="19">
        <v>0</v>
      </c>
      <c r="P359" s="19">
        <v>105833</v>
      </c>
      <c r="Q359" s="19">
        <v>643993805</v>
      </c>
      <c r="S359" t="str">
        <f>VLOOKUP($C359,[1]FPBD2023!$B$1:$E$982,4,0)</f>
        <v>DOM</v>
      </c>
      <c r="T359" s="82">
        <f t="shared" si="14"/>
        <v>6439938.0499999998</v>
      </c>
    </row>
    <row r="360" spans="1:20" x14ac:dyDescent="0.35">
      <c r="A360" s="22">
        <f t="shared" si="13"/>
        <v>355</v>
      </c>
      <c r="B360" t="s">
        <v>439</v>
      </c>
      <c r="C360" t="s">
        <v>440</v>
      </c>
      <c r="D360" s="19">
        <v>1603</v>
      </c>
      <c r="E360" s="19">
        <v>0</v>
      </c>
      <c r="F360" s="19">
        <v>1603</v>
      </c>
      <c r="G360" s="19">
        <v>0</v>
      </c>
      <c r="H360" s="19">
        <v>1603</v>
      </c>
      <c r="I360" s="19">
        <v>0</v>
      </c>
      <c r="J360" s="19">
        <v>1603</v>
      </c>
      <c r="K360" s="19">
        <v>0</v>
      </c>
      <c r="L360" s="19">
        <v>800</v>
      </c>
      <c r="M360" s="19">
        <v>803</v>
      </c>
      <c r="N360" s="19">
        <v>0</v>
      </c>
      <c r="O360" s="19">
        <v>0</v>
      </c>
      <c r="P360" s="19">
        <v>8015</v>
      </c>
      <c r="Q360" s="19">
        <v>102151175</v>
      </c>
      <c r="S360" t="str">
        <f>VLOOKUP($C360,[1]FPBD2023!$B$1:$E$982,4,0)</f>
        <v>DOM</v>
      </c>
      <c r="T360" s="82">
        <f t="shared" si="14"/>
        <v>1021511.75</v>
      </c>
    </row>
    <row r="361" spans="1:20" x14ac:dyDescent="0.35">
      <c r="A361" s="22">
        <f t="shared" si="13"/>
        <v>356</v>
      </c>
      <c r="B361" t="s">
        <v>441</v>
      </c>
      <c r="C361" t="s">
        <v>442</v>
      </c>
      <c r="D361" s="19">
        <v>102</v>
      </c>
      <c r="E361" s="19">
        <v>1391</v>
      </c>
      <c r="F361" s="19">
        <v>1694</v>
      </c>
      <c r="G361" s="19">
        <v>4944</v>
      </c>
      <c r="H361" s="19">
        <v>335</v>
      </c>
      <c r="I361" s="19">
        <v>1545</v>
      </c>
      <c r="J361" s="19">
        <v>7034</v>
      </c>
      <c r="K361" s="19">
        <v>1236</v>
      </c>
      <c r="L361" s="19">
        <v>112</v>
      </c>
      <c r="M361" s="19">
        <v>2612</v>
      </c>
      <c r="N361" s="19">
        <v>223</v>
      </c>
      <c r="O361" s="19">
        <v>412</v>
      </c>
      <c r="P361" s="19">
        <v>21640</v>
      </c>
      <c r="Q361" s="19">
        <v>203199600</v>
      </c>
      <c r="S361" t="str">
        <f>VLOOKUP($C361,[1]FPBD2023!$B$1:$E$982,4,0)</f>
        <v>DOM</v>
      </c>
      <c r="T361" s="82">
        <f t="shared" si="14"/>
        <v>2031996</v>
      </c>
    </row>
    <row r="362" spans="1:20" x14ac:dyDescent="0.35">
      <c r="A362" s="22">
        <f t="shared" si="13"/>
        <v>357</v>
      </c>
      <c r="B362" t="s">
        <v>443</v>
      </c>
      <c r="C362" t="s">
        <v>444</v>
      </c>
      <c r="D362" s="19">
        <v>8744</v>
      </c>
      <c r="E362" s="19">
        <v>1205</v>
      </c>
      <c r="F362" s="19">
        <v>8449</v>
      </c>
      <c r="G362" s="19">
        <v>11927</v>
      </c>
      <c r="H362" s="19">
        <v>14999</v>
      </c>
      <c r="I362" s="19">
        <v>3646</v>
      </c>
      <c r="J362" s="19">
        <v>12194</v>
      </c>
      <c r="K362" s="19">
        <v>15635</v>
      </c>
      <c r="L362" s="19">
        <v>16136</v>
      </c>
      <c r="M362" s="19">
        <v>9068</v>
      </c>
      <c r="N362" s="19">
        <v>17707</v>
      </c>
      <c r="O362" s="19">
        <v>21651</v>
      </c>
      <c r="P362" s="19">
        <v>141361</v>
      </c>
      <c r="Q362" s="19">
        <v>1572641125</v>
      </c>
      <c r="S362" t="str">
        <f>VLOOKUP($C362,[1]FPBD2023!$B$1:$E$982,4,0)</f>
        <v>DOM</v>
      </c>
    </row>
    <row r="363" spans="1:20" x14ac:dyDescent="0.35">
      <c r="A363" s="22">
        <f t="shared" si="13"/>
        <v>358</v>
      </c>
      <c r="B363" t="s">
        <v>445</v>
      </c>
      <c r="C363" t="s">
        <v>446</v>
      </c>
      <c r="D363" s="19">
        <v>0</v>
      </c>
      <c r="E363" s="19">
        <v>7548</v>
      </c>
      <c r="F363" s="19">
        <v>0</v>
      </c>
      <c r="G363" s="19">
        <v>0</v>
      </c>
      <c r="H363" s="19">
        <v>0</v>
      </c>
      <c r="I363" s="19">
        <v>4585</v>
      </c>
      <c r="J363" s="19">
        <v>0</v>
      </c>
      <c r="K363" s="19">
        <v>0</v>
      </c>
      <c r="L363" s="19">
        <v>7548</v>
      </c>
      <c r="M363" s="19">
        <v>0</v>
      </c>
      <c r="N363" s="19">
        <v>0</v>
      </c>
      <c r="O363" s="19">
        <v>0</v>
      </c>
      <c r="P363" s="19">
        <v>19681</v>
      </c>
      <c r="Q363" s="19">
        <v>140817555</v>
      </c>
      <c r="S363" t="str">
        <f>VLOOKUP($C363,[1]FPBD2023!$B$1:$E$982,4,0)</f>
        <v>DOM</v>
      </c>
      <c r="T363" s="82">
        <f t="shared" ref="T363:T372" si="15">1%*Q363</f>
        <v>1408175.55</v>
      </c>
    </row>
    <row r="364" spans="1:20" x14ac:dyDescent="0.35">
      <c r="A364" s="22">
        <f t="shared" si="13"/>
        <v>359</v>
      </c>
      <c r="B364" t="s">
        <v>447</v>
      </c>
      <c r="C364" t="s">
        <v>448</v>
      </c>
      <c r="D364" s="19">
        <v>0</v>
      </c>
      <c r="E364" s="19">
        <v>45161</v>
      </c>
      <c r="F364" s="19">
        <v>55787</v>
      </c>
      <c r="G364" s="19">
        <v>0</v>
      </c>
      <c r="H364" s="19">
        <v>53130</v>
      </c>
      <c r="I364" s="19">
        <v>50474</v>
      </c>
      <c r="J364" s="19">
        <v>0</v>
      </c>
      <c r="K364" s="19">
        <v>61100</v>
      </c>
      <c r="L364" s="19">
        <v>47817</v>
      </c>
      <c r="M364" s="19">
        <v>0</v>
      </c>
      <c r="N364" s="19">
        <v>61100</v>
      </c>
      <c r="O364" s="19">
        <v>66413</v>
      </c>
      <c r="P364" s="19">
        <v>440982</v>
      </c>
      <c r="Q364" s="19">
        <v>2661326370</v>
      </c>
      <c r="S364" t="str">
        <f>VLOOKUP($C364,[1]FPBD2023!$B$1:$E$982,4,0)</f>
        <v>DOM</v>
      </c>
      <c r="T364" s="82">
        <f t="shared" si="15"/>
        <v>26613263.699999999</v>
      </c>
    </row>
    <row r="365" spans="1:20" x14ac:dyDescent="0.35">
      <c r="A365" s="22">
        <f t="shared" si="13"/>
        <v>360</v>
      </c>
      <c r="B365" t="s">
        <v>449</v>
      </c>
      <c r="C365" t="s">
        <v>450</v>
      </c>
      <c r="D365" s="19">
        <v>7196</v>
      </c>
      <c r="E365" s="19">
        <v>6843</v>
      </c>
      <c r="F365" s="19">
        <v>7836</v>
      </c>
      <c r="G365" s="19">
        <v>6157</v>
      </c>
      <c r="H365" s="19">
        <v>7301</v>
      </c>
      <c r="I365" s="19">
        <v>6190</v>
      </c>
      <c r="J365" s="19">
        <v>9275</v>
      </c>
      <c r="K365" s="19">
        <v>8042</v>
      </c>
      <c r="L365" s="19">
        <v>8042</v>
      </c>
      <c r="M365" s="19">
        <v>9002</v>
      </c>
      <c r="N365" s="19">
        <v>8055</v>
      </c>
      <c r="O365" s="19">
        <v>7870</v>
      </c>
      <c r="P365" s="19">
        <v>91809</v>
      </c>
      <c r="Q365" s="19">
        <v>560952990</v>
      </c>
      <c r="S365" t="str">
        <f>VLOOKUP($C365,[1]FPBD2023!$B$1:$E$982,4,0)</f>
        <v>DOM</v>
      </c>
      <c r="T365" s="82">
        <f t="shared" si="15"/>
        <v>5609529.9000000004</v>
      </c>
    </row>
    <row r="366" spans="1:20" x14ac:dyDescent="0.35">
      <c r="A366" s="22">
        <f t="shared" si="13"/>
        <v>361</v>
      </c>
      <c r="B366" t="s">
        <v>451</v>
      </c>
      <c r="C366" t="s">
        <v>452</v>
      </c>
      <c r="D366" s="19">
        <v>0</v>
      </c>
      <c r="E366" s="19">
        <v>10939</v>
      </c>
      <c r="F366" s="19">
        <v>0</v>
      </c>
      <c r="G366" s="19">
        <v>0</v>
      </c>
      <c r="H366" s="19">
        <v>0</v>
      </c>
      <c r="I366" s="19">
        <v>7725</v>
      </c>
      <c r="J366" s="19">
        <v>0</v>
      </c>
      <c r="K366" s="19">
        <v>0</v>
      </c>
      <c r="L366" s="19">
        <v>0</v>
      </c>
      <c r="M366" s="19">
        <v>4965</v>
      </c>
      <c r="N366" s="19">
        <v>0</v>
      </c>
      <c r="O366" s="19">
        <v>0</v>
      </c>
      <c r="P366" s="19">
        <v>23629</v>
      </c>
      <c r="Q366" s="19">
        <v>301978620</v>
      </c>
      <c r="S366" t="str">
        <f>VLOOKUP($C366,[1]FPBD2023!$B$1:$E$982,4,0)</f>
        <v>DOM</v>
      </c>
      <c r="T366" s="82">
        <f t="shared" si="15"/>
        <v>3019786.2</v>
      </c>
    </row>
    <row r="367" spans="1:20" x14ac:dyDescent="0.35">
      <c r="A367" s="22">
        <f t="shared" si="13"/>
        <v>362</v>
      </c>
      <c r="B367" t="s">
        <v>453</v>
      </c>
      <c r="C367" t="s">
        <v>454</v>
      </c>
      <c r="D367" s="19">
        <v>0</v>
      </c>
      <c r="E367" s="19">
        <v>2657</v>
      </c>
      <c r="F367" s="19">
        <v>0</v>
      </c>
      <c r="G367" s="19">
        <v>0</v>
      </c>
      <c r="H367" s="19">
        <v>0</v>
      </c>
      <c r="I367" s="19">
        <v>2163</v>
      </c>
      <c r="J367" s="19">
        <v>0</v>
      </c>
      <c r="K367" s="19">
        <v>0</v>
      </c>
      <c r="L367" s="19">
        <v>0</v>
      </c>
      <c r="M367" s="19">
        <v>1215</v>
      </c>
      <c r="N367" s="19">
        <v>0</v>
      </c>
      <c r="O367" s="19">
        <v>0</v>
      </c>
      <c r="P367" s="19">
        <v>6035</v>
      </c>
      <c r="Q367" s="19">
        <v>90826750</v>
      </c>
      <c r="S367" t="str">
        <f>VLOOKUP($C367,[1]FPBD2023!$B$1:$E$982,4,0)</f>
        <v>DOM</v>
      </c>
      <c r="T367" s="82">
        <f t="shared" si="15"/>
        <v>908267.5</v>
      </c>
    </row>
    <row r="368" spans="1:20" x14ac:dyDescent="0.35">
      <c r="A368" s="22">
        <f t="shared" si="13"/>
        <v>363</v>
      </c>
      <c r="B368" t="s">
        <v>455</v>
      </c>
      <c r="C368" t="s">
        <v>456</v>
      </c>
      <c r="D368" s="19">
        <v>0</v>
      </c>
      <c r="E368" s="19">
        <v>0</v>
      </c>
      <c r="F368" s="19">
        <v>280</v>
      </c>
      <c r="G368" s="19">
        <v>0</v>
      </c>
      <c r="H368" s="19">
        <v>0</v>
      </c>
      <c r="I368" s="19">
        <v>320</v>
      </c>
      <c r="J368" s="19">
        <v>0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600</v>
      </c>
      <c r="Q368" s="19">
        <v>1491000</v>
      </c>
      <c r="S368" t="str">
        <f>VLOOKUP($C368,[1]FPBD2023!$B$1:$E$982,4,0)</f>
        <v>DOM</v>
      </c>
      <c r="T368" s="82">
        <f t="shared" si="15"/>
        <v>14910</v>
      </c>
    </row>
    <row r="369" spans="1:20" x14ac:dyDescent="0.35">
      <c r="A369" s="22">
        <f t="shared" si="13"/>
        <v>364</v>
      </c>
      <c r="B369" t="s">
        <v>1978</v>
      </c>
      <c r="C369" t="s">
        <v>1979</v>
      </c>
      <c r="D369" s="19">
        <v>0</v>
      </c>
      <c r="E369" s="19">
        <v>584</v>
      </c>
      <c r="F369" s="19">
        <v>0</v>
      </c>
      <c r="G369" s="19">
        <v>667</v>
      </c>
      <c r="H369" s="19">
        <v>0</v>
      </c>
      <c r="I369" s="19">
        <v>667</v>
      </c>
      <c r="J369" s="19">
        <v>0</v>
      </c>
      <c r="K369" s="19">
        <v>751</v>
      </c>
      <c r="L369" s="19">
        <v>0</v>
      </c>
      <c r="M369" s="19">
        <v>751</v>
      </c>
      <c r="N369" s="19">
        <v>0</v>
      </c>
      <c r="O369" s="19">
        <v>500</v>
      </c>
      <c r="P369" s="19">
        <v>3920</v>
      </c>
      <c r="Q369" s="19">
        <v>27440000</v>
      </c>
      <c r="S369" t="e">
        <f>VLOOKUP($C369,[1]FPBD2023!$B$1:$E$982,4,0)</f>
        <v>#N/A</v>
      </c>
      <c r="T369" s="82">
        <f t="shared" si="15"/>
        <v>274400</v>
      </c>
    </row>
    <row r="370" spans="1:20" x14ac:dyDescent="0.35">
      <c r="A370" s="22">
        <f t="shared" si="13"/>
        <v>365</v>
      </c>
      <c r="B370" t="s">
        <v>457</v>
      </c>
      <c r="C370" t="s">
        <v>458</v>
      </c>
      <c r="D370" s="19">
        <v>2080</v>
      </c>
      <c r="E370" s="19">
        <v>1498</v>
      </c>
      <c r="F370" s="19">
        <v>2080</v>
      </c>
      <c r="G370" s="19">
        <v>2163</v>
      </c>
      <c r="H370" s="19">
        <v>3162</v>
      </c>
      <c r="I370" s="19">
        <v>1416</v>
      </c>
      <c r="J370" s="19">
        <v>2330</v>
      </c>
      <c r="K370" s="19">
        <v>1416</v>
      </c>
      <c r="L370" s="19">
        <v>2164</v>
      </c>
      <c r="M370" s="19">
        <v>3080</v>
      </c>
      <c r="N370" s="19">
        <v>3329</v>
      </c>
      <c r="O370" s="19">
        <v>1748</v>
      </c>
      <c r="P370" s="19">
        <v>26466</v>
      </c>
      <c r="Q370" s="19">
        <v>170441040</v>
      </c>
      <c r="S370" t="str">
        <f>VLOOKUP($C370,[1]FPBD2023!$B$1:$E$982,4,0)</f>
        <v>DOM</v>
      </c>
      <c r="T370" s="82">
        <f t="shared" si="15"/>
        <v>1704410.4000000001</v>
      </c>
    </row>
    <row r="371" spans="1:20" x14ac:dyDescent="0.35">
      <c r="A371" s="22">
        <f t="shared" si="13"/>
        <v>366</v>
      </c>
      <c r="B371" t="s">
        <v>459</v>
      </c>
      <c r="C371" t="s">
        <v>460</v>
      </c>
      <c r="D371" s="19">
        <v>105464</v>
      </c>
      <c r="E371" s="19">
        <v>105464</v>
      </c>
      <c r="F371" s="19">
        <v>107757</v>
      </c>
      <c r="G371" s="19">
        <v>110050</v>
      </c>
      <c r="H371" s="19">
        <v>112342</v>
      </c>
      <c r="I371" s="19">
        <v>114635</v>
      </c>
      <c r="J371" s="19">
        <v>114635</v>
      </c>
      <c r="K371" s="19">
        <v>110050</v>
      </c>
      <c r="L371" s="19">
        <v>111196</v>
      </c>
      <c r="M371" s="19">
        <v>119599</v>
      </c>
      <c r="N371" s="19">
        <v>103172</v>
      </c>
      <c r="O371" s="19">
        <v>98586</v>
      </c>
      <c r="P371" s="19">
        <v>1312950</v>
      </c>
      <c r="Q371" s="19">
        <v>8928060000</v>
      </c>
      <c r="S371" t="str">
        <f>VLOOKUP($C371,[1]FPBD2023!$B$1:$E$982,4,0)</f>
        <v>DOM</v>
      </c>
      <c r="T371" s="82">
        <f t="shared" si="15"/>
        <v>89280600</v>
      </c>
    </row>
    <row r="372" spans="1:20" x14ac:dyDescent="0.35">
      <c r="A372" s="22">
        <f t="shared" si="13"/>
        <v>367</v>
      </c>
      <c r="B372" t="s">
        <v>461</v>
      </c>
      <c r="C372" t="s">
        <v>462</v>
      </c>
      <c r="D372" s="19">
        <v>393</v>
      </c>
      <c r="E372" s="19">
        <v>3934</v>
      </c>
      <c r="F372" s="19">
        <v>393</v>
      </c>
      <c r="G372" s="19">
        <v>787</v>
      </c>
      <c r="H372" s="19">
        <v>787</v>
      </c>
      <c r="I372" s="19">
        <v>4327</v>
      </c>
      <c r="J372" s="19">
        <v>1181</v>
      </c>
      <c r="K372" s="19">
        <v>0</v>
      </c>
      <c r="L372" s="19">
        <v>1574</v>
      </c>
      <c r="M372" s="19">
        <v>2360</v>
      </c>
      <c r="N372" s="19">
        <v>0</v>
      </c>
      <c r="O372" s="19">
        <v>1180</v>
      </c>
      <c r="P372" s="19">
        <v>16916</v>
      </c>
      <c r="Q372" s="19">
        <v>153766440</v>
      </c>
      <c r="S372" t="str">
        <f>VLOOKUP($C372,[1]FPBD2023!$B$1:$E$982,4,0)</f>
        <v>DOM</v>
      </c>
      <c r="T372" s="82">
        <f t="shared" si="15"/>
        <v>1537664.4000000001</v>
      </c>
    </row>
    <row r="373" spans="1:20" x14ac:dyDescent="0.35">
      <c r="A373" s="22">
        <f t="shared" si="13"/>
        <v>368</v>
      </c>
      <c r="B373" t="s">
        <v>1437</v>
      </c>
      <c r="C373" t="s">
        <v>1438</v>
      </c>
      <c r="D373" s="19">
        <v>3126</v>
      </c>
      <c r="E373" s="19">
        <v>0</v>
      </c>
      <c r="F373" s="19">
        <v>2680</v>
      </c>
      <c r="G373" s="19">
        <v>0</v>
      </c>
      <c r="H373" s="19">
        <v>4466</v>
      </c>
      <c r="I373" s="19">
        <v>0</v>
      </c>
      <c r="J373" s="19">
        <v>0</v>
      </c>
      <c r="K373" s="19">
        <v>2680</v>
      </c>
      <c r="L373" s="19">
        <v>0</v>
      </c>
      <c r="M373" s="19">
        <v>0</v>
      </c>
      <c r="N373" s="19">
        <v>1340</v>
      </c>
      <c r="O373" s="19">
        <v>0</v>
      </c>
      <c r="P373" s="19">
        <v>14292</v>
      </c>
      <c r="Q373" s="19">
        <v>138632400</v>
      </c>
      <c r="S373" t="e">
        <f>VLOOKUP($C373,[1]FPBD2023!$B$1:$E$982,4,0)</f>
        <v>#N/A</v>
      </c>
    </row>
    <row r="374" spans="1:20" x14ac:dyDescent="0.35">
      <c r="A374" s="22">
        <f t="shared" si="13"/>
        <v>369</v>
      </c>
      <c r="B374" t="s">
        <v>463</v>
      </c>
      <c r="C374" t="s">
        <v>464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787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787</v>
      </c>
      <c r="Q374" s="19">
        <v>7716535</v>
      </c>
      <c r="S374" t="str">
        <f>VLOOKUP($C374,[1]FPBD2023!$B$1:$E$982,4,0)</f>
        <v>DOM</v>
      </c>
    </row>
    <row r="375" spans="1:20" x14ac:dyDescent="0.35">
      <c r="A375" s="22">
        <f t="shared" si="13"/>
        <v>370</v>
      </c>
      <c r="B375" t="s">
        <v>1439</v>
      </c>
      <c r="C375" t="s">
        <v>1440</v>
      </c>
      <c r="D375" s="19">
        <v>0</v>
      </c>
      <c r="E375" s="19">
        <v>0</v>
      </c>
      <c r="F375" s="19">
        <v>0</v>
      </c>
      <c r="G375" s="19">
        <v>0</v>
      </c>
      <c r="H375" s="19">
        <v>5</v>
      </c>
      <c r="I375" s="19">
        <v>0</v>
      </c>
      <c r="J375" s="19">
        <v>0</v>
      </c>
      <c r="K375" s="19">
        <v>0</v>
      </c>
      <c r="L375" s="19">
        <v>5</v>
      </c>
      <c r="M375" s="19">
        <v>0</v>
      </c>
      <c r="N375" s="19">
        <v>0</v>
      </c>
      <c r="O375" s="19">
        <v>5</v>
      </c>
      <c r="P375" s="19">
        <v>15</v>
      </c>
      <c r="Q375" s="19">
        <v>39000</v>
      </c>
      <c r="S375" t="e">
        <f>VLOOKUP($C375,[1]FPBD2023!$B$1:$E$982,4,0)</f>
        <v>#N/A</v>
      </c>
      <c r="T375" s="82">
        <f>1%*Q375</f>
        <v>390</v>
      </c>
    </row>
    <row r="376" spans="1:20" x14ac:dyDescent="0.35">
      <c r="A376" s="22">
        <f t="shared" si="13"/>
        <v>371</v>
      </c>
      <c r="B376" t="s">
        <v>465</v>
      </c>
      <c r="C376" t="s">
        <v>466</v>
      </c>
      <c r="D376" s="19">
        <v>935</v>
      </c>
      <c r="E376" s="19">
        <v>947</v>
      </c>
      <c r="F376" s="19">
        <v>870</v>
      </c>
      <c r="G376" s="19">
        <v>1003</v>
      </c>
      <c r="H376" s="19">
        <v>933</v>
      </c>
      <c r="I376" s="19">
        <v>804</v>
      </c>
      <c r="J376" s="19">
        <v>1036</v>
      </c>
      <c r="K376" s="19">
        <v>1063</v>
      </c>
      <c r="L376" s="19">
        <v>1059</v>
      </c>
      <c r="M376" s="19">
        <v>1017</v>
      </c>
      <c r="N376" s="19">
        <v>873</v>
      </c>
      <c r="O376" s="19">
        <v>864</v>
      </c>
      <c r="P376" s="19">
        <v>11404</v>
      </c>
      <c r="Q376" s="19">
        <v>53142640</v>
      </c>
      <c r="S376" t="str">
        <f>VLOOKUP($C376,[1]FPBD2023!$B$1:$E$982,4,0)</f>
        <v>DOM</v>
      </c>
    </row>
    <row r="377" spans="1:20" x14ac:dyDescent="0.35">
      <c r="A377" s="22">
        <f t="shared" si="13"/>
        <v>372</v>
      </c>
      <c r="B377" t="s">
        <v>467</v>
      </c>
      <c r="C377" t="s">
        <v>468</v>
      </c>
      <c r="D377" s="19">
        <v>25</v>
      </c>
      <c r="E377" s="19">
        <v>44</v>
      </c>
      <c r="F377" s="19">
        <v>83</v>
      </c>
      <c r="G377" s="19">
        <v>47</v>
      </c>
      <c r="H377" s="19">
        <v>3</v>
      </c>
      <c r="I377" s="19">
        <v>102</v>
      </c>
      <c r="J377" s="19">
        <v>47</v>
      </c>
      <c r="K377" s="19">
        <v>148</v>
      </c>
      <c r="L377" s="19">
        <v>3</v>
      </c>
      <c r="M377" s="19">
        <v>80</v>
      </c>
      <c r="N377" s="19">
        <v>47</v>
      </c>
      <c r="O377" s="19">
        <v>40</v>
      </c>
      <c r="P377" s="19">
        <v>669</v>
      </c>
      <c r="Q377" s="19">
        <v>2418435</v>
      </c>
      <c r="S377" t="str">
        <f>VLOOKUP($C377,[1]FPBD2023!$B$1:$E$982,4,0)</f>
        <v>DOM</v>
      </c>
      <c r="T377" s="82">
        <f>1%*Q377</f>
        <v>24184.350000000002</v>
      </c>
    </row>
    <row r="378" spans="1:20" x14ac:dyDescent="0.35">
      <c r="A378" s="22">
        <f t="shared" si="13"/>
        <v>373</v>
      </c>
      <c r="B378" t="s">
        <v>469</v>
      </c>
      <c r="C378" t="s">
        <v>470</v>
      </c>
      <c r="D378" s="19">
        <v>1248</v>
      </c>
      <c r="E378" s="19">
        <v>918</v>
      </c>
      <c r="F378" s="19">
        <v>543</v>
      </c>
      <c r="G378" s="19">
        <v>710</v>
      </c>
      <c r="H378" s="19">
        <v>1248</v>
      </c>
      <c r="I378" s="19">
        <v>1294</v>
      </c>
      <c r="J378" s="19">
        <v>918</v>
      </c>
      <c r="K378" s="19">
        <v>872</v>
      </c>
      <c r="L378" s="19">
        <v>878</v>
      </c>
      <c r="M378" s="19">
        <v>583</v>
      </c>
      <c r="N378" s="19">
        <v>543</v>
      </c>
      <c r="O378" s="19">
        <v>335</v>
      </c>
      <c r="P378" s="19">
        <v>10090</v>
      </c>
      <c r="Q378" s="19">
        <v>36051570</v>
      </c>
      <c r="S378" t="str">
        <f>VLOOKUP($C378,[1]FPBD2023!$B$1:$E$982,4,0)</f>
        <v>DOM</v>
      </c>
    </row>
    <row r="379" spans="1:20" x14ac:dyDescent="0.35">
      <c r="A379" s="22">
        <f t="shared" si="13"/>
        <v>374</v>
      </c>
      <c r="B379" t="s">
        <v>1441</v>
      </c>
      <c r="C379" t="s">
        <v>1442</v>
      </c>
      <c r="D379" s="19">
        <v>0</v>
      </c>
      <c r="E379" s="19">
        <v>2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19">
        <v>4</v>
      </c>
      <c r="L379" s="19">
        <v>0</v>
      </c>
      <c r="M379" s="19">
        <v>0</v>
      </c>
      <c r="N379" s="19">
        <v>4</v>
      </c>
      <c r="O379" s="19">
        <v>0</v>
      </c>
      <c r="P379" s="19">
        <v>10</v>
      </c>
      <c r="Q379" s="19">
        <v>59300</v>
      </c>
      <c r="S379" t="str">
        <f>VLOOKUP($C379,[1]FPBD2023!$B$1:$E$982,4,0)</f>
        <v>DOM</v>
      </c>
      <c r="T379" s="82">
        <f>1%*Q379</f>
        <v>593</v>
      </c>
    </row>
    <row r="380" spans="1:20" x14ac:dyDescent="0.35">
      <c r="A380" s="22">
        <f t="shared" si="13"/>
        <v>375</v>
      </c>
      <c r="B380" t="s">
        <v>1441</v>
      </c>
      <c r="C380" t="s">
        <v>1443</v>
      </c>
      <c r="D380" s="19">
        <v>0</v>
      </c>
      <c r="E380" s="19">
        <v>2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19">
        <v>4</v>
      </c>
      <c r="L380" s="19">
        <v>0</v>
      </c>
      <c r="M380" s="19">
        <v>0</v>
      </c>
      <c r="N380" s="19">
        <v>4</v>
      </c>
      <c r="O380" s="19">
        <v>0</v>
      </c>
      <c r="P380" s="19">
        <v>10</v>
      </c>
      <c r="Q380" s="19">
        <v>59300</v>
      </c>
      <c r="S380" t="str">
        <f>VLOOKUP($C380,[1]FPBD2023!$B$1:$E$982,4,0)</f>
        <v>DOM</v>
      </c>
    </row>
    <row r="381" spans="1:20" x14ac:dyDescent="0.35">
      <c r="A381" s="22">
        <f t="shared" si="13"/>
        <v>376</v>
      </c>
      <c r="B381" t="s">
        <v>471</v>
      </c>
      <c r="C381" t="s">
        <v>472</v>
      </c>
      <c r="D381" s="19">
        <v>2724</v>
      </c>
      <c r="E381" s="19">
        <v>3027</v>
      </c>
      <c r="F381" s="19">
        <v>3027</v>
      </c>
      <c r="G381" s="19">
        <v>2119</v>
      </c>
      <c r="H381" s="19">
        <v>2421</v>
      </c>
      <c r="I381" s="19">
        <v>2573</v>
      </c>
      <c r="J381" s="19">
        <v>1665</v>
      </c>
      <c r="K381" s="19">
        <v>3027</v>
      </c>
      <c r="L381" s="19">
        <v>1513</v>
      </c>
      <c r="M381" s="19">
        <v>1665</v>
      </c>
      <c r="N381" s="19">
        <v>1362</v>
      </c>
      <c r="O381" s="19">
        <v>1816</v>
      </c>
      <c r="P381" s="19">
        <v>26939</v>
      </c>
      <c r="Q381" s="19">
        <v>119016502</v>
      </c>
      <c r="S381" t="str">
        <f>VLOOKUP($C381,[1]FPBD2023!$B$1:$E$982,4,0)</f>
        <v>DOM</v>
      </c>
    </row>
    <row r="382" spans="1:20" x14ac:dyDescent="0.35">
      <c r="A382" s="22">
        <f t="shared" si="13"/>
        <v>377</v>
      </c>
      <c r="B382" t="s">
        <v>473</v>
      </c>
      <c r="C382" t="s">
        <v>474</v>
      </c>
      <c r="D382" s="19">
        <v>19</v>
      </c>
      <c r="E382" s="19">
        <v>17</v>
      </c>
      <c r="F382" s="19">
        <v>19</v>
      </c>
      <c r="G382" s="19">
        <v>24</v>
      </c>
      <c r="H382" s="19">
        <v>26</v>
      </c>
      <c r="I382" s="19">
        <v>16</v>
      </c>
      <c r="J382" s="19">
        <v>21</v>
      </c>
      <c r="K382" s="19">
        <v>16</v>
      </c>
      <c r="L382" s="19">
        <v>19</v>
      </c>
      <c r="M382" s="19">
        <v>29</v>
      </c>
      <c r="N382" s="19">
        <v>29</v>
      </c>
      <c r="O382" s="19">
        <v>18</v>
      </c>
      <c r="P382" s="19">
        <v>253</v>
      </c>
      <c r="Q382" s="19">
        <v>7463500</v>
      </c>
      <c r="S382" t="str">
        <f>VLOOKUP($C382,[1]FPBD2023!$B$1:$E$982,4,0)</f>
        <v>DOM</v>
      </c>
      <c r="T382" s="82">
        <f t="shared" ref="T382:T389" si="16">1%*Q382</f>
        <v>74635</v>
      </c>
    </row>
    <row r="383" spans="1:20" x14ac:dyDescent="0.35">
      <c r="A383" s="22">
        <f t="shared" si="13"/>
        <v>378</v>
      </c>
      <c r="B383" t="s">
        <v>475</v>
      </c>
      <c r="C383" t="s">
        <v>476</v>
      </c>
      <c r="D383" s="19">
        <v>435</v>
      </c>
      <c r="E383" s="19">
        <v>366</v>
      </c>
      <c r="F383" s="19">
        <v>414</v>
      </c>
      <c r="G383" s="19">
        <v>450</v>
      </c>
      <c r="H383" s="19">
        <v>772</v>
      </c>
      <c r="I383" s="19">
        <v>705</v>
      </c>
      <c r="J383" s="19">
        <v>531</v>
      </c>
      <c r="K383" s="19">
        <v>465</v>
      </c>
      <c r="L383" s="19">
        <v>559</v>
      </c>
      <c r="M383" s="19">
        <v>781</v>
      </c>
      <c r="N383" s="19">
        <v>540</v>
      </c>
      <c r="O383" s="19">
        <v>470</v>
      </c>
      <c r="P383" s="19">
        <v>6488</v>
      </c>
      <c r="Q383" s="19">
        <v>3823249</v>
      </c>
      <c r="S383" t="str">
        <f>VLOOKUP($C383,[1]FPBD2023!$B$1:$E$982,4,0)</f>
        <v>DOM</v>
      </c>
      <c r="T383" s="82">
        <f t="shared" si="16"/>
        <v>38232.49</v>
      </c>
    </row>
    <row r="384" spans="1:20" x14ac:dyDescent="0.35">
      <c r="A384" s="22">
        <f t="shared" si="13"/>
        <v>379</v>
      </c>
      <c r="B384" t="s">
        <v>477</v>
      </c>
      <c r="C384" t="s">
        <v>478</v>
      </c>
      <c r="D384" s="19">
        <v>1721</v>
      </c>
      <c r="E384" s="19">
        <v>1581</v>
      </c>
      <c r="F384" s="19">
        <v>1681</v>
      </c>
      <c r="G384" s="19">
        <v>2041</v>
      </c>
      <c r="H384" s="19">
        <v>3141</v>
      </c>
      <c r="I384" s="19">
        <v>3091</v>
      </c>
      <c r="J384" s="19">
        <v>2451</v>
      </c>
      <c r="K384" s="19">
        <v>2231</v>
      </c>
      <c r="L384" s="19">
        <v>2852</v>
      </c>
      <c r="M384" s="19">
        <v>3472</v>
      </c>
      <c r="N384" s="19">
        <v>2722</v>
      </c>
      <c r="O384" s="19">
        <v>2261</v>
      </c>
      <c r="P384" s="19">
        <v>29245</v>
      </c>
      <c r="Q384" s="19">
        <v>66363631</v>
      </c>
      <c r="S384" t="str">
        <f>VLOOKUP($C384,[1]FPBD2023!$B$1:$E$982,4,0)</f>
        <v>DOM</v>
      </c>
      <c r="T384" s="82">
        <f t="shared" si="16"/>
        <v>663636.31000000006</v>
      </c>
    </row>
    <row r="385" spans="1:20" x14ac:dyDescent="0.35">
      <c r="A385" s="22">
        <f t="shared" si="13"/>
        <v>380</v>
      </c>
      <c r="B385" t="s">
        <v>479</v>
      </c>
      <c r="C385" t="s">
        <v>480</v>
      </c>
      <c r="D385" s="19">
        <v>178</v>
      </c>
      <c r="E385" s="19">
        <v>178</v>
      </c>
      <c r="F385" s="19">
        <v>182</v>
      </c>
      <c r="G385" s="19">
        <v>186</v>
      </c>
      <c r="H385" s="19">
        <v>189</v>
      </c>
      <c r="I385" s="19">
        <v>194</v>
      </c>
      <c r="J385" s="19">
        <v>194</v>
      </c>
      <c r="K385" s="19">
        <v>185</v>
      </c>
      <c r="L385" s="19">
        <v>188</v>
      </c>
      <c r="M385" s="19">
        <v>202</v>
      </c>
      <c r="N385" s="19">
        <v>175</v>
      </c>
      <c r="O385" s="19">
        <v>166</v>
      </c>
      <c r="P385" s="19">
        <v>2217</v>
      </c>
      <c r="Q385" s="19">
        <v>2817807000</v>
      </c>
      <c r="S385" t="str">
        <f>VLOOKUP($C385,[1]FPBD2023!$B$1:$E$982,4,0)</f>
        <v>DOM</v>
      </c>
      <c r="T385" s="82">
        <f t="shared" si="16"/>
        <v>28178070</v>
      </c>
    </row>
    <row r="386" spans="1:20" x14ac:dyDescent="0.35">
      <c r="A386" s="22">
        <f t="shared" si="13"/>
        <v>381</v>
      </c>
      <c r="B386" t="s">
        <v>481</v>
      </c>
      <c r="C386" t="s">
        <v>482</v>
      </c>
      <c r="D386" s="19">
        <v>13968</v>
      </c>
      <c r="E386" s="19">
        <v>20125</v>
      </c>
      <c r="F386" s="19">
        <v>14819</v>
      </c>
      <c r="G386" s="19">
        <v>17658</v>
      </c>
      <c r="H386" s="19">
        <v>22190</v>
      </c>
      <c r="I386" s="19">
        <v>19406</v>
      </c>
      <c r="J386" s="19">
        <v>22012</v>
      </c>
      <c r="K386" s="19">
        <v>19551</v>
      </c>
      <c r="L386" s="19">
        <v>18621</v>
      </c>
      <c r="M386" s="19">
        <v>21023</v>
      </c>
      <c r="N386" s="19">
        <v>19270</v>
      </c>
      <c r="O386" s="19">
        <v>23243</v>
      </c>
      <c r="P386" s="19">
        <v>231886</v>
      </c>
      <c r="Q386" s="19">
        <v>380035647</v>
      </c>
      <c r="S386" t="str">
        <f>VLOOKUP($C386,[1]FPBD2023!$B$1:$E$982,4,0)</f>
        <v>DOM</v>
      </c>
      <c r="T386" s="82">
        <f t="shared" si="16"/>
        <v>3800356.47</v>
      </c>
    </row>
    <row r="387" spans="1:20" x14ac:dyDescent="0.35">
      <c r="A387" s="22">
        <f t="shared" si="13"/>
        <v>382</v>
      </c>
      <c r="B387" t="s">
        <v>483</v>
      </c>
      <c r="C387" t="s">
        <v>484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9440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9440</v>
      </c>
      <c r="Q387" s="19">
        <v>4326635</v>
      </c>
      <c r="S387" t="str">
        <f>VLOOKUP($C387,[1]FPBD2023!$B$1:$E$982,4,0)</f>
        <v>DOM</v>
      </c>
      <c r="T387" s="82">
        <f t="shared" si="16"/>
        <v>43266.35</v>
      </c>
    </row>
    <row r="388" spans="1:20" x14ac:dyDescent="0.35">
      <c r="A388" s="22">
        <f t="shared" si="13"/>
        <v>383</v>
      </c>
      <c r="B388" t="s">
        <v>1444</v>
      </c>
      <c r="C388" t="s">
        <v>1445</v>
      </c>
      <c r="D388" s="19">
        <v>1049</v>
      </c>
      <c r="E388" s="19">
        <v>1043</v>
      </c>
      <c r="F388" s="19">
        <v>1051</v>
      </c>
      <c r="G388" s="19">
        <v>1399</v>
      </c>
      <c r="H388" s="19">
        <v>1970</v>
      </c>
      <c r="I388" s="19">
        <v>2073</v>
      </c>
      <c r="J388" s="19">
        <v>1711</v>
      </c>
      <c r="K388" s="19">
        <v>1601</v>
      </c>
      <c r="L388" s="19">
        <v>2132</v>
      </c>
      <c r="M388" s="19">
        <v>2358</v>
      </c>
      <c r="N388" s="19">
        <v>2024</v>
      </c>
      <c r="O388" s="19">
        <v>1628</v>
      </c>
      <c r="P388" s="19">
        <v>20039</v>
      </c>
      <c r="Q388" s="19">
        <v>661287</v>
      </c>
      <c r="S388" t="e">
        <f>VLOOKUP($C388,[1]FPBD2023!$B$1:$E$982,4,0)</f>
        <v>#N/A</v>
      </c>
      <c r="T388" s="82">
        <f t="shared" si="16"/>
        <v>6612.87</v>
      </c>
    </row>
    <row r="389" spans="1:20" x14ac:dyDescent="0.35">
      <c r="A389" s="22">
        <f t="shared" si="13"/>
        <v>384</v>
      </c>
      <c r="B389" t="s">
        <v>485</v>
      </c>
      <c r="C389" t="s">
        <v>486</v>
      </c>
      <c r="D389" s="19">
        <v>14007</v>
      </c>
      <c r="E389" s="19">
        <v>20134</v>
      </c>
      <c r="F389" s="19">
        <v>14856</v>
      </c>
      <c r="G389" s="19">
        <v>17658</v>
      </c>
      <c r="H389" s="19">
        <v>22234</v>
      </c>
      <c r="I389" s="19">
        <v>19426</v>
      </c>
      <c r="J389" s="19">
        <v>22038</v>
      </c>
      <c r="K389" s="19">
        <v>19564</v>
      </c>
      <c r="L389" s="19">
        <v>18650</v>
      </c>
      <c r="M389" s="19">
        <v>21027</v>
      </c>
      <c r="N389" s="19">
        <v>19294</v>
      </c>
      <c r="O389" s="19">
        <v>23244</v>
      </c>
      <c r="P389" s="19">
        <v>232132</v>
      </c>
      <c r="Q389" s="19">
        <v>85888840</v>
      </c>
      <c r="S389" t="str">
        <f>VLOOKUP($C389,[1]FPBD2023!$B$1:$E$982,4,0)</f>
        <v>DOM</v>
      </c>
      <c r="T389" s="82">
        <f t="shared" si="16"/>
        <v>858888.4</v>
      </c>
    </row>
    <row r="390" spans="1:20" x14ac:dyDescent="0.35">
      <c r="A390" s="22">
        <f t="shared" si="13"/>
        <v>385</v>
      </c>
      <c r="B390" t="s">
        <v>487</v>
      </c>
      <c r="C390" t="s">
        <v>488</v>
      </c>
      <c r="D390" s="19">
        <v>138125</v>
      </c>
      <c r="E390" s="19">
        <v>96636</v>
      </c>
      <c r="F390" s="19">
        <v>93458</v>
      </c>
      <c r="G390" s="19">
        <v>135255</v>
      </c>
      <c r="H390" s="19">
        <v>98026</v>
      </c>
      <c r="I390" s="19">
        <v>108660</v>
      </c>
      <c r="J390" s="19">
        <v>161655</v>
      </c>
      <c r="K390" s="19">
        <v>96478</v>
      </c>
      <c r="L390" s="19">
        <v>97715</v>
      </c>
      <c r="M390" s="19">
        <v>164780</v>
      </c>
      <c r="N390" s="19">
        <v>93572</v>
      </c>
      <c r="O390" s="19">
        <v>94667</v>
      </c>
      <c r="P390" s="19">
        <v>1379027</v>
      </c>
      <c r="Q390" s="19">
        <v>452775935</v>
      </c>
      <c r="S390" t="str">
        <f>VLOOKUP($C390,[1]FPBD2023!$B$1:$E$982,4,0)</f>
        <v>DOM</v>
      </c>
    </row>
    <row r="391" spans="1:20" x14ac:dyDescent="0.35">
      <c r="A391" s="22">
        <f t="shared" ref="A391:A454" si="17">1+A390</f>
        <v>386</v>
      </c>
      <c r="B391" t="s">
        <v>489</v>
      </c>
      <c r="C391" t="s">
        <v>490</v>
      </c>
      <c r="D391" s="19">
        <v>124</v>
      </c>
      <c r="E391" s="19">
        <v>124</v>
      </c>
      <c r="F391" s="19">
        <v>123</v>
      </c>
      <c r="G391" s="19">
        <v>121</v>
      </c>
      <c r="H391" s="19">
        <v>130</v>
      </c>
      <c r="I391" s="19">
        <v>123</v>
      </c>
      <c r="J391" s="19">
        <v>95</v>
      </c>
      <c r="K391" s="19">
        <v>128</v>
      </c>
      <c r="L391" s="19">
        <v>88</v>
      </c>
      <c r="M391" s="19">
        <v>110</v>
      </c>
      <c r="N391" s="19">
        <v>102</v>
      </c>
      <c r="O391" s="19">
        <v>87</v>
      </c>
      <c r="P391" s="19">
        <v>1355</v>
      </c>
      <c r="Q391" s="19">
        <v>13888750</v>
      </c>
      <c r="S391" t="str">
        <f>VLOOKUP($C391,[1]FPBD2023!$B$1:$E$982,4,0)</f>
        <v>DOM</v>
      </c>
    </row>
    <row r="392" spans="1:20" x14ac:dyDescent="0.35">
      <c r="A392" s="22">
        <f t="shared" si="17"/>
        <v>387</v>
      </c>
      <c r="B392" t="s">
        <v>491</v>
      </c>
      <c r="C392" t="s">
        <v>492</v>
      </c>
      <c r="D392" s="19">
        <v>542</v>
      </c>
      <c r="E392" s="19">
        <v>540</v>
      </c>
      <c r="F392" s="19">
        <v>537</v>
      </c>
      <c r="G392" s="19">
        <v>549</v>
      </c>
      <c r="H392" s="19">
        <v>555</v>
      </c>
      <c r="I392" s="19">
        <v>602</v>
      </c>
      <c r="J392" s="19">
        <v>636</v>
      </c>
      <c r="K392" s="19">
        <v>556</v>
      </c>
      <c r="L392" s="19">
        <v>563</v>
      </c>
      <c r="M392" s="19">
        <v>645</v>
      </c>
      <c r="N392" s="19">
        <v>539</v>
      </c>
      <c r="O392" s="19">
        <v>541</v>
      </c>
      <c r="P392" s="19">
        <v>6805</v>
      </c>
      <c r="Q392" s="19">
        <v>348756250</v>
      </c>
      <c r="S392" t="str">
        <f>VLOOKUP($C392,[1]FPBD2023!$B$1:$E$982,4,0)</f>
        <v>DOM</v>
      </c>
    </row>
    <row r="393" spans="1:20" x14ac:dyDescent="0.35">
      <c r="A393" s="22">
        <f t="shared" si="17"/>
        <v>388</v>
      </c>
      <c r="B393" t="s">
        <v>493</v>
      </c>
      <c r="C393" t="s">
        <v>494</v>
      </c>
      <c r="D393" s="19">
        <v>68</v>
      </c>
      <c r="E393" s="19">
        <v>182</v>
      </c>
      <c r="F393" s="19">
        <v>77</v>
      </c>
      <c r="G393" s="19">
        <v>112</v>
      </c>
      <c r="H393" s="19">
        <v>88</v>
      </c>
      <c r="I393" s="19">
        <v>171</v>
      </c>
      <c r="J393" s="19">
        <v>118</v>
      </c>
      <c r="K393" s="19">
        <v>107</v>
      </c>
      <c r="L393" s="19">
        <v>107</v>
      </c>
      <c r="M393" s="19">
        <v>153</v>
      </c>
      <c r="N393" s="19">
        <v>109</v>
      </c>
      <c r="O393" s="19">
        <v>151</v>
      </c>
      <c r="P393" s="19">
        <v>1443</v>
      </c>
      <c r="Q393" s="19">
        <v>2271252563</v>
      </c>
      <c r="S393" t="str">
        <f>VLOOKUP($C393,[1]FPBD2023!$B$1:$E$982,4,0)</f>
        <v>DOM</v>
      </c>
    </row>
    <row r="394" spans="1:20" x14ac:dyDescent="0.35">
      <c r="A394" s="22">
        <f t="shared" si="17"/>
        <v>389</v>
      </c>
      <c r="B394" t="s">
        <v>495</v>
      </c>
      <c r="C394" t="s">
        <v>496</v>
      </c>
      <c r="D394" s="19">
        <v>28000</v>
      </c>
      <c r="E394" s="19">
        <v>0</v>
      </c>
      <c r="F394" s="19">
        <v>28000</v>
      </c>
      <c r="G394" s="19">
        <v>0</v>
      </c>
      <c r="H394" s="19">
        <v>28000</v>
      </c>
      <c r="I394" s="19">
        <v>0</v>
      </c>
      <c r="J394" s="19">
        <v>14000</v>
      </c>
      <c r="K394" s="19">
        <v>28000</v>
      </c>
      <c r="L394" s="19">
        <v>0</v>
      </c>
      <c r="M394" s="19">
        <v>28000</v>
      </c>
      <c r="N394" s="19">
        <v>0</v>
      </c>
      <c r="O394" s="19">
        <v>28000</v>
      </c>
      <c r="P394" s="19">
        <v>182000</v>
      </c>
      <c r="Q394" s="19">
        <v>2881132800</v>
      </c>
      <c r="S394" t="str">
        <f>VLOOKUP($C394,[1]FPBD2023!$B$1:$E$982,4,0)</f>
        <v>IMP</v>
      </c>
      <c r="T394" s="82">
        <f t="shared" ref="T394:T396" si="18">1%*Q394</f>
        <v>28811328</v>
      </c>
    </row>
    <row r="395" spans="1:20" x14ac:dyDescent="0.35">
      <c r="A395" s="22">
        <f t="shared" si="17"/>
        <v>390</v>
      </c>
      <c r="B395" t="s">
        <v>497</v>
      </c>
      <c r="C395" t="s">
        <v>498</v>
      </c>
      <c r="D395" s="19">
        <v>0</v>
      </c>
      <c r="E395" s="19">
        <v>14000</v>
      </c>
      <c r="F395" s="19">
        <v>0</v>
      </c>
      <c r="G395" s="19">
        <v>14000</v>
      </c>
      <c r="H395" s="19">
        <v>0</v>
      </c>
      <c r="I395" s="19">
        <v>0</v>
      </c>
      <c r="J395" s="19">
        <v>14000</v>
      </c>
      <c r="K395" s="19">
        <v>0</v>
      </c>
      <c r="L395" s="19">
        <v>14000</v>
      </c>
      <c r="M395" s="19">
        <v>0</v>
      </c>
      <c r="N395" s="19">
        <v>14000</v>
      </c>
      <c r="O395" s="19">
        <v>0</v>
      </c>
      <c r="P395" s="19">
        <v>70000</v>
      </c>
      <c r="Q395" s="19">
        <v>1542240000</v>
      </c>
      <c r="S395" t="str">
        <f>VLOOKUP($C395,[1]FPBD2023!$B$1:$E$982,4,0)</f>
        <v>IMP</v>
      </c>
      <c r="T395" s="82">
        <f t="shared" si="18"/>
        <v>15422400</v>
      </c>
    </row>
    <row r="396" spans="1:20" x14ac:dyDescent="0.35">
      <c r="A396" s="22">
        <f t="shared" si="17"/>
        <v>391</v>
      </c>
      <c r="B396" t="s">
        <v>499</v>
      </c>
      <c r="C396" t="s">
        <v>500</v>
      </c>
      <c r="D396" s="19">
        <v>14000</v>
      </c>
      <c r="E396" s="19">
        <v>14000</v>
      </c>
      <c r="F396" s="19">
        <v>14000</v>
      </c>
      <c r="G396" s="19">
        <v>14000</v>
      </c>
      <c r="H396" s="19">
        <v>14000</v>
      </c>
      <c r="I396" s="19">
        <v>0</v>
      </c>
      <c r="J396" s="19">
        <v>28000</v>
      </c>
      <c r="K396" s="19">
        <v>14000</v>
      </c>
      <c r="L396" s="19">
        <v>14000</v>
      </c>
      <c r="M396" s="19">
        <v>0</v>
      </c>
      <c r="N396" s="19">
        <v>14000</v>
      </c>
      <c r="O396" s="19">
        <v>14000</v>
      </c>
      <c r="P396" s="19">
        <v>154000</v>
      </c>
      <c r="Q396" s="19">
        <v>1643685120</v>
      </c>
      <c r="S396" t="str">
        <f>VLOOKUP($C396,[1]FPBD2023!$B$1:$E$982,4,0)</f>
        <v>IMP</v>
      </c>
      <c r="T396" s="82">
        <f t="shared" si="18"/>
        <v>16436851.200000001</v>
      </c>
    </row>
    <row r="397" spans="1:20" x14ac:dyDescent="0.35">
      <c r="A397" s="22">
        <f t="shared" si="17"/>
        <v>392</v>
      </c>
      <c r="B397" t="s">
        <v>501</v>
      </c>
      <c r="C397" t="s">
        <v>502</v>
      </c>
      <c r="D397" s="19">
        <v>0</v>
      </c>
      <c r="E397" s="19">
        <v>256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19">
        <v>256</v>
      </c>
      <c r="L397" s="19">
        <v>0</v>
      </c>
      <c r="M397" s="19">
        <v>0</v>
      </c>
      <c r="N397" s="19">
        <v>0</v>
      </c>
      <c r="O397" s="19">
        <v>0</v>
      </c>
      <c r="P397" s="19">
        <v>512</v>
      </c>
      <c r="Q397" s="19">
        <v>511801600</v>
      </c>
      <c r="S397" t="str">
        <f>VLOOKUP($C397,[1]FPBD2023!$B$1:$E$982,4,0)</f>
        <v>IMP</v>
      </c>
    </row>
    <row r="398" spans="1:20" x14ac:dyDescent="0.35">
      <c r="A398" s="22">
        <f t="shared" si="17"/>
        <v>393</v>
      </c>
      <c r="B398" t="s">
        <v>503</v>
      </c>
      <c r="C398" t="s">
        <v>504</v>
      </c>
      <c r="D398" s="19">
        <v>0</v>
      </c>
      <c r="E398" s="19">
        <v>0</v>
      </c>
      <c r="F398" s="19">
        <v>960</v>
      </c>
      <c r="G398" s="19">
        <v>0</v>
      </c>
      <c r="H398" s="19">
        <v>0</v>
      </c>
      <c r="I398" s="19">
        <v>960</v>
      </c>
      <c r="J398" s="19">
        <v>0</v>
      </c>
      <c r="K398" s="19">
        <v>960</v>
      </c>
      <c r="L398" s="19">
        <v>0</v>
      </c>
      <c r="M398" s="19">
        <v>960</v>
      </c>
      <c r="N398" s="19">
        <v>0</v>
      </c>
      <c r="O398" s="19">
        <v>480</v>
      </c>
      <c r="P398" s="19">
        <v>4320</v>
      </c>
      <c r="Q398" s="19">
        <v>1934477899</v>
      </c>
      <c r="S398" t="str">
        <f>VLOOKUP($C398,[1]FPBD2023!$B$1:$E$982,4,0)</f>
        <v>IMP</v>
      </c>
    </row>
    <row r="399" spans="1:20" x14ac:dyDescent="0.35">
      <c r="A399" s="22">
        <f t="shared" si="17"/>
        <v>394</v>
      </c>
      <c r="B399" t="s">
        <v>505</v>
      </c>
      <c r="C399" t="s">
        <v>506</v>
      </c>
      <c r="D399" s="19">
        <v>14</v>
      </c>
      <c r="E399" s="19">
        <v>77</v>
      </c>
      <c r="F399" s="19">
        <v>17</v>
      </c>
      <c r="G399" s="19">
        <v>44</v>
      </c>
      <c r="H399" s="19">
        <v>31</v>
      </c>
      <c r="I399" s="19">
        <v>64</v>
      </c>
      <c r="J399" s="19">
        <v>41</v>
      </c>
      <c r="K399" s="19">
        <v>44</v>
      </c>
      <c r="L399" s="19">
        <v>31</v>
      </c>
      <c r="M399" s="19">
        <v>62</v>
      </c>
      <c r="N399" s="19">
        <v>37</v>
      </c>
      <c r="O399" s="19">
        <v>58</v>
      </c>
      <c r="P399" s="19">
        <v>520</v>
      </c>
      <c r="Q399" s="19">
        <v>1243840000</v>
      </c>
      <c r="S399" t="str">
        <f>VLOOKUP($C399,[1]FPBD2023!$B$1:$E$982,4,0)</f>
        <v>DOM</v>
      </c>
      <c r="T399" s="82">
        <f t="shared" ref="T399:T401" si="19">1%*Q399</f>
        <v>12438400</v>
      </c>
    </row>
    <row r="400" spans="1:20" x14ac:dyDescent="0.35">
      <c r="A400" s="22">
        <f t="shared" si="17"/>
        <v>395</v>
      </c>
      <c r="B400" t="s">
        <v>1446</v>
      </c>
      <c r="C400" t="s">
        <v>1447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1</v>
      </c>
      <c r="M400" s="19">
        <v>1</v>
      </c>
      <c r="N400" s="19">
        <v>1</v>
      </c>
      <c r="O400" s="19">
        <v>0</v>
      </c>
      <c r="P400" s="19">
        <v>3</v>
      </c>
      <c r="Q400" s="19">
        <v>4449600</v>
      </c>
      <c r="S400" t="e">
        <f>VLOOKUP($C400,[1]FPBD2023!$B$1:$E$982,4,0)</f>
        <v>#N/A</v>
      </c>
      <c r="T400" s="82">
        <f t="shared" si="19"/>
        <v>44496</v>
      </c>
    </row>
    <row r="401" spans="1:20" x14ac:dyDescent="0.35">
      <c r="A401" s="22">
        <f t="shared" si="17"/>
        <v>396</v>
      </c>
      <c r="B401" t="s">
        <v>507</v>
      </c>
      <c r="C401" t="s">
        <v>508</v>
      </c>
      <c r="D401" s="19">
        <v>15060</v>
      </c>
      <c r="E401" s="19">
        <v>0</v>
      </c>
      <c r="F401" s="19">
        <v>7539</v>
      </c>
      <c r="G401" s="19">
        <v>17573</v>
      </c>
      <c r="H401" s="19">
        <v>17573</v>
      </c>
      <c r="I401" s="19">
        <v>12547</v>
      </c>
      <c r="J401" s="19">
        <v>0</v>
      </c>
      <c r="K401" s="19">
        <v>5008</v>
      </c>
      <c r="L401" s="19">
        <v>12565</v>
      </c>
      <c r="M401" s="19">
        <v>17573</v>
      </c>
      <c r="N401" s="19">
        <v>7539</v>
      </c>
      <c r="O401" s="19">
        <v>10034</v>
      </c>
      <c r="P401" s="19">
        <v>123011</v>
      </c>
      <c r="Q401" s="19">
        <v>27425302</v>
      </c>
      <c r="S401" t="str">
        <f>VLOOKUP($C401,[1]FPBD2023!$B$1:$E$982,4,0)</f>
        <v>IMP</v>
      </c>
      <c r="T401" s="82">
        <f t="shared" si="19"/>
        <v>274253.02</v>
      </c>
    </row>
    <row r="402" spans="1:20" x14ac:dyDescent="0.35">
      <c r="A402" s="22">
        <f t="shared" si="17"/>
        <v>397</v>
      </c>
      <c r="B402" t="s">
        <v>509</v>
      </c>
      <c r="C402" t="s">
        <v>510</v>
      </c>
      <c r="D402" s="19">
        <v>7288</v>
      </c>
      <c r="E402" s="19">
        <v>42468</v>
      </c>
      <c r="F402" s="19">
        <v>33974</v>
      </c>
      <c r="G402" s="19">
        <v>7288</v>
      </c>
      <c r="H402" s="19">
        <v>3525</v>
      </c>
      <c r="I402" s="19">
        <v>7288</v>
      </c>
      <c r="J402" s="19">
        <v>42468</v>
      </c>
      <c r="K402" s="19">
        <v>37737</v>
      </c>
      <c r="L402" s="19">
        <v>7288</v>
      </c>
      <c r="M402" s="19">
        <v>3525</v>
      </c>
      <c r="N402" s="19">
        <v>7288</v>
      </c>
      <c r="O402" s="19">
        <v>3763</v>
      </c>
      <c r="P402" s="19">
        <v>203900</v>
      </c>
      <c r="Q402" s="19">
        <v>45806135</v>
      </c>
      <c r="S402" t="str">
        <f>VLOOKUP($C402,[1]FPBD2023!$B$1:$E$982,4,0)</f>
        <v>IMP</v>
      </c>
    </row>
    <row r="403" spans="1:20" x14ac:dyDescent="0.35">
      <c r="A403" s="22">
        <f t="shared" si="17"/>
        <v>398</v>
      </c>
      <c r="B403" t="s">
        <v>511</v>
      </c>
      <c r="C403" t="s">
        <v>512</v>
      </c>
      <c r="D403" s="19">
        <v>13200</v>
      </c>
      <c r="E403" s="19">
        <v>13200</v>
      </c>
      <c r="F403" s="19">
        <v>0</v>
      </c>
      <c r="G403" s="19">
        <v>26400</v>
      </c>
      <c r="H403" s="19">
        <v>0</v>
      </c>
      <c r="I403" s="19">
        <v>13200</v>
      </c>
      <c r="J403" s="19">
        <v>13200</v>
      </c>
      <c r="K403" s="19">
        <v>26400</v>
      </c>
      <c r="L403" s="19">
        <v>0</v>
      </c>
      <c r="M403" s="19">
        <v>0</v>
      </c>
      <c r="N403" s="19">
        <v>26400</v>
      </c>
      <c r="O403" s="19">
        <v>0</v>
      </c>
      <c r="P403" s="19">
        <v>132000</v>
      </c>
      <c r="Q403" s="19">
        <v>1551052800</v>
      </c>
      <c r="S403" t="str">
        <f>VLOOKUP($C403,[1]FPBD2023!$B$1:$E$982,4,0)</f>
        <v>IMP</v>
      </c>
    </row>
    <row r="404" spans="1:20" x14ac:dyDescent="0.35">
      <c r="A404" s="22">
        <f t="shared" si="17"/>
        <v>399</v>
      </c>
      <c r="B404" t="s">
        <v>513</v>
      </c>
      <c r="C404" t="s">
        <v>514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13200</v>
      </c>
      <c r="K404" s="19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13200</v>
      </c>
      <c r="Q404" s="19">
        <v>271434240</v>
      </c>
      <c r="S404" t="str">
        <f>VLOOKUP($C404,[1]FPBD2023!$B$1:$E$982,4,0)</f>
        <v>IMP</v>
      </c>
      <c r="T404" s="82">
        <f t="shared" ref="T404:T413" si="20">1%*Q404</f>
        <v>2714342.4</v>
      </c>
    </row>
    <row r="405" spans="1:20" x14ac:dyDescent="0.35">
      <c r="A405" s="22">
        <f t="shared" si="17"/>
        <v>400</v>
      </c>
      <c r="B405" t="s">
        <v>515</v>
      </c>
      <c r="C405" t="s">
        <v>516</v>
      </c>
      <c r="D405" s="19">
        <v>0</v>
      </c>
      <c r="E405" s="19">
        <v>0</v>
      </c>
      <c r="F405" s="19">
        <v>0</v>
      </c>
      <c r="G405" s="19">
        <v>0</v>
      </c>
      <c r="H405" s="19">
        <v>96</v>
      </c>
      <c r="I405" s="19">
        <v>0</v>
      </c>
      <c r="J405" s="19">
        <v>0</v>
      </c>
      <c r="K405" s="19">
        <v>0</v>
      </c>
      <c r="L405" s="19">
        <v>96</v>
      </c>
      <c r="M405" s="19">
        <v>0</v>
      </c>
      <c r="N405" s="19">
        <v>0</v>
      </c>
      <c r="O405" s="19">
        <v>96</v>
      </c>
      <c r="P405" s="19">
        <v>288</v>
      </c>
      <c r="Q405" s="19">
        <v>340526592</v>
      </c>
      <c r="S405" t="str">
        <f>VLOOKUP($C405,[1]FPBD2023!$B$1:$E$982,4,0)</f>
        <v>IMP</v>
      </c>
      <c r="T405" s="82">
        <f t="shared" si="20"/>
        <v>3405265.92</v>
      </c>
    </row>
    <row r="406" spans="1:20" x14ac:dyDescent="0.35">
      <c r="A406" s="22">
        <f t="shared" si="17"/>
        <v>401</v>
      </c>
      <c r="B406" t="s">
        <v>517</v>
      </c>
      <c r="C406" t="s">
        <v>518</v>
      </c>
      <c r="D406" s="19">
        <v>124</v>
      </c>
      <c r="E406" s="19">
        <v>157</v>
      </c>
      <c r="F406" s="19">
        <v>121</v>
      </c>
      <c r="G406" s="19">
        <v>121</v>
      </c>
      <c r="H406" s="19">
        <v>138</v>
      </c>
      <c r="I406" s="19">
        <v>159</v>
      </c>
      <c r="J406" s="19">
        <v>166</v>
      </c>
      <c r="K406" s="19">
        <v>156</v>
      </c>
      <c r="L406" s="19">
        <v>127</v>
      </c>
      <c r="M406" s="19">
        <v>163</v>
      </c>
      <c r="N406" s="19">
        <v>129</v>
      </c>
      <c r="O406" s="19">
        <v>153</v>
      </c>
      <c r="P406" s="19">
        <v>1714</v>
      </c>
      <c r="Q406" s="19">
        <v>115854333</v>
      </c>
      <c r="S406" t="str">
        <f>VLOOKUP($C406,[1]FPBD2023!$B$1:$E$982,4,0)</f>
        <v>IMP</v>
      </c>
      <c r="T406" s="82">
        <f t="shared" si="20"/>
        <v>1158543.33</v>
      </c>
    </row>
    <row r="407" spans="1:20" x14ac:dyDescent="0.35">
      <c r="A407" s="22">
        <f t="shared" si="17"/>
        <v>402</v>
      </c>
      <c r="B407" t="s">
        <v>519</v>
      </c>
      <c r="C407" t="s">
        <v>520</v>
      </c>
      <c r="D407" s="19">
        <v>11</v>
      </c>
      <c r="E407" s="19">
        <v>64</v>
      </c>
      <c r="F407" s="19">
        <v>14</v>
      </c>
      <c r="G407" s="19">
        <v>36</v>
      </c>
      <c r="H407" s="19">
        <v>25</v>
      </c>
      <c r="I407" s="19">
        <v>53</v>
      </c>
      <c r="J407" s="19">
        <v>33</v>
      </c>
      <c r="K407" s="19">
        <v>36</v>
      </c>
      <c r="L407" s="19">
        <v>25</v>
      </c>
      <c r="M407" s="19">
        <v>52</v>
      </c>
      <c r="N407" s="19">
        <v>31</v>
      </c>
      <c r="O407" s="19">
        <v>47</v>
      </c>
      <c r="P407" s="19">
        <v>427</v>
      </c>
      <c r="Q407" s="19">
        <v>23769053</v>
      </c>
      <c r="S407" t="str">
        <f>VLOOKUP($C407,[1]FPBD2023!$B$1:$E$982,4,0)</f>
        <v>IMP</v>
      </c>
      <c r="T407" s="82">
        <f t="shared" si="20"/>
        <v>237690.53</v>
      </c>
    </row>
    <row r="408" spans="1:20" x14ac:dyDescent="0.35">
      <c r="A408" s="22">
        <f t="shared" si="17"/>
        <v>403</v>
      </c>
      <c r="B408" t="s">
        <v>521</v>
      </c>
      <c r="C408" t="s">
        <v>522</v>
      </c>
      <c r="D408" s="19">
        <v>5</v>
      </c>
      <c r="E408" s="19">
        <v>0</v>
      </c>
      <c r="F408" s="19">
        <v>5</v>
      </c>
      <c r="G408" s="19">
        <v>0</v>
      </c>
      <c r="H408" s="19">
        <v>5</v>
      </c>
      <c r="I408" s="19">
        <v>0</v>
      </c>
      <c r="J408" s="19">
        <v>5</v>
      </c>
      <c r="K408" s="19">
        <v>0</v>
      </c>
      <c r="L408" s="19">
        <v>3</v>
      </c>
      <c r="M408" s="19">
        <v>0</v>
      </c>
      <c r="N408" s="19">
        <v>5</v>
      </c>
      <c r="O408" s="19">
        <v>0</v>
      </c>
      <c r="P408" s="19">
        <v>28</v>
      </c>
      <c r="Q408" s="19">
        <v>11916800</v>
      </c>
      <c r="S408" t="str">
        <f>VLOOKUP($C408,[1]FPBD2023!$B$1:$E$982,4,0)</f>
        <v>DOM</v>
      </c>
      <c r="T408" s="82">
        <f t="shared" si="20"/>
        <v>119168</v>
      </c>
    </row>
    <row r="409" spans="1:20" x14ac:dyDescent="0.35">
      <c r="A409" s="22">
        <f t="shared" si="17"/>
        <v>404</v>
      </c>
      <c r="B409" t="s">
        <v>523</v>
      </c>
      <c r="C409" t="s">
        <v>524</v>
      </c>
      <c r="D409" s="19">
        <v>0</v>
      </c>
      <c r="E409" s="19">
        <v>0</v>
      </c>
      <c r="F409" s="19">
        <v>0</v>
      </c>
      <c r="G409" s="19">
        <v>6</v>
      </c>
      <c r="H409" s="19">
        <v>0</v>
      </c>
      <c r="I409" s="19">
        <v>0</v>
      </c>
      <c r="J409" s="19">
        <v>0</v>
      </c>
      <c r="K409" s="19">
        <v>0</v>
      </c>
      <c r="L409" s="19">
        <v>6</v>
      </c>
      <c r="M409" s="19">
        <v>0</v>
      </c>
      <c r="N409" s="19">
        <v>0</v>
      </c>
      <c r="O409" s="19">
        <v>0</v>
      </c>
      <c r="P409" s="19">
        <v>12</v>
      </c>
      <c r="Q409" s="19">
        <v>2016000</v>
      </c>
      <c r="S409" t="str">
        <f>VLOOKUP($C409,[1]FPBD2023!$B$1:$E$982,4,0)</f>
        <v>DOM</v>
      </c>
      <c r="T409" s="82">
        <f t="shared" si="20"/>
        <v>20160</v>
      </c>
    </row>
    <row r="410" spans="1:20" x14ac:dyDescent="0.35">
      <c r="A410" s="22">
        <f t="shared" si="17"/>
        <v>405</v>
      </c>
      <c r="B410" t="s">
        <v>525</v>
      </c>
      <c r="C410" t="s">
        <v>526</v>
      </c>
      <c r="D410" s="19">
        <v>25394</v>
      </c>
      <c r="E410" s="19">
        <v>0</v>
      </c>
      <c r="F410" s="19">
        <v>9047</v>
      </c>
      <c r="G410" s="19">
        <v>28409</v>
      </c>
      <c r="H410" s="19">
        <v>24631</v>
      </c>
      <c r="I410" s="19">
        <v>22378</v>
      </c>
      <c r="J410" s="19">
        <v>0</v>
      </c>
      <c r="K410" s="19">
        <v>9788</v>
      </c>
      <c r="L410" s="19">
        <v>22400</v>
      </c>
      <c r="M410" s="19">
        <v>24631</v>
      </c>
      <c r="N410" s="19">
        <v>16369</v>
      </c>
      <c r="O410" s="19">
        <v>15819</v>
      </c>
      <c r="P410" s="19">
        <v>198866</v>
      </c>
      <c r="Q410" s="19">
        <v>17050771</v>
      </c>
      <c r="S410" t="str">
        <f>VLOOKUP($C410,[1]FPBD2023!$B$1:$E$982,4,0)</f>
        <v>IMP</v>
      </c>
      <c r="T410" s="82">
        <f t="shared" si="20"/>
        <v>170507.71</v>
      </c>
    </row>
    <row r="411" spans="1:20" x14ac:dyDescent="0.35">
      <c r="A411" s="22">
        <f t="shared" si="17"/>
        <v>406</v>
      </c>
      <c r="B411" t="s">
        <v>527</v>
      </c>
      <c r="C411" t="s">
        <v>528</v>
      </c>
      <c r="D411" s="19">
        <v>78</v>
      </c>
      <c r="E411" s="19">
        <v>49</v>
      </c>
      <c r="F411" s="19">
        <v>78</v>
      </c>
      <c r="G411" s="19">
        <v>0</v>
      </c>
      <c r="H411" s="19">
        <v>126</v>
      </c>
      <c r="I411" s="19">
        <v>0</v>
      </c>
      <c r="J411" s="19">
        <v>126</v>
      </c>
      <c r="K411" s="19">
        <v>0</v>
      </c>
      <c r="L411" s="19">
        <v>118</v>
      </c>
      <c r="M411" s="19">
        <v>0</v>
      </c>
      <c r="N411" s="19">
        <v>78</v>
      </c>
      <c r="O411" s="19">
        <v>0</v>
      </c>
      <c r="P411" s="19">
        <v>653</v>
      </c>
      <c r="Q411" s="19">
        <v>107745000</v>
      </c>
      <c r="S411" t="str">
        <f>VLOOKUP($C411,[1]FPBD2023!$B$1:$E$982,4,0)</f>
        <v>DOM</v>
      </c>
      <c r="T411" s="82">
        <f t="shared" si="20"/>
        <v>1077450</v>
      </c>
    </row>
    <row r="412" spans="1:20" x14ac:dyDescent="0.35">
      <c r="A412" s="22">
        <f t="shared" si="17"/>
        <v>407</v>
      </c>
      <c r="B412" t="s">
        <v>529</v>
      </c>
      <c r="C412" t="s">
        <v>530</v>
      </c>
      <c r="D412" s="19">
        <v>50224</v>
      </c>
      <c r="E412" s="19">
        <v>0</v>
      </c>
      <c r="F412" s="19">
        <v>30156</v>
      </c>
      <c r="G412" s="19">
        <v>60276</v>
      </c>
      <c r="H412" s="19">
        <v>60276</v>
      </c>
      <c r="I412" s="19">
        <v>40172</v>
      </c>
      <c r="J412" s="19">
        <v>0</v>
      </c>
      <c r="K412" s="19">
        <v>10016</v>
      </c>
      <c r="L412" s="19">
        <v>50261</v>
      </c>
      <c r="M412" s="19">
        <v>60276</v>
      </c>
      <c r="N412" s="19">
        <v>30156</v>
      </c>
      <c r="O412" s="19">
        <v>30120</v>
      </c>
      <c r="P412" s="19">
        <v>421933</v>
      </c>
      <c r="Q412" s="19">
        <v>6236085353</v>
      </c>
      <c r="S412" t="str">
        <f>VLOOKUP($C412,[1]FPBD2023!$B$1:$E$982,4,0)</f>
        <v>IMP</v>
      </c>
      <c r="T412" s="82">
        <f t="shared" si="20"/>
        <v>62360853.530000001</v>
      </c>
    </row>
    <row r="413" spans="1:20" x14ac:dyDescent="0.35">
      <c r="A413" s="22">
        <f t="shared" si="17"/>
        <v>408</v>
      </c>
      <c r="B413" t="s">
        <v>531</v>
      </c>
      <c r="C413" t="s">
        <v>532</v>
      </c>
      <c r="D413" s="19">
        <v>0</v>
      </c>
      <c r="E413" s="19">
        <v>2</v>
      </c>
      <c r="F413" s="19">
        <v>0</v>
      </c>
      <c r="G413" s="19">
        <v>4</v>
      </c>
      <c r="H413" s="19">
        <v>4</v>
      </c>
      <c r="I413" s="19">
        <v>2</v>
      </c>
      <c r="J413" s="19">
        <v>7</v>
      </c>
      <c r="K413" s="19">
        <v>0</v>
      </c>
      <c r="L413" s="19">
        <v>4</v>
      </c>
      <c r="M413" s="19">
        <v>0</v>
      </c>
      <c r="N413" s="19">
        <v>0</v>
      </c>
      <c r="O413" s="19">
        <v>4</v>
      </c>
      <c r="P413" s="19">
        <v>27</v>
      </c>
      <c r="Q413" s="19">
        <v>30542400</v>
      </c>
      <c r="S413" t="str">
        <f>VLOOKUP($C413,[1]FPBD2023!$B$1:$E$982,4,0)</f>
        <v>DOM</v>
      </c>
      <c r="T413" s="82">
        <f t="shared" si="20"/>
        <v>305424</v>
      </c>
    </row>
    <row r="414" spans="1:20" x14ac:dyDescent="0.35">
      <c r="A414" s="22">
        <f t="shared" si="17"/>
        <v>409</v>
      </c>
      <c r="B414" t="s">
        <v>533</v>
      </c>
      <c r="C414" t="s">
        <v>534</v>
      </c>
      <c r="D414" s="19">
        <v>2138</v>
      </c>
      <c r="E414" s="19">
        <v>2360</v>
      </c>
      <c r="F414" s="19">
        <v>2208</v>
      </c>
      <c r="G414" s="19">
        <v>3352</v>
      </c>
      <c r="H414" s="19">
        <v>4176</v>
      </c>
      <c r="I414" s="19">
        <v>3436</v>
      </c>
      <c r="J414" s="19">
        <v>2643</v>
      </c>
      <c r="K414" s="19">
        <v>2585</v>
      </c>
      <c r="L414" s="19">
        <v>2829</v>
      </c>
      <c r="M414" s="19">
        <v>2847</v>
      </c>
      <c r="N414" s="19">
        <v>1691</v>
      </c>
      <c r="O414" s="19">
        <v>2160</v>
      </c>
      <c r="P414" s="19">
        <v>32425</v>
      </c>
      <c r="Q414" s="19">
        <v>737830875</v>
      </c>
      <c r="S414" t="str">
        <f>VLOOKUP($C414,[1]FPBD2023!$B$1:$E$982,4,0)</f>
        <v>DOM</v>
      </c>
    </row>
    <row r="415" spans="1:20" x14ac:dyDescent="0.35">
      <c r="A415" s="22">
        <f t="shared" si="17"/>
        <v>410</v>
      </c>
      <c r="B415" t="s">
        <v>535</v>
      </c>
      <c r="C415" t="s">
        <v>536</v>
      </c>
      <c r="D415" s="19">
        <v>109</v>
      </c>
      <c r="E415" s="19">
        <v>137</v>
      </c>
      <c r="F415" s="19">
        <v>164</v>
      </c>
      <c r="G415" s="19">
        <v>137</v>
      </c>
      <c r="H415" s="19">
        <v>109</v>
      </c>
      <c r="I415" s="19">
        <v>137</v>
      </c>
      <c r="J415" s="19">
        <v>191</v>
      </c>
      <c r="K415" s="19">
        <v>191</v>
      </c>
      <c r="L415" s="19">
        <v>191</v>
      </c>
      <c r="M415" s="19">
        <v>164</v>
      </c>
      <c r="N415" s="19">
        <v>137</v>
      </c>
      <c r="O415" s="19">
        <v>137</v>
      </c>
      <c r="P415" s="19">
        <v>1804</v>
      </c>
      <c r="Q415" s="19">
        <v>365279693</v>
      </c>
      <c r="S415" t="str">
        <f>VLOOKUP($C415,[1]FPBD2023!$B$1:$E$982,4,0)</f>
        <v>DOM</v>
      </c>
    </row>
    <row r="416" spans="1:20" x14ac:dyDescent="0.35">
      <c r="A416" s="22">
        <f t="shared" si="17"/>
        <v>411</v>
      </c>
      <c r="B416" t="s">
        <v>537</v>
      </c>
      <c r="C416" t="s">
        <v>538</v>
      </c>
      <c r="D416" s="19">
        <v>1929</v>
      </c>
      <c r="E416" s="19">
        <v>2412</v>
      </c>
      <c r="F416" s="19">
        <v>2894</v>
      </c>
      <c r="G416" s="19">
        <v>2412</v>
      </c>
      <c r="H416" s="19">
        <v>1929</v>
      </c>
      <c r="I416" s="19">
        <v>2412</v>
      </c>
      <c r="J416" s="19">
        <v>3376</v>
      </c>
      <c r="K416" s="19">
        <v>3376</v>
      </c>
      <c r="L416" s="19">
        <v>3376</v>
      </c>
      <c r="M416" s="19">
        <v>2894</v>
      </c>
      <c r="N416" s="19">
        <v>2412</v>
      </c>
      <c r="O416" s="19">
        <v>2412</v>
      </c>
      <c r="P416" s="19">
        <v>31834</v>
      </c>
      <c r="Q416" s="19">
        <v>27275371</v>
      </c>
      <c r="S416" t="str">
        <f>VLOOKUP($C416,[1]FPBD2023!$B$1:$E$982,4,0)</f>
        <v>IMP</v>
      </c>
      <c r="T416" s="82">
        <f t="shared" ref="T416:T429" si="21">1%*Q416</f>
        <v>272753.71000000002</v>
      </c>
    </row>
    <row r="417" spans="1:20" x14ac:dyDescent="0.35">
      <c r="A417" s="22">
        <f t="shared" si="17"/>
        <v>412</v>
      </c>
      <c r="B417" t="s">
        <v>539</v>
      </c>
      <c r="C417" t="s">
        <v>540</v>
      </c>
      <c r="D417" s="19">
        <v>0</v>
      </c>
      <c r="E417" s="19">
        <v>0</v>
      </c>
      <c r="F417" s="19">
        <v>201600</v>
      </c>
      <c r="G417" s="19">
        <v>0</v>
      </c>
      <c r="H417" s="19">
        <v>0</v>
      </c>
      <c r="I417" s="19">
        <v>230400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432000</v>
      </c>
      <c r="Q417" s="19">
        <v>8189294400</v>
      </c>
      <c r="S417" t="str">
        <f>VLOOKUP($C417,[1]FPBD2023!$B$1:$E$982,4,0)</f>
        <v>IMP</v>
      </c>
      <c r="T417" s="82">
        <f t="shared" si="21"/>
        <v>81892944</v>
      </c>
    </row>
    <row r="418" spans="1:20" x14ac:dyDescent="0.35">
      <c r="A418" s="22">
        <f t="shared" si="17"/>
        <v>413</v>
      </c>
      <c r="B418" t="s">
        <v>541</v>
      </c>
      <c r="C418" t="s">
        <v>542</v>
      </c>
      <c r="D418" s="19">
        <v>18227</v>
      </c>
      <c r="E418" s="19">
        <v>0</v>
      </c>
      <c r="F418" s="19">
        <v>0</v>
      </c>
      <c r="G418" s="19">
        <v>18227</v>
      </c>
      <c r="H418" s="19">
        <v>8821</v>
      </c>
      <c r="I418" s="19">
        <v>18227</v>
      </c>
      <c r="J418" s="19">
        <v>0</v>
      </c>
      <c r="K418" s="19">
        <v>9406</v>
      </c>
      <c r="L418" s="19">
        <v>18227</v>
      </c>
      <c r="M418" s="19">
        <v>8821</v>
      </c>
      <c r="N418" s="19">
        <v>18227</v>
      </c>
      <c r="O418" s="19">
        <v>9406</v>
      </c>
      <c r="P418" s="19">
        <v>127589</v>
      </c>
      <c r="Q418" s="19">
        <v>31975079</v>
      </c>
      <c r="S418" t="str">
        <f>VLOOKUP($C418,[1]FPBD2023!$B$1:$E$982,4,0)</f>
        <v>IMP</v>
      </c>
      <c r="T418" s="82">
        <f t="shared" si="21"/>
        <v>319750.78999999998</v>
      </c>
    </row>
    <row r="419" spans="1:20" x14ac:dyDescent="0.35">
      <c r="A419" s="22">
        <f t="shared" si="17"/>
        <v>414</v>
      </c>
      <c r="B419" t="s">
        <v>543</v>
      </c>
      <c r="C419" t="s">
        <v>544</v>
      </c>
      <c r="D419" s="19">
        <v>31</v>
      </c>
      <c r="E419" s="19">
        <v>176</v>
      </c>
      <c r="F419" s="19">
        <v>39</v>
      </c>
      <c r="G419" s="19">
        <v>102</v>
      </c>
      <c r="H419" s="19">
        <v>70</v>
      </c>
      <c r="I419" s="19">
        <v>148</v>
      </c>
      <c r="J419" s="19">
        <v>94</v>
      </c>
      <c r="K419" s="19">
        <v>102</v>
      </c>
      <c r="L419" s="19">
        <v>70</v>
      </c>
      <c r="M419" s="19">
        <v>143</v>
      </c>
      <c r="N419" s="19">
        <v>86</v>
      </c>
      <c r="O419" s="19">
        <v>133</v>
      </c>
      <c r="P419" s="19">
        <v>1194</v>
      </c>
      <c r="Q419" s="19">
        <v>235550171</v>
      </c>
      <c r="S419" t="str">
        <f>VLOOKUP($C419,[1]FPBD2023!$B$1:$E$982,4,0)</f>
        <v>IMP</v>
      </c>
      <c r="T419" s="82">
        <f t="shared" si="21"/>
        <v>2355501.71</v>
      </c>
    </row>
    <row r="420" spans="1:20" x14ac:dyDescent="0.35">
      <c r="A420" s="22">
        <f t="shared" si="17"/>
        <v>415</v>
      </c>
      <c r="B420" t="s">
        <v>545</v>
      </c>
      <c r="C420" t="s">
        <v>546</v>
      </c>
      <c r="D420" s="19">
        <v>48</v>
      </c>
      <c r="E420" s="19">
        <v>271</v>
      </c>
      <c r="F420" s="19">
        <v>60</v>
      </c>
      <c r="G420" s="19">
        <v>157</v>
      </c>
      <c r="H420" s="19">
        <v>108</v>
      </c>
      <c r="I420" s="19">
        <v>228</v>
      </c>
      <c r="J420" s="19">
        <v>145</v>
      </c>
      <c r="K420" s="19">
        <v>157</v>
      </c>
      <c r="L420" s="19">
        <v>108</v>
      </c>
      <c r="M420" s="19">
        <v>221</v>
      </c>
      <c r="N420" s="19">
        <v>133</v>
      </c>
      <c r="O420" s="19">
        <v>205</v>
      </c>
      <c r="P420" s="19">
        <v>1841</v>
      </c>
      <c r="Q420" s="19">
        <v>492730579</v>
      </c>
      <c r="S420" t="str">
        <f>VLOOKUP($C420,[1]FPBD2023!$B$1:$E$982,4,0)</f>
        <v>IMP</v>
      </c>
      <c r="T420" s="82">
        <f t="shared" si="21"/>
        <v>4927305.79</v>
      </c>
    </row>
    <row r="421" spans="1:20" x14ac:dyDescent="0.35">
      <c r="A421" s="22">
        <f t="shared" si="17"/>
        <v>416</v>
      </c>
      <c r="B421" t="s">
        <v>547</v>
      </c>
      <c r="C421" t="s">
        <v>548</v>
      </c>
      <c r="D421" s="19">
        <v>24540</v>
      </c>
      <c r="E421" s="19">
        <v>12855</v>
      </c>
      <c r="F421" s="19">
        <v>20282</v>
      </c>
      <c r="G421" s="19">
        <v>19149</v>
      </c>
      <c r="H421" s="19">
        <v>14472</v>
      </c>
      <c r="I421" s="19">
        <v>13786</v>
      </c>
      <c r="J421" s="19">
        <v>15343</v>
      </c>
      <c r="K421" s="19">
        <v>14368</v>
      </c>
      <c r="L421" s="19">
        <v>18797</v>
      </c>
      <c r="M421" s="19">
        <v>20752</v>
      </c>
      <c r="N421" s="19">
        <v>15619</v>
      </c>
      <c r="O421" s="19">
        <v>7569</v>
      </c>
      <c r="P421" s="19">
        <v>197532</v>
      </c>
      <c r="Q421" s="19">
        <v>5415853363</v>
      </c>
      <c r="S421" t="str">
        <f>VLOOKUP($C421,[1]FPBD2023!$B$1:$E$982,4,0)</f>
        <v>IMP</v>
      </c>
      <c r="T421" s="82">
        <f t="shared" si="21"/>
        <v>54158533.630000003</v>
      </c>
    </row>
    <row r="422" spans="1:20" x14ac:dyDescent="0.35">
      <c r="A422" s="22">
        <f t="shared" si="17"/>
        <v>417</v>
      </c>
      <c r="B422" t="s">
        <v>549</v>
      </c>
      <c r="C422" t="s">
        <v>550</v>
      </c>
      <c r="D422" s="19">
        <v>2270</v>
      </c>
      <c r="E422" s="19">
        <v>12978</v>
      </c>
      <c r="F422" s="19">
        <v>2838</v>
      </c>
      <c r="G422" s="19">
        <v>7378</v>
      </c>
      <c r="H422" s="19">
        <v>5108</v>
      </c>
      <c r="I422" s="19">
        <v>10883</v>
      </c>
      <c r="J422" s="19">
        <v>6811</v>
      </c>
      <c r="K422" s="19">
        <v>7378</v>
      </c>
      <c r="L422" s="19">
        <v>5108</v>
      </c>
      <c r="M422" s="19">
        <v>10491</v>
      </c>
      <c r="N422" s="19">
        <v>6243</v>
      </c>
      <c r="O422" s="19">
        <v>9648</v>
      </c>
      <c r="P422" s="19">
        <v>87134</v>
      </c>
      <c r="Q422" s="19">
        <v>2948928242</v>
      </c>
      <c r="S422" t="str">
        <f>VLOOKUP($C422,[1]FPBD2023!$B$1:$E$982,4,0)</f>
        <v>IMP</v>
      </c>
      <c r="T422" s="82">
        <f t="shared" si="21"/>
        <v>29489282.420000002</v>
      </c>
    </row>
    <row r="423" spans="1:20" x14ac:dyDescent="0.35">
      <c r="A423" s="22">
        <f t="shared" si="17"/>
        <v>418</v>
      </c>
      <c r="B423" t="s">
        <v>551</v>
      </c>
      <c r="C423" t="s">
        <v>552</v>
      </c>
      <c r="D423" s="19">
        <v>6428</v>
      </c>
      <c r="E423" s="19">
        <v>0</v>
      </c>
      <c r="F423" s="19">
        <v>3619</v>
      </c>
      <c r="G423" s="19">
        <v>7634</v>
      </c>
      <c r="H423" s="19">
        <v>7634</v>
      </c>
      <c r="I423" s="19">
        <v>5221</v>
      </c>
      <c r="J423" s="19">
        <v>0</v>
      </c>
      <c r="K423" s="19">
        <v>1603</v>
      </c>
      <c r="L423" s="19">
        <v>6031</v>
      </c>
      <c r="M423" s="19">
        <v>7634</v>
      </c>
      <c r="N423" s="19">
        <v>3619</v>
      </c>
      <c r="O423" s="19">
        <v>4015</v>
      </c>
      <c r="P423" s="19">
        <v>53438</v>
      </c>
      <c r="Q423" s="19">
        <v>16257977</v>
      </c>
      <c r="S423" t="str">
        <f>VLOOKUP($C423,[1]FPBD2023!$B$1:$E$982,4,0)</f>
        <v>IMP</v>
      </c>
      <c r="T423" s="82">
        <f t="shared" si="21"/>
        <v>162579.76999999999</v>
      </c>
    </row>
    <row r="424" spans="1:20" x14ac:dyDescent="0.35">
      <c r="A424" s="22">
        <f t="shared" si="17"/>
        <v>419</v>
      </c>
      <c r="B424" t="s">
        <v>553</v>
      </c>
      <c r="C424" t="s">
        <v>554</v>
      </c>
      <c r="D424" s="19">
        <v>282</v>
      </c>
      <c r="E424" s="19">
        <v>376</v>
      </c>
      <c r="F424" s="19">
        <v>313</v>
      </c>
      <c r="G424" s="19">
        <v>563</v>
      </c>
      <c r="H424" s="19">
        <v>595</v>
      </c>
      <c r="I424" s="19">
        <v>469</v>
      </c>
      <c r="J424" s="19">
        <v>407</v>
      </c>
      <c r="K424" s="19">
        <v>407</v>
      </c>
      <c r="L424" s="19">
        <v>469</v>
      </c>
      <c r="M424" s="19">
        <v>313</v>
      </c>
      <c r="N424" s="19">
        <v>219</v>
      </c>
      <c r="O424" s="19">
        <v>313</v>
      </c>
      <c r="P424" s="19">
        <v>4726</v>
      </c>
      <c r="Q424" s="19">
        <v>1036665303</v>
      </c>
      <c r="S424" t="str">
        <f>VLOOKUP($C424,[1]FPBD2023!$B$1:$E$982,4,0)</f>
        <v>DOM</v>
      </c>
      <c r="T424" s="82">
        <f t="shared" si="21"/>
        <v>10366653.029999999</v>
      </c>
    </row>
    <row r="425" spans="1:20" x14ac:dyDescent="0.35">
      <c r="A425" s="22">
        <f t="shared" si="17"/>
        <v>420</v>
      </c>
      <c r="B425" t="s">
        <v>1448</v>
      </c>
      <c r="C425" t="s">
        <v>1449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4</v>
      </c>
      <c r="J425" s="19">
        <v>4</v>
      </c>
      <c r="K425" s="19">
        <v>4</v>
      </c>
      <c r="L425" s="19">
        <v>1</v>
      </c>
      <c r="M425" s="19">
        <v>3</v>
      </c>
      <c r="N425" s="19">
        <v>8</v>
      </c>
      <c r="O425" s="19">
        <v>3</v>
      </c>
      <c r="P425" s="19">
        <v>27</v>
      </c>
      <c r="Q425" s="19">
        <v>2504250</v>
      </c>
      <c r="S425" t="e">
        <f>VLOOKUP($C425,[1]FPBD2023!$B$1:$E$982,4,0)</f>
        <v>#N/A</v>
      </c>
      <c r="T425" s="82">
        <f t="shared" si="21"/>
        <v>25042.5</v>
      </c>
    </row>
    <row r="426" spans="1:20" x14ac:dyDescent="0.35">
      <c r="A426" s="22">
        <f t="shared" si="17"/>
        <v>421</v>
      </c>
      <c r="B426" t="s">
        <v>556</v>
      </c>
      <c r="C426" t="s">
        <v>557</v>
      </c>
      <c r="D426" s="19">
        <v>43680</v>
      </c>
      <c r="E426" s="19">
        <v>54600</v>
      </c>
      <c r="F426" s="19">
        <v>65520</v>
      </c>
      <c r="G426" s="19">
        <v>54600</v>
      </c>
      <c r="H426" s="19">
        <v>43680</v>
      </c>
      <c r="I426" s="19">
        <v>54600</v>
      </c>
      <c r="J426" s="19">
        <v>76440</v>
      </c>
      <c r="K426" s="19">
        <v>76440</v>
      </c>
      <c r="L426" s="19">
        <v>76440</v>
      </c>
      <c r="M426" s="19">
        <v>65520</v>
      </c>
      <c r="N426" s="19">
        <v>54600</v>
      </c>
      <c r="O426" s="19">
        <v>54600</v>
      </c>
      <c r="P426" s="19">
        <v>720720</v>
      </c>
      <c r="Q426" s="19">
        <v>41989147</v>
      </c>
      <c r="S426" t="str">
        <f>VLOOKUP($C426,[1]FPBD2023!$B$1:$E$982,4,0)</f>
        <v>DOM</v>
      </c>
      <c r="T426" s="82">
        <f t="shared" si="21"/>
        <v>419891.47000000003</v>
      </c>
    </row>
    <row r="427" spans="1:20" x14ac:dyDescent="0.35">
      <c r="A427" s="22">
        <f t="shared" si="17"/>
        <v>422</v>
      </c>
      <c r="B427" t="s">
        <v>558</v>
      </c>
      <c r="C427" t="s">
        <v>559</v>
      </c>
      <c r="D427" s="19">
        <v>72</v>
      </c>
      <c r="E427" s="19">
        <v>75</v>
      </c>
      <c r="F427" s="19">
        <v>72</v>
      </c>
      <c r="G427" s="19">
        <v>113</v>
      </c>
      <c r="H427" s="19">
        <v>137</v>
      </c>
      <c r="I427" s="19">
        <v>127</v>
      </c>
      <c r="J427" s="19">
        <v>75</v>
      </c>
      <c r="K427" s="19">
        <v>89</v>
      </c>
      <c r="L427" s="19">
        <v>76</v>
      </c>
      <c r="M427" s="19">
        <v>111</v>
      </c>
      <c r="N427" s="19">
        <v>51</v>
      </c>
      <c r="O427" s="19">
        <v>76</v>
      </c>
      <c r="P427" s="19">
        <v>1074</v>
      </c>
      <c r="Q427" s="19">
        <v>431479500</v>
      </c>
      <c r="S427" t="str">
        <f>VLOOKUP($C427,[1]FPBD2023!$B$1:$E$982,4,0)</f>
        <v>DOM</v>
      </c>
      <c r="T427" s="82">
        <f t="shared" si="21"/>
        <v>4314795</v>
      </c>
    </row>
    <row r="428" spans="1:20" x14ac:dyDescent="0.35">
      <c r="A428" s="22">
        <f t="shared" si="17"/>
        <v>423</v>
      </c>
      <c r="B428" t="s">
        <v>560</v>
      </c>
      <c r="C428" t="s">
        <v>561</v>
      </c>
      <c r="D428" s="19">
        <v>31</v>
      </c>
      <c r="E428" s="19">
        <v>53</v>
      </c>
      <c r="F428" s="19">
        <v>33</v>
      </c>
      <c r="G428" s="19">
        <v>30</v>
      </c>
      <c r="H428" s="19">
        <v>37</v>
      </c>
      <c r="I428" s="19">
        <v>49</v>
      </c>
      <c r="J428" s="19">
        <v>44</v>
      </c>
      <c r="K428" s="19">
        <v>30</v>
      </c>
      <c r="L428" s="19">
        <v>46</v>
      </c>
      <c r="M428" s="19">
        <v>43</v>
      </c>
      <c r="N428" s="19">
        <v>42</v>
      </c>
      <c r="O428" s="19">
        <v>45</v>
      </c>
      <c r="P428" s="19">
        <v>483</v>
      </c>
      <c r="Q428" s="19">
        <v>294319025</v>
      </c>
      <c r="S428" t="str">
        <f>VLOOKUP($C428,[1]FPBD2023!$B$1:$E$982,4,0)</f>
        <v>IMP</v>
      </c>
      <c r="T428" s="82">
        <f t="shared" si="21"/>
        <v>2943190.25</v>
      </c>
    </row>
    <row r="429" spans="1:20" x14ac:dyDescent="0.35">
      <c r="A429" s="22">
        <f t="shared" si="17"/>
        <v>424</v>
      </c>
      <c r="B429" t="s">
        <v>562</v>
      </c>
      <c r="C429" t="s">
        <v>563</v>
      </c>
      <c r="D429" s="19">
        <v>85</v>
      </c>
      <c r="E429" s="19">
        <v>512</v>
      </c>
      <c r="F429" s="19">
        <v>99</v>
      </c>
      <c r="G429" s="19">
        <v>275</v>
      </c>
      <c r="H429" s="19">
        <v>220</v>
      </c>
      <c r="I429" s="19">
        <v>509</v>
      </c>
      <c r="J429" s="19">
        <v>309</v>
      </c>
      <c r="K429" s="19">
        <v>180</v>
      </c>
      <c r="L429" s="19">
        <v>267</v>
      </c>
      <c r="M429" s="19">
        <v>355</v>
      </c>
      <c r="N429" s="19">
        <v>152</v>
      </c>
      <c r="O429" s="19">
        <v>360</v>
      </c>
      <c r="P429" s="19">
        <v>3323</v>
      </c>
      <c r="Q429" s="19">
        <v>729438908</v>
      </c>
      <c r="S429" t="str">
        <f>VLOOKUP($C429,[1]FPBD2023!$B$1:$E$982,4,0)</f>
        <v>IMP</v>
      </c>
      <c r="T429" s="82">
        <f t="shared" si="21"/>
        <v>7294389.0800000001</v>
      </c>
    </row>
    <row r="430" spans="1:20" x14ac:dyDescent="0.35">
      <c r="A430" s="22">
        <f t="shared" si="17"/>
        <v>425</v>
      </c>
      <c r="B430" t="s">
        <v>564</v>
      </c>
      <c r="C430" t="s">
        <v>565</v>
      </c>
      <c r="D430" s="19">
        <v>32760</v>
      </c>
      <c r="E430" s="19">
        <v>40950</v>
      </c>
      <c r="F430" s="19">
        <v>49140</v>
      </c>
      <c r="G430" s="19">
        <v>40950</v>
      </c>
      <c r="H430" s="19">
        <v>32760</v>
      </c>
      <c r="I430" s="19">
        <v>40950</v>
      </c>
      <c r="J430" s="19">
        <v>57330</v>
      </c>
      <c r="K430" s="19">
        <v>57330</v>
      </c>
      <c r="L430" s="19">
        <v>57330</v>
      </c>
      <c r="M430" s="19">
        <v>49140</v>
      </c>
      <c r="N430" s="19">
        <v>40950</v>
      </c>
      <c r="O430" s="19">
        <v>40950</v>
      </c>
      <c r="P430" s="19">
        <v>540540</v>
      </c>
      <c r="Q430" s="19">
        <v>17837820</v>
      </c>
      <c r="S430" t="str">
        <f>VLOOKUP($C430,[1]FPBD2023!$B$1:$E$982,4,0)</f>
        <v>DOM</v>
      </c>
    </row>
    <row r="431" spans="1:20" x14ac:dyDescent="0.35">
      <c r="A431" s="22">
        <f t="shared" si="17"/>
        <v>426</v>
      </c>
      <c r="B431" t="s">
        <v>567</v>
      </c>
      <c r="C431" t="s">
        <v>568</v>
      </c>
      <c r="D431" s="19">
        <v>87</v>
      </c>
      <c r="E431" s="19">
        <v>109</v>
      </c>
      <c r="F431" s="19">
        <v>131</v>
      </c>
      <c r="G431" s="19">
        <v>109</v>
      </c>
      <c r="H431" s="19">
        <v>87</v>
      </c>
      <c r="I431" s="19">
        <v>109</v>
      </c>
      <c r="J431" s="19">
        <v>153</v>
      </c>
      <c r="K431" s="19">
        <v>153</v>
      </c>
      <c r="L431" s="19">
        <v>153</v>
      </c>
      <c r="M431" s="19">
        <v>131</v>
      </c>
      <c r="N431" s="19">
        <v>109</v>
      </c>
      <c r="O431" s="19">
        <v>109</v>
      </c>
      <c r="P431" s="19">
        <v>1440</v>
      </c>
      <c r="Q431" s="19">
        <v>153730483</v>
      </c>
      <c r="S431" t="str">
        <f>VLOOKUP($C431,[1]FPBD2023!$B$1:$E$982,4,0)</f>
        <v>IMP</v>
      </c>
      <c r="T431" s="82">
        <f t="shared" ref="T431:T440" si="22">1%*Q431</f>
        <v>1537304.83</v>
      </c>
    </row>
    <row r="432" spans="1:20" x14ac:dyDescent="0.35">
      <c r="A432" s="22">
        <f t="shared" si="17"/>
        <v>427</v>
      </c>
      <c r="B432" t="s">
        <v>569</v>
      </c>
      <c r="C432" t="s">
        <v>570</v>
      </c>
      <c r="D432" s="19">
        <v>0</v>
      </c>
      <c r="E432" s="19">
        <v>7754</v>
      </c>
      <c r="F432" s="19">
        <v>6203</v>
      </c>
      <c r="G432" s="19">
        <v>0</v>
      </c>
      <c r="H432" s="19">
        <v>0</v>
      </c>
      <c r="I432" s="19">
        <v>0</v>
      </c>
      <c r="J432" s="19">
        <v>7754</v>
      </c>
      <c r="K432" s="19">
        <v>6203</v>
      </c>
      <c r="L432" s="19">
        <v>0</v>
      </c>
      <c r="M432" s="19">
        <v>0</v>
      </c>
      <c r="N432" s="19">
        <v>0</v>
      </c>
      <c r="O432" s="19">
        <v>0</v>
      </c>
      <c r="P432" s="19">
        <v>27914</v>
      </c>
      <c r="Q432" s="19">
        <v>15125480</v>
      </c>
      <c r="S432" t="str">
        <f>VLOOKUP($C432,[1]FPBD2023!$B$1:$E$982,4,0)</f>
        <v>IMP</v>
      </c>
      <c r="T432" s="82">
        <f t="shared" si="22"/>
        <v>151254.80000000002</v>
      </c>
    </row>
    <row r="433" spans="1:20" x14ac:dyDescent="0.35">
      <c r="A433" s="22">
        <f t="shared" si="17"/>
        <v>428</v>
      </c>
      <c r="B433" t="s">
        <v>571</v>
      </c>
      <c r="C433" t="s">
        <v>572</v>
      </c>
      <c r="D433" s="19">
        <v>538</v>
      </c>
      <c r="E433" s="19">
        <v>1211</v>
      </c>
      <c r="F433" s="19">
        <v>545</v>
      </c>
      <c r="G433" s="19">
        <v>689</v>
      </c>
      <c r="H433" s="19">
        <v>943</v>
      </c>
      <c r="I433" s="19">
        <v>1016</v>
      </c>
      <c r="J433" s="19">
        <v>636</v>
      </c>
      <c r="K433" s="19">
        <v>968</v>
      </c>
      <c r="L433" s="19">
        <v>477</v>
      </c>
      <c r="M433" s="19">
        <v>979</v>
      </c>
      <c r="N433" s="19">
        <v>723</v>
      </c>
      <c r="O433" s="19">
        <v>901</v>
      </c>
      <c r="P433" s="19">
        <v>9626</v>
      </c>
      <c r="Q433" s="19">
        <v>40296265</v>
      </c>
      <c r="S433" t="str">
        <f>VLOOKUP($C433,[1]FPBD2023!$B$1:$E$982,4,0)</f>
        <v>IMP</v>
      </c>
      <c r="T433" s="82">
        <f t="shared" si="22"/>
        <v>402962.65</v>
      </c>
    </row>
    <row r="434" spans="1:20" x14ac:dyDescent="0.35">
      <c r="A434" s="22">
        <f t="shared" si="17"/>
        <v>429</v>
      </c>
      <c r="B434" t="s">
        <v>1450</v>
      </c>
      <c r="C434" t="s">
        <v>1451</v>
      </c>
      <c r="D434" s="19">
        <v>616</v>
      </c>
      <c r="E434" s="19">
        <v>0</v>
      </c>
      <c r="F434" s="19">
        <v>616</v>
      </c>
      <c r="G434" s="19">
        <v>0</v>
      </c>
      <c r="H434" s="19">
        <v>616</v>
      </c>
      <c r="I434" s="19">
        <v>0</v>
      </c>
      <c r="J434" s="19">
        <v>616</v>
      </c>
      <c r="K434" s="19">
        <v>0</v>
      </c>
      <c r="L434" s="19">
        <v>616</v>
      </c>
      <c r="M434" s="19">
        <v>0</v>
      </c>
      <c r="N434" s="19">
        <v>0</v>
      </c>
      <c r="O434" s="19">
        <v>0</v>
      </c>
      <c r="P434" s="19">
        <v>3080</v>
      </c>
      <c r="Q434" s="19">
        <v>3977037064</v>
      </c>
      <c r="S434" t="str">
        <f>VLOOKUP($C434,[1]FPBD2023!$B$1:$E$982,4,0)</f>
        <v>IMP</v>
      </c>
      <c r="T434" s="82">
        <f t="shared" si="22"/>
        <v>39770370.640000001</v>
      </c>
    </row>
    <row r="435" spans="1:20" x14ac:dyDescent="0.35">
      <c r="A435" s="22">
        <f t="shared" si="17"/>
        <v>430</v>
      </c>
      <c r="B435" t="s">
        <v>573</v>
      </c>
      <c r="C435" t="s">
        <v>574</v>
      </c>
      <c r="D435" s="19">
        <v>1123</v>
      </c>
      <c r="E435" s="19">
        <v>0</v>
      </c>
      <c r="F435" s="19">
        <v>475</v>
      </c>
      <c r="G435" s="19">
        <v>1281</v>
      </c>
      <c r="H435" s="19">
        <v>1139</v>
      </c>
      <c r="I435" s="19">
        <v>964</v>
      </c>
      <c r="J435" s="19">
        <v>0</v>
      </c>
      <c r="K435" s="19">
        <v>352</v>
      </c>
      <c r="L435" s="19">
        <v>1071</v>
      </c>
      <c r="M435" s="19">
        <v>1139</v>
      </c>
      <c r="N435" s="19">
        <v>754</v>
      </c>
      <c r="O435" s="19">
        <v>669</v>
      </c>
      <c r="P435" s="19">
        <v>8967</v>
      </c>
      <c r="Q435" s="19">
        <v>4625537</v>
      </c>
      <c r="S435" t="str">
        <f>VLOOKUP($C435,[1]FPBD2023!$B$1:$E$982,4,0)</f>
        <v>DOM</v>
      </c>
      <c r="T435" s="82">
        <f t="shared" si="22"/>
        <v>46255.37</v>
      </c>
    </row>
    <row r="436" spans="1:20" x14ac:dyDescent="0.35">
      <c r="A436" s="22">
        <f t="shared" si="17"/>
        <v>431</v>
      </c>
      <c r="B436" t="s">
        <v>575</v>
      </c>
      <c r="C436" t="s">
        <v>576</v>
      </c>
      <c r="D436" s="19">
        <v>0</v>
      </c>
      <c r="E436" s="19">
        <v>9488</v>
      </c>
      <c r="F436" s="19">
        <v>7590</v>
      </c>
      <c r="G436" s="19">
        <v>0</v>
      </c>
      <c r="H436" s="19">
        <v>0</v>
      </c>
      <c r="I436" s="19">
        <v>0</v>
      </c>
      <c r="J436" s="19">
        <v>9488</v>
      </c>
      <c r="K436" s="19">
        <v>7590</v>
      </c>
      <c r="L436" s="19">
        <v>0</v>
      </c>
      <c r="M436" s="19">
        <v>0</v>
      </c>
      <c r="N436" s="19">
        <v>0</v>
      </c>
      <c r="O436" s="19">
        <v>0</v>
      </c>
      <c r="P436" s="19">
        <v>34156</v>
      </c>
      <c r="Q436" s="19">
        <v>15415969</v>
      </c>
      <c r="S436" t="str">
        <f>VLOOKUP($C436,[1]FPBD2023!$B$1:$E$982,4,0)</f>
        <v>DOM</v>
      </c>
      <c r="T436" s="82">
        <f t="shared" si="22"/>
        <v>154159.69</v>
      </c>
    </row>
    <row r="437" spans="1:20" x14ac:dyDescent="0.35">
      <c r="A437" s="22">
        <f t="shared" si="17"/>
        <v>432</v>
      </c>
      <c r="B437" t="s">
        <v>577</v>
      </c>
      <c r="C437" t="s">
        <v>578</v>
      </c>
      <c r="D437" s="19">
        <v>0</v>
      </c>
      <c r="E437" s="19">
        <v>2400</v>
      </c>
      <c r="F437" s="19">
        <v>2400</v>
      </c>
      <c r="G437" s="19">
        <v>2400</v>
      </c>
      <c r="H437" s="19">
        <v>2400</v>
      </c>
      <c r="I437" s="19">
        <v>2400</v>
      </c>
      <c r="J437" s="19">
        <v>4800</v>
      </c>
      <c r="K437" s="19">
        <v>4800</v>
      </c>
      <c r="L437" s="19">
        <v>0</v>
      </c>
      <c r="M437" s="19">
        <v>4800</v>
      </c>
      <c r="N437" s="19">
        <v>4800</v>
      </c>
      <c r="O437" s="19">
        <v>2400</v>
      </c>
      <c r="P437" s="19">
        <v>33600</v>
      </c>
      <c r="Q437" s="19">
        <v>2734905600</v>
      </c>
      <c r="S437" t="str">
        <f>VLOOKUP($C437,[1]FPBD2023!$B$1:$E$982,4,0)</f>
        <v>IMP</v>
      </c>
      <c r="T437" s="82">
        <f t="shared" si="22"/>
        <v>27349056</v>
      </c>
    </row>
    <row r="438" spans="1:20" x14ac:dyDescent="0.35">
      <c r="A438" s="22">
        <f t="shared" si="17"/>
        <v>433</v>
      </c>
      <c r="B438" t="s">
        <v>1452</v>
      </c>
      <c r="C438" t="s">
        <v>1453</v>
      </c>
      <c r="D438" s="19">
        <v>0</v>
      </c>
      <c r="E438" s="19">
        <v>0</v>
      </c>
      <c r="F438" s="19">
        <v>0</v>
      </c>
      <c r="G438" s="19">
        <v>0</v>
      </c>
      <c r="H438" s="19">
        <v>0</v>
      </c>
      <c r="I438" s="19">
        <v>2</v>
      </c>
      <c r="J438" s="19">
        <v>2</v>
      </c>
      <c r="K438" s="19">
        <v>2</v>
      </c>
      <c r="L438" s="19">
        <v>0</v>
      </c>
      <c r="M438" s="19">
        <v>1</v>
      </c>
      <c r="N438" s="19">
        <v>3</v>
      </c>
      <c r="O438" s="19">
        <v>1</v>
      </c>
      <c r="P438" s="19">
        <v>11</v>
      </c>
      <c r="Q438" s="19">
        <v>866250</v>
      </c>
      <c r="S438" t="e">
        <f>VLOOKUP($C438,[1]FPBD2023!$B$1:$E$982,4,0)</f>
        <v>#N/A</v>
      </c>
      <c r="T438" s="82">
        <f t="shared" si="22"/>
        <v>8662.5</v>
      </c>
    </row>
    <row r="439" spans="1:20" x14ac:dyDescent="0.35">
      <c r="A439" s="22">
        <f t="shared" si="17"/>
        <v>434</v>
      </c>
      <c r="B439" t="s">
        <v>922</v>
      </c>
      <c r="C439" t="s">
        <v>921</v>
      </c>
      <c r="D439" s="19">
        <v>0</v>
      </c>
      <c r="E439" s="19">
        <v>0</v>
      </c>
      <c r="F439" s="19">
        <v>6644</v>
      </c>
      <c r="G439" s="19">
        <v>0</v>
      </c>
      <c r="H439" s="19">
        <v>0</v>
      </c>
      <c r="I439" s="19">
        <v>0</v>
      </c>
      <c r="J439" s="19">
        <v>2133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8777</v>
      </c>
      <c r="Q439" s="19">
        <v>154961797</v>
      </c>
      <c r="S439" t="str">
        <f>VLOOKUP($C439,[1]FPBD2023!$B$1:$E$982,4,0)</f>
        <v>IMP</v>
      </c>
      <c r="T439" s="82">
        <f t="shared" si="22"/>
        <v>1549617.97</v>
      </c>
    </row>
    <row r="440" spans="1:20" x14ac:dyDescent="0.35">
      <c r="A440" s="22">
        <f t="shared" si="17"/>
        <v>435</v>
      </c>
      <c r="B440" t="s">
        <v>579</v>
      </c>
      <c r="C440" t="s">
        <v>580</v>
      </c>
      <c r="D440" s="19">
        <v>0</v>
      </c>
      <c r="E440" s="19">
        <v>13581</v>
      </c>
      <c r="F440" s="19">
        <v>0</v>
      </c>
      <c r="G440" s="19">
        <v>0</v>
      </c>
      <c r="H440" s="19">
        <v>0</v>
      </c>
      <c r="I440" s="19">
        <v>0</v>
      </c>
      <c r="J440" s="19">
        <v>0</v>
      </c>
      <c r="K440" s="19">
        <v>13377</v>
      </c>
      <c r="L440" s="19">
        <v>0</v>
      </c>
      <c r="M440" s="19">
        <v>0</v>
      </c>
      <c r="N440" s="19">
        <v>11088</v>
      </c>
      <c r="O440" s="19">
        <v>0</v>
      </c>
      <c r="P440" s="19">
        <v>38046</v>
      </c>
      <c r="Q440" s="19">
        <v>671718870</v>
      </c>
      <c r="S440" t="str">
        <f>VLOOKUP($C440,[1]FPBD2023!$B$1:$E$982,4,0)</f>
        <v>IMP</v>
      </c>
      <c r="T440" s="82">
        <f t="shared" si="22"/>
        <v>6717188.7000000002</v>
      </c>
    </row>
    <row r="441" spans="1:20" x14ac:dyDescent="0.35">
      <c r="A441" s="22">
        <f t="shared" si="17"/>
        <v>436</v>
      </c>
      <c r="B441" t="s">
        <v>581</v>
      </c>
      <c r="C441" t="s">
        <v>582</v>
      </c>
      <c r="D441" s="19">
        <v>1261</v>
      </c>
      <c r="E441" s="19">
        <v>1021</v>
      </c>
      <c r="F441" s="19">
        <v>957</v>
      </c>
      <c r="G441" s="19">
        <v>965</v>
      </c>
      <c r="H441" s="19">
        <v>417</v>
      </c>
      <c r="I441" s="19">
        <v>998</v>
      </c>
      <c r="J441" s="19">
        <v>1020</v>
      </c>
      <c r="K441" s="19">
        <v>883</v>
      </c>
      <c r="L441" s="19">
        <v>868</v>
      </c>
      <c r="M441" s="19">
        <v>1034</v>
      </c>
      <c r="N441" s="19">
        <v>541</v>
      </c>
      <c r="O441" s="19">
        <v>817</v>
      </c>
      <c r="P441" s="19">
        <v>10782</v>
      </c>
      <c r="Q441" s="19">
        <v>618947179</v>
      </c>
      <c r="S441" t="str">
        <f>VLOOKUP($C441,[1]FPBD2023!$B$1:$E$982,4,0)</f>
        <v>IMP</v>
      </c>
    </row>
    <row r="442" spans="1:20" x14ac:dyDescent="0.35">
      <c r="A442" s="22">
        <f t="shared" si="17"/>
        <v>437</v>
      </c>
      <c r="B442" t="s">
        <v>583</v>
      </c>
      <c r="C442" t="s">
        <v>584</v>
      </c>
      <c r="D442" s="19">
        <v>0</v>
      </c>
      <c r="E442" s="19">
        <v>72</v>
      </c>
      <c r="F442" s="19">
        <v>0</v>
      </c>
      <c r="G442" s="19">
        <v>0</v>
      </c>
      <c r="H442" s="19">
        <v>0</v>
      </c>
      <c r="I442" s="19">
        <v>72</v>
      </c>
      <c r="J442" s="19">
        <v>0</v>
      </c>
      <c r="K442" s="19">
        <v>0</v>
      </c>
      <c r="L442" s="19">
        <v>72</v>
      </c>
      <c r="M442" s="19">
        <v>6</v>
      </c>
      <c r="N442" s="19">
        <v>0</v>
      </c>
      <c r="O442" s="19">
        <v>0</v>
      </c>
      <c r="P442" s="19">
        <v>222</v>
      </c>
      <c r="Q442" s="19">
        <v>35883041</v>
      </c>
      <c r="S442" t="str">
        <f>VLOOKUP($C442,[1]FPBD2023!$B$1:$E$982,4,0)</f>
        <v>IMP</v>
      </c>
    </row>
    <row r="443" spans="1:20" x14ac:dyDescent="0.35">
      <c r="A443" s="22">
        <f t="shared" si="17"/>
        <v>438</v>
      </c>
      <c r="B443" t="s">
        <v>585</v>
      </c>
      <c r="C443" t="s">
        <v>586</v>
      </c>
      <c r="D443" s="19">
        <v>0</v>
      </c>
      <c r="E443" s="19">
        <v>244</v>
      </c>
      <c r="F443" s="19">
        <v>0</v>
      </c>
      <c r="G443" s="19">
        <v>0</v>
      </c>
      <c r="H443" s="19">
        <v>0</v>
      </c>
      <c r="I443" s="19">
        <v>213</v>
      </c>
      <c r="J443" s="19">
        <v>0</v>
      </c>
      <c r="K443" s="19">
        <v>0</v>
      </c>
      <c r="L443" s="19">
        <v>0</v>
      </c>
      <c r="M443" s="19">
        <v>105</v>
      </c>
      <c r="N443" s="19">
        <v>0</v>
      </c>
      <c r="O443" s="19">
        <v>0</v>
      </c>
      <c r="P443" s="19">
        <v>562</v>
      </c>
      <c r="Q443" s="19">
        <v>206669071</v>
      </c>
      <c r="S443" t="str">
        <f>VLOOKUP($C443,[1]FPBD2023!$B$1:$E$982,4,0)</f>
        <v>IMP</v>
      </c>
    </row>
    <row r="444" spans="1:20" x14ac:dyDescent="0.35">
      <c r="A444" s="22">
        <f t="shared" si="17"/>
        <v>439</v>
      </c>
      <c r="B444" t="s">
        <v>587</v>
      </c>
      <c r="C444" t="s">
        <v>588</v>
      </c>
      <c r="D444" s="19">
        <v>156</v>
      </c>
      <c r="E444" s="19">
        <v>215</v>
      </c>
      <c r="F444" s="19">
        <v>175</v>
      </c>
      <c r="G444" s="19">
        <v>319</v>
      </c>
      <c r="H444" s="19">
        <v>285</v>
      </c>
      <c r="I444" s="19">
        <v>220</v>
      </c>
      <c r="J444" s="19">
        <v>379</v>
      </c>
      <c r="K444" s="19">
        <v>244</v>
      </c>
      <c r="L444" s="19">
        <v>335</v>
      </c>
      <c r="M444" s="19">
        <v>239</v>
      </c>
      <c r="N444" s="19">
        <v>247</v>
      </c>
      <c r="O444" s="19">
        <v>435</v>
      </c>
      <c r="P444" s="19">
        <v>3249</v>
      </c>
      <c r="Q444" s="19">
        <v>864073889</v>
      </c>
      <c r="S444" t="str">
        <f>VLOOKUP($C444,[1]FPBD2023!$B$1:$E$982,4,0)</f>
        <v>IMP</v>
      </c>
      <c r="T444" s="82">
        <f t="shared" ref="T444:T445" si="23">1%*Q444</f>
        <v>8640738.8900000006</v>
      </c>
    </row>
    <row r="445" spans="1:20" x14ac:dyDescent="0.35">
      <c r="A445" s="22">
        <f t="shared" si="17"/>
        <v>440</v>
      </c>
      <c r="B445" t="s">
        <v>589</v>
      </c>
      <c r="C445" t="s">
        <v>590</v>
      </c>
      <c r="D445" s="19">
        <v>0</v>
      </c>
      <c r="E445" s="19">
        <v>162</v>
      </c>
      <c r="F445" s="19">
        <v>0</v>
      </c>
      <c r="G445" s="19">
        <v>74</v>
      </c>
      <c r="H445" s="19">
        <v>74</v>
      </c>
      <c r="I445" s="19">
        <v>176</v>
      </c>
      <c r="J445" s="19">
        <v>111</v>
      </c>
      <c r="K445" s="19">
        <v>0</v>
      </c>
      <c r="L445" s="19">
        <v>88</v>
      </c>
      <c r="M445" s="19">
        <v>83</v>
      </c>
      <c r="N445" s="19">
        <v>0</v>
      </c>
      <c r="O445" s="19">
        <v>74</v>
      </c>
      <c r="P445" s="19">
        <v>842</v>
      </c>
      <c r="Q445" s="19">
        <v>274863154</v>
      </c>
      <c r="S445" t="str">
        <f>VLOOKUP($C445,[1]FPBD2023!$B$1:$E$982,4,0)</f>
        <v>IMP</v>
      </c>
      <c r="T445" s="82">
        <f t="shared" si="23"/>
        <v>2748631.54</v>
      </c>
    </row>
    <row r="446" spans="1:20" x14ac:dyDescent="0.35">
      <c r="A446" s="22">
        <f t="shared" si="17"/>
        <v>441</v>
      </c>
      <c r="B446" t="s">
        <v>591</v>
      </c>
      <c r="C446" t="s">
        <v>592</v>
      </c>
      <c r="D446" s="19">
        <v>224</v>
      </c>
      <c r="E446" s="19">
        <v>554</v>
      </c>
      <c r="F446" s="19">
        <v>249</v>
      </c>
      <c r="G446" s="19">
        <v>320</v>
      </c>
      <c r="H446" s="19">
        <v>294</v>
      </c>
      <c r="I446" s="19">
        <v>518</v>
      </c>
      <c r="J446" s="19">
        <v>368</v>
      </c>
      <c r="K446" s="19">
        <v>320</v>
      </c>
      <c r="L446" s="19">
        <v>365</v>
      </c>
      <c r="M446" s="19">
        <v>451</v>
      </c>
      <c r="N446" s="19">
        <v>344</v>
      </c>
      <c r="O446" s="19">
        <v>471</v>
      </c>
      <c r="P446" s="19">
        <v>4478</v>
      </c>
      <c r="Q446" s="19">
        <v>1778717485</v>
      </c>
      <c r="S446" t="str">
        <f>VLOOKUP($C446,[1]FPBD2023!$B$1:$E$982,4,0)</f>
        <v>IMP</v>
      </c>
    </row>
    <row r="447" spans="1:20" x14ac:dyDescent="0.35">
      <c r="A447" s="22">
        <f t="shared" si="17"/>
        <v>442</v>
      </c>
      <c r="B447" t="s">
        <v>593</v>
      </c>
      <c r="C447" t="s">
        <v>594</v>
      </c>
      <c r="D447" s="19">
        <v>31</v>
      </c>
      <c r="E447" s="19">
        <v>53</v>
      </c>
      <c r="F447" s="19">
        <v>33</v>
      </c>
      <c r="G447" s="19">
        <v>30</v>
      </c>
      <c r="H447" s="19">
        <v>37</v>
      </c>
      <c r="I447" s="19">
        <v>49</v>
      </c>
      <c r="J447" s="19">
        <v>44</v>
      </c>
      <c r="K447" s="19">
        <v>30</v>
      </c>
      <c r="L447" s="19">
        <v>46</v>
      </c>
      <c r="M447" s="19">
        <v>43</v>
      </c>
      <c r="N447" s="19">
        <v>42</v>
      </c>
      <c r="O447" s="19">
        <v>45</v>
      </c>
      <c r="P447" s="19">
        <v>483</v>
      </c>
      <c r="Q447" s="19">
        <v>196074739</v>
      </c>
      <c r="S447" t="str">
        <f>VLOOKUP($C447,[1]FPBD2023!$B$1:$E$982,4,0)</f>
        <v>IMP</v>
      </c>
    </row>
    <row r="448" spans="1:20" x14ac:dyDescent="0.35">
      <c r="A448" s="22">
        <f t="shared" si="17"/>
        <v>443</v>
      </c>
      <c r="B448" t="s">
        <v>595</v>
      </c>
      <c r="C448" t="s">
        <v>596</v>
      </c>
      <c r="D448" s="19">
        <v>23</v>
      </c>
      <c r="E448" s="19">
        <v>0</v>
      </c>
      <c r="F448" s="19">
        <v>23</v>
      </c>
      <c r="G448" s="19">
        <v>0</v>
      </c>
      <c r="H448" s="19">
        <v>17</v>
      </c>
      <c r="I448" s="19">
        <v>5</v>
      </c>
      <c r="J448" s="19">
        <v>17</v>
      </c>
      <c r="K448" s="19">
        <v>0</v>
      </c>
      <c r="L448" s="19">
        <v>27</v>
      </c>
      <c r="M448" s="19">
        <v>0</v>
      </c>
      <c r="N448" s="19">
        <v>17</v>
      </c>
      <c r="O448" s="19">
        <v>5</v>
      </c>
      <c r="P448" s="19">
        <v>134</v>
      </c>
      <c r="Q448" s="19">
        <v>276147200</v>
      </c>
      <c r="S448" t="str">
        <f>VLOOKUP($C448,[1]FPBD2023!$B$1:$E$982,4,0)</f>
        <v>DOM</v>
      </c>
    </row>
    <row r="449" spans="1:20" x14ac:dyDescent="0.35">
      <c r="A449" s="22">
        <f t="shared" si="17"/>
        <v>444</v>
      </c>
      <c r="B449" t="s">
        <v>1980</v>
      </c>
      <c r="C449" t="s">
        <v>1981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240</v>
      </c>
      <c r="M449" s="19">
        <v>182</v>
      </c>
      <c r="N449" s="19">
        <v>39</v>
      </c>
      <c r="O449" s="19">
        <v>71</v>
      </c>
      <c r="P449" s="19">
        <v>532</v>
      </c>
      <c r="Q449" s="19">
        <v>0</v>
      </c>
      <c r="S449" t="e">
        <f>VLOOKUP($C449,[1]FPBD2023!$B$1:$E$982,4,0)</f>
        <v>#N/A</v>
      </c>
      <c r="T449" s="82">
        <f t="shared" ref="T449:T453" si="24">1%*Q449</f>
        <v>0</v>
      </c>
    </row>
    <row r="450" spans="1:20" x14ac:dyDescent="0.35">
      <c r="A450" s="22">
        <f t="shared" si="17"/>
        <v>445</v>
      </c>
      <c r="B450" t="s">
        <v>597</v>
      </c>
      <c r="C450" t="s">
        <v>598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137</v>
      </c>
      <c r="J450" s="19">
        <v>137</v>
      </c>
      <c r="K450" s="19">
        <v>137</v>
      </c>
      <c r="L450" s="19">
        <v>28</v>
      </c>
      <c r="M450" s="19">
        <v>97</v>
      </c>
      <c r="N450" s="19">
        <v>301</v>
      </c>
      <c r="O450" s="19">
        <v>123</v>
      </c>
      <c r="P450" s="19">
        <v>960</v>
      </c>
      <c r="Q450" s="19">
        <v>67200000</v>
      </c>
      <c r="S450" t="str">
        <f>VLOOKUP($C450,[1]FPBD2023!$B$1:$E$982,4,0)</f>
        <v>DOM</v>
      </c>
      <c r="T450" s="82">
        <f t="shared" si="24"/>
        <v>672000</v>
      </c>
    </row>
    <row r="451" spans="1:20" x14ac:dyDescent="0.35">
      <c r="A451" s="22">
        <f t="shared" si="17"/>
        <v>446</v>
      </c>
      <c r="B451" t="s">
        <v>599</v>
      </c>
      <c r="C451" t="s">
        <v>600</v>
      </c>
      <c r="D451" s="19">
        <v>0</v>
      </c>
      <c r="E451" s="19">
        <v>75</v>
      </c>
      <c r="F451" s="19">
        <v>0</v>
      </c>
      <c r="G451" s="19">
        <v>33</v>
      </c>
      <c r="H451" s="19">
        <v>33</v>
      </c>
      <c r="I451" s="19">
        <v>81</v>
      </c>
      <c r="J451" s="19">
        <v>49</v>
      </c>
      <c r="K451" s="19">
        <v>0</v>
      </c>
      <c r="L451" s="19">
        <v>39</v>
      </c>
      <c r="M451" s="19">
        <v>39</v>
      </c>
      <c r="N451" s="19">
        <v>0</v>
      </c>
      <c r="O451" s="19">
        <v>33</v>
      </c>
      <c r="P451" s="19">
        <v>382</v>
      </c>
      <c r="Q451" s="19">
        <v>329915981</v>
      </c>
      <c r="S451" t="str">
        <f>VLOOKUP($C451,[1]FPBD2023!$B$1:$E$982,4,0)</f>
        <v>IMP</v>
      </c>
      <c r="T451" s="82">
        <f t="shared" si="24"/>
        <v>3299159.81</v>
      </c>
    </row>
    <row r="452" spans="1:20" x14ac:dyDescent="0.35">
      <c r="A452" s="22">
        <f t="shared" si="17"/>
        <v>447</v>
      </c>
      <c r="B452" t="s">
        <v>601</v>
      </c>
      <c r="C452" t="s">
        <v>602</v>
      </c>
      <c r="D452" s="19">
        <v>130</v>
      </c>
      <c r="E452" s="19">
        <v>264</v>
      </c>
      <c r="F452" s="19">
        <v>141</v>
      </c>
      <c r="G452" s="19">
        <v>152</v>
      </c>
      <c r="H452" s="19">
        <v>164</v>
      </c>
      <c r="I452" s="19">
        <v>247</v>
      </c>
      <c r="J452" s="19">
        <v>197</v>
      </c>
      <c r="K452" s="19">
        <v>153</v>
      </c>
      <c r="L452" s="19">
        <v>201</v>
      </c>
      <c r="M452" s="19">
        <v>215</v>
      </c>
      <c r="N452" s="19">
        <v>186</v>
      </c>
      <c r="O452" s="19">
        <v>224</v>
      </c>
      <c r="P452" s="19">
        <v>2274</v>
      </c>
      <c r="Q452" s="19">
        <v>2612755051</v>
      </c>
      <c r="S452" t="str">
        <f>VLOOKUP($C452,[1]FPBD2023!$B$1:$E$982,4,0)</f>
        <v>IMP</v>
      </c>
      <c r="T452" s="82">
        <f t="shared" si="24"/>
        <v>26127550.510000002</v>
      </c>
    </row>
    <row r="453" spans="1:20" x14ac:dyDescent="0.35">
      <c r="A453" s="22">
        <f t="shared" si="17"/>
        <v>448</v>
      </c>
      <c r="B453" t="s">
        <v>603</v>
      </c>
      <c r="C453" t="s">
        <v>604</v>
      </c>
      <c r="D453" s="19">
        <v>261</v>
      </c>
      <c r="E453" s="19">
        <v>548</v>
      </c>
      <c r="F453" s="19">
        <v>280</v>
      </c>
      <c r="G453" s="19">
        <v>335</v>
      </c>
      <c r="H453" s="19">
        <v>405</v>
      </c>
      <c r="I453" s="19">
        <v>530</v>
      </c>
      <c r="J453" s="19">
        <v>507</v>
      </c>
      <c r="K453" s="19">
        <v>244</v>
      </c>
      <c r="L453" s="19">
        <v>491</v>
      </c>
      <c r="M453" s="19">
        <v>397</v>
      </c>
      <c r="N453" s="19">
        <v>352</v>
      </c>
      <c r="O453" s="19">
        <v>450</v>
      </c>
      <c r="P453" s="19">
        <v>4800</v>
      </c>
      <c r="Q453" s="19">
        <v>4658798592</v>
      </c>
      <c r="S453" t="str">
        <f>VLOOKUP($C453,[1]FPBD2023!$B$1:$E$982,4,0)</f>
        <v>IMP</v>
      </c>
      <c r="T453" s="82">
        <f t="shared" si="24"/>
        <v>46587985.920000002</v>
      </c>
    </row>
    <row r="454" spans="1:20" x14ac:dyDescent="0.35">
      <c r="A454" s="22">
        <f t="shared" si="17"/>
        <v>449</v>
      </c>
      <c r="B454" t="s">
        <v>605</v>
      </c>
      <c r="C454" t="s">
        <v>606</v>
      </c>
      <c r="D454" s="19">
        <v>428</v>
      </c>
      <c r="E454" s="19">
        <v>979</v>
      </c>
      <c r="F454" s="19">
        <v>461</v>
      </c>
      <c r="G454" s="19">
        <v>540</v>
      </c>
      <c r="H454" s="19">
        <v>635</v>
      </c>
      <c r="I454" s="19">
        <v>953</v>
      </c>
      <c r="J454" s="19">
        <v>790</v>
      </c>
      <c r="K454" s="19">
        <v>426</v>
      </c>
      <c r="L454" s="19">
        <v>783</v>
      </c>
      <c r="M454" s="19">
        <v>724</v>
      </c>
      <c r="N454" s="19">
        <v>587</v>
      </c>
      <c r="O454" s="19">
        <v>742</v>
      </c>
      <c r="P454" s="19">
        <v>8048</v>
      </c>
      <c r="Q454" s="19">
        <v>5055799956</v>
      </c>
      <c r="S454" t="str">
        <f>VLOOKUP($C454,[1]FPBD2023!$B$1:$E$982,4,0)</f>
        <v>IMP</v>
      </c>
    </row>
    <row r="455" spans="1:20" x14ac:dyDescent="0.35">
      <c r="A455" s="22">
        <f t="shared" ref="A455:A524" si="25">1+A454</f>
        <v>450</v>
      </c>
      <c r="B455" t="s">
        <v>607</v>
      </c>
      <c r="C455" t="s">
        <v>608</v>
      </c>
      <c r="D455" s="19">
        <v>105</v>
      </c>
      <c r="E455" s="19">
        <v>319</v>
      </c>
      <c r="F455" s="19">
        <v>114</v>
      </c>
      <c r="G455" s="19">
        <v>129</v>
      </c>
      <c r="H455" s="19">
        <v>141</v>
      </c>
      <c r="I455" s="19">
        <v>318</v>
      </c>
      <c r="J455" s="19">
        <v>173</v>
      </c>
      <c r="K455" s="19">
        <v>119</v>
      </c>
      <c r="L455" s="19">
        <v>185</v>
      </c>
      <c r="M455" s="19">
        <v>239</v>
      </c>
      <c r="N455" s="19">
        <v>149</v>
      </c>
      <c r="O455" s="19">
        <v>185</v>
      </c>
      <c r="P455" s="19">
        <v>2176</v>
      </c>
      <c r="Q455" s="19">
        <v>1689676186</v>
      </c>
      <c r="S455" t="str">
        <f>VLOOKUP($C455,[1]FPBD2023!$B$1:$E$982,4,0)</f>
        <v>IMP</v>
      </c>
      <c r="T455" s="82">
        <f t="shared" ref="T455:T457" si="26">1%*Q455</f>
        <v>16896761.859999999</v>
      </c>
    </row>
    <row r="456" spans="1:20" x14ac:dyDescent="0.35">
      <c r="A456" s="22">
        <f t="shared" si="25"/>
        <v>451</v>
      </c>
      <c r="B456" t="s">
        <v>609</v>
      </c>
      <c r="C456" t="s">
        <v>610</v>
      </c>
      <c r="D456" s="19">
        <v>182</v>
      </c>
      <c r="E456" s="19">
        <v>507</v>
      </c>
      <c r="F456" s="19">
        <v>198</v>
      </c>
      <c r="G456" s="19">
        <v>224</v>
      </c>
      <c r="H456" s="19">
        <v>239</v>
      </c>
      <c r="I456" s="19">
        <v>499</v>
      </c>
      <c r="J456" s="19">
        <v>293</v>
      </c>
      <c r="K456" s="19">
        <v>213</v>
      </c>
      <c r="L456" s="19">
        <v>309</v>
      </c>
      <c r="M456" s="19">
        <v>389</v>
      </c>
      <c r="N456" s="19">
        <v>261</v>
      </c>
      <c r="O456" s="19">
        <v>325</v>
      </c>
      <c r="P456" s="19">
        <v>3639</v>
      </c>
      <c r="Q456" s="19">
        <v>2335303505</v>
      </c>
      <c r="S456" t="str">
        <f>VLOOKUP($C456,[1]FPBD2023!$B$1:$E$982,4,0)</f>
        <v>IMP</v>
      </c>
      <c r="T456" s="82">
        <f t="shared" si="26"/>
        <v>23353035.050000001</v>
      </c>
    </row>
    <row r="457" spans="1:20" x14ac:dyDescent="0.35">
      <c r="A457" s="22">
        <f t="shared" si="25"/>
        <v>452</v>
      </c>
      <c r="B457" t="s">
        <v>611</v>
      </c>
      <c r="C457" t="s">
        <v>612</v>
      </c>
      <c r="D457" s="19">
        <v>121</v>
      </c>
      <c r="E457" s="19">
        <v>304</v>
      </c>
      <c r="F457" s="19">
        <v>132</v>
      </c>
      <c r="G457" s="19">
        <v>233</v>
      </c>
      <c r="H457" s="19">
        <v>235</v>
      </c>
      <c r="I457" s="19">
        <v>287</v>
      </c>
      <c r="J457" s="19">
        <v>310</v>
      </c>
      <c r="K457" s="19">
        <v>152</v>
      </c>
      <c r="L457" s="19">
        <v>272</v>
      </c>
      <c r="M457" s="19">
        <v>215</v>
      </c>
      <c r="N457" s="19">
        <v>177</v>
      </c>
      <c r="O457" s="19">
        <v>305</v>
      </c>
      <c r="P457" s="19">
        <v>2743</v>
      </c>
      <c r="Q457" s="19">
        <v>1952548154</v>
      </c>
      <c r="S457" t="str">
        <f>VLOOKUP($C457,[1]FPBD2023!$B$1:$E$982,4,0)</f>
        <v>IMP</v>
      </c>
      <c r="T457" s="82">
        <f t="shared" si="26"/>
        <v>19525481.539999999</v>
      </c>
    </row>
    <row r="458" spans="1:20" x14ac:dyDescent="0.35">
      <c r="A458" s="22">
        <f t="shared" si="25"/>
        <v>453</v>
      </c>
      <c r="B458" t="s">
        <v>613</v>
      </c>
      <c r="C458" t="s">
        <v>614</v>
      </c>
      <c r="D458" s="19">
        <v>0</v>
      </c>
      <c r="E458" s="19">
        <v>52230</v>
      </c>
      <c r="F458" s="19">
        <v>41784</v>
      </c>
      <c r="G458" s="19">
        <v>0</v>
      </c>
      <c r="H458" s="19">
        <v>0</v>
      </c>
      <c r="I458" s="19">
        <v>0</v>
      </c>
      <c r="J458" s="19">
        <v>52230</v>
      </c>
      <c r="K458" s="19">
        <v>41784</v>
      </c>
      <c r="L458" s="19">
        <v>0</v>
      </c>
      <c r="M458" s="19">
        <v>0</v>
      </c>
      <c r="N458" s="19">
        <v>0</v>
      </c>
      <c r="O458" s="19">
        <v>0</v>
      </c>
      <c r="P458" s="19">
        <v>188028</v>
      </c>
      <c r="Q458" s="19">
        <v>94465267</v>
      </c>
      <c r="S458" t="str">
        <f>VLOOKUP($C458,[1]FPBD2023!$B$1:$E$982,4,0)</f>
        <v>DOM</v>
      </c>
    </row>
    <row r="459" spans="1:20" x14ac:dyDescent="0.35">
      <c r="A459" s="22">
        <f t="shared" si="25"/>
        <v>454</v>
      </c>
      <c r="B459" t="s">
        <v>615</v>
      </c>
      <c r="C459" t="s">
        <v>616</v>
      </c>
      <c r="D459" s="19">
        <v>0</v>
      </c>
      <c r="E459" s="19">
        <v>248</v>
      </c>
      <c r="F459" s="19">
        <v>0</v>
      </c>
      <c r="G459" s="19">
        <v>0</v>
      </c>
      <c r="H459" s="19">
        <v>0</v>
      </c>
      <c r="I459" s="19">
        <v>230</v>
      </c>
      <c r="J459" s="19">
        <v>0</v>
      </c>
      <c r="K459" s="19">
        <v>0</v>
      </c>
      <c r="L459" s="19">
        <v>0</v>
      </c>
      <c r="M459" s="19">
        <v>130</v>
      </c>
      <c r="N459" s="19">
        <v>0</v>
      </c>
      <c r="O459" s="19">
        <v>0</v>
      </c>
      <c r="P459" s="19">
        <v>608</v>
      </c>
      <c r="Q459" s="19">
        <v>384970522</v>
      </c>
      <c r="S459" t="str">
        <f>VLOOKUP($C459,[1]FPBD2023!$B$1:$E$982,4,0)</f>
        <v>IMP</v>
      </c>
      <c r="T459" s="82">
        <f>1%*Q459</f>
        <v>3849705.22</v>
      </c>
    </row>
    <row r="460" spans="1:20" x14ac:dyDescent="0.35">
      <c r="A460" s="22">
        <f t="shared" si="25"/>
        <v>455</v>
      </c>
      <c r="B460" t="s">
        <v>617</v>
      </c>
      <c r="C460" t="s">
        <v>618</v>
      </c>
      <c r="D460" s="19">
        <v>139</v>
      </c>
      <c r="E460" s="19">
        <v>159</v>
      </c>
      <c r="F460" s="19">
        <v>152</v>
      </c>
      <c r="G460" s="19">
        <v>220</v>
      </c>
      <c r="H460" s="19">
        <v>223</v>
      </c>
      <c r="I460" s="19">
        <v>166</v>
      </c>
      <c r="J460" s="19">
        <v>286</v>
      </c>
      <c r="K460" s="19">
        <v>174</v>
      </c>
      <c r="L460" s="19">
        <v>275</v>
      </c>
      <c r="M460" s="19">
        <v>170</v>
      </c>
      <c r="N460" s="19">
        <v>204</v>
      </c>
      <c r="O460" s="19">
        <v>302</v>
      </c>
      <c r="P460" s="19">
        <v>2470</v>
      </c>
      <c r="Q460" s="19">
        <v>1250730936</v>
      </c>
      <c r="S460" t="str">
        <f>VLOOKUP($C460,[1]FPBD2023!$B$1:$E$982,4,0)</f>
        <v>IMP</v>
      </c>
    </row>
    <row r="461" spans="1:20" x14ac:dyDescent="0.35">
      <c r="A461" s="22">
        <f t="shared" si="25"/>
        <v>456</v>
      </c>
      <c r="B461" t="s">
        <v>1455</v>
      </c>
      <c r="C461" t="s">
        <v>1456</v>
      </c>
      <c r="D461" s="19">
        <v>72</v>
      </c>
      <c r="E461" s="19">
        <v>54</v>
      </c>
      <c r="F461" s="19">
        <v>77</v>
      </c>
      <c r="G461" s="19">
        <v>72</v>
      </c>
      <c r="H461" s="19">
        <v>93</v>
      </c>
      <c r="I461" s="19">
        <v>62</v>
      </c>
      <c r="J461" s="19">
        <v>113</v>
      </c>
      <c r="K461" s="19">
        <v>65</v>
      </c>
      <c r="L461" s="19">
        <v>118</v>
      </c>
      <c r="M461" s="19">
        <v>63</v>
      </c>
      <c r="N461" s="19">
        <v>96</v>
      </c>
      <c r="O461" s="19">
        <v>103</v>
      </c>
      <c r="P461" s="19">
        <v>988</v>
      </c>
      <c r="Q461" s="19">
        <v>3043040000</v>
      </c>
      <c r="S461" t="str">
        <f>VLOOKUP($C461,[1]FPBD2023!$B$1:$E$982,4,0)</f>
        <v>DOM</v>
      </c>
    </row>
    <row r="462" spans="1:20" x14ac:dyDescent="0.35">
      <c r="A462" s="22">
        <f t="shared" si="25"/>
        <v>457</v>
      </c>
      <c r="B462" t="s">
        <v>619</v>
      </c>
      <c r="C462" t="s">
        <v>620</v>
      </c>
      <c r="D462" s="19">
        <v>0</v>
      </c>
      <c r="E462" s="19">
        <v>93</v>
      </c>
      <c r="F462" s="19">
        <v>0</v>
      </c>
      <c r="G462" s="19">
        <v>0</v>
      </c>
      <c r="H462" s="19">
        <v>0</v>
      </c>
      <c r="I462" s="19">
        <v>80</v>
      </c>
      <c r="J462" s="19">
        <v>0</v>
      </c>
      <c r="K462" s="19">
        <v>0</v>
      </c>
      <c r="L462" s="19">
        <v>0</v>
      </c>
      <c r="M462" s="19">
        <v>48</v>
      </c>
      <c r="N462" s="19">
        <v>0</v>
      </c>
      <c r="O462" s="19">
        <v>0</v>
      </c>
      <c r="P462" s="19">
        <v>221</v>
      </c>
      <c r="Q462" s="19">
        <v>405214992</v>
      </c>
      <c r="S462" t="str">
        <f>VLOOKUP($C462,[1]FPBD2023!$B$1:$E$982,4,0)</f>
        <v>IMP</v>
      </c>
    </row>
    <row r="463" spans="1:20" x14ac:dyDescent="0.35">
      <c r="A463" s="22">
        <f t="shared" si="25"/>
        <v>458</v>
      </c>
      <c r="B463" t="s">
        <v>621</v>
      </c>
      <c r="C463" t="s">
        <v>622</v>
      </c>
      <c r="D463" s="19">
        <v>277</v>
      </c>
      <c r="E463" s="19">
        <v>554</v>
      </c>
      <c r="F463" s="19">
        <v>296</v>
      </c>
      <c r="G463" s="19">
        <v>329</v>
      </c>
      <c r="H463" s="19">
        <v>415</v>
      </c>
      <c r="I463" s="19">
        <v>537</v>
      </c>
      <c r="J463" s="19">
        <v>514</v>
      </c>
      <c r="K463" s="19">
        <v>244</v>
      </c>
      <c r="L463" s="19">
        <v>506</v>
      </c>
      <c r="M463" s="19">
        <v>403</v>
      </c>
      <c r="N463" s="19">
        <v>368</v>
      </c>
      <c r="O463" s="19">
        <v>444</v>
      </c>
      <c r="P463" s="19">
        <v>4887</v>
      </c>
      <c r="Q463" s="19">
        <v>3137036455</v>
      </c>
      <c r="S463" t="str">
        <f>VLOOKUP($C463,[1]FPBD2023!$B$1:$E$982,4,0)</f>
        <v>IMP</v>
      </c>
      <c r="T463" s="82">
        <f t="shared" ref="T463:T464" si="27">1%*Q463</f>
        <v>31370364.550000001</v>
      </c>
    </row>
    <row r="464" spans="1:20" x14ac:dyDescent="0.35">
      <c r="A464" s="22">
        <f t="shared" si="25"/>
        <v>459</v>
      </c>
      <c r="B464" t="s">
        <v>623</v>
      </c>
      <c r="C464" t="s">
        <v>624</v>
      </c>
      <c r="D464" s="19">
        <v>190</v>
      </c>
      <c r="E464" s="19">
        <v>0</v>
      </c>
      <c r="F464" s="19">
        <v>190</v>
      </c>
      <c r="G464" s="19">
        <v>0</v>
      </c>
      <c r="H464" s="19">
        <v>115</v>
      </c>
      <c r="I464" s="19">
        <v>75</v>
      </c>
      <c r="J464" s="19">
        <v>115</v>
      </c>
      <c r="K464" s="19">
        <v>0</v>
      </c>
      <c r="L464" s="19">
        <v>218</v>
      </c>
      <c r="M464" s="19">
        <v>0</v>
      </c>
      <c r="N464" s="19">
        <v>115</v>
      </c>
      <c r="O464" s="19">
        <v>75</v>
      </c>
      <c r="P464" s="19">
        <v>1093</v>
      </c>
      <c r="Q464" s="19">
        <v>668648434</v>
      </c>
      <c r="S464" t="str">
        <f>VLOOKUP($C464,[1]FPBD2023!$B$1:$E$982,4,0)</f>
        <v>IMP</v>
      </c>
      <c r="T464" s="82">
        <f t="shared" si="27"/>
        <v>6686484.3399999999</v>
      </c>
    </row>
    <row r="465" spans="1:20" x14ac:dyDescent="0.35">
      <c r="A465" s="22">
        <f t="shared" si="25"/>
        <v>460</v>
      </c>
      <c r="B465" t="s">
        <v>625</v>
      </c>
      <c r="C465" t="s">
        <v>626</v>
      </c>
      <c r="D465" s="19">
        <v>123</v>
      </c>
      <c r="E465" s="19">
        <v>1008</v>
      </c>
      <c r="F465" s="19">
        <v>153</v>
      </c>
      <c r="G465" s="19">
        <v>476</v>
      </c>
      <c r="H465" s="19">
        <v>353</v>
      </c>
      <c r="I465" s="19">
        <v>929</v>
      </c>
      <c r="J465" s="19">
        <v>483</v>
      </c>
      <c r="K465" s="19">
        <v>399</v>
      </c>
      <c r="L465" s="19">
        <v>384</v>
      </c>
      <c r="M465" s="19">
        <v>748</v>
      </c>
      <c r="N465" s="19">
        <v>338</v>
      </c>
      <c r="O465" s="19">
        <v>599</v>
      </c>
      <c r="P465" s="19">
        <v>5993</v>
      </c>
      <c r="Q465" s="19">
        <v>1737617132</v>
      </c>
      <c r="S465" t="str">
        <f>VLOOKUP($C465,[1]FPBD2023!$B$1:$E$982,4,0)</f>
        <v>IMP</v>
      </c>
    </row>
    <row r="466" spans="1:20" x14ac:dyDescent="0.35">
      <c r="A466" s="22">
        <f t="shared" si="25"/>
        <v>461</v>
      </c>
      <c r="B466" t="s">
        <v>627</v>
      </c>
      <c r="C466" t="s">
        <v>628</v>
      </c>
      <c r="D466" s="19">
        <v>0</v>
      </c>
      <c r="E466" s="19">
        <v>1129</v>
      </c>
      <c r="F466" s="19">
        <v>903</v>
      </c>
      <c r="G466" s="19">
        <v>0</v>
      </c>
      <c r="H466" s="19">
        <v>0</v>
      </c>
      <c r="I466" s="19">
        <v>0</v>
      </c>
      <c r="J466" s="19">
        <v>1129</v>
      </c>
      <c r="K466" s="19">
        <v>903</v>
      </c>
      <c r="L466" s="19">
        <v>0</v>
      </c>
      <c r="M466" s="19">
        <v>0</v>
      </c>
      <c r="N466" s="19">
        <v>0</v>
      </c>
      <c r="O466" s="19">
        <v>0</v>
      </c>
      <c r="P466" s="19">
        <v>4064</v>
      </c>
      <c r="Q466" s="19">
        <v>942767</v>
      </c>
      <c r="S466" t="str">
        <f>VLOOKUP($C466,[1]FPBD2023!$B$1:$E$982,4,0)</f>
        <v>IMP</v>
      </c>
    </row>
    <row r="467" spans="1:20" x14ac:dyDescent="0.35">
      <c r="A467" s="22">
        <f t="shared" si="25"/>
        <v>462</v>
      </c>
      <c r="B467" t="s">
        <v>629</v>
      </c>
      <c r="C467" t="s">
        <v>630</v>
      </c>
      <c r="D467" s="19">
        <v>0</v>
      </c>
      <c r="E467" s="19">
        <v>0</v>
      </c>
      <c r="F467" s="19">
        <v>1223</v>
      </c>
      <c r="G467" s="19">
        <v>0</v>
      </c>
      <c r="H467" s="19">
        <v>0</v>
      </c>
      <c r="I467" s="19">
        <v>0</v>
      </c>
      <c r="J467" s="19">
        <v>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1223</v>
      </c>
      <c r="Q467" s="19">
        <v>377939214</v>
      </c>
      <c r="S467" t="str">
        <f>VLOOKUP($C467,[1]FPBD2023!$B$1:$E$982,4,0)</f>
        <v>IMP</v>
      </c>
      <c r="T467" s="82">
        <f t="shared" ref="T467:T476" si="28">1%*Q467</f>
        <v>3779392.14</v>
      </c>
    </row>
    <row r="468" spans="1:20" x14ac:dyDescent="0.35">
      <c r="A468" s="22">
        <f t="shared" si="25"/>
        <v>463</v>
      </c>
      <c r="B468" t="s">
        <v>631</v>
      </c>
      <c r="C468" t="s">
        <v>632</v>
      </c>
      <c r="D468" s="19">
        <v>14675</v>
      </c>
      <c r="E468" s="19">
        <v>7681</v>
      </c>
      <c r="F468" s="19">
        <v>14675</v>
      </c>
      <c r="G468" s="19">
        <v>0</v>
      </c>
      <c r="H468" s="19">
        <v>14675</v>
      </c>
      <c r="I468" s="19">
        <v>7681</v>
      </c>
      <c r="J468" s="19">
        <v>14675</v>
      </c>
      <c r="K468" s="19">
        <v>0</v>
      </c>
      <c r="L468" s="19">
        <v>7681</v>
      </c>
      <c r="M468" s="19">
        <v>14675</v>
      </c>
      <c r="N468" s="19">
        <v>0</v>
      </c>
      <c r="O468" s="19">
        <v>0</v>
      </c>
      <c r="P468" s="19">
        <v>96418</v>
      </c>
      <c r="Q468" s="19">
        <v>16191744710</v>
      </c>
      <c r="S468" t="str">
        <f>VLOOKUP($C468,[1]FPBD2023!$B$1:$E$982,4,0)</f>
        <v>IMP</v>
      </c>
      <c r="T468" s="82">
        <f t="shared" si="28"/>
        <v>161917447.09999999</v>
      </c>
    </row>
    <row r="469" spans="1:20" x14ac:dyDescent="0.35">
      <c r="A469" s="22">
        <f t="shared" si="25"/>
        <v>464</v>
      </c>
      <c r="B469" t="s">
        <v>633</v>
      </c>
      <c r="C469" t="s">
        <v>634</v>
      </c>
      <c r="D469" s="19">
        <v>238</v>
      </c>
      <c r="E469" s="19">
        <v>174</v>
      </c>
      <c r="F469" s="19">
        <v>218</v>
      </c>
      <c r="G469" s="19">
        <v>194</v>
      </c>
      <c r="H469" s="19">
        <v>404</v>
      </c>
      <c r="I469" s="19">
        <v>323</v>
      </c>
      <c r="J469" s="19">
        <v>218</v>
      </c>
      <c r="K469" s="19">
        <v>174</v>
      </c>
      <c r="L469" s="19">
        <v>174</v>
      </c>
      <c r="M469" s="19">
        <v>347</v>
      </c>
      <c r="N469" s="19">
        <v>174</v>
      </c>
      <c r="O469" s="19">
        <v>174</v>
      </c>
      <c r="P469" s="19">
        <v>2812</v>
      </c>
      <c r="Q469" s="19">
        <v>1124800000</v>
      </c>
      <c r="S469" t="str">
        <f>VLOOKUP($C469,[1]FPBD2023!$B$1:$E$982,4,0)</f>
        <v>DOM</v>
      </c>
      <c r="T469" s="82">
        <f t="shared" si="28"/>
        <v>11248000</v>
      </c>
    </row>
    <row r="470" spans="1:20" x14ac:dyDescent="0.35">
      <c r="A470" s="22">
        <f t="shared" si="25"/>
        <v>465</v>
      </c>
      <c r="B470" t="s">
        <v>1457</v>
      </c>
      <c r="C470" t="s">
        <v>1458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1</v>
      </c>
      <c r="J470" s="19">
        <v>1</v>
      </c>
      <c r="K470" s="19">
        <v>1</v>
      </c>
      <c r="L470" s="19">
        <v>1</v>
      </c>
      <c r="M470" s="19">
        <v>1</v>
      </c>
      <c r="N470" s="19">
        <v>2</v>
      </c>
      <c r="O470" s="19">
        <v>1</v>
      </c>
      <c r="P470" s="19">
        <v>8</v>
      </c>
      <c r="Q470" s="19">
        <v>4224000</v>
      </c>
      <c r="S470" t="e">
        <f>VLOOKUP($C470,[1]FPBD2023!$B$1:$E$982,4,0)</f>
        <v>#N/A</v>
      </c>
      <c r="T470" s="82">
        <f t="shared" si="28"/>
        <v>42240</v>
      </c>
    </row>
    <row r="471" spans="1:20" x14ac:dyDescent="0.35">
      <c r="A471" s="22">
        <f t="shared" si="25"/>
        <v>466</v>
      </c>
      <c r="B471" t="s">
        <v>635</v>
      </c>
      <c r="C471" t="s">
        <v>636</v>
      </c>
      <c r="D471" s="19">
        <v>107</v>
      </c>
      <c r="E471" s="19">
        <v>78</v>
      </c>
      <c r="F471" s="19">
        <v>98</v>
      </c>
      <c r="G471" s="19">
        <v>87</v>
      </c>
      <c r="H471" s="19">
        <v>182</v>
      </c>
      <c r="I471" s="19">
        <v>145</v>
      </c>
      <c r="J471" s="19">
        <v>98</v>
      </c>
      <c r="K471" s="19">
        <v>78</v>
      </c>
      <c r="L471" s="19">
        <v>78</v>
      </c>
      <c r="M471" s="19">
        <v>156</v>
      </c>
      <c r="N471" s="19">
        <v>78</v>
      </c>
      <c r="O471" s="19">
        <v>78</v>
      </c>
      <c r="P471" s="19">
        <v>1263</v>
      </c>
      <c r="Q471" s="19">
        <v>929568000</v>
      </c>
      <c r="S471" t="str">
        <f>VLOOKUP($C471,[1]FPBD2023!$B$1:$E$982,4,0)</f>
        <v>DOM</v>
      </c>
      <c r="T471" s="82">
        <f t="shared" si="28"/>
        <v>9295680</v>
      </c>
    </row>
    <row r="472" spans="1:20" x14ac:dyDescent="0.35">
      <c r="A472" s="22">
        <f t="shared" si="25"/>
        <v>467</v>
      </c>
      <c r="B472" t="s">
        <v>637</v>
      </c>
      <c r="C472" t="s">
        <v>1459</v>
      </c>
      <c r="D472" s="19">
        <v>2</v>
      </c>
      <c r="E472" s="19">
        <v>0</v>
      </c>
      <c r="F472" s="19">
        <v>2</v>
      </c>
      <c r="G472" s="19">
        <v>0</v>
      </c>
      <c r="H472" s="19">
        <v>2</v>
      </c>
      <c r="I472" s="19">
        <v>0</v>
      </c>
      <c r="J472" s="19">
        <v>2</v>
      </c>
      <c r="K472" s="19">
        <v>0</v>
      </c>
      <c r="L472" s="19">
        <v>0</v>
      </c>
      <c r="M472" s="19">
        <v>2</v>
      </c>
      <c r="N472" s="19">
        <v>0</v>
      </c>
      <c r="O472" s="19">
        <v>0</v>
      </c>
      <c r="P472" s="19">
        <v>10</v>
      </c>
      <c r="Q472" s="19">
        <v>3753750</v>
      </c>
      <c r="S472" t="str">
        <f>VLOOKUP($C472,[1]FPBD2023!$B$1:$E$982,4,0)</f>
        <v>DOM</v>
      </c>
      <c r="T472" s="82">
        <f t="shared" si="28"/>
        <v>37537.5</v>
      </c>
    </row>
    <row r="473" spans="1:20" x14ac:dyDescent="0.35">
      <c r="A473" s="22">
        <f t="shared" si="25"/>
        <v>468</v>
      </c>
      <c r="B473" t="s">
        <v>638</v>
      </c>
      <c r="C473" t="s">
        <v>639</v>
      </c>
      <c r="D473" s="19">
        <v>959</v>
      </c>
      <c r="E473" s="19">
        <v>1183</v>
      </c>
      <c r="F473" s="19">
        <v>1386</v>
      </c>
      <c r="G473" s="19">
        <v>1106</v>
      </c>
      <c r="H473" s="19">
        <v>1025</v>
      </c>
      <c r="I473" s="19">
        <v>813</v>
      </c>
      <c r="J473" s="19">
        <v>1183</v>
      </c>
      <c r="K473" s="19">
        <v>1223</v>
      </c>
      <c r="L473" s="19">
        <v>911</v>
      </c>
      <c r="M473" s="19">
        <v>1025</v>
      </c>
      <c r="N473" s="19">
        <v>618</v>
      </c>
      <c r="O473" s="19">
        <v>569</v>
      </c>
      <c r="P473" s="19">
        <v>12001</v>
      </c>
      <c r="Q473" s="19">
        <v>3657905</v>
      </c>
      <c r="S473" t="str">
        <f>VLOOKUP($C473,[1]FPBD2023!$B$1:$E$982,4,0)</f>
        <v>IMP</v>
      </c>
      <c r="T473" s="82">
        <f t="shared" si="28"/>
        <v>36579.050000000003</v>
      </c>
    </row>
    <row r="474" spans="1:20" x14ac:dyDescent="0.35">
      <c r="A474" s="22">
        <f t="shared" si="25"/>
        <v>469</v>
      </c>
      <c r="B474" t="s">
        <v>640</v>
      </c>
      <c r="C474" t="s">
        <v>641</v>
      </c>
      <c r="D474" s="19">
        <v>1928</v>
      </c>
      <c r="E474" s="19">
        <v>1260</v>
      </c>
      <c r="F474" s="19">
        <v>1536</v>
      </c>
      <c r="G474" s="19">
        <v>1214</v>
      </c>
      <c r="H474" s="19">
        <v>42</v>
      </c>
      <c r="I474" s="19">
        <v>1243</v>
      </c>
      <c r="J474" s="19">
        <v>1209</v>
      </c>
      <c r="K474" s="19">
        <v>1574</v>
      </c>
      <c r="L474" s="19">
        <v>1195</v>
      </c>
      <c r="M474" s="19">
        <v>1599</v>
      </c>
      <c r="N474" s="19">
        <v>51</v>
      </c>
      <c r="O474" s="19">
        <v>1232</v>
      </c>
      <c r="P474" s="19">
        <v>14083</v>
      </c>
      <c r="Q474" s="19">
        <v>1909494254</v>
      </c>
      <c r="S474" t="str">
        <f>VLOOKUP($C474,[1]FPBD2023!$B$1:$E$982,4,0)</f>
        <v>IMP</v>
      </c>
      <c r="T474" s="82">
        <f t="shared" si="28"/>
        <v>19094942.539999999</v>
      </c>
    </row>
    <row r="475" spans="1:20" x14ac:dyDescent="0.35">
      <c r="A475" s="22">
        <f t="shared" si="25"/>
        <v>470</v>
      </c>
      <c r="B475" t="s">
        <v>642</v>
      </c>
      <c r="C475" t="s">
        <v>643</v>
      </c>
      <c r="D475" s="19">
        <v>238</v>
      </c>
      <c r="E475" s="19">
        <v>174</v>
      </c>
      <c r="F475" s="19">
        <v>218</v>
      </c>
      <c r="G475" s="19">
        <v>194</v>
      </c>
      <c r="H475" s="19">
        <v>404</v>
      </c>
      <c r="I475" s="19">
        <v>323</v>
      </c>
      <c r="J475" s="19">
        <v>218</v>
      </c>
      <c r="K475" s="19">
        <v>174</v>
      </c>
      <c r="L475" s="19">
        <v>174</v>
      </c>
      <c r="M475" s="19">
        <v>347</v>
      </c>
      <c r="N475" s="19">
        <v>174</v>
      </c>
      <c r="O475" s="19">
        <v>174</v>
      </c>
      <c r="P475" s="19">
        <v>2812</v>
      </c>
      <c r="Q475" s="19">
        <v>607392000</v>
      </c>
      <c r="S475" t="str">
        <f>VLOOKUP($C475,[1]FPBD2023!$B$1:$E$982,4,0)</f>
        <v>DOM</v>
      </c>
      <c r="T475" s="82">
        <f t="shared" si="28"/>
        <v>6073920</v>
      </c>
    </row>
    <row r="476" spans="1:20" x14ac:dyDescent="0.35">
      <c r="A476" s="22">
        <f t="shared" si="25"/>
        <v>471</v>
      </c>
      <c r="B476" t="s">
        <v>644</v>
      </c>
      <c r="C476" t="s">
        <v>645</v>
      </c>
      <c r="D476" s="19">
        <v>0</v>
      </c>
      <c r="E476" s="19">
        <v>2654</v>
      </c>
      <c r="F476" s="19">
        <v>0</v>
      </c>
      <c r="G476" s="19">
        <v>3033</v>
      </c>
      <c r="H476" s="19">
        <v>0</v>
      </c>
      <c r="I476" s="19">
        <v>3033</v>
      </c>
      <c r="J476" s="19">
        <v>0</v>
      </c>
      <c r="K476" s="19">
        <v>3413</v>
      </c>
      <c r="L476" s="19">
        <v>0</v>
      </c>
      <c r="M476" s="19">
        <v>3413</v>
      </c>
      <c r="N476" s="19">
        <v>0</v>
      </c>
      <c r="O476" s="19">
        <v>2275</v>
      </c>
      <c r="P476" s="19">
        <v>17821</v>
      </c>
      <c r="Q476" s="19">
        <v>0</v>
      </c>
      <c r="S476" t="str">
        <f>VLOOKUP($C476,[1]FPBD2023!$B$1:$E$982,4,0)</f>
        <v>DOM</v>
      </c>
      <c r="T476" s="82">
        <f t="shared" si="28"/>
        <v>0</v>
      </c>
    </row>
    <row r="477" spans="1:20" x14ac:dyDescent="0.35">
      <c r="A477" s="22">
        <f t="shared" si="25"/>
        <v>472</v>
      </c>
      <c r="B477" t="s">
        <v>646</v>
      </c>
      <c r="C477" t="s">
        <v>647</v>
      </c>
      <c r="D477" s="19">
        <v>0</v>
      </c>
      <c r="E477" s="19">
        <v>0</v>
      </c>
      <c r="F477" s="19">
        <v>0</v>
      </c>
      <c r="G477" s="19">
        <v>0</v>
      </c>
      <c r="H477" s="19">
        <v>1138</v>
      </c>
      <c r="I477" s="19">
        <v>1896</v>
      </c>
      <c r="J477" s="19">
        <v>0</v>
      </c>
      <c r="K477" s="19">
        <v>1896</v>
      </c>
      <c r="L477" s="19">
        <v>0</v>
      </c>
      <c r="M477" s="19">
        <v>1517</v>
      </c>
      <c r="N477" s="19">
        <v>0</v>
      </c>
      <c r="O477" s="19">
        <v>758</v>
      </c>
      <c r="P477" s="19">
        <v>7205</v>
      </c>
      <c r="Q477" s="19">
        <v>0</v>
      </c>
      <c r="S477" t="str">
        <f>VLOOKUP($C477,[1]FPBD2023!$B$1:$E$982,4,0)</f>
        <v>DOM</v>
      </c>
    </row>
    <row r="478" spans="1:20" x14ac:dyDescent="0.35">
      <c r="A478" s="22">
        <f t="shared" si="25"/>
        <v>473</v>
      </c>
      <c r="B478" t="s">
        <v>648</v>
      </c>
      <c r="C478" t="s">
        <v>649</v>
      </c>
      <c r="D478" s="19">
        <v>0</v>
      </c>
      <c r="E478" s="19">
        <v>0</v>
      </c>
      <c r="F478" s="19">
        <v>0</v>
      </c>
      <c r="G478" s="19">
        <v>0</v>
      </c>
      <c r="H478" s="19">
        <v>0</v>
      </c>
      <c r="I478" s="19">
        <v>0</v>
      </c>
      <c r="J478" s="19">
        <v>0</v>
      </c>
      <c r="K478" s="19">
        <v>0</v>
      </c>
      <c r="L478" s="19">
        <v>1255</v>
      </c>
      <c r="M478" s="19">
        <v>1255</v>
      </c>
      <c r="N478" s="19">
        <v>1255</v>
      </c>
      <c r="O478" s="19">
        <v>1255</v>
      </c>
      <c r="P478" s="19">
        <v>5020</v>
      </c>
      <c r="Q478" s="19">
        <v>0</v>
      </c>
      <c r="S478" t="str">
        <f>VLOOKUP($C478,[1]FPBD2023!$B$1:$E$982,4,0)</f>
        <v>DOM</v>
      </c>
    </row>
    <row r="479" spans="1:20" x14ac:dyDescent="0.35">
      <c r="A479" s="22">
        <f t="shared" si="25"/>
        <v>474</v>
      </c>
      <c r="B479" t="s">
        <v>650</v>
      </c>
      <c r="C479" t="s">
        <v>651</v>
      </c>
      <c r="D479" s="19">
        <v>1577</v>
      </c>
      <c r="E479" s="19">
        <v>0</v>
      </c>
      <c r="F479" s="19">
        <v>1577</v>
      </c>
      <c r="G479" s="19">
        <v>0</v>
      </c>
      <c r="H479" s="19">
        <v>1577</v>
      </c>
      <c r="I479" s="19">
        <v>0</v>
      </c>
      <c r="J479" s="19">
        <v>0</v>
      </c>
      <c r="K479" s="19">
        <v>0</v>
      </c>
      <c r="L479" s="19">
        <v>1577</v>
      </c>
      <c r="M479" s="19">
        <v>0</v>
      </c>
      <c r="N479" s="19">
        <v>1577</v>
      </c>
      <c r="O479" s="19">
        <v>0</v>
      </c>
      <c r="P479" s="19">
        <v>7885</v>
      </c>
      <c r="Q479" s="19">
        <v>0</v>
      </c>
      <c r="S479" t="str">
        <f>VLOOKUP($C479,[1]FPBD2023!$B$1:$E$982,4,0)</f>
        <v>DOM</v>
      </c>
      <c r="T479" s="82">
        <f t="shared" ref="T479:T481" si="29">1%*Q479</f>
        <v>0</v>
      </c>
    </row>
    <row r="480" spans="1:20" x14ac:dyDescent="0.35">
      <c r="A480" s="22">
        <f t="shared" si="25"/>
        <v>475</v>
      </c>
      <c r="B480" t="s">
        <v>652</v>
      </c>
      <c r="C480" t="s">
        <v>653</v>
      </c>
      <c r="D480" s="19">
        <v>3724</v>
      </c>
      <c r="E480" s="19">
        <v>4256</v>
      </c>
      <c r="F480" s="19">
        <v>3724</v>
      </c>
      <c r="G480" s="19">
        <v>4788</v>
      </c>
      <c r="H480" s="19">
        <v>4840</v>
      </c>
      <c r="I480" s="19">
        <v>3724</v>
      </c>
      <c r="J480" s="19">
        <v>4256</v>
      </c>
      <c r="K480" s="19">
        <v>2660</v>
      </c>
      <c r="L480" s="19">
        <v>2660</v>
      </c>
      <c r="M480" s="19">
        <v>7501</v>
      </c>
      <c r="N480" s="19">
        <v>6916</v>
      </c>
      <c r="O480" s="19">
        <v>3192</v>
      </c>
      <c r="P480" s="19">
        <v>52241</v>
      </c>
      <c r="Q480" s="19">
        <v>0</v>
      </c>
      <c r="S480" t="str">
        <f>VLOOKUP($C480,[1]FPBD2023!$B$1:$E$982,4,0)</f>
        <v>DOM</v>
      </c>
      <c r="T480" s="82">
        <f t="shared" si="29"/>
        <v>0</v>
      </c>
    </row>
    <row r="481" spans="1:20" x14ac:dyDescent="0.35">
      <c r="A481" s="22">
        <f t="shared" si="25"/>
        <v>476</v>
      </c>
      <c r="B481" t="s">
        <v>654</v>
      </c>
      <c r="C481" t="s">
        <v>655</v>
      </c>
      <c r="D481" s="19">
        <v>9</v>
      </c>
      <c r="E481" s="19">
        <v>12</v>
      </c>
      <c r="F481" s="19">
        <v>9</v>
      </c>
      <c r="G481" s="19">
        <v>14</v>
      </c>
      <c r="H481" s="19">
        <v>20</v>
      </c>
      <c r="I481" s="19">
        <v>16</v>
      </c>
      <c r="J481" s="19">
        <v>12</v>
      </c>
      <c r="K481" s="19">
        <v>11</v>
      </c>
      <c r="L481" s="19">
        <v>13</v>
      </c>
      <c r="M481" s="19">
        <v>14</v>
      </c>
      <c r="N481" s="19">
        <v>6</v>
      </c>
      <c r="O481" s="19">
        <v>10</v>
      </c>
      <c r="P481" s="19">
        <v>146</v>
      </c>
      <c r="Q481" s="19">
        <v>53808592</v>
      </c>
      <c r="S481" t="str">
        <f>VLOOKUP($C481,[1]FPBD2023!$B$1:$E$982,4,0)</f>
        <v>DOM</v>
      </c>
      <c r="T481" s="82">
        <f t="shared" si="29"/>
        <v>538085.92000000004</v>
      </c>
    </row>
    <row r="482" spans="1:20" x14ac:dyDescent="0.35">
      <c r="A482" s="22">
        <f t="shared" si="25"/>
        <v>477</v>
      </c>
      <c r="B482" t="s">
        <v>656</v>
      </c>
      <c r="C482" t="s">
        <v>657</v>
      </c>
      <c r="D482" s="19">
        <v>393</v>
      </c>
      <c r="E482" s="19">
        <v>491</v>
      </c>
      <c r="F482" s="19">
        <v>590</v>
      </c>
      <c r="G482" s="19">
        <v>491</v>
      </c>
      <c r="H482" s="19">
        <v>393</v>
      </c>
      <c r="I482" s="19">
        <v>491</v>
      </c>
      <c r="J482" s="19">
        <v>688</v>
      </c>
      <c r="K482" s="19">
        <v>688</v>
      </c>
      <c r="L482" s="19">
        <v>688</v>
      </c>
      <c r="M482" s="19">
        <v>590</v>
      </c>
      <c r="N482" s="19">
        <v>491</v>
      </c>
      <c r="O482" s="19">
        <v>491</v>
      </c>
      <c r="P482" s="19">
        <v>6485</v>
      </c>
      <c r="Q482" s="19">
        <v>839289</v>
      </c>
      <c r="S482" t="str">
        <f>VLOOKUP($C482,[1]FPBD2023!$B$1:$E$982,4,0)</f>
        <v>DOM</v>
      </c>
    </row>
    <row r="483" spans="1:20" x14ac:dyDescent="0.35">
      <c r="A483" s="22">
        <f t="shared" si="25"/>
        <v>478</v>
      </c>
      <c r="B483" t="s">
        <v>658</v>
      </c>
      <c r="C483" t="s">
        <v>659</v>
      </c>
      <c r="D483" s="19">
        <v>0</v>
      </c>
      <c r="E483" s="19">
        <v>0</v>
      </c>
      <c r="F483" s="19">
        <v>21840</v>
      </c>
      <c r="G483" s="19">
        <v>0</v>
      </c>
      <c r="H483" s="19">
        <v>0</v>
      </c>
      <c r="I483" s="19">
        <v>21840</v>
      </c>
      <c r="J483" s="19">
        <v>0</v>
      </c>
      <c r="K483" s="19">
        <v>0</v>
      </c>
      <c r="L483" s="19">
        <v>0</v>
      </c>
      <c r="M483" s="19">
        <v>21840</v>
      </c>
      <c r="N483" s="19">
        <v>0</v>
      </c>
      <c r="O483" s="19">
        <v>0</v>
      </c>
      <c r="P483" s="19">
        <v>65520</v>
      </c>
      <c r="Q483" s="19">
        <v>178412270</v>
      </c>
      <c r="S483" t="str">
        <f>VLOOKUP($C483,[1]FPBD2023!$B$1:$E$982,4,0)</f>
        <v>IMP</v>
      </c>
      <c r="T483" s="82">
        <f t="shared" ref="T483:T484" si="30">1%*Q483</f>
        <v>1784122.7</v>
      </c>
    </row>
    <row r="484" spans="1:20" x14ac:dyDescent="0.35">
      <c r="A484" s="22">
        <f t="shared" si="25"/>
        <v>479</v>
      </c>
      <c r="B484" t="s">
        <v>660</v>
      </c>
      <c r="C484" t="s">
        <v>661</v>
      </c>
      <c r="D484" s="19">
        <v>21840</v>
      </c>
      <c r="E484" s="19">
        <v>21840</v>
      </c>
      <c r="F484" s="19">
        <v>0</v>
      </c>
      <c r="G484" s="19">
        <v>21840</v>
      </c>
      <c r="H484" s="19">
        <v>21840</v>
      </c>
      <c r="I484" s="19">
        <v>21840</v>
      </c>
      <c r="J484" s="19">
        <v>21840</v>
      </c>
      <c r="K484" s="19">
        <v>21840</v>
      </c>
      <c r="L484" s="19">
        <v>21840</v>
      </c>
      <c r="M484" s="19">
        <v>21840</v>
      </c>
      <c r="N484" s="19">
        <v>21840</v>
      </c>
      <c r="O484" s="19">
        <v>21840</v>
      </c>
      <c r="P484" s="19">
        <v>240240</v>
      </c>
      <c r="Q484" s="19">
        <v>654178325</v>
      </c>
      <c r="S484" t="str">
        <f>VLOOKUP($C484,[1]FPBD2023!$B$1:$E$982,4,0)</f>
        <v>IMP</v>
      </c>
      <c r="T484" s="82">
        <f t="shared" si="30"/>
        <v>6541783.25</v>
      </c>
    </row>
    <row r="485" spans="1:20" x14ac:dyDescent="0.35">
      <c r="A485" s="22">
        <f t="shared" si="25"/>
        <v>480</v>
      </c>
      <c r="B485" t="s">
        <v>1460</v>
      </c>
      <c r="C485" t="s">
        <v>1461</v>
      </c>
      <c r="D485" s="19">
        <v>1616</v>
      </c>
      <c r="E485" s="19">
        <v>0</v>
      </c>
      <c r="F485" s="19">
        <v>2154</v>
      </c>
      <c r="G485" s="19">
        <v>0</v>
      </c>
      <c r="H485" s="19">
        <v>2154</v>
      </c>
      <c r="I485" s="19">
        <v>0</v>
      </c>
      <c r="J485" s="19">
        <v>2154</v>
      </c>
      <c r="K485" s="19">
        <v>0</v>
      </c>
      <c r="L485" s="19">
        <v>2154</v>
      </c>
      <c r="M485" s="19">
        <v>0</v>
      </c>
      <c r="N485" s="19">
        <v>1616</v>
      </c>
      <c r="O485" s="19">
        <v>0</v>
      </c>
      <c r="P485" s="19">
        <v>11848</v>
      </c>
      <c r="Q485" s="19">
        <v>0</v>
      </c>
      <c r="S485" t="str">
        <f>VLOOKUP($C485,[1]FPBD2023!$B$1:$E$982,4,0)</f>
        <v>DOM</v>
      </c>
    </row>
    <row r="486" spans="1:20" x14ac:dyDescent="0.35">
      <c r="A486" s="22">
        <f t="shared" si="25"/>
        <v>481</v>
      </c>
      <c r="B486" t="s">
        <v>662</v>
      </c>
      <c r="C486" t="s">
        <v>663</v>
      </c>
      <c r="D486" s="19">
        <v>6462</v>
      </c>
      <c r="E486" s="19">
        <v>5385</v>
      </c>
      <c r="F486" s="19">
        <v>5924</v>
      </c>
      <c r="G486" s="19">
        <v>9155</v>
      </c>
      <c r="H486" s="19">
        <v>10232</v>
      </c>
      <c r="I486" s="19">
        <v>2693</v>
      </c>
      <c r="J486" s="19">
        <v>8616</v>
      </c>
      <c r="K486" s="19">
        <v>3770</v>
      </c>
      <c r="L486" s="19">
        <v>5924</v>
      </c>
      <c r="M486" s="19">
        <v>8616</v>
      </c>
      <c r="N486" s="19">
        <v>9693</v>
      </c>
      <c r="O486" s="19">
        <v>5385</v>
      </c>
      <c r="P486" s="19">
        <v>81855</v>
      </c>
      <c r="Q486" s="19">
        <v>0</v>
      </c>
      <c r="S486" t="str">
        <f>VLOOKUP($C486,[1]FPBD2023!$B$1:$E$982,4,0)</f>
        <v>DOM</v>
      </c>
    </row>
    <row r="487" spans="1:20" x14ac:dyDescent="0.35">
      <c r="A487" s="22">
        <f t="shared" si="25"/>
        <v>482</v>
      </c>
      <c r="B487" t="s">
        <v>664</v>
      </c>
      <c r="C487" t="s">
        <v>665</v>
      </c>
      <c r="D487" s="19">
        <v>12182</v>
      </c>
      <c r="E487" s="19">
        <v>9839</v>
      </c>
      <c r="F487" s="19">
        <v>8083</v>
      </c>
      <c r="G487" s="19">
        <v>13040</v>
      </c>
      <c r="H487" s="19">
        <v>10586</v>
      </c>
      <c r="I487" s="19">
        <v>12661</v>
      </c>
      <c r="J487" s="19">
        <v>13693</v>
      </c>
      <c r="K487" s="19">
        <v>10510</v>
      </c>
      <c r="L487" s="19">
        <v>10325</v>
      </c>
      <c r="M487" s="19">
        <v>15030</v>
      </c>
      <c r="N487" s="19">
        <v>9430</v>
      </c>
      <c r="O487" s="19">
        <v>9822</v>
      </c>
      <c r="P487" s="19">
        <v>135201</v>
      </c>
      <c r="Q487" s="19">
        <v>1152499292</v>
      </c>
      <c r="S487" t="str">
        <f>VLOOKUP($C487,[1]FPBD2023!$B$1:$E$982,4,0)</f>
        <v>IMP</v>
      </c>
      <c r="T487" s="82">
        <f>1%*Q487</f>
        <v>11524992.92</v>
      </c>
    </row>
    <row r="488" spans="1:20" x14ac:dyDescent="0.35">
      <c r="A488" s="22">
        <f t="shared" si="25"/>
        <v>483</v>
      </c>
      <c r="B488" t="s">
        <v>666</v>
      </c>
      <c r="C488" t="s">
        <v>667</v>
      </c>
      <c r="D488" s="19">
        <v>1711</v>
      </c>
      <c r="E488" s="19">
        <v>3003</v>
      </c>
      <c r="F488" s="19">
        <v>2359</v>
      </c>
      <c r="G488" s="19">
        <v>2510</v>
      </c>
      <c r="H488" s="19">
        <v>1998</v>
      </c>
      <c r="I488" s="19">
        <v>3045</v>
      </c>
      <c r="J488" s="19">
        <v>2909</v>
      </c>
      <c r="K488" s="19">
        <v>2386</v>
      </c>
      <c r="L488" s="19">
        <v>1860</v>
      </c>
      <c r="M488" s="19">
        <v>2559</v>
      </c>
      <c r="N488" s="19">
        <v>2451</v>
      </c>
      <c r="O488" s="19">
        <v>1996</v>
      </c>
      <c r="P488" s="19">
        <v>28787</v>
      </c>
      <c r="Q488" s="19">
        <v>2325529008</v>
      </c>
      <c r="S488" t="str">
        <f>VLOOKUP($C488,[1]FPBD2023!$B$1:$E$982,4,0)</f>
        <v>IMP</v>
      </c>
    </row>
    <row r="489" spans="1:20" x14ac:dyDescent="0.35">
      <c r="A489" s="22">
        <f t="shared" si="25"/>
        <v>484</v>
      </c>
      <c r="B489" t="s">
        <v>668</v>
      </c>
      <c r="C489" t="s">
        <v>669</v>
      </c>
      <c r="D489" s="19">
        <v>25456</v>
      </c>
      <c r="E489" s="19">
        <v>95389</v>
      </c>
      <c r="F489" s="19">
        <v>26658</v>
      </c>
      <c r="G489" s="19">
        <v>27529</v>
      </c>
      <c r="H489" s="19">
        <v>38475</v>
      </c>
      <c r="I489" s="19">
        <v>78565</v>
      </c>
      <c r="J489" s="19">
        <v>35074</v>
      </c>
      <c r="K489" s="19">
        <v>28250</v>
      </c>
      <c r="L489" s="19">
        <v>30829</v>
      </c>
      <c r="M489" s="19">
        <v>63649</v>
      </c>
      <c r="N489" s="19">
        <v>32665</v>
      </c>
      <c r="O489" s="19">
        <v>31380</v>
      </c>
      <c r="P489" s="19">
        <v>513919</v>
      </c>
      <c r="Q489" s="19">
        <v>1250364927</v>
      </c>
      <c r="S489" t="str">
        <f>VLOOKUP($C489,[1]FPBD2023!$B$1:$E$982,4,0)</f>
        <v>DOM</v>
      </c>
      <c r="T489" s="82">
        <f t="shared" ref="T489:T491" si="31">1%*Q489</f>
        <v>12503649.27</v>
      </c>
    </row>
    <row r="490" spans="1:20" x14ac:dyDescent="0.35">
      <c r="A490" s="22">
        <f t="shared" si="25"/>
        <v>485</v>
      </c>
      <c r="B490" t="s">
        <v>670</v>
      </c>
      <c r="C490" t="s">
        <v>671</v>
      </c>
      <c r="D490" s="19">
        <v>655</v>
      </c>
      <c r="E490" s="19">
        <v>819</v>
      </c>
      <c r="F490" s="19">
        <v>983</v>
      </c>
      <c r="G490" s="19">
        <v>819</v>
      </c>
      <c r="H490" s="19">
        <v>655</v>
      </c>
      <c r="I490" s="19">
        <v>819</v>
      </c>
      <c r="J490" s="19">
        <v>1147</v>
      </c>
      <c r="K490" s="19">
        <v>1147</v>
      </c>
      <c r="L490" s="19">
        <v>1147</v>
      </c>
      <c r="M490" s="19">
        <v>983</v>
      </c>
      <c r="N490" s="19">
        <v>819</v>
      </c>
      <c r="O490" s="19">
        <v>819</v>
      </c>
      <c r="P490" s="19">
        <v>10812</v>
      </c>
      <c r="Q490" s="19">
        <v>11966073</v>
      </c>
      <c r="S490" t="str">
        <f>VLOOKUP($C490,[1]FPBD2023!$B$1:$E$982,4,0)</f>
        <v>IMP</v>
      </c>
      <c r="T490" s="82">
        <f t="shared" si="31"/>
        <v>119660.73</v>
      </c>
    </row>
    <row r="491" spans="1:20" x14ac:dyDescent="0.35">
      <c r="A491" s="22">
        <f t="shared" si="25"/>
        <v>486</v>
      </c>
      <c r="B491" t="s">
        <v>672</v>
      </c>
      <c r="C491" t="s">
        <v>673</v>
      </c>
      <c r="D491" s="19">
        <v>70</v>
      </c>
      <c r="E491" s="19">
        <v>0</v>
      </c>
      <c r="F491" s="19">
        <v>60</v>
      </c>
      <c r="G491" s="19">
        <v>0</v>
      </c>
      <c r="H491" s="19">
        <v>100</v>
      </c>
      <c r="I491" s="19">
        <v>0</v>
      </c>
      <c r="J491" s="19">
        <v>0</v>
      </c>
      <c r="K491" s="19">
        <v>60</v>
      </c>
      <c r="L491" s="19">
        <v>0</v>
      </c>
      <c r="M491" s="19">
        <v>0</v>
      </c>
      <c r="N491" s="19">
        <v>30</v>
      </c>
      <c r="O491" s="19">
        <v>0</v>
      </c>
      <c r="P491" s="19">
        <v>320</v>
      </c>
      <c r="Q491" s="19">
        <v>131932160</v>
      </c>
      <c r="S491" t="str">
        <f>VLOOKUP($C491,[1]FPBD2023!$B$1:$E$982,4,0)</f>
        <v>IMP</v>
      </c>
      <c r="T491" s="82">
        <f t="shared" si="31"/>
        <v>1319321.6000000001</v>
      </c>
    </row>
    <row r="492" spans="1:20" x14ac:dyDescent="0.35">
      <c r="A492" s="22">
        <f t="shared" si="25"/>
        <v>487</v>
      </c>
      <c r="B492" t="s">
        <v>674</v>
      </c>
      <c r="C492" t="s">
        <v>675</v>
      </c>
      <c r="D492" s="19">
        <v>44</v>
      </c>
      <c r="E492" s="19">
        <v>55</v>
      </c>
      <c r="F492" s="19">
        <v>66</v>
      </c>
      <c r="G492" s="19">
        <v>55</v>
      </c>
      <c r="H492" s="19">
        <v>44</v>
      </c>
      <c r="I492" s="19">
        <v>55</v>
      </c>
      <c r="J492" s="19">
        <v>76</v>
      </c>
      <c r="K492" s="19">
        <v>76</v>
      </c>
      <c r="L492" s="19">
        <v>76</v>
      </c>
      <c r="M492" s="19">
        <v>66</v>
      </c>
      <c r="N492" s="19">
        <v>55</v>
      </c>
      <c r="O492" s="19">
        <v>55</v>
      </c>
      <c r="P492" s="19">
        <v>723</v>
      </c>
      <c r="Q492" s="19">
        <v>107264</v>
      </c>
      <c r="S492" t="str">
        <f>VLOOKUP($C492,[1]FPBD2023!$B$1:$E$982,4,0)</f>
        <v>DOM</v>
      </c>
    </row>
    <row r="493" spans="1:20" x14ac:dyDescent="0.35">
      <c r="A493" s="22">
        <f t="shared" si="25"/>
        <v>488</v>
      </c>
      <c r="B493" t="s">
        <v>676</v>
      </c>
      <c r="C493" t="s">
        <v>677</v>
      </c>
      <c r="D493" s="19">
        <v>324480</v>
      </c>
      <c r="E493" s="19">
        <v>336960</v>
      </c>
      <c r="F493" s="19">
        <v>124800</v>
      </c>
      <c r="G493" s="19">
        <v>361920</v>
      </c>
      <c r="H493" s="19">
        <v>312000</v>
      </c>
      <c r="I493" s="19">
        <v>212160</v>
      </c>
      <c r="J493" s="19">
        <v>324480</v>
      </c>
      <c r="K493" s="19">
        <v>324480</v>
      </c>
      <c r="L493" s="19">
        <v>336960</v>
      </c>
      <c r="M493" s="19">
        <v>324480</v>
      </c>
      <c r="N493" s="19">
        <v>336960</v>
      </c>
      <c r="O493" s="19">
        <v>336960</v>
      </c>
      <c r="P493" s="19">
        <v>3656640</v>
      </c>
      <c r="Q493" s="19">
        <v>15515854848</v>
      </c>
      <c r="S493" t="str">
        <f>VLOOKUP($C493,[1]FPBD2023!$B$1:$E$982,4,0)</f>
        <v>IMP</v>
      </c>
    </row>
    <row r="494" spans="1:20" s="1" customFormat="1" x14ac:dyDescent="0.35">
      <c r="A494" s="22">
        <f t="shared" si="25"/>
        <v>489</v>
      </c>
      <c r="B494" t="s">
        <v>678</v>
      </c>
      <c r="C494" t="s">
        <v>679</v>
      </c>
      <c r="D494" s="19">
        <v>2</v>
      </c>
      <c r="E494" s="19">
        <v>3</v>
      </c>
      <c r="F494" s="19">
        <v>3</v>
      </c>
      <c r="G494" s="19">
        <v>5</v>
      </c>
      <c r="H494" s="19">
        <v>5</v>
      </c>
      <c r="I494" s="19">
        <v>4</v>
      </c>
      <c r="J494" s="19">
        <v>3</v>
      </c>
      <c r="K494" s="19">
        <v>3</v>
      </c>
      <c r="L494" s="19">
        <v>4</v>
      </c>
      <c r="M494" s="19">
        <v>3</v>
      </c>
      <c r="N494" s="19">
        <v>2</v>
      </c>
      <c r="O494" s="19">
        <v>3</v>
      </c>
      <c r="P494" s="19">
        <v>40</v>
      </c>
      <c r="Q494" s="19">
        <v>53484800</v>
      </c>
      <c r="S494" t="str">
        <f>VLOOKUP($C494,[1]FPBD2023!$B$1:$E$982,4,0)</f>
        <v>DOM</v>
      </c>
      <c r="T494" s="82">
        <f>1%*Q494</f>
        <v>534848</v>
      </c>
    </row>
    <row r="495" spans="1:20" x14ac:dyDescent="0.35">
      <c r="A495" s="22">
        <f t="shared" si="25"/>
        <v>490</v>
      </c>
      <c r="B495" t="s">
        <v>680</v>
      </c>
      <c r="C495" t="s">
        <v>681</v>
      </c>
      <c r="D495" s="19">
        <v>11</v>
      </c>
      <c r="E495" s="19">
        <v>8</v>
      </c>
      <c r="F495" s="19">
        <v>10</v>
      </c>
      <c r="G495" s="19">
        <v>9</v>
      </c>
      <c r="H495" s="19">
        <v>18</v>
      </c>
      <c r="I495" s="19">
        <v>15</v>
      </c>
      <c r="J495" s="19">
        <v>10</v>
      </c>
      <c r="K495" s="19">
        <v>8</v>
      </c>
      <c r="L495" s="19">
        <v>8</v>
      </c>
      <c r="M495" s="19">
        <v>16</v>
      </c>
      <c r="N495" s="19">
        <v>8</v>
      </c>
      <c r="O495" s="19">
        <v>8</v>
      </c>
      <c r="P495" s="19">
        <v>129</v>
      </c>
      <c r="Q495" s="19">
        <v>238392000</v>
      </c>
      <c r="S495" t="str">
        <f>VLOOKUP($C495,[1]FPBD2023!$B$1:$E$982,4,0)</f>
        <v>DOM</v>
      </c>
    </row>
    <row r="496" spans="1:20" x14ac:dyDescent="0.35">
      <c r="A496" s="22">
        <f t="shared" si="25"/>
        <v>491</v>
      </c>
      <c r="B496" t="s">
        <v>682</v>
      </c>
      <c r="C496" t="s">
        <v>683</v>
      </c>
      <c r="D496" s="19">
        <v>218</v>
      </c>
      <c r="E496" s="19">
        <v>273</v>
      </c>
      <c r="F496" s="19">
        <v>328</v>
      </c>
      <c r="G496" s="19">
        <v>273</v>
      </c>
      <c r="H496" s="19">
        <v>218</v>
      </c>
      <c r="I496" s="19">
        <v>273</v>
      </c>
      <c r="J496" s="19">
        <v>382</v>
      </c>
      <c r="K496" s="19">
        <v>382</v>
      </c>
      <c r="L496" s="19">
        <v>382</v>
      </c>
      <c r="M496" s="19">
        <v>328</v>
      </c>
      <c r="N496" s="19">
        <v>273</v>
      </c>
      <c r="O496" s="19">
        <v>273</v>
      </c>
      <c r="P496" s="19">
        <v>3603</v>
      </c>
      <c r="Q496" s="19">
        <v>3087050400</v>
      </c>
      <c r="S496" t="str">
        <f>VLOOKUP($C496,[1]FPBD2023!$B$1:$E$982,4,0)</f>
        <v>IMP</v>
      </c>
    </row>
    <row r="497" spans="1:19" x14ac:dyDescent="0.35">
      <c r="A497" s="22">
        <f t="shared" si="25"/>
        <v>492</v>
      </c>
      <c r="B497" t="s">
        <v>684</v>
      </c>
      <c r="C497" t="s">
        <v>685</v>
      </c>
      <c r="D497" s="19">
        <v>17900</v>
      </c>
      <c r="E497" s="19">
        <v>0</v>
      </c>
      <c r="F497" s="19">
        <v>0</v>
      </c>
      <c r="G497" s="19">
        <v>17900</v>
      </c>
      <c r="H497" s="19">
        <v>10150</v>
      </c>
      <c r="I497" s="19">
        <v>17900</v>
      </c>
      <c r="J497" s="19">
        <v>0</v>
      </c>
      <c r="K497" s="19">
        <v>7750</v>
      </c>
      <c r="L497" s="19">
        <v>17900</v>
      </c>
      <c r="M497" s="19">
        <v>10150</v>
      </c>
      <c r="N497" s="19">
        <v>17900</v>
      </c>
      <c r="O497" s="19">
        <v>7750</v>
      </c>
      <c r="P497" s="19">
        <v>125300</v>
      </c>
      <c r="Q497" s="19">
        <v>268392600</v>
      </c>
      <c r="S497" t="str">
        <f>VLOOKUP($C497,[1]FPBD2023!$B$1:$E$982,4,0)</f>
        <v>IMP</v>
      </c>
    </row>
    <row r="498" spans="1:19" x14ac:dyDescent="0.35">
      <c r="A498" s="22">
        <f t="shared" si="25"/>
        <v>493</v>
      </c>
      <c r="B498" t="s">
        <v>686</v>
      </c>
      <c r="C498" t="s">
        <v>687</v>
      </c>
      <c r="D498" s="19">
        <v>10920</v>
      </c>
      <c r="E498" s="19">
        <v>13650</v>
      </c>
      <c r="F498" s="19">
        <v>16380</v>
      </c>
      <c r="G498" s="19">
        <v>13650</v>
      </c>
      <c r="H498" s="19">
        <v>10920</v>
      </c>
      <c r="I498" s="19">
        <v>13650</v>
      </c>
      <c r="J498" s="19">
        <v>19110</v>
      </c>
      <c r="K498" s="19">
        <v>19110</v>
      </c>
      <c r="L498" s="19">
        <v>19110</v>
      </c>
      <c r="M498" s="19">
        <v>16380</v>
      </c>
      <c r="N498" s="19">
        <v>13650</v>
      </c>
      <c r="O498" s="19">
        <v>13650</v>
      </c>
      <c r="P498" s="19">
        <v>180180</v>
      </c>
      <c r="Q498" s="19">
        <v>6306300</v>
      </c>
      <c r="S498" t="str">
        <f>VLOOKUP($C498,[1]FPBD2023!$B$1:$E$982,4,0)</f>
        <v>DOM</v>
      </c>
    </row>
    <row r="499" spans="1:19" x14ac:dyDescent="0.35">
      <c r="A499" s="22">
        <f t="shared" si="25"/>
        <v>494</v>
      </c>
      <c r="B499" t="s">
        <v>688</v>
      </c>
      <c r="C499" t="s">
        <v>689</v>
      </c>
      <c r="D499" s="19">
        <v>1548</v>
      </c>
      <c r="E499" s="19">
        <v>1701</v>
      </c>
      <c r="F499" s="19">
        <v>1602</v>
      </c>
      <c r="G499" s="19">
        <v>2385</v>
      </c>
      <c r="H499" s="19">
        <v>3018</v>
      </c>
      <c r="I499" s="19">
        <v>2393</v>
      </c>
      <c r="J499" s="19">
        <v>1919</v>
      </c>
      <c r="K499" s="19">
        <v>1807</v>
      </c>
      <c r="L499" s="19">
        <v>2022</v>
      </c>
      <c r="M499" s="19">
        <v>1932</v>
      </c>
      <c r="N499" s="19">
        <v>1179</v>
      </c>
      <c r="O499" s="19">
        <v>1495</v>
      </c>
      <c r="P499" s="19">
        <v>23001</v>
      </c>
      <c r="Q499" s="19">
        <v>308456981</v>
      </c>
      <c r="S499" t="str">
        <f>VLOOKUP($C499,[1]FPBD2023!$B$1:$E$982,4,0)</f>
        <v>DOM</v>
      </c>
    </row>
    <row r="500" spans="1:19" x14ac:dyDescent="0.35">
      <c r="A500" s="22">
        <f t="shared" si="25"/>
        <v>495</v>
      </c>
      <c r="B500" t="s">
        <v>690</v>
      </c>
      <c r="C500" t="s">
        <v>691</v>
      </c>
      <c r="D500" s="19">
        <v>0</v>
      </c>
      <c r="E500" s="19">
        <v>152101</v>
      </c>
      <c r="F500" s="19">
        <v>121681</v>
      </c>
      <c r="G500" s="19">
        <v>0</v>
      </c>
      <c r="H500" s="19">
        <v>0</v>
      </c>
      <c r="I500" s="19">
        <v>0</v>
      </c>
      <c r="J500" s="19">
        <v>152101</v>
      </c>
      <c r="K500" s="19">
        <v>121681</v>
      </c>
      <c r="L500" s="19">
        <v>0</v>
      </c>
      <c r="M500" s="19">
        <v>0</v>
      </c>
      <c r="N500" s="19">
        <v>0</v>
      </c>
      <c r="O500" s="19">
        <v>0</v>
      </c>
      <c r="P500" s="19">
        <v>547564</v>
      </c>
      <c r="Q500" s="19">
        <v>2169831863</v>
      </c>
      <c r="S500" t="str">
        <f>VLOOKUP($C500,[1]FPBD2023!$B$1:$E$982,4,0)</f>
        <v>IMP</v>
      </c>
    </row>
    <row r="501" spans="1:19" x14ac:dyDescent="0.35">
      <c r="A501" s="22">
        <f t="shared" si="25"/>
        <v>496</v>
      </c>
      <c r="B501" t="s">
        <v>692</v>
      </c>
      <c r="C501" t="s">
        <v>693</v>
      </c>
      <c r="D501" s="19">
        <v>0</v>
      </c>
      <c r="E501" s="19">
        <v>0</v>
      </c>
      <c r="F501" s="19">
        <v>0</v>
      </c>
      <c r="G501" s="19">
        <v>0</v>
      </c>
      <c r="H501" s="19">
        <v>10000</v>
      </c>
      <c r="I501" s="19">
        <v>0</v>
      </c>
      <c r="J501" s="19">
        <v>0</v>
      </c>
      <c r="K501" s="19">
        <v>0</v>
      </c>
      <c r="L501" s="19">
        <v>0</v>
      </c>
      <c r="M501" s="19">
        <v>0</v>
      </c>
      <c r="N501" s="19">
        <v>0</v>
      </c>
      <c r="O501" s="19">
        <v>10000</v>
      </c>
      <c r="P501" s="19">
        <v>20000</v>
      </c>
      <c r="Q501" s="19">
        <v>212160000</v>
      </c>
      <c r="S501" t="str">
        <f>VLOOKUP($C501,[1]FPBD2023!$B$1:$E$982,4,0)</f>
        <v>IMP</v>
      </c>
    </row>
    <row r="502" spans="1:19" x14ac:dyDescent="0.35">
      <c r="A502" s="22">
        <f t="shared" si="25"/>
        <v>497</v>
      </c>
      <c r="B502" t="s">
        <v>694</v>
      </c>
      <c r="C502" t="s">
        <v>695</v>
      </c>
      <c r="D502" s="19">
        <v>10000</v>
      </c>
      <c r="E502" s="19">
        <v>0</v>
      </c>
      <c r="F502" s="19">
        <v>20000</v>
      </c>
      <c r="G502" s="19">
        <v>0</v>
      </c>
      <c r="H502" s="19">
        <v>20000</v>
      </c>
      <c r="I502" s="19">
        <v>20000</v>
      </c>
      <c r="J502" s="19">
        <v>0</v>
      </c>
      <c r="K502" s="19">
        <v>20000</v>
      </c>
      <c r="L502" s="19">
        <v>20000</v>
      </c>
      <c r="M502" s="19">
        <v>20000</v>
      </c>
      <c r="N502" s="19">
        <v>20000</v>
      </c>
      <c r="O502" s="19">
        <v>10000</v>
      </c>
      <c r="P502" s="19">
        <v>160000</v>
      </c>
      <c r="Q502" s="19">
        <v>1697280000</v>
      </c>
      <c r="S502" t="str">
        <f>VLOOKUP($C502,[1]FPBD2023!$B$1:$E$982,4,0)</f>
        <v>IMP</v>
      </c>
    </row>
    <row r="503" spans="1:19" x14ac:dyDescent="0.35">
      <c r="A503" s="22">
        <f t="shared" si="25"/>
        <v>498</v>
      </c>
      <c r="B503" t="s">
        <v>696</v>
      </c>
      <c r="C503" t="s">
        <v>697</v>
      </c>
      <c r="D503" s="19">
        <v>10000</v>
      </c>
      <c r="E503" s="19">
        <v>0</v>
      </c>
      <c r="F503" s="19">
        <v>20000</v>
      </c>
      <c r="G503" s="19">
        <v>0</v>
      </c>
      <c r="H503" s="19">
        <v>0</v>
      </c>
      <c r="I503" s="19">
        <v>20000</v>
      </c>
      <c r="J503" s="19">
        <v>0</v>
      </c>
      <c r="K503" s="19">
        <v>0</v>
      </c>
      <c r="L503" s="19">
        <v>20000</v>
      </c>
      <c r="M503" s="19">
        <v>0</v>
      </c>
      <c r="N503" s="19">
        <v>0</v>
      </c>
      <c r="O503" s="19">
        <v>10000</v>
      </c>
      <c r="P503" s="19">
        <v>80000</v>
      </c>
      <c r="Q503" s="19">
        <v>1697280000</v>
      </c>
      <c r="S503" t="str">
        <f>VLOOKUP($C503,[1]FPBD2023!$B$1:$E$982,4,0)</f>
        <v>IMP</v>
      </c>
    </row>
    <row r="504" spans="1:19" x14ac:dyDescent="0.35">
      <c r="A504" s="22">
        <f t="shared" si="25"/>
        <v>499</v>
      </c>
      <c r="B504" t="s">
        <v>698</v>
      </c>
      <c r="C504" t="s">
        <v>699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10000</v>
      </c>
      <c r="J504" s="19">
        <v>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10000</v>
      </c>
      <c r="Q504" s="19">
        <v>212160000</v>
      </c>
      <c r="S504" t="str">
        <f>VLOOKUP($C504,[1]FPBD2023!$B$1:$E$982,4,0)</f>
        <v>IMP</v>
      </c>
    </row>
    <row r="505" spans="1:19" x14ac:dyDescent="0.35">
      <c r="A505" s="22">
        <f t="shared" si="25"/>
        <v>500</v>
      </c>
      <c r="B505" t="s">
        <v>700</v>
      </c>
      <c r="C505" t="s">
        <v>701</v>
      </c>
      <c r="D505" s="19">
        <v>10000</v>
      </c>
      <c r="E505" s="19">
        <v>20000</v>
      </c>
      <c r="F505" s="19">
        <v>0</v>
      </c>
      <c r="G505" s="19">
        <v>0</v>
      </c>
      <c r="H505" s="19">
        <v>20000</v>
      </c>
      <c r="I505" s="19">
        <v>0</v>
      </c>
      <c r="J505" s="19">
        <v>20000</v>
      </c>
      <c r="K505" s="19">
        <v>0</v>
      </c>
      <c r="L505" s="19">
        <v>0</v>
      </c>
      <c r="M505" s="19">
        <v>20000</v>
      </c>
      <c r="N505" s="19">
        <v>0</v>
      </c>
      <c r="O505" s="19">
        <v>10000</v>
      </c>
      <c r="P505" s="19">
        <v>100000</v>
      </c>
      <c r="Q505" s="19">
        <v>2121600000</v>
      </c>
      <c r="S505" t="str">
        <f>VLOOKUP($C505,[1]FPBD2023!$B$1:$E$982,4,0)</f>
        <v>IMP</v>
      </c>
    </row>
    <row r="506" spans="1:19" x14ac:dyDescent="0.35">
      <c r="A506" s="22">
        <f t="shared" si="25"/>
        <v>501</v>
      </c>
      <c r="B506" t="s">
        <v>702</v>
      </c>
      <c r="C506" t="s">
        <v>703</v>
      </c>
      <c r="D506" s="19">
        <v>23040</v>
      </c>
      <c r="E506" s="19">
        <v>17280</v>
      </c>
      <c r="F506" s="19">
        <v>17280</v>
      </c>
      <c r="G506" s="19">
        <v>17280</v>
      </c>
      <c r="H506" s="19">
        <v>23040</v>
      </c>
      <c r="I506" s="19">
        <v>11520</v>
      </c>
      <c r="J506" s="19">
        <v>17280</v>
      </c>
      <c r="K506" s="19">
        <v>17280</v>
      </c>
      <c r="L506" s="19">
        <v>23040</v>
      </c>
      <c r="M506" s="19">
        <v>17280</v>
      </c>
      <c r="N506" s="19">
        <v>17280</v>
      </c>
      <c r="O506" s="19">
        <v>17280</v>
      </c>
      <c r="P506" s="19">
        <v>218880</v>
      </c>
      <c r="Q506" s="19">
        <v>8204716800</v>
      </c>
      <c r="S506" t="str">
        <f>VLOOKUP($C506,[1]FPBD2023!$B$1:$E$982,4,0)</f>
        <v>IMP</v>
      </c>
    </row>
    <row r="507" spans="1:19" x14ac:dyDescent="0.35">
      <c r="A507" s="22">
        <f t="shared" si="25"/>
        <v>502</v>
      </c>
      <c r="B507" t="s">
        <v>704</v>
      </c>
      <c r="C507" t="s">
        <v>705</v>
      </c>
      <c r="D507" s="19">
        <v>0</v>
      </c>
      <c r="E507" s="19">
        <v>0</v>
      </c>
      <c r="F507" s="19">
        <v>0</v>
      </c>
      <c r="G507" s="19">
        <v>482</v>
      </c>
      <c r="H507" s="19">
        <v>0</v>
      </c>
      <c r="I507" s="19">
        <v>0</v>
      </c>
      <c r="J507" s="19">
        <v>0</v>
      </c>
      <c r="K507" s="19">
        <v>0</v>
      </c>
      <c r="L507" s="19">
        <v>482</v>
      </c>
      <c r="M507" s="19">
        <v>0</v>
      </c>
      <c r="N507" s="19">
        <v>0</v>
      </c>
      <c r="O507" s="19">
        <v>0</v>
      </c>
      <c r="P507" s="19">
        <v>964</v>
      </c>
      <c r="Q507" s="19">
        <v>22197546</v>
      </c>
      <c r="S507" t="str">
        <f>VLOOKUP($C507,[1]FPBD2023!$B$1:$E$982,4,0)</f>
        <v>IMP</v>
      </c>
    </row>
    <row r="508" spans="1:19" x14ac:dyDescent="0.35">
      <c r="A508" s="22">
        <f t="shared" si="25"/>
        <v>503</v>
      </c>
      <c r="B508" t="s">
        <v>706</v>
      </c>
      <c r="C508" t="s">
        <v>707</v>
      </c>
      <c r="D508" s="19">
        <v>92</v>
      </c>
      <c r="E508" s="19">
        <v>183</v>
      </c>
      <c r="F508" s="19">
        <v>99</v>
      </c>
      <c r="G508" s="19">
        <v>142</v>
      </c>
      <c r="H508" s="19">
        <v>162</v>
      </c>
      <c r="I508" s="19">
        <v>173</v>
      </c>
      <c r="J508" s="19">
        <v>209</v>
      </c>
      <c r="K508" s="19">
        <v>91</v>
      </c>
      <c r="L508" s="19">
        <v>190</v>
      </c>
      <c r="M508" s="19">
        <v>129</v>
      </c>
      <c r="N508" s="19">
        <v>126</v>
      </c>
      <c r="O508" s="19">
        <v>185</v>
      </c>
      <c r="P508" s="19">
        <v>1781</v>
      </c>
      <c r="Q508" s="19">
        <v>1903788694</v>
      </c>
      <c r="S508" t="str">
        <f>VLOOKUP($C508,[1]FPBD2023!$B$1:$E$982,4,0)</f>
        <v>IMP</v>
      </c>
    </row>
    <row r="509" spans="1:19" x14ac:dyDescent="0.35">
      <c r="A509" s="22">
        <f t="shared" si="25"/>
        <v>504</v>
      </c>
      <c r="B509" t="s">
        <v>709</v>
      </c>
      <c r="C509" t="s">
        <v>710</v>
      </c>
      <c r="D509" s="19">
        <v>4564</v>
      </c>
      <c r="E509" s="19">
        <v>3785</v>
      </c>
      <c r="F509" s="19">
        <v>4328</v>
      </c>
      <c r="G509" s="19">
        <v>4616</v>
      </c>
      <c r="H509" s="19">
        <v>8051</v>
      </c>
      <c r="I509" s="19">
        <v>6420</v>
      </c>
      <c r="J509" s="19">
        <v>4583</v>
      </c>
      <c r="K509" s="19">
        <v>3870</v>
      </c>
      <c r="L509" s="19">
        <v>4044</v>
      </c>
      <c r="M509" s="19">
        <v>6381</v>
      </c>
      <c r="N509" s="19">
        <v>3365</v>
      </c>
      <c r="O509" s="19">
        <v>3615</v>
      </c>
      <c r="P509" s="19">
        <v>57622</v>
      </c>
      <c r="Q509" s="19">
        <v>4038149760</v>
      </c>
      <c r="S509" t="str">
        <f>VLOOKUP($C509,[1]FPBD2023!$B$1:$E$982,4,0)</f>
        <v>DOM</v>
      </c>
    </row>
    <row r="510" spans="1:19" s="1" customFormat="1" x14ac:dyDescent="0.35">
      <c r="A510" s="22">
        <f t="shared" si="25"/>
        <v>505</v>
      </c>
      <c r="B510" t="s">
        <v>711</v>
      </c>
      <c r="C510" t="s">
        <v>712</v>
      </c>
      <c r="D510" s="19">
        <v>1405</v>
      </c>
      <c r="E510" s="19">
        <v>1555</v>
      </c>
      <c r="F510" s="19">
        <v>1144</v>
      </c>
      <c r="G510" s="19">
        <v>1149</v>
      </c>
      <c r="H510" s="19">
        <v>1366</v>
      </c>
      <c r="I510" s="19">
        <v>1555</v>
      </c>
      <c r="J510" s="19">
        <v>1627</v>
      </c>
      <c r="K510" s="19">
        <v>1555</v>
      </c>
      <c r="L510" s="19">
        <v>1555</v>
      </c>
      <c r="M510" s="19">
        <v>1811</v>
      </c>
      <c r="N510" s="19">
        <v>1371</v>
      </c>
      <c r="O510" s="19">
        <v>1777</v>
      </c>
      <c r="P510" s="19">
        <v>17870</v>
      </c>
      <c r="Q510" s="19">
        <v>2045743125</v>
      </c>
    </row>
    <row r="511" spans="1:19" s="1" customFormat="1" x14ac:dyDescent="0.35">
      <c r="A511" s="22">
        <f t="shared" si="25"/>
        <v>506</v>
      </c>
      <c r="B511" t="s">
        <v>713</v>
      </c>
      <c r="C511" t="s">
        <v>714</v>
      </c>
      <c r="D511" s="19">
        <v>24</v>
      </c>
      <c r="E511" s="19">
        <v>100</v>
      </c>
      <c r="F511" s="19">
        <v>28</v>
      </c>
      <c r="G511" s="19">
        <v>58</v>
      </c>
      <c r="H511" s="19">
        <v>46</v>
      </c>
      <c r="I511" s="19">
        <v>84</v>
      </c>
      <c r="J511" s="19">
        <v>59</v>
      </c>
      <c r="K511" s="19">
        <v>58</v>
      </c>
      <c r="L511" s="19">
        <v>40</v>
      </c>
      <c r="M511" s="19">
        <v>87</v>
      </c>
      <c r="N511" s="19">
        <v>49</v>
      </c>
      <c r="O511" s="19">
        <v>76</v>
      </c>
      <c r="P511" s="19">
        <v>709</v>
      </c>
      <c r="Q511" s="19">
        <v>378321677</v>
      </c>
    </row>
    <row r="512" spans="1:19" s="1" customFormat="1" x14ac:dyDescent="0.35">
      <c r="A512" s="22">
        <f t="shared" si="25"/>
        <v>507</v>
      </c>
      <c r="B512" s="1" t="s">
        <v>715</v>
      </c>
      <c r="C512" s="1" t="s">
        <v>716</v>
      </c>
      <c r="D512" s="20">
        <v>8</v>
      </c>
      <c r="E512" s="20">
        <v>18</v>
      </c>
      <c r="F512" s="20">
        <v>5</v>
      </c>
      <c r="G512" s="20">
        <v>8</v>
      </c>
      <c r="H512" s="20">
        <v>8</v>
      </c>
      <c r="I512" s="20">
        <v>21</v>
      </c>
      <c r="J512" s="20">
        <v>12</v>
      </c>
      <c r="K512" s="20">
        <v>2</v>
      </c>
      <c r="L512" s="20">
        <v>12</v>
      </c>
      <c r="M512" s="20">
        <v>11</v>
      </c>
      <c r="N512" s="20">
        <v>7</v>
      </c>
      <c r="O512" s="20">
        <v>7</v>
      </c>
      <c r="P512" s="20">
        <v>119</v>
      </c>
      <c r="Q512" s="20">
        <v>12196869</v>
      </c>
    </row>
    <row r="513" spans="1:17" s="1" customFormat="1" x14ac:dyDescent="0.35">
      <c r="A513" s="22">
        <f t="shared" si="25"/>
        <v>508</v>
      </c>
      <c r="B513" s="1" t="s">
        <v>717</v>
      </c>
      <c r="C513" s="1" t="s">
        <v>718</v>
      </c>
      <c r="D513" s="20">
        <v>0</v>
      </c>
      <c r="E513" s="20">
        <v>5</v>
      </c>
      <c r="F513" s="20">
        <v>0</v>
      </c>
      <c r="G513" s="20">
        <v>4</v>
      </c>
      <c r="H513" s="20">
        <v>4</v>
      </c>
      <c r="I513" s="20">
        <v>6</v>
      </c>
      <c r="J513" s="20">
        <v>5</v>
      </c>
      <c r="K513" s="20">
        <v>0</v>
      </c>
      <c r="L513" s="20">
        <v>4</v>
      </c>
      <c r="M513" s="20">
        <v>2</v>
      </c>
      <c r="N513" s="20">
        <v>0</v>
      </c>
      <c r="O513" s="20">
        <v>4</v>
      </c>
      <c r="P513" s="20">
        <v>34</v>
      </c>
      <c r="Q513" s="20">
        <v>7264593</v>
      </c>
    </row>
    <row r="514" spans="1:17" s="1" customFormat="1" x14ac:dyDescent="0.35">
      <c r="A514" s="22">
        <f t="shared" si="25"/>
        <v>509</v>
      </c>
      <c r="B514" s="1" t="s">
        <v>1462</v>
      </c>
      <c r="C514" s="1" t="s">
        <v>1463</v>
      </c>
      <c r="D514" s="20">
        <v>1</v>
      </c>
      <c r="E514" s="20">
        <v>0</v>
      </c>
      <c r="F514" s="20">
        <v>1</v>
      </c>
      <c r="G514" s="20">
        <v>0</v>
      </c>
      <c r="H514" s="20">
        <v>1</v>
      </c>
      <c r="I514" s="20">
        <v>0</v>
      </c>
      <c r="J514" s="20">
        <v>0</v>
      </c>
      <c r="K514" s="20">
        <v>1</v>
      </c>
      <c r="L514" s="20">
        <v>0</v>
      </c>
      <c r="M514" s="20">
        <v>0</v>
      </c>
      <c r="N514" s="20">
        <v>0</v>
      </c>
      <c r="O514" s="20">
        <v>0</v>
      </c>
      <c r="P514" s="20">
        <v>4</v>
      </c>
      <c r="Q514" s="20">
        <v>2290224</v>
      </c>
    </row>
    <row r="515" spans="1:17" s="1" customFormat="1" x14ac:dyDescent="0.35">
      <c r="A515" s="22">
        <f t="shared" si="25"/>
        <v>510</v>
      </c>
      <c r="B515" s="1" t="s">
        <v>719</v>
      </c>
      <c r="C515" s="1" t="s">
        <v>720</v>
      </c>
      <c r="D515" s="20">
        <v>0</v>
      </c>
      <c r="E515" s="20">
        <v>2250</v>
      </c>
      <c r="F515" s="20">
        <v>0</v>
      </c>
      <c r="G515" s="20">
        <v>0</v>
      </c>
      <c r="H515" s="20">
        <v>0</v>
      </c>
      <c r="I515" s="20">
        <v>2500</v>
      </c>
      <c r="J515" s="20">
        <v>0</v>
      </c>
      <c r="K515" s="20">
        <v>0</v>
      </c>
      <c r="L515" s="20">
        <v>250</v>
      </c>
      <c r="M515" s="20">
        <v>1500</v>
      </c>
      <c r="N515" s="20">
        <v>0</v>
      </c>
      <c r="O515" s="20">
        <v>0</v>
      </c>
      <c r="P515" s="20">
        <v>6500</v>
      </c>
      <c r="Q515" s="20">
        <v>412120800</v>
      </c>
    </row>
    <row r="516" spans="1:17" s="1" customFormat="1" x14ac:dyDescent="0.35">
      <c r="A516" s="22">
        <f t="shared" si="25"/>
        <v>511</v>
      </c>
      <c r="B516" s="1" t="s">
        <v>1464</v>
      </c>
      <c r="C516" s="1" t="s">
        <v>1465</v>
      </c>
      <c r="D516" s="20">
        <v>1785</v>
      </c>
      <c r="E516" s="20">
        <v>2380</v>
      </c>
      <c r="F516" s="20">
        <v>1984</v>
      </c>
      <c r="G516" s="20">
        <v>3570</v>
      </c>
      <c r="H516" s="20">
        <v>3769</v>
      </c>
      <c r="I516" s="20">
        <v>2975</v>
      </c>
      <c r="J516" s="20">
        <v>2579</v>
      </c>
      <c r="K516" s="20">
        <v>2579</v>
      </c>
      <c r="L516" s="20">
        <v>2975</v>
      </c>
      <c r="M516" s="20">
        <v>1984</v>
      </c>
      <c r="N516" s="20">
        <v>1389</v>
      </c>
      <c r="O516" s="20">
        <v>1984</v>
      </c>
      <c r="P516" s="20">
        <v>29953</v>
      </c>
      <c r="Q516" s="20">
        <v>879899328</v>
      </c>
    </row>
    <row r="517" spans="1:17" s="1" customFormat="1" x14ac:dyDescent="0.35">
      <c r="A517" s="22">
        <f t="shared" si="25"/>
        <v>512</v>
      </c>
      <c r="B517" s="1" t="s">
        <v>721</v>
      </c>
      <c r="C517" s="1" t="s">
        <v>722</v>
      </c>
      <c r="D517" s="20">
        <v>0</v>
      </c>
      <c r="E517" s="20">
        <v>88200</v>
      </c>
      <c r="F517" s="20">
        <v>0</v>
      </c>
      <c r="G517" s="20">
        <v>0</v>
      </c>
      <c r="H517" s="20">
        <v>0</v>
      </c>
      <c r="I517" s="20">
        <v>63000</v>
      </c>
      <c r="J517" s="20">
        <v>0</v>
      </c>
      <c r="K517" s="20">
        <v>0</v>
      </c>
      <c r="L517" s="20">
        <v>0</v>
      </c>
      <c r="M517" s="20">
        <v>37800</v>
      </c>
      <c r="N517" s="20">
        <v>0</v>
      </c>
      <c r="O517" s="20">
        <v>0</v>
      </c>
      <c r="P517" s="20">
        <v>189000</v>
      </c>
      <c r="Q517" s="20">
        <v>0</v>
      </c>
    </row>
    <row r="518" spans="1:17" s="1" customFormat="1" x14ac:dyDescent="0.35">
      <c r="A518" s="22">
        <f t="shared" si="25"/>
        <v>513</v>
      </c>
      <c r="B518" s="1" t="s">
        <v>1466</v>
      </c>
      <c r="C518" s="1" t="s">
        <v>1467</v>
      </c>
      <c r="D518" s="20">
        <v>0</v>
      </c>
      <c r="E518" s="20">
        <v>50400</v>
      </c>
      <c r="F518" s="20">
        <v>0</v>
      </c>
      <c r="G518" s="20">
        <v>0</v>
      </c>
      <c r="H518" s="20">
        <v>0</v>
      </c>
      <c r="I518" s="20">
        <v>37800</v>
      </c>
      <c r="J518" s="20">
        <v>0</v>
      </c>
      <c r="K518" s="20">
        <v>0</v>
      </c>
      <c r="L518" s="20">
        <v>0</v>
      </c>
      <c r="M518" s="20">
        <v>25200</v>
      </c>
      <c r="N518" s="20">
        <v>0</v>
      </c>
      <c r="O518" s="20">
        <v>0</v>
      </c>
      <c r="P518" s="20">
        <v>113400</v>
      </c>
      <c r="Q518" s="20">
        <v>0</v>
      </c>
    </row>
    <row r="519" spans="1:17" s="1" customFormat="1" x14ac:dyDescent="0.35">
      <c r="A519" s="22">
        <f t="shared" si="25"/>
        <v>514</v>
      </c>
      <c r="B519" s="1" t="s">
        <v>723</v>
      </c>
      <c r="C519" s="1" t="s">
        <v>724</v>
      </c>
      <c r="D519" s="20">
        <v>0</v>
      </c>
      <c r="E519" s="20">
        <v>138600</v>
      </c>
      <c r="F519" s="20">
        <v>0</v>
      </c>
      <c r="G519" s="20">
        <v>0</v>
      </c>
      <c r="H519" s="20">
        <v>0</v>
      </c>
      <c r="I519" s="20">
        <v>100800</v>
      </c>
      <c r="J519" s="20">
        <v>0</v>
      </c>
      <c r="K519" s="20">
        <v>0</v>
      </c>
      <c r="L519" s="20">
        <v>0</v>
      </c>
      <c r="M519" s="20">
        <v>63000</v>
      </c>
      <c r="N519" s="20">
        <v>0</v>
      </c>
      <c r="O519" s="20">
        <v>0</v>
      </c>
      <c r="P519" s="20">
        <v>302400</v>
      </c>
      <c r="Q519" s="20">
        <v>0</v>
      </c>
    </row>
    <row r="520" spans="1:17" s="1" customFormat="1" x14ac:dyDescent="0.35">
      <c r="A520" s="22">
        <f t="shared" si="25"/>
        <v>515</v>
      </c>
      <c r="B520" s="1" t="s">
        <v>1468</v>
      </c>
      <c r="C520" s="1" t="s">
        <v>1469</v>
      </c>
      <c r="D520" s="20">
        <v>52920</v>
      </c>
      <c r="E520" s="20">
        <v>26460</v>
      </c>
      <c r="F520" s="20">
        <v>66150</v>
      </c>
      <c r="G520" s="20">
        <v>171990</v>
      </c>
      <c r="H520" s="20">
        <v>119070</v>
      </c>
      <c r="I520" s="20">
        <v>52920</v>
      </c>
      <c r="J520" s="20">
        <v>158760</v>
      </c>
      <c r="K520" s="20">
        <v>171990</v>
      </c>
      <c r="L520" s="20">
        <v>119070</v>
      </c>
      <c r="M520" s="20">
        <v>119070</v>
      </c>
      <c r="N520" s="20">
        <v>145530</v>
      </c>
      <c r="O520" s="20">
        <v>224910</v>
      </c>
      <c r="P520" s="20">
        <v>1428840</v>
      </c>
      <c r="Q520" s="20">
        <v>0</v>
      </c>
    </row>
    <row r="521" spans="1:17" s="1" customFormat="1" x14ac:dyDescent="0.35">
      <c r="A521" s="22">
        <f t="shared" si="25"/>
        <v>516</v>
      </c>
      <c r="B521" s="1" t="s">
        <v>725</v>
      </c>
      <c r="C521" s="1" t="s">
        <v>726</v>
      </c>
      <c r="D521" s="20">
        <v>52920</v>
      </c>
      <c r="E521" s="20">
        <v>26460</v>
      </c>
      <c r="F521" s="20">
        <v>66150</v>
      </c>
      <c r="G521" s="20">
        <v>171990</v>
      </c>
      <c r="H521" s="20">
        <v>119070</v>
      </c>
      <c r="I521" s="20">
        <v>52920</v>
      </c>
      <c r="J521" s="20">
        <v>158760</v>
      </c>
      <c r="K521" s="20">
        <v>171990</v>
      </c>
      <c r="L521" s="20">
        <v>119070</v>
      </c>
      <c r="M521" s="20">
        <v>119070</v>
      </c>
      <c r="N521" s="20">
        <v>145530</v>
      </c>
      <c r="O521" s="20">
        <v>224910</v>
      </c>
      <c r="P521" s="20">
        <v>1428840</v>
      </c>
      <c r="Q521" s="20">
        <v>0</v>
      </c>
    </row>
    <row r="522" spans="1:17" s="1" customFormat="1" x14ac:dyDescent="0.35">
      <c r="A522" s="22">
        <f t="shared" si="25"/>
        <v>517</v>
      </c>
      <c r="B522" s="1" t="s">
        <v>727</v>
      </c>
      <c r="C522" s="1" t="s">
        <v>728</v>
      </c>
      <c r="D522" s="20">
        <v>0</v>
      </c>
      <c r="E522" s="20">
        <v>678</v>
      </c>
      <c r="F522" s="20">
        <v>542</v>
      </c>
      <c r="G522" s="20">
        <v>0</v>
      </c>
      <c r="H522" s="20">
        <v>0</v>
      </c>
      <c r="I522" s="20">
        <v>0</v>
      </c>
      <c r="J522" s="20">
        <v>678</v>
      </c>
      <c r="K522" s="20">
        <v>542</v>
      </c>
      <c r="L522" s="20">
        <v>0</v>
      </c>
      <c r="M522" s="20">
        <v>0</v>
      </c>
      <c r="N522" s="20">
        <v>0</v>
      </c>
      <c r="O522" s="20">
        <v>0</v>
      </c>
      <c r="P522" s="20">
        <v>2440</v>
      </c>
      <c r="Q522" s="20">
        <v>910706</v>
      </c>
    </row>
    <row r="523" spans="1:17" s="1" customFormat="1" x14ac:dyDescent="0.35">
      <c r="A523" s="22">
        <f t="shared" si="25"/>
        <v>518</v>
      </c>
      <c r="B523" s="1" t="s">
        <v>729</v>
      </c>
      <c r="C523" s="1" t="s">
        <v>730</v>
      </c>
      <c r="D523" s="20">
        <v>1790</v>
      </c>
      <c r="E523" s="20">
        <v>0</v>
      </c>
      <c r="F523" s="20">
        <v>0</v>
      </c>
      <c r="G523" s="20">
        <v>1790</v>
      </c>
      <c r="H523" s="20">
        <v>1015</v>
      </c>
      <c r="I523" s="20">
        <v>1790</v>
      </c>
      <c r="J523" s="20">
        <v>0</v>
      </c>
      <c r="K523" s="20">
        <v>775</v>
      </c>
      <c r="L523" s="20">
        <v>1790</v>
      </c>
      <c r="M523" s="20">
        <v>1015</v>
      </c>
      <c r="N523" s="20">
        <v>1790</v>
      </c>
      <c r="O523" s="20">
        <v>775</v>
      </c>
      <c r="P523" s="20">
        <v>12530</v>
      </c>
      <c r="Q523" s="20">
        <v>0</v>
      </c>
    </row>
    <row r="524" spans="1:17" x14ac:dyDescent="0.35">
      <c r="A524" s="22">
        <f t="shared" si="25"/>
        <v>519</v>
      </c>
      <c r="B524" t="s">
        <v>731</v>
      </c>
      <c r="C524" t="s">
        <v>732</v>
      </c>
      <c r="D524">
        <v>15</v>
      </c>
      <c r="E524">
        <v>26</v>
      </c>
      <c r="F524">
        <v>17</v>
      </c>
      <c r="G524">
        <v>15</v>
      </c>
      <c r="H524">
        <v>19</v>
      </c>
      <c r="I524">
        <v>25</v>
      </c>
      <c r="J524">
        <v>22</v>
      </c>
      <c r="K524">
        <v>15</v>
      </c>
      <c r="L524">
        <v>23</v>
      </c>
      <c r="M524">
        <v>22</v>
      </c>
      <c r="N524">
        <v>21</v>
      </c>
      <c r="O524">
        <v>23</v>
      </c>
      <c r="P524">
        <v>243</v>
      </c>
      <c r="Q524">
        <v>531878400</v>
      </c>
    </row>
    <row r="525" spans="1:17" x14ac:dyDescent="0.35">
      <c r="A525" s="22">
        <f t="shared" ref="A525:A531" si="32">1+A524</f>
        <v>520</v>
      </c>
      <c r="B525" t="s">
        <v>733</v>
      </c>
      <c r="C525" t="s">
        <v>734</v>
      </c>
      <c r="D525">
        <v>1000</v>
      </c>
      <c r="E525">
        <v>0</v>
      </c>
      <c r="F525">
        <v>1000</v>
      </c>
      <c r="G525">
        <v>1000</v>
      </c>
      <c r="H525">
        <v>1000</v>
      </c>
      <c r="I525">
        <v>0</v>
      </c>
      <c r="J525">
        <v>1000</v>
      </c>
      <c r="K525">
        <v>1000</v>
      </c>
      <c r="L525">
        <v>1000</v>
      </c>
      <c r="M525">
        <v>0</v>
      </c>
      <c r="N525">
        <v>1000</v>
      </c>
      <c r="O525">
        <v>0</v>
      </c>
      <c r="P525">
        <v>8000</v>
      </c>
      <c r="Q525">
        <v>1137806640</v>
      </c>
    </row>
    <row r="526" spans="1:17" x14ac:dyDescent="0.35">
      <c r="A526" s="22">
        <f t="shared" si="32"/>
        <v>521</v>
      </c>
      <c r="B526" t="s">
        <v>735</v>
      </c>
      <c r="C526" t="s">
        <v>736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7</v>
      </c>
      <c r="Q526">
        <v>12264000</v>
      </c>
    </row>
    <row r="527" spans="1:17" x14ac:dyDescent="0.35">
      <c r="A527" s="22">
        <f t="shared" si="32"/>
        <v>522</v>
      </c>
      <c r="B527" t="s">
        <v>737</v>
      </c>
      <c r="C527" t="s">
        <v>738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10</v>
      </c>
      <c r="J527">
        <v>10</v>
      </c>
      <c r="K527">
        <v>10</v>
      </c>
      <c r="L527">
        <v>20</v>
      </c>
      <c r="M527">
        <v>21</v>
      </c>
      <c r="N527">
        <v>25</v>
      </c>
      <c r="O527">
        <v>14</v>
      </c>
      <c r="P527">
        <v>110</v>
      </c>
      <c r="Q527">
        <v>192720000</v>
      </c>
    </row>
    <row r="528" spans="1:17" x14ac:dyDescent="0.35">
      <c r="A528" s="22">
        <f t="shared" si="32"/>
        <v>523</v>
      </c>
      <c r="B528" t="s">
        <v>739</v>
      </c>
      <c r="C528" t="s">
        <v>740</v>
      </c>
      <c r="D528">
        <v>42</v>
      </c>
      <c r="E528">
        <v>242</v>
      </c>
      <c r="F528">
        <v>53</v>
      </c>
      <c r="G528">
        <v>138</v>
      </c>
      <c r="H528">
        <v>95</v>
      </c>
      <c r="I528">
        <v>203</v>
      </c>
      <c r="J528">
        <v>127</v>
      </c>
      <c r="K528">
        <v>138</v>
      </c>
      <c r="L528">
        <v>95</v>
      </c>
      <c r="M528">
        <v>196</v>
      </c>
      <c r="N528">
        <v>117</v>
      </c>
      <c r="O528">
        <v>180</v>
      </c>
      <c r="P528">
        <v>1626</v>
      </c>
      <c r="Q528">
        <v>1543269</v>
      </c>
    </row>
    <row r="529" spans="1:17" x14ac:dyDescent="0.35">
      <c r="A529" s="22">
        <f t="shared" si="32"/>
        <v>524</v>
      </c>
      <c r="B529" t="s">
        <v>741</v>
      </c>
      <c r="C529" t="s">
        <v>742</v>
      </c>
      <c r="D529">
        <v>946</v>
      </c>
      <c r="E529">
        <v>1262</v>
      </c>
      <c r="F529">
        <v>1051</v>
      </c>
      <c r="G529">
        <v>1893</v>
      </c>
      <c r="H529">
        <v>1998</v>
      </c>
      <c r="I529">
        <v>1577</v>
      </c>
      <c r="J529">
        <v>1367</v>
      </c>
      <c r="K529">
        <v>1367</v>
      </c>
      <c r="L529">
        <v>1577</v>
      </c>
      <c r="M529">
        <v>1051</v>
      </c>
      <c r="N529">
        <v>736</v>
      </c>
      <c r="O529">
        <v>1051</v>
      </c>
      <c r="P529">
        <v>15876</v>
      </c>
      <c r="Q529">
        <v>8490167</v>
      </c>
    </row>
    <row r="530" spans="1:17" x14ac:dyDescent="0.35">
      <c r="A530" s="22">
        <f t="shared" si="32"/>
        <v>525</v>
      </c>
      <c r="B530" t="s">
        <v>743</v>
      </c>
      <c r="C530" t="s">
        <v>744</v>
      </c>
      <c r="D530">
        <v>3494</v>
      </c>
      <c r="E530">
        <v>4367</v>
      </c>
      <c r="F530">
        <v>5240</v>
      </c>
      <c r="G530">
        <v>4367</v>
      </c>
      <c r="H530">
        <v>3494</v>
      </c>
      <c r="I530">
        <v>4367</v>
      </c>
      <c r="J530">
        <v>6114</v>
      </c>
      <c r="K530">
        <v>6114</v>
      </c>
      <c r="L530">
        <v>6114</v>
      </c>
      <c r="M530">
        <v>5240</v>
      </c>
      <c r="N530">
        <v>4367</v>
      </c>
      <c r="O530">
        <v>4367</v>
      </c>
      <c r="P530">
        <v>57645</v>
      </c>
      <c r="Q530">
        <v>27583133</v>
      </c>
    </row>
    <row r="531" spans="1:17" x14ac:dyDescent="0.35">
      <c r="A531" s="22">
        <f t="shared" si="32"/>
        <v>526</v>
      </c>
      <c r="B531" t="s">
        <v>1470</v>
      </c>
      <c r="C531" t="s">
        <v>1471</v>
      </c>
      <c r="D531">
        <v>100000</v>
      </c>
      <c r="E531">
        <v>95000</v>
      </c>
      <c r="F531">
        <v>60000</v>
      </c>
      <c r="G531">
        <v>75000</v>
      </c>
      <c r="H531">
        <v>135000</v>
      </c>
      <c r="I531">
        <v>135000</v>
      </c>
      <c r="J531">
        <v>95000</v>
      </c>
      <c r="K531">
        <v>90000</v>
      </c>
      <c r="L531">
        <v>90000</v>
      </c>
      <c r="M531">
        <v>70000</v>
      </c>
      <c r="N531">
        <v>60000</v>
      </c>
      <c r="O531">
        <v>20000</v>
      </c>
      <c r="P531">
        <v>1025000</v>
      </c>
      <c r="Q531">
        <v>0</v>
      </c>
    </row>
  </sheetData>
  <autoFilter ref="A5:T523" xr:uid="{00000000-0009-0000-0000-000000000000}"/>
  <sortState xmlns:xlrd2="http://schemas.microsoft.com/office/spreadsheetml/2017/richdata2" ref="B6:Q523">
    <sortCondition descending="1" ref="Q6:Q5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548"/>
  <sheetViews>
    <sheetView showGridLines="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524" sqref="C524"/>
    </sheetView>
  </sheetViews>
  <sheetFormatPr defaultColWidth="9" defaultRowHeight="14.5" x14ac:dyDescent="0.35"/>
  <cols>
    <col min="1" max="1" width="4.90625" style="57" customWidth="1"/>
    <col min="2" max="2" width="27.6328125" style="57" bestFit="1" customWidth="1"/>
    <col min="3" max="3" width="12.453125" style="57" bestFit="1" customWidth="1"/>
    <col min="4" max="4" width="12.08984375" style="58" bestFit="1" customWidth="1"/>
    <col min="5" max="6" width="10.54296875" style="58" customWidth="1"/>
    <col min="7" max="7" width="11.54296875" style="58" customWidth="1"/>
    <col min="8" max="8" width="10.54296875" style="58" customWidth="1"/>
    <col min="9" max="9" width="11.08984375" style="58" customWidth="1"/>
    <col min="10" max="10" width="11.6328125" style="58" customWidth="1"/>
    <col min="11" max="12" width="10.54296875" style="58" customWidth="1"/>
    <col min="13" max="13" width="11.54296875" style="58" customWidth="1"/>
    <col min="14" max="15" width="10.54296875" style="58" customWidth="1"/>
    <col min="16" max="16" width="11.54296875" style="58" customWidth="1"/>
    <col min="17" max="18" width="10.54296875" style="58" customWidth="1"/>
    <col min="19" max="19" width="12.36328125" style="58" customWidth="1"/>
    <col min="20" max="21" width="10.54296875" style="58" customWidth="1"/>
    <col min="22" max="22" width="12.36328125" style="58" customWidth="1"/>
    <col min="23" max="24" width="10.54296875" style="58" customWidth="1"/>
    <col min="25" max="25" width="12.36328125" style="58" customWidth="1"/>
    <col min="26" max="27" width="10.54296875" style="58" customWidth="1"/>
    <col min="28" max="28" width="12.36328125" style="58" customWidth="1"/>
    <col min="29" max="30" width="10.54296875" style="58" customWidth="1"/>
    <col min="31" max="31" width="12.36328125" style="58" customWidth="1"/>
    <col min="32" max="33" width="10.54296875" style="58" customWidth="1"/>
    <col min="34" max="34" width="12.36328125" style="58" customWidth="1"/>
    <col min="35" max="36" width="10.54296875" style="58" customWidth="1"/>
    <col min="37" max="37" width="12.36328125" style="58" customWidth="1"/>
    <col min="38" max="39" width="10.54296875" style="58" customWidth="1"/>
    <col min="40" max="40" width="12.36328125" style="58" customWidth="1"/>
    <col min="41" max="42" width="10.36328125" style="57" bestFit="1" customWidth="1"/>
    <col min="43" max="256" width="9" style="57"/>
    <col min="257" max="257" width="4.90625" style="57" customWidth="1"/>
    <col min="258" max="258" width="27.6328125" style="57" bestFit="1" customWidth="1"/>
    <col min="259" max="259" width="12.453125" style="57" bestFit="1" customWidth="1"/>
    <col min="260" max="260" width="12.08984375" style="57" bestFit="1" customWidth="1"/>
    <col min="261" max="262" width="10.54296875" style="57" customWidth="1"/>
    <col min="263" max="263" width="11.54296875" style="57" customWidth="1"/>
    <col min="264" max="264" width="10.54296875" style="57" customWidth="1"/>
    <col min="265" max="265" width="11.08984375" style="57" customWidth="1"/>
    <col min="266" max="266" width="11.6328125" style="57" customWidth="1"/>
    <col min="267" max="268" width="10.54296875" style="57" customWidth="1"/>
    <col min="269" max="269" width="11.54296875" style="57" customWidth="1"/>
    <col min="270" max="271" width="10.54296875" style="57" customWidth="1"/>
    <col min="272" max="272" width="11.54296875" style="57" customWidth="1"/>
    <col min="273" max="274" width="10.54296875" style="57" customWidth="1"/>
    <col min="275" max="275" width="12.36328125" style="57" customWidth="1"/>
    <col min="276" max="277" width="10.54296875" style="57" customWidth="1"/>
    <col min="278" max="278" width="12.36328125" style="57" customWidth="1"/>
    <col min="279" max="280" width="10.54296875" style="57" customWidth="1"/>
    <col min="281" max="281" width="12.36328125" style="57" customWidth="1"/>
    <col min="282" max="283" width="10.54296875" style="57" customWidth="1"/>
    <col min="284" max="284" width="12.36328125" style="57" customWidth="1"/>
    <col min="285" max="286" width="10.54296875" style="57" customWidth="1"/>
    <col min="287" max="287" width="12.36328125" style="57" customWidth="1"/>
    <col min="288" max="289" width="10.54296875" style="57" customWidth="1"/>
    <col min="290" max="290" width="12.36328125" style="57" customWidth="1"/>
    <col min="291" max="292" width="10.54296875" style="57" customWidth="1"/>
    <col min="293" max="293" width="12.36328125" style="57" customWidth="1"/>
    <col min="294" max="295" width="10.54296875" style="57" customWidth="1"/>
    <col min="296" max="296" width="12.36328125" style="57" customWidth="1"/>
    <col min="297" max="512" width="9" style="57"/>
    <col min="513" max="513" width="4.90625" style="57" customWidth="1"/>
    <col min="514" max="514" width="27.6328125" style="57" bestFit="1" customWidth="1"/>
    <col min="515" max="515" width="12.453125" style="57" bestFit="1" customWidth="1"/>
    <col min="516" max="516" width="12.08984375" style="57" bestFit="1" customWidth="1"/>
    <col min="517" max="518" width="10.54296875" style="57" customWidth="1"/>
    <col min="519" max="519" width="11.54296875" style="57" customWidth="1"/>
    <col min="520" max="520" width="10.54296875" style="57" customWidth="1"/>
    <col min="521" max="521" width="11.08984375" style="57" customWidth="1"/>
    <col min="522" max="522" width="11.6328125" style="57" customWidth="1"/>
    <col min="523" max="524" width="10.54296875" style="57" customWidth="1"/>
    <col min="525" max="525" width="11.54296875" style="57" customWidth="1"/>
    <col min="526" max="527" width="10.54296875" style="57" customWidth="1"/>
    <col min="528" max="528" width="11.54296875" style="57" customWidth="1"/>
    <col min="529" max="530" width="10.54296875" style="57" customWidth="1"/>
    <col min="531" max="531" width="12.36328125" style="57" customWidth="1"/>
    <col min="532" max="533" width="10.54296875" style="57" customWidth="1"/>
    <col min="534" max="534" width="12.36328125" style="57" customWidth="1"/>
    <col min="535" max="536" width="10.54296875" style="57" customWidth="1"/>
    <col min="537" max="537" width="12.36328125" style="57" customWidth="1"/>
    <col min="538" max="539" width="10.54296875" style="57" customWidth="1"/>
    <col min="540" max="540" width="12.36328125" style="57" customWidth="1"/>
    <col min="541" max="542" width="10.54296875" style="57" customWidth="1"/>
    <col min="543" max="543" width="12.36328125" style="57" customWidth="1"/>
    <col min="544" max="545" width="10.54296875" style="57" customWidth="1"/>
    <col min="546" max="546" width="12.36328125" style="57" customWidth="1"/>
    <col min="547" max="548" width="10.54296875" style="57" customWidth="1"/>
    <col min="549" max="549" width="12.36328125" style="57" customWidth="1"/>
    <col min="550" max="551" width="10.54296875" style="57" customWidth="1"/>
    <col min="552" max="552" width="12.36328125" style="57" customWidth="1"/>
    <col min="553" max="768" width="9" style="57"/>
    <col min="769" max="769" width="4.90625" style="57" customWidth="1"/>
    <col min="770" max="770" width="27.6328125" style="57" bestFit="1" customWidth="1"/>
    <col min="771" max="771" width="12.453125" style="57" bestFit="1" customWidth="1"/>
    <col min="772" max="772" width="12.08984375" style="57" bestFit="1" customWidth="1"/>
    <col min="773" max="774" width="10.54296875" style="57" customWidth="1"/>
    <col min="775" max="775" width="11.54296875" style="57" customWidth="1"/>
    <col min="776" max="776" width="10.54296875" style="57" customWidth="1"/>
    <col min="777" max="777" width="11.08984375" style="57" customWidth="1"/>
    <col min="778" max="778" width="11.6328125" style="57" customWidth="1"/>
    <col min="779" max="780" width="10.54296875" style="57" customWidth="1"/>
    <col min="781" max="781" width="11.54296875" style="57" customWidth="1"/>
    <col min="782" max="783" width="10.54296875" style="57" customWidth="1"/>
    <col min="784" max="784" width="11.54296875" style="57" customWidth="1"/>
    <col min="785" max="786" width="10.54296875" style="57" customWidth="1"/>
    <col min="787" max="787" width="12.36328125" style="57" customWidth="1"/>
    <col min="788" max="789" width="10.54296875" style="57" customWidth="1"/>
    <col min="790" max="790" width="12.36328125" style="57" customWidth="1"/>
    <col min="791" max="792" width="10.54296875" style="57" customWidth="1"/>
    <col min="793" max="793" width="12.36328125" style="57" customWidth="1"/>
    <col min="794" max="795" width="10.54296875" style="57" customWidth="1"/>
    <col min="796" max="796" width="12.36328125" style="57" customWidth="1"/>
    <col min="797" max="798" width="10.54296875" style="57" customWidth="1"/>
    <col min="799" max="799" width="12.36328125" style="57" customWidth="1"/>
    <col min="800" max="801" width="10.54296875" style="57" customWidth="1"/>
    <col min="802" max="802" width="12.36328125" style="57" customWidth="1"/>
    <col min="803" max="804" width="10.54296875" style="57" customWidth="1"/>
    <col min="805" max="805" width="12.36328125" style="57" customWidth="1"/>
    <col min="806" max="807" width="10.54296875" style="57" customWidth="1"/>
    <col min="808" max="808" width="12.36328125" style="57" customWidth="1"/>
    <col min="809" max="1024" width="9" style="57"/>
    <col min="1025" max="1025" width="4.90625" style="57" customWidth="1"/>
    <col min="1026" max="1026" width="27.6328125" style="57" bestFit="1" customWidth="1"/>
    <col min="1027" max="1027" width="12.453125" style="57" bestFit="1" customWidth="1"/>
    <col min="1028" max="1028" width="12.08984375" style="57" bestFit="1" customWidth="1"/>
    <col min="1029" max="1030" width="10.54296875" style="57" customWidth="1"/>
    <col min="1031" max="1031" width="11.54296875" style="57" customWidth="1"/>
    <col min="1032" max="1032" width="10.54296875" style="57" customWidth="1"/>
    <col min="1033" max="1033" width="11.08984375" style="57" customWidth="1"/>
    <col min="1034" max="1034" width="11.6328125" style="57" customWidth="1"/>
    <col min="1035" max="1036" width="10.54296875" style="57" customWidth="1"/>
    <col min="1037" max="1037" width="11.54296875" style="57" customWidth="1"/>
    <col min="1038" max="1039" width="10.54296875" style="57" customWidth="1"/>
    <col min="1040" max="1040" width="11.54296875" style="57" customWidth="1"/>
    <col min="1041" max="1042" width="10.54296875" style="57" customWidth="1"/>
    <col min="1043" max="1043" width="12.36328125" style="57" customWidth="1"/>
    <col min="1044" max="1045" width="10.54296875" style="57" customWidth="1"/>
    <col min="1046" max="1046" width="12.36328125" style="57" customWidth="1"/>
    <col min="1047" max="1048" width="10.54296875" style="57" customWidth="1"/>
    <col min="1049" max="1049" width="12.36328125" style="57" customWidth="1"/>
    <col min="1050" max="1051" width="10.54296875" style="57" customWidth="1"/>
    <col min="1052" max="1052" width="12.36328125" style="57" customWidth="1"/>
    <col min="1053" max="1054" width="10.54296875" style="57" customWidth="1"/>
    <col min="1055" max="1055" width="12.36328125" style="57" customWidth="1"/>
    <col min="1056" max="1057" width="10.54296875" style="57" customWidth="1"/>
    <col min="1058" max="1058" width="12.36328125" style="57" customWidth="1"/>
    <col min="1059" max="1060" width="10.54296875" style="57" customWidth="1"/>
    <col min="1061" max="1061" width="12.36328125" style="57" customWidth="1"/>
    <col min="1062" max="1063" width="10.54296875" style="57" customWidth="1"/>
    <col min="1064" max="1064" width="12.36328125" style="57" customWidth="1"/>
    <col min="1065" max="1280" width="9" style="57"/>
    <col min="1281" max="1281" width="4.90625" style="57" customWidth="1"/>
    <col min="1282" max="1282" width="27.6328125" style="57" bestFit="1" customWidth="1"/>
    <col min="1283" max="1283" width="12.453125" style="57" bestFit="1" customWidth="1"/>
    <col min="1284" max="1284" width="12.08984375" style="57" bestFit="1" customWidth="1"/>
    <col min="1285" max="1286" width="10.54296875" style="57" customWidth="1"/>
    <col min="1287" max="1287" width="11.54296875" style="57" customWidth="1"/>
    <col min="1288" max="1288" width="10.54296875" style="57" customWidth="1"/>
    <col min="1289" max="1289" width="11.08984375" style="57" customWidth="1"/>
    <col min="1290" max="1290" width="11.6328125" style="57" customWidth="1"/>
    <col min="1291" max="1292" width="10.54296875" style="57" customWidth="1"/>
    <col min="1293" max="1293" width="11.54296875" style="57" customWidth="1"/>
    <col min="1294" max="1295" width="10.54296875" style="57" customWidth="1"/>
    <col min="1296" max="1296" width="11.54296875" style="57" customWidth="1"/>
    <col min="1297" max="1298" width="10.54296875" style="57" customWidth="1"/>
    <col min="1299" max="1299" width="12.36328125" style="57" customWidth="1"/>
    <col min="1300" max="1301" width="10.54296875" style="57" customWidth="1"/>
    <col min="1302" max="1302" width="12.36328125" style="57" customWidth="1"/>
    <col min="1303" max="1304" width="10.54296875" style="57" customWidth="1"/>
    <col min="1305" max="1305" width="12.36328125" style="57" customWidth="1"/>
    <col min="1306" max="1307" width="10.54296875" style="57" customWidth="1"/>
    <col min="1308" max="1308" width="12.36328125" style="57" customWidth="1"/>
    <col min="1309" max="1310" width="10.54296875" style="57" customWidth="1"/>
    <col min="1311" max="1311" width="12.36328125" style="57" customWidth="1"/>
    <col min="1312" max="1313" width="10.54296875" style="57" customWidth="1"/>
    <col min="1314" max="1314" width="12.36328125" style="57" customWidth="1"/>
    <col min="1315" max="1316" width="10.54296875" style="57" customWidth="1"/>
    <col min="1317" max="1317" width="12.36328125" style="57" customWidth="1"/>
    <col min="1318" max="1319" width="10.54296875" style="57" customWidth="1"/>
    <col min="1320" max="1320" width="12.36328125" style="57" customWidth="1"/>
    <col min="1321" max="1536" width="9" style="57"/>
    <col min="1537" max="1537" width="4.90625" style="57" customWidth="1"/>
    <col min="1538" max="1538" width="27.6328125" style="57" bestFit="1" customWidth="1"/>
    <col min="1539" max="1539" width="12.453125" style="57" bestFit="1" customWidth="1"/>
    <col min="1540" max="1540" width="12.08984375" style="57" bestFit="1" customWidth="1"/>
    <col min="1541" max="1542" width="10.54296875" style="57" customWidth="1"/>
    <col min="1543" max="1543" width="11.54296875" style="57" customWidth="1"/>
    <col min="1544" max="1544" width="10.54296875" style="57" customWidth="1"/>
    <col min="1545" max="1545" width="11.08984375" style="57" customWidth="1"/>
    <col min="1546" max="1546" width="11.6328125" style="57" customWidth="1"/>
    <col min="1547" max="1548" width="10.54296875" style="57" customWidth="1"/>
    <col min="1549" max="1549" width="11.54296875" style="57" customWidth="1"/>
    <col min="1550" max="1551" width="10.54296875" style="57" customWidth="1"/>
    <col min="1552" max="1552" width="11.54296875" style="57" customWidth="1"/>
    <col min="1553" max="1554" width="10.54296875" style="57" customWidth="1"/>
    <col min="1555" max="1555" width="12.36328125" style="57" customWidth="1"/>
    <col min="1556" max="1557" width="10.54296875" style="57" customWidth="1"/>
    <col min="1558" max="1558" width="12.36328125" style="57" customWidth="1"/>
    <col min="1559" max="1560" width="10.54296875" style="57" customWidth="1"/>
    <col min="1561" max="1561" width="12.36328125" style="57" customWidth="1"/>
    <col min="1562" max="1563" width="10.54296875" style="57" customWidth="1"/>
    <col min="1564" max="1564" width="12.36328125" style="57" customWidth="1"/>
    <col min="1565" max="1566" width="10.54296875" style="57" customWidth="1"/>
    <col min="1567" max="1567" width="12.36328125" style="57" customWidth="1"/>
    <col min="1568" max="1569" width="10.54296875" style="57" customWidth="1"/>
    <col min="1570" max="1570" width="12.36328125" style="57" customWidth="1"/>
    <col min="1571" max="1572" width="10.54296875" style="57" customWidth="1"/>
    <col min="1573" max="1573" width="12.36328125" style="57" customWidth="1"/>
    <col min="1574" max="1575" width="10.54296875" style="57" customWidth="1"/>
    <col min="1576" max="1576" width="12.36328125" style="57" customWidth="1"/>
    <col min="1577" max="1792" width="9" style="57"/>
    <col min="1793" max="1793" width="4.90625" style="57" customWidth="1"/>
    <col min="1794" max="1794" width="27.6328125" style="57" bestFit="1" customWidth="1"/>
    <col min="1795" max="1795" width="12.453125" style="57" bestFit="1" customWidth="1"/>
    <col min="1796" max="1796" width="12.08984375" style="57" bestFit="1" customWidth="1"/>
    <col min="1797" max="1798" width="10.54296875" style="57" customWidth="1"/>
    <col min="1799" max="1799" width="11.54296875" style="57" customWidth="1"/>
    <col min="1800" max="1800" width="10.54296875" style="57" customWidth="1"/>
    <col min="1801" max="1801" width="11.08984375" style="57" customWidth="1"/>
    <col min="1802" max="1802" width="11.6328125" style="57" customWidth="1"/>
    <col min="1803" max="1804" width="10.54296875" style="57" customWidth="1"/>
    <col min="1805" max="1805" width="11.54296875" style="57" customWidth="1"/>
    <col min="1806" max="1807" width="10.54296875" style="57" customWidth="1"/>
    <col min="1808" max="1808" width="11.54296875" style="57" customWidth="1"/>
    <col min="1809" max="1810" width="10.54296875" style="57" customWidth="1"/>
    <col min="1811" max="1811" width="12.36328125" style="57" customWidth="1"/>
    <col min="1812" max="1813" width="10.54296875" style="57" customWidth="1"/>
    <col min="1814" max="1814" width="12.36328125" style="57" customWidth="1"/>
    <col min="1815" max="1816" width="10.54296875" style="57" customWidth="1"/>
    <col min="1817" max="1817" width="12.36328125" style="57" customWidth="1"/>
    <col min="1818" max="1819" width="10.54296875" style="57" customWidth="1"/>
    <col min="1820" max="1820" width="12.36328125" style="57" customWidth="1"/>
    <col min="1821" max="1822" width="10.54296875" style="57" customWidth="1"/>
    <col min="1823" max="1823" width="12.36328125" style="57" customWidth="1"/>
    <col min="1824" max="1825" width="10.54296875" style="57" customWidth="1"/>
    <col min="1826" max="1826" width="12.36328125" style="57" customWidth="1"/>
    <col min="1827" max="1828" width="10.54296875" style="57" customWidth="1"/>
    <col min="1829" max="1829" width="12.36328125" style="57" customWidth="1"/>
    <col min="1830" max="1831" width="10.54296875" style="57" customWidth="1"/>
    <col min="1832" max="1832" width="12.36328125" style="57" customWidth="1"/>
    <col min="1833" max="2048" width="9" style="57"/>
    <col min="2049" max="2049" width="4.90625" style="57" customWidth="1"/>
    <col min="2050" max="2050" width="27.6328125" style="57" bestFit="1" customWidth="1"/>
    <col min="2051" max="2051" width="12.453125" style="57" bestFit="1" customWidth="1"/>
    <col min="2052" max="2052" width="12.08984375" style="57" bestFit="1" customWidth="1"/>
    <col min="2053" max="2054" width="10.54296875" style="57" customWidth="1"/>
    <col min="2055" max="2055" width="11.54296875" style="57" customWidth="1"/>
    <col min="2056" max="2056" width="10.54296875" style="57" customWidth="1"/>
    <col min="2057" max="2057" width="11.08984375" style="57" customWidth="1"/>
    <col min="2058" max="2058" width="11.6328125" style="57" customWidth="1"/>
    <col min="2059" max="2060" width="10.54296875" style="57" customWidth="1"/>
    <col min="2061" max="2061" width="11.54296875" style="57" customWidth="1"/>
    <col min="2062" max="2063" width="10.54296875" style="57" customWidth="1"/>
    <col min="2064" max="2064" width="11.54296875" style="57" customWidth="1"/>
    <col min="2065" max="2066" width="10.54296875" style="57" customWidth="1"/>
    <col min="2067" max="2067" width="12.36328125" style="57" customWidth="1"/>
    <col min="2068" max="2069" width="10.54296875" style="57" customWidth="1"/>
    <col min="2070" max="2070" width="12.36328125" style="57" customWidth="1"/>
    <col min="2071" max="2072" width="10.54296875" style="57" customWidth="1"/>
    <col min="2073" max="2073" width="12.36328125" style="57" customWidth="1"/>
    <col min="2074" max="2075" width="10.54296875" style="57" customWidth="1"/>
    <col min="2076" max="2076" width="12.36328125" style="57" customWidth="1"/>
    <col min="2077" max="2078" width="10.54296875" style="57" customWidth="1"/>
    <col min="2079" max="2079" width="12.36328125" style="57" customWidth="1"/>
    <col min="2080" max="2081" width="10.54296875" style="57" customWidth="1"/>
    <col min="2082" max="2082" width="12.36328125" style="57" customWidth="1"/>
    <col min="2083" max="2084" width="10.54296875" style="57" customWidth="1"/>
    <col min="2085" max="2085" width="12.36328125" style="57" customWidth="1"/>
    <col min="2086" max="2087" width="10.54296875" style="57" customWidth="1"/>
    <col min="2088" max="2088" width="12.36328125" style="57" customWidth="1"/>
    <col min="2089" max="2304" width="9" style="57"/>
    <col min="2305" max="2305" width="4.90625" style="57" customWidth="1"/>
    <col min="2306" max="2306" width="27.6328125" style="57" bestFit="1" customWidth="1"/>
    <col min="2307" max="2307" width="12.453125" style="57" bestFit="1" customWidth="1"/>
    <col min="2308" max="2308" width="12.08984375" style="57" bestFit="1" customWidth="1"/>
    <col min="2309" max="2310" width="10.54296875" style="57" customWidth="1"/>
    <col min="2311" max="2311" width="11.54296875" style="57" customWidth="1"/>
    <col min="2312" max="2312" width="10.54296875" style="57" customWidth="1"/>
    <col min="2313" max="2313" width="11.08984375" style="57" customWidth="1"/>
    <col min="2314" max="2314" width="11.6328125" style="57" customWidth="1"/>
    <col min="2315" max="2316" width="10.54296875" style="57" customWidth="1"/>
    <col min="2317" max="2317" width="11.54296875" style="57" customWidth="1"/>
    <col min="2318" max="2319" width="10.54296875" style="57" customWidth="1"/>
    <col min="2320" max="2320" width="11.54296875" style="57" customWidth="1"/>
    <col min="2321" max="2322" width="10.54296875" style="57" customWidth="1"/>
    <col min="2323" max="2323" width="12.36328125" style="57" customWidth="1"/>
    <col min="2324" max="2325" width="10.54296875" style="57" customWidth="1"/>
    <col min="2326" max="2326" width="12.36328125" style="57" customWidth="1"/>
    <col min="2327" max="2328" width="10.54296875" style="57" customWidth="1"/>
    <col min="2329" max="2329" width="12.36328125" style="57" customWidth="1"/>
    <col min="2330" max="2331" width="10.54296875" style="57" customWidth="1"/>
    <col min="2332" max="2332" width="12.36328125" style="57" customWidth="1"/>
    <col min="2333" max="2334" width="10.54296875" style="57" customWidth="1"/>
    <col min="2335" max="2335" width="12.36328125" style="57" customWidth="1"/>
    <col min="2336" max="2337" width="10.54296875" style="57" customWidth="1"/>
    <col min="2338" max="2338" width="12.36328125" style="57" customWidth="1"/>
    <col min="2339" max="2340" width="10.54296875" style="57" customWidth="1"/>
    <col min="2341" max="2341" width="12.36328125" style="57" customWidth="1"/>
    <col min="2342" max="2343" width="10.54296875" style="57" customWidth="1"/>
    <col min="2344" max="2344" width="12.36328125" style="57" customWidth="1"/>
    <col min="2345" max="2560" width="9" style="57"/>
    <col min="2561" max="2561" width="4.90625" style="57" customWidth="1"/>
    <col min="2562" max="2562" width="27.6328125" style="57" bestFit="1" customWidth="1"/>
    <col min="2563" max="2563" width="12.453125" style="57" bestFit="1" customWidth="1"/>
    <col min="2564" max="2564" width="12.08984375" style="57" bestFit="1" customWidth="1"/>
    <col min="2565" max="2566" width="10.54296875" style="57" customWidth="1"/>
    <col min="2567" max="2567" width="11.54296875" style="57" customWidth="1"/>
    <col min="2568" max="2568" width="10.54296875" style="57" customWidth="1"/>
    <col min="2569" max="2569" width="11.08984375" style="57" customWidth="1"/>
    <col min="2570" max="2570" width="11.6328125" style="57" customWidth="1"/>
    <col min="2571" max="2572" width="10.54296875" style="57" customWidth="1"/>
    <col min="2573" max="2573" width="11.54296875" style="57" customWidth="1"/>
    <col min="2574" max="2575" width="10.54296875" style="57" customWidth="1"/>
    <col min="2576" max="2576" width="11.54296875" style="57" customWidth="1"/>
    <col min="2577" max="2578" width="10.54296875" style="57" customWidth="1"/>
    <col min="2579" max="2579" width="12.36328125" style="57" customWidth="1"/>
    <col min="2580" max="2581" width="10.54296875" style="57" customWidth="1"/>
    <col min="2582" max="2582" width="12.36328125" style="57" customWidth="1"/>
    <col min="2583" max="2584" width="10.54296875" style="57" customWidth="1"/>
    <col min="2585" max="2585" width="12.36328125" style="57" customWidth="1"/>
    <col min="2586" max="2587" width="10.54296875" style="57" customWidth="1"/>
    <col min="2588" max="2588" width="12.36328125" style="57" customWidth="1"/>
    <col min="2589" max="2590" width="10.54296875" style="57" customWidth="1"/>
    <col min="2591" max="2591" width="12.36328125" style="57" customWidth="1"/>
    <col min="2592" max="2593" width="10.54296875" style="57" customWidth="1"/>
    <col min="2594" max="2594" width="12.36328125" style="57" customWidth="1"/>
    <col min="2595" max="2596" width="10.54296875" style="57" customWidth="1"/>
    <col min="2597" max="2597" width="12.36328125" style="57" customWidth="1"/>
    <col min="2598" max="2599" width="10.54296875" style="57" customWidth="1"/>
    <col min="2600" max="2600" width="12.36328125" style="57" customWidth="1"/>
    <col min="2601" max="2816" width="9" style="57"/>
    <col min="2817" max="2817" width="4.90625" style="57" customWidth="1"/>
    <col min="2818" max="2818" width="27.6328125" style="57" bestFit="1" customWidth="1"/>
    <col min="2819" max="2819" width="12.453125" style="57" bestFit="1" customWidth="1"/>
    <col min="2820" max="2820" width="12.08984375" style="57" bestFit="1" customWidth="1"/>
    <col min="2821" max="2822" width="10.54296875" style="57" customWidth="1"/>
    <col min="2823" max="2823" width="11.54296875" style="57" customWidth="1"/>
    <col min="2824" max="2824" width="10.54296875" style="57" customWidth="1"/>
    <col min="2825" max="2825" width="11.08984375" style="57" customWidth="1"/>
    <col min="2826" max="2826" width="11.6328125" style="57" customWidth="1"/>
    <col min="2827" max="2828" width="10.54296875" style="57" customWidth="1"/>
    <col min="2829" max="2829" width="11.54296875" style="57" customWidth="1"/>
    <col min="2830" max="2831" width="10.54296875" style="57" customWidth="1"/>
    <col min="2832" max="2832" width="11.54296875" style="57" customWidth="1"/>
    <col min="2833" max="2834" width="10.54296875" style="57" customWidth="1"/>
    <col min="2835" max="2835" width="12.36328125" style="57" customWidth="1"/>
    <col min="2836" max="2837" width="10.54296875" style="57" customWidth="1"/>
    <col min="2838" max="2838" width="12.36328125" style="57" customWidth="1"/>
    <col min="2839" max="2840" width="10.54296875" style="57" customWidth="1"/>
    <col min="2841" max="2841" width="12.36328125" style="57" customWidth="1"/>
    <col min="2842" max="2843" width="10.54296875" style="57" customWidth="1"/>
    <col min="2844" max="2844" width="12.36328125" style="57" customWidth="1"/>
    <col min="2845" max="2846" width="10.54296875" style="57" customWidth="1"/>
    <col min="2847" max="2847" width="12.36328125" style="57" customWidth="1"/>
    <col min="2848" max="2849" width="10.54296875" style="57" customWidth="1"/>
    <col min="2850" max="2850" width="12.36328125" style="57" customWidth="1"/>
    <col min="2851" max="2852" width="10.54296875" style="57" customWidth="1"/>
    <col min="2853" max="2853" width="12.36328125" style="57" customWidth="1"/>
    <col min="2854" max="2855" width="10.54296875" style="57" customWidth="1"/>
    <col min="2856" max="2856" width="12.36328125" style="57" customWidth="1"/>
    <col min="2857" max="3072" width="9" style="57"/>
    <col min="3073" max="3073" width="4.90625" style="57" customWidth="1"/>
    <col min="3074" max="3074" width="27.6328125" style="57" bestFit="1" customWidth="1"/>
    <col min="3075" max="3075" width="12.453125" style="57" bestFit="1" customWidth="1"/>
    <col min="3076" max="3076" width="12.08984375" style="57" bestFit="1" customWidth="1"/>
    <col min="3077" max="3078" width="10.54296875" style="57" customWidth="1"/>
    <col min="3079" max="3079" width="11.54296875" style="57" customWidth="1"/>
    <col min="3080" max="3080" width="10.54296875" style="57" customWidth="1"/>
    <col min="3081" max="3081" width="11.08984375" style="57" customWidth="1"/>
    <col min="3082" max="3082" width="11.6328125" style="57" customWidth="1"/>
    <col min="3083" max="3084" width="10.54296875" style="57" customWidth="1"/>
    <col min="3085" max="3085" width="11.54296875" style="57" customWidth="1"/>
    <col min="3086" max="3087" width="10.54296875" style="57" customWidth="1"/>
    <col min="3088" max="3088" width="11.54296875" style="57" customWidth="1"/>
    <col min="3089" max="3090" width="10.54296875" style="57" customWidth="1"/>
    <col min="3091" max="3091" width="12.36328125" style="57" customWidth="1"/>
    <col min="3092" max="3093" width="10.54296875" style="57" customWidth="1"/>
    <col min="3094" max="3094" width="12.36328125" style="57" customWidth="1"/>
    <col min="3095" max="3096" width="10.54296875" style="57" customWidth="1"/>
    <col min="3097" max="3097" width="12.36328125" style="57" customWidth="1"/>
    <col min="3098" max="3099" width="10.54296875" style="57" customWidth="1"/>
    <col min="3100" max="3100" width="12.36328125" style="57" customWidth="1"/>
    <col min="3101" max="3102" width="10.54296875" style="57" customWidth="1"/>
    <col min="3103" max="3103" width="12.36328125" style="57" customWidth="1"/>
    <col min="3104" max="3105" width="10.54296875" style="57" customWidth="1"/>
    <col min="3106" max="3106" width="12.36328125" style="57" customWidth="1"/>
    <col min="3107" max="3108" width="10.54296875" style="57" customWidth="1"/>
    <col min="3109" max="3109" width="12.36328125" style="57" customWidth="1"/>
    <col min="3110" max="3111" width="10.54296875" style="57" customWidth="1"/>
    <col min="3112" max="3112" width="12.36328125" style="57" customWidth="1"/>
    <col min="3113" max="3328" width="9" style="57"/>
    <col min="3329" max="3329" width="4.90625" style="57" customWidth="1"/>
    <col min="3330" max="3330" width="27.6328125" style="57" bestFit="1" customWidth="1"/>
    <col min="3331" max="3331" width="12.453125" style="57" bestFit="1" customWidth="1"/>
    <col min="3332" max="3332" width="12.08984375" style="57" bestFit="1" customWidth="1"/>
    <col min="3333" max="3334" width="10.54296875" style="57" customWidth="1"/>
    <col min="3335" max="3335" width="11.54296875" style="57" customWidth="1"/>
    <col min="3336" max="3336" width="10.54296875" style="57" customWidth="1"/>
    <col min="3337" max="3337" width="11.08984375" style="57" customWidth="1"/>
    <col min="3338" max="3338" width="11.6328125" style="57" customWidth="1"/>
    <col min="3339" max="3340" width="10.54296875" style="57" customWidth="1"/>
    <col min="3341" max="3341" width="11.54296875" style="57" customWidth="1"/>
    <col min="3342" max="3343" width="10.54296875" style="57" customWidth="1"/>
    <col min="3344" max="3344" width="11.54296875" style="57" customWidth="1"/>
    <col min="3345" max="3346" width="10.54296875" style="57" customWidth="1"/>
    <col min="3347" max="3347" width="12.36328125" style="57" customWidth="1"/>
    <col min="3348" max="3349" width="10.54296875" style="57" customWidth="1"/>
    <col min="3350" max="3350" width="12.36328125" style="57" customWidth="1"/>
    <col min="3351" max="3352" width="10.54296875" style="57" customWidth="1"/>
    <col min="3353" max="3353" width="12.36328125" style="57" customWidth="1"/>
    <col min="3354" max="3355" width="10.54296875" style="57" customWidth="1"/>
    <col min="3356" max="3356" width="12.36328125" style="57" customWidth="1"/>
    <col min="3357" max="3358" width="10.54296875" style="57" customWidth="1"/>
    <col min="3359" max="3359" width="12.36328125" style="57" customWidth="1"/>
    <col min="3360" max="3361" width="10.54296875" style="57" customWidth="1"/>
    <col min="3362" max="3362" width="12.36328125" style="57" customWidth="1"/>
    <col min="3363" max="3364" width="10.54296875" style="57" customWidth="1"/>
    <col min="3365" max="3365" width="12.36328125" style="57" customWidth="1"/>
    <col min="3366" max="3367" width="10.54296875" style="57" customWidth="1"/>
    <col min="3368" max="3368" width="12.36328125" style="57" customWidth="1"/>
    <col min="3369" max="3584" width="9" style="57"/>
    <col min="3585" max="3585" width="4.90625" style="57" customWidth="1"/>
    <col min="3586" max="3586" width="27.6328125" style="57" bestFit="1" customWidth="1"/>
    <col min="3587" max="3587" width="12.453125" style="57" bestFit="1" customWidth="1"/>
    <col min="3588" max="3588" width="12.08984375" style="57" bestFit="1" customWidth="1"/>
    <col min="3589" max="3590" width="10.54296875" style="57" customWidth="1"/>
    <col min="3591" max="3591" width="11.54296875" style="57" customWidth="1"/>
    <col min="3592" max="3592" width="10.54296875" style="57" customWidth="1"/>
    <col min="3593" max="3593" width="11.08984375" style="57" customWidth="1"/>
    <col min="3594" max="3594" width="11.6328125" style="57" customWidth="1"/>
    <col min="3595" max="3596" width="10.54296875" style="57" customWidth="1"/>
    <col min="3597" max="3597" width="11.54296875" style="57" customWidth="1"/>
    <col min="3598" max="3599" width="10.54296875" style="57" customWidth="1"/>
    <col min="3600" max="3600" width="11.54296875" style="57" customWidth="1"/>
    <col min="3601" max="3602" width="10.54296875" style="57" customWidth="1"/>
    <col min="3603" max="3603" width="12.36328125" style="57" customWidth="1"/>
    <col min="3604" max="3605" width="10.54296875" style="57" customWidth="1"/>
    <col min="3606" max="3606" width="12.36328125" style="57" customWidth="1"/>
    <col min="3607" max="3608" width="10.54296875" style="57" customWidth="1"/>
    <col min="3609" max="3609" width="12.36328125" style="57" customWidth="1"/>
    <col min="3610" max="3611" width="10.54296875" style="57" customWidth="1"/>
    <col min="3612" max="3612" width="12.36328125" style="57" customWidth="1"/>
    <col min="3613" max="3614" width="10.54296875" style="57" customWidth="1"/>
    <col min="3615" max="3615" width="12.36328125" style="57" customWidth="1"/>
    <col min="3616" max="3617" width="10.54296875" style="57" customWidth="1"/>
    <col min="3618" max="3618" width="12.36328125" style="57" customWidth="1"/>
    <col min="3619" max="3620" width="10.54296875" style="57" customWidth="1"/>
    <col min="3621" max="3621" width="12.36328125" style="57" customWidth="1"/>
    <col min="3622" max="3623" width="10.54296875" style="57" customWidth="1"/>
    <col min="3624" max="3624" width="12.36328125" style="57" customWidth="1"/>
    <col min="3625" max="3840" width="9" style="57"/>
    <col min="3841" max="3841" width="4.90625" style="57" customWidth="1"/>
    <col min="3842" max="3842" width="27.6328125" style="57" bestFit="1" customWidth="1"/>
    <col min="3843" max="3843" width="12.453125" style="57" bestFit="1" customWidth="1"/>
    <col min="3844" max="3844" width="12.08984375" style="57" bestFit="1" customWidth="1"/>
    <col min="3845" max="3846" width="10.54296875" style="57" customWidth="1"/>
    <col min="3847" max="3847" width="11.54296875" style="57" customWidth="1"/>
    <col min="3848" max="3848" width="10.54296875" style="57" customWidth="1"/>
    <col min="3849" max="3849" width="11.08984375" style="57" customWidth="1"/>
    <col min="3850" max="3850" width="11.6328125" style="57" customWidth="1"/>
    <col min="3851" max="3852" width="10.54296875" style="57" customWidth="1"/>
    <col min="3853" max="3853" width="11.54296875" style="57" customWidth="1"/>
    <col min="3854" max="3855" width="10.54296875" style="57" customWidth="1"/>
    <col min="3856" max="3856" width="11.54296875" style="57" customWidth="1"/>
    <col min="3857" max="3858" width="10.54296875" style="57" customWidth="1"/>
    <col min="3859" max="3859" width="12.36328125" style="57" customWidth="1"/>
    <col min="3860" max="3861" width="10.54296875" style="57" customWidth="1"/>
    <col min="3862" max="3862" width="12.36328125" style="57" customWidth="1"/>
    <col min="3863" max="3864" width="10.54296875" style="57" customWidth="1"/>
    <col min="3865" max="3865" width="12.36328125" style="57" customWidth="1"/>
    <col min="3866" max="3867" width="10.54296875" style="57" customWidth="1"/>
    <col min="3868" max="3868" width="12.36328125" style="57" customWidth="1"/>
    <col min="3869" max="3870" width="10.54296875" style="57" customWidth="1"/>
    <col min="3871" max="3871" width="12.36328125" style="57" customWidth="1"/>
    <col min="3872" max="3873" width="10.54296875" style="57" customWidth="1"/>
    <col min="3874" max="3874" width="12.36328125" style="57" customWidth="1"/>
    <col min="3875" max="3876" width="10.54296875" style="57" customWidth="1"/>
    <col min="3877" max="3877" width="12.36328125" style="57" customWidth="1"/>
    <col min="3878" max="3879" width="10.54296875" style="57" customWidth="1"/>
    <col min="3880" max="3880" width="12.36328125" style="57" customWidth="1"/>
    <col min="3881" max="4096" width="9" style="57"/>
    <col min="4097" max="4097" width="4.90625" style="57" customWidth="1"/>
    <col min="4098" max="4098" width="27.6328125" style="57" bestFit="1" customWidth="1"/>
    <col min="4099" max="4099" width="12.453125" style="57" bestFit="1" customWidth="1"/>
    <col min="4100" max="4100" width="12.08984375" style="57" bestFit="1" customWidth="1"/>
    <col min="4101" max="4102" width="10.54296875" style="57" customWidth="1"/>
    <col min="4103" max="4103" width="11.54296875" style="57" customWidth="1"/>
    <col min="4104" max="4104" width="10.54296875" style="57" customWidth="1"/>
    <col min="4105" max="4105" width="11.08984375" style="57" customWidth="1"/>
    <col min="4106" max="4106" width="11.6328125" style="57" customWidth="1"/>
    <col min="4107" max="4108" width="10.54296875" style="57" customWidth="1"/>
    <col min="4109" max="4109" width="11.54296875" style="57" customWidth="1"/>
    <col min="4110" max="4111" width="10.54296875" style="57" customWidth="1"/>
    <col min="4112" max="4112" width="11.54296875" style="57" customWidth="1"/>
    <col min="4113" max="4114" width="10.54296875" style="57" customWidth="1"/>
    <col min="4115" max="4115" width="12.36328125" style="57" customWidth="1"/>
    <col min="4116" max="4117" width="10.54296875" style="57" customWidth="1"/>
    <col min="4118" max="4118" width="12.36328125" style="57" customWidth="1"/>
    <col min="4119" max="4120" width="10.54296875" style="57" customWidth="1"/>
    <col min="4121" max="4121" width="12.36328125" style="57" customWidth="1"/>
    <col min="4122" max="4123" width="10.54296875" style="57" customWidth="1"/>
    <col min="4124" max="4124" width="12.36328125" style="57" customWidth="1"/>
    <col min="4125" max="4126" width="10.54296875" style="57" customWidth="1"/>
    <col min="4127" max="4127" width="12.36328125" style="57" customWidth="1"/>
    <col min="4128" max="4129" width="10.54296875" style="57" customWidth="1"/>
    <col min="4130" max="4130" width="12.36328125" style="57" customWidth="1"/>
    <col min="4131" max="4132" width="10.54296875" style="57" customWidth="1"/>
    <col min="4133" max="4133" width="12.36328125" style="57" customWidth="1"/>
    <col min="4134" max="4135" width="10.54296875" style="57" customWidth="1"/>
    <col min="4136" max="4136" width="12.36328125" style="57" customWidth="1"/>
    <col min="4137" max="4352" width="9" style="57"/>
    <col min="4353" max="4353" width="4.90625" style="57" customWidth="1"/>
    <col min="4354" max="4354" width="27.6328125" style="57" bestFit="1" customWidth="1"/>
    <col min="4355" max="4355" width="12.453125" style="57" bestFit="1" customWidth="1"/>
    <col min="4356" max="4356" width="12.08984375" style="57" bestFit="1" customWidth="1"/>
    <col min="4357" max="4358" width="10.54296875" style="57" customWidth="1"/>
    <col min="4359" max="4359" width="11.54296875" style="57" customWidth="1"/>
    <col min="4360" max="4360" width="10.54296875" style="57" customWidth="1"/>
    <col min="4361" max="4361" width="11.08984375" style="57" customWidth="1"/>
    <col min="4362" max="4362" width="11.6328125" style="57" customWidth="1"/>
    <col min="4363" max="4364" width="10.54296875" style="57" customWidth="1"/>
    <col min="4365" max="4365" width="11.54296875" style="57" customWidth="1"/>
    <col min="4366" max="4367" width="10.54296875" style="57" customWidth="1"/>
    <col min="4368" max="4368" width="11.54296875" style="57" customWidth="1"/>
    <col min="4369" max="4370" width="10.54296875" style="57" customWidth="1"/>
    <col min="4371" max="4371" width="12.36328125" style="57" customWidth="1"/>
    <col min="4372" max="4373" width="10.54296875" style="57" customWidth="1"/>
    <col min="4374" max="4374" width="12.36328125" style="57" customWidth="1"/>
    <col min="4375" max="4376" width="10.54296875" style="57" customWidth="1"/>
    <col min="4377" max="4377" width="12.36328125" style="57" customWidth="1"/>
    <col min="4378" max="4379" width="10.54296875" style="57" customWidth="1"/>
    <col min="4380" max="4380" width="12.36328125" style="57" customWidth="1"/>
    <col min="4381" max="4382" width="10.54296875" style="57" customWidth="1"/>
    <col min="4383" max="4383" width="12.36328125" style="57" customWidth="1"/>
    <col min="4384" max="4385" width="10.54296875" style="57" customWidth="1"/>
    <col min="4386" max="4386" width="12.36328125" style="57" customWidth="1"/>
    <col min="4387" max="4388" width="10.54296875" style="57" customWidth="1"/>
    <col min="4389" max="4389" width="12.36328125" style="57" customWidth="1"/>
    <col min="4390" max="4391" width="10.54296875" style="57" customWidth="1"/>
    <col min="4392" max="4392" width="12.36328125" style="57" customWidth="1"/>
    <col min="4393" max="4608" width="9" style="57"/>
    <col min="4609" max="4609" width="4.90625" style="57" customWidth="1"/>
    <col min="4610" max="4610" width="27.6328125" style="57" bestFit="1" customWidth="1"/>
    <col min="4611" max="4611" width="12.453125" style="57" bestFit="1" customWidth="1"/>
    <col min="4612" max="4612" width="12.08984375" style="57" bestFit="1" customWidth="1"/>
    <col min="4613" max="4614" width="10.54296875" style="57" customWidth="1"/>
    <col min="4615" max="4615" width="11.54296875" style="57" customWidth="1"/>
    <col min="4616" max="4616" width="10.54296875" style="57" customWidth="1"/>
    <col min="4617" max="4617" width="11.08984375" style="57" customWidth="1"/>
    <col min="4618" max="4618" width="11.6328125" style="57" customWidth="1"/>
    <col min="4619" max="4620" width="10.54296875" style="57" customWidth="1"/>
    <col min="4621" max="4621" width="11.54296875" style="57" customWidth="1"/>
    <col min="4622" max="4623" width="10.54296875" style="57" customWidth="1"/>
    <col min="4624" max="4624" width="11.54296875" style="57" customWidth="1"/>
    <col min="4625" max="4626" width="10.54296875" style="57" customWidth="1"/>
    <col min="4627" max="4627" width="12.36328125" style="57" customWidth="1"/>
    <col min="4628" max="4629" width="10.54296875" style="57" customWidth="1"/>
    <col min="4630" max="4630" width="12.36328125" style="57" customWidth="1"/>
    <col min="4631" max="4632" width="10.54296875" style="57" customWidth="1"/>
    <col min="4633" max="4633" width="12.36328125" style="57" customWidth="1"/>
    <col min="4634" max="4635" width="10.54296875" style="57" customWidth="1"/>
    <col min="4636" max="4636" width="12.36328125" style="57" customWidth="1"/>
    <col min="4637" max="4638" width="10.54296875" style="57" customWidth="1"/>
    <col min="4639" max="4639" width="12.36328125" style="57" customWidth="1"/>
    <col min="4640" max="4641" width="10.54296875" style="57" customWidth="1"/>
    <col min="4642" max="4642" width="12.36328125" style="57" customWidth="1"/>
    <col min="4643" max="4644" width="10.54296875" style="57" customWidth="1"/>
    <col min="4645" max="4645" width="12.36328125" style="57" customWidth="1"/>
    <col min="4646" max="4647" width="10.54296875" style="57" customWidth="1"/>
    <col min="4648" max="4648" width="12.36328125" style="57" customWidth="1"/>
    <col min="4649" max="4864" width="9" style="57"/>
    <col min="4865" max="4865" width="4.90625" style="57" customWidth="1"/>
    <col min="4866" max="4866" width="27.6328125" style="57" bestFit="1" customWidth="1"/>
    <col min="4867" max="4867" width="12.453125" style="57" bestFit="1" customWidth="1"/>
    <col min="4868" max="4868" width="12.08984375" style="57" bestFit="1" customWidth="1"/>
    <col min="4869" max="4870" width="10.54296875" style="57" customWidth="1"/>
    <col min="4871" max="4871" width="11.54296875" style="57" customWidth="1"/>
    <col min="4872" max="4872" width="10.54296875" style="57" customWidth="1"/>
    <col min="4873" max="4873" width="11.08984375" style="57" customWidth="1"/>
    <col min="4874" max="4874" width="11.6328125" style="57" customWidth="1"/>
    <col min="4875" max="4876" width="10.54296875" style="57" customWidth="1"/>
    <col min="4877" max="4877" width="11.54296875" style="57" customWidth="1"/>
    <col min="4878" max="4879" width="10.54296875" style="57" customWidth="1"/>
    <col min="4880" max="4880" width="11.54296875" style="57" customWidth="1"/>
    <col min="4881" max="4882" width="10.54296875" style="57" customWidth="1"/>
    <col min="4883" max="4883" width="12.36328125" style="57" customWidth="1"/>
    <col min="4884" max="4885" width="10.54296875" style="57" customWidth="1"/>
    <col min="4886" max="4886" width="12.36328125" style="57" customWidth="1"/>
    <col min="4887" max="4888" width="10.54296875" style="57" customWidth="1"/>
    <col min="4889" max="4889" width="12.36328125" style="57" customWidth="1"/>
    <col min="4890" max="4891" width="10.54296875" style="57" customWidth="1"/>
    <col min="4892" max="4892" width="12.36328125" style="57" customWidth="1"/>
    <col min="4893" max="4894" width="10.54296875" style="57" customWidth="1"/>
    <col min="4895" max="4895" width="12.36328125" style="57" customWidth="1"/>
    <col min="4896" max="4897" width="10.54296875" style="57" customWidth="1"/>
    <col min="4898" max="4898" width="12.36328125" style="57" customWidth="1"/>
    <col min="4899" max="4900" width="10.54296875" style="57" customWidth="1"/>
    <col min="4901" max="4901" width="12.36328125" style="57" customWidth="1"/>
    <col min="4902" max="4903" width="10.54296875" style="57" customWidth="1"/>
    <col min="4904" max="4904" width="12.36328125" style="57" customWidth="1"/>
    <col min="4905" max="5120" width="9" style="57"/>
    <col min="5121" max="5121" width="4.90625" style="57" customWidth="1"/>
    <col min="5122" max="5122" width="27.6328125" style="57" bestFit="1" customWidth="1"/>
    <col min="5123" max="5123" width="12.453125" style="57" bestFit="1" customWidth="1"/>
    <col min="5124" max="5124" width="12.08984375" style="57" bestFit="1" customWidth="1"/>
    <col min="5125" max="5126" width="10.54296875" style="57" customWidth="1"/>
    <col min="5127" max="5127" width="11.54296875" style="57" customWidth="1"/>
    <col min="5128" max="5128" width="10.54296875" style="57" customWidth="1"/>
    <col min="5129" max="5129" width="11.08984375" style="57" customWidth="1"/>
    <col min="5130" max="5130" width="11.6328125" style="57" customWidth="1"/>
    <col min="5131" max="5132" width="10.54296875" style="57" customWidth="1"/>
    <col min="5133" max="5133" width="11.54296875" style="57" customWidth="1"/>
    <col min="5134" max="5135" width="10.54296875" style="57" customWidth="1"/>
    <col min="5136" max="5136" width="11.54296875" style="57" customWidth="1"/>
    <col min="5137" max="5138" width="10.54296875" style="57" customWidth="1"/>
    <col min="5139" max="5139" width="12.36328125" style="57" customWidth="1"/>
    <col min="5140" max="5141" width="10.54296875" style="57" customWidth="1"/>
    <col min="5142" max="5142" width="12.36328125" style="57" customWidth="1"/>
    <col min="5143" max="5144" width="10.54296875" style="57" customWidth="1"/>
    <col min="5145" max="5145" width="12.36328125" style="57" customWidth="1"/>
    <col min="5146" max="5147" width="10.54296875" style="57" customWidth="1"/>
    <col min="5148" max="5148" width="12.36328125" style="57" customWidth="1"/>
    <col min="5149" max="5150" width="10.54296875" style="57" customWidth="1"/>
    <col min="5151" max="5151" width="12.36328125" style="57" customWidth="1"/>
    <col min="5152" max="5153" width="10.54296875" style="57" customWidth="1"/>
    <col min="5154" max="5154" width="12.36328125" style="57" customWidth="1"/>
    <col min="5155" max="5156" width="10.54296875" style="57" customWidth="1"/>
    <col min="5157" max="5157" width="12.36328125" style="57" customWidth="1"/>
    <col min="5158" max="5159" width="10.54296875" style="57" customWidth="1"/>
    <col min="5160" max="5160" width="12.36328125" style="57" customWidth="1"/>
    <col min="5161" max="5376" width="9" style="57"/>
    <col min="5377" max="5377" width="4.90625" style="57" customWidth="1"/>
    <col min="5378" max="5378" width="27.6328125" style="57" bestFit="1" customWidth="1"/>
    <col min="5379" max="5379" width="12.453125" style="57" bestFit="1" customWidth="1"/>
    <col min="5380" max="5380" width="12.08984375" style="57" bestFit="1" customWidth="1"/>
    <col min="5381" max="5382" width="10.54296875" style="57" customWidth="1"/>
    <col min="5383" max="5383" width="11.54296875" style="57" customWidth="1"/>
    <col min="5384" max="5384" width="10.54296875" style="57" customWidth="1"/>
    <col min="5385" max="5385" width="11.08984375" style="57" customWidth="1"/>
    <col min="5386" max="5386" width="11.6328125" style="57" customWidth="1"/>
    <col min="5387" max="5388" width="10.54296875" style="57" customWidth="1"/>
    <col min="5389" max="5389" width="11.54296875" style="57" customWidth="1"/>
    <col min="5390" max="5391" width="10.54296875" style="57" customWidth="1"/>
    <col min="5392" max="5392" width="11.54296875" style="57" customWidth="1"/>
    <col min="5393" max="5394" width="10.54296875" style="57" customWidth="1"/>
    <col min="5395" max="5395" width="12.36328125" style="57" customWidth="1"/>
    <col min="5396" max="5397" width="10.54296875" style="57" customWidth="1"/>
    <col min="5398" max="5398" width="12.36328125" style="57" customWidth="1"/>
    <col min="5399" max="5400" width="10.54296875" style="57" customWidth="1"/>
    <col min="5401" max="5401" width="12.36328125" style="57" customWidth="1"/>
    <col min="5402" max="5403" width="10.54296875" style="57" customWidth="1"/>
    <col min="5404" max="5404" width="12.36328125" style="57" customWidth="1"/>
    <col min="5405" max="5406" width="10.54296875" style="57" customWidth="1"/>
    <col min="5407" max="5407" width="12.36328125" style="57" customWidth="1"/>
    <col min="5408" max="5409" width="10.54296875" style="57" customWidth="1"/>
    <col min="5410" max="5410" width="12.36328125" style="57" customWidth="1"/>
    <col min="5411" max="5412" width="10.54296875" style="57" customWidth="1"/>
    <col min="5413" max="5413" width="12.36328125" style="57" customWidth="1"/>
    <col min="5414" max="5415" width="10.54296875" style="57" customWidth="1"/>
    <col min="5416" max="5416" width="12.36328125" style="57" customWidth="1"/>
    <col min="5417" max="5632" width="9" style="57"/>
    <col min="5633" max="5633" width="4.90625" style="57" customWidth="1"/>
    <col min="5634" max="5634" width="27.6328125" style="57" bestFit="1" customWidth="1"/>
    <col min="5635" max="5635" width="12.453125" style="57" bestFit="1" customWidth="1"/>
    <col min="5636" max="5636" width="12.08984375" style="57" bestFit="1" customWidth="1"/>
    <col min="5637" max="5638" width="10.54296875" style="57" customWidth="1"/>
    <col min="5639" max="5639" width="11.54296875" style="57" customWidth="1"/>
    <col min="5640" max="5640" width="10.54296875" style="57" customWidth="1"/>
    <col min="5641" max="5641" width="11.08984375" style="57" customWidth="1"/>
    <col min="5642" max="5642" width="11.6328125" style="57" customWidth="1"/>
    <col min="5643" max="5644" width="10.54296875" style="57" customWidth="1"/>
    <col min="5645" max="5645" width="11.54296875" style="57" customWidth="1"/>
    <col min="5646" max="5647" width="10.54296875" style="57" customWidth="1"/>
    <col min="5648" max="5648" width="11.54296875" style="57" customWidth="1"/>
    <col min="5649" max="5650" width="10.54296875" style="57" customWidth="1"/>
    <col min="5651" max="5651" width="12.36328125" style="57" customWidth="1"/>
    <col min="5652" max="5653" width="10.54296875" style="57" customWidth="1"/>
    <col min="5654" max="5654" width="12.36328125" style="57" customWidth="1"/>
    <col min="5655" max="5656" width="10.54296875" style="57" customWidth="1"/>
    <col min="5657" max="5657" width="12.36328125" style="57" customWidth="1"/>
    <col min="5658" max="5659" width="10.54296875" style="57" customWidth="1"/>
    <col min="5660" max="5660" width="12.36328125" style="57" customWidth="1"/>
    <col min="5661" max="5662" width="10.54296875" style="57" customWidth="1"/>
    <col min="5663" max="5663" width="12.36328125" style="57" customWidth="1"/>
    <col min="5664" max="5665" width="10.54296875" style="57" customWidth="1"/>
    <col min="5666" max="5666" width="12.36328125" style="57" customWidth="1"/>
    <col min="5667" max="5668" width="10.54296875" style="57" customWidth="1"/>
    <col min="5669" max="5669" width="12.36328125" style="57" customWidth="1"/>
    <col min="5670" max="5671" width="10.54296875" style="57" customWidth="1"/>
    <col min="5672" max="5672" width="12.36328125" style="57" customWidth="1"/>
    <col min="5673" max="5888" width="9" style="57"/>
    <col min="5889" max="5889" width="4.90625" style="57" customWidth="1"/>
    <col min="5890" max="5890" width="27.6328125" style="57" bestFit="1" customWidth="1"/>
    <col min="5891" max="5891" width="12.453125" style="57" bestFit="1" customWidth="1"/>
    <col min="5892" max="5892" width="12.08984375" style="57" bestFit="1" customWidth="1"/>
    <col min="5893" max="5894" width="10.54296875" style="57" customWidth="1"/>
    <col min="5895" max="5895" width="11.54296875" style="57" customWidth="1"/>
    <col min="5896" max="5896" width="10.54296875" style="57" customWidth="1"/>
    <col min="5897" max="5897" width="11.08984375" style="57" customWidth="1"/>
    <col min="5898" max="5898" width="11.6328125" style="57" customWidth="1"/>
    <col min="5899" max="5900" width="10.54296875" style="57" customWidth="1"/>
    <col min="5901" max="5901" width="11.54296875" style="57" customWidth="1"/>
    <col min="5902" max="5903" width="10.54296875" style="57" customWidth="1"/>
    <col min="5904" max="5904" width="11.54296875" style="57" customWidth="1"/>
    <col min="5905" max="5906" width="10.54296875" style="57" customWidth="1"/>
    <col min="5907" max="5907" width="12.36328125" style="57" customWidth="1"/>
    <col min="5908" max="5909" width="10.54296875" style="57" customWidth="1"/>
    <col min="5910" max="5910" width="12.36328125" style="57" customWidth="1"/>
    <col min="5911" max="5912" width="10.54296875" style="57" customWidth="1"/>
    <col min="5913" max="5913" width="12.36328125" style="57" customWidth="1"/>
    <col min="5914" max="5915" width="10.54296875" style="57" customWidth="1"/>
    <col min="5916" max="5916" width="12.36328125" style="57" customWidth="1"/>
    <col min="5917" max="5918" width="10.54296875" style="57" customWidth="1"/>
    <col min="5919" max="5919" width="12.36328125" style="57" customWidth="1"/>
    <col min="5920" max="5921" width="10.54296875" style="57" customWidth="1"/>
    <col min="5922" max="5922" width="12.36328125" style="57" customWidth="1"/>
    <col min="5923" max="5924" width="10.54296875" style="57" customWidth="1"/>
    <col min="5925" max="5925" width="12.36328125" style="57" customWidth="1"/>
    <col min="5926" max="5927" width="10.54296875" style="57" customWidth="1"/>
    <col min="5928" max="5928" width="12.36328125" style="57" customWidth="1"/>
    <col min="5929" max="6144" width="9" style="57"/>
    <col min="6145" max="6145" width="4.90625" style="57" customWidth="1"/>
    <col min="6146" max="6146" width="27.6328125" style="57" bestFit="1" customWidth="1"/>
    <col min="6147" max="6147" width="12.453125" style="57" bestFit="1" customWidth="1"/>
    <col min="6148" max="6148" width="12.08984375" style="57" bestFit="1" customWidth="1"/>
    <col min="6149" max="6150" width="10.54296875" style="57" customWidth="1"/>
    <col min="6151" max="6151" width="11.54296875" style="57" customWidth="1"/>
    <col min="6152" max="6152" width="10.54296875" style="57" customWidth="1"/>
    <col min="6153" max="6153" width="11.08984375" style="57" customWidth="1"/>
    <col min="6154" max="6154" width="11.6328125" style="57" customWidth="1"/>
    <col min="6155" max="6156" width="10.54296875" style="57" customWidth="1"/>
    <col min="6157" max="6157" width="11.54296875" style="57" customWidth="1"/>
    <col min="6158" max="6159" width="10.54296875" style="57" customWidth="1"/>
    <col min="6160" max="6160" width="11.54296875" style="57" customWidth="1"/>
    <col min="6161" max="6162" width="10.54296875" style="57" customWidth="1"/>
    <col min="6163" max="6163" width="12.36328125" style="57" customWidth="1"/>
    <col min="6164" max="6165" width="10.54296875" style="57" customWidth="1"/>
    <col min="6166" max="6166" width="12.36328125" style="57" customWidth="1"/>
    <col min="6167" max="6168" width="10.54296875" style="57" customWidth="1"/>
    <col min="6169" max="6169" width="12.36328125" style="57" customWidth="1"/>
    <col min="6170" max="6171" width="10.54296875" style="57" customWidth="1"/>
    <col min="6172" max="6172" width="12.36328125" style="57" customWidth="1"/>
    <col min="6173" max="6174" width="10.54296875" style="57" customWidth="1"/>
    <col min="6175" max="6175" width="12.36328125" style="57" customWidth="1"/>
    <col min="6176" max="6177" width="10.54296875" style="57" customWidth="1"/>
    <col min="6178" max="6178" width="12.36328125" style="57" customWidth="1"/>
    <col min="6179" max="6180" width="10.54296875" style="57" customWidth="1"/>
    <col min="6181" max="6181" width="12.36328125" style="57" customWidth="1"/>
    <col min="6182" max="6183" width="10.54296875" style="57" customWidth="1"/>
    <col min="6184" max="6184" width="12.36328125" style="57" customWidth="1"/>
    <col min="6185" max="6400" width="9" style="57"/>
    <col min="6401" max="6401" width="4.90625" style="57" customWidth="1"/>
    <col min="6402" max="6402" width="27.6328125" style="57" bestFit="1" customWidth="1"/>
    <col min="6403" max="6403" width="12.453125" style="57" bestFit="1" customWidth="1"/>
    <col min="6404" max="6404" width="12.08984375" style="57" bestFit="1" customWidth="1"/>
    <col min="6405" max="6406" width="10.54296875" style="57" customWidth="1"/>
    <col min="6407" max="6407" width="11.54296875" style="57" customWidth="1"/>
    <col min="6408" max="6408" width="10.54296875" style="57" customWidth="1"/>
    <col min="6409" max="6409" width="11.08984375" style="57" customWidth="1"/>
    <col min="6410" max="6410" width="11.6328125" style="57" customWidth="1"/>
    <col min="6411" max="6412" width="10.54296875" style="57" customWidth="1"/>
    <col min="6413" max="6413" width="11.54296875" style="57" customWidth="1"/>
    <col min="6414" max="6415" width="10.54296875" style="57" customWidth="1"/>
    <col min="6416" max="6416" width="11.54296875" style="57" customWidth="1"/>
    <col min="6417" max="6418" width="10.54296875" style="57" customWidth="1"/>
    <col min="6419" max="6419" width="12.36328125" style="57" customWidth="1"/>
    <col min="6420" max="6421" width="10.54296875" style="57" customWidth="1"/>
    <col min="6422" max="6422" width="12.36328125" style="57" customWidth="1"/>
    <col min="6423" max="6424" width="10.54296875" style="57" customWidth="1"/>
    <col min="6425" max="6425" width="12.36328125" style="57" customWidth="1"/>
    <col min="6426" max="6427" width="10.54296875" style="57" customWidth="1"/>
    <col min="6428" max="6428" width="12.36328125" style="57" customWidth="1"/>
    <col min="6429" max="6430" width="10.54296875" style="57" customWidth="1"/>
    <col min="6431" max="6431" width="12.36328125" style="57" customWidth="1"/>
    <col min="6432" max="6433" width="10.54296875" style="57" customWidth="1"/>
    <col min="6434" max="6434" width="12.36328125" style="57" customWidth="1"/>
    <col min="6435" max="6436" width="10.54296875" style="57" customWidth="1"/>
    <col min="6437" max="6437" width="12.36328125" style="57" customWidth="1"/>
    <col min="6438" max="6439" width="10.54296875" style="57" customWidth="1"/>
    <col min="6440" max="6440" width="12.36328125" style="57" customWidth="1"/>
    <col min="6441" max="6656" width="9" style="57"/>
    <col min="6657" max="6657" width="4.90625" style="57" customWidth="1"/>
    <col min="6658" max="6658" width="27.6328125" style="57" bestFit="1" customWidth="1"/>
    <col min="6659" max="6659" width="12.453125" style="57" bestFit="1" customWidth="1"/>
    <col min="6660" max="6660" width="12.08984375" style="57" bestFit="1" customWidth="1"/>
    <col min="6661" max="6662" width="10.54296875" style="57" customWidth="1"/>
    <col min="6663" max="6663" width="11.54296875" style="57" customWidth="1"/>
    <col min="6664" max="6664" width="10.54296875" style="57" customWidth="1"/>
    <col min="6665" max="6665" width="11.08984375" style="57" customWidth="1"/>
    <col min="6666" max="6666" width="11.6328125" style="57" customWidth="1"/>
    <col min="6667" max="6668" width="10.54296875" style="57" customWidth="1"/>
    <col min="6669" max="6669" width="11.54296875" style="57" customWidth="1"/>
    <col min="6670" max="6671" width="10.54296875" style="57" customWidth="1"/>
    <col min="6672" max="6672" width="11.54296875" style="57" customWidth="1"/>
    <col min="6673" max="6674" width="10.54296875" style="57" customWidth="1"/>
    <col min="6675" max="6675" width="12.36328125" style="57" customWidth="1"/>
    <col min="6676" max="6677" width="10.54296875" style="57" customWidth="1"/>
    <col min="6678" max="6678" width="12.36328125" style="57" customWidth="1"/>
    <col min="6679" max="6680" width="10.54296875" style="57" customWidth="1"/>
    <col min="6681" max="6681" width="12.36328125" style="57" customWidth="1"/>
    <col min="6682" max="6683" width="10.54296875" style="57" customWidth="1"/>
    <col min="6684" max="6684" width="12.36328125" style="57" customWidth="1"/>
    <col min="6685" max="6686" width="10.54296875" style="57" customWidth="1"/>
    <col min="6687" max="6687" width="12.36328125" style="57" customWidth="1"/>
    <col min="6688" max="6689" width="10.54296875" style="57" customWidth="1"/>
    <col min="6690" max="6690" width="12.36328125" style="57" customWidth="1"/>
    <col min="6691" max="6692" width="10.54296875" style="57" customWidth="1"/>
    <col min="6693" max="6693" width="12.36328125" style="57" customWidth="1"/>
    <col min="6694" max="6695" width="10.54296875" style="57" customWidth="1"/>
    <col min="6696" max="6696" width="12.36328125" style="57" customWidth="1"/>
    <col min="6697" max="6912" width="9" style="57"/>
    <col min="6913" max="6913" width="4.90625" style="57" customWidth="1"/>
    <col min="6914" max="6914" width="27.6328125" style="57" bestFit="1" customWidth="1"/>
    <col min="6915" max="6915" width="12.453125" style="57" bestFit="1" customWidth="1"/>
    <col min="6916" max="6916" width="12.08984375" style="57" bestFit="1" customWidth="1"/>
    <col min="6917" max="6918" width="10.54296875" style="57" customWidth="1"/>
    <col min="6919" max="6919" width="11.54296875" style="57" customWidth="1"/>
    <col min="6920" max="6920" width="10.54296875" style="57" customWidth="1"/>
    <col min="6921" max="6921" width="11.08984375" style="57" customWidth="1"/>
    <col min="6922" max="6922" width="11.6328125" style="57" customWidth="1"/>
    <col min="6923" max="6924" width="10.54296875" style="57" customWidth="1"/>
    <col min="6925" max="6925" width="11.54296875" style="57" customWidth="1"/>
    <col min="6926" max="6927" width="10.54296875" style="57" customWidth="1"/>
    <col min="6928" max="6928" width="11.54296875" style="57" customWidth="1"/>
    <col min="6929" max="6930" width="10.54296875" style="57" customWidth="1"/>
    <col min="6931" max="6931" width="12.36328125" style="57" customWidth="1"/>
    <col min="6932" max="6933" width="10.54296875" style="57" customWidth="1"/>
    <col min="6934" max="6934" width="12.36328125" style="57" customWidth="1"/>
    <col min="6935" max="6936" width="10.54296875" style="57" customWidth="1"/>
    <col min="6937" max="6937" width="12.36328125" style="57" customWidth="1"/>
    <col min="6938" max="6939" width="10.54296875" style="57" customWidth="1"/>
    <col min="6940" max="6940" width="12.36328125" style="57" customWidth="1"/>
    <col min="6941" max="6942" width="10.54296875" style="57" customWidth="1"/>
    <col min="6943" max="6943" width="12.36328125" style="57" customWidth="1"/>
    <col min="6944" max="6945" width="10.54296875" style="57" customWidth="1"/>
    <col min="6946" max="6946" width="12.36328125" style="57" customWidth="1"/>
    <col min="6947" max="6948" width="10.54296875" style="57" customWidth="1"/>
    <col min="6949" max="6949" width="12.36328125" style="57" customWidth="1"/>
    <col min="6950" max="6951" width="10.54296875" style="57" customWidth="1"/>
    <col min="6952" max="6952" width="12.36328125" style="57" customWidth="1"/>
    <col min="6953" max="7168" width="9" style="57"/>
    <col min="7169" max="7169" width="4.90625" style="57" customWidth="1"/>
    <col min="7170" max="7170" width="27.6328125" style="57" bestFit="1" customWidth="1"/>
    <col min="7171" max="7171" width="12.453125" style="57" bestFit="1" customWidth="1"/>
    <col min="7172" max="7172" width="12.08984375" style="57" bestFit="1" customWidth="1"/>
    <col min="7173" max="7174" width="10.54296875" style="57" customWidth="1"/>
    <col min="7175" max="7175" width="11.54296875" style="57" customWidth="1"/>
    <col min="7176" max="7176" width="10.54296875" style="57" customWidth="1"/>
    <col min="7177" max="7177" width="11.08984375" style="57" customWidth="1"/>
    <col min="7178" max="7178" width="11.6328125" style="57" customWidth="1"/>
    <col min="7179" max="7180" width="10.54296875" style="57" customWidth="1"/>
    <col min="7181" max="7181" width="11.54296875" style="57" customWidth="1"/>
    <col min="7182" max="7183" width="10.54296875" style="57" customWidth="1"/>
    <col min="7184" max="7184" width="11.54296875" style="57" customWidth="1"/>
    <col min="7185" max="7186" width="10.54296875" style="57" customWidth="1"/>
    <col min="7187" max="7187" width="12.36328125" style="57" customWidth="1"/>
    <col min="7188" max="7189" width="10.54296875" style="57" customWidth="1"/>
    <col min="7190" max="7190" width="12.36328125" style="57" customWidth="1"/>
    <col min="7191" max="7192" width="10.54296875" style="57" customWidth="1"/>
    <col min="7193" max="7193" width="12.36328125" style="57" customWidth="1"/>
    <col min="7194" max="7195" width="10.54296875" style="57" customWidth="1"/>
    <col min="7196" max="7196" width="12.36328125" style="57" customWidth="1"/>
    <col min="7197" max="7198" width="10.54296875" style="57" customWidth="1"/>
    <col min="7199" max="7199" width="12.36328125" style="57" customWidth="1"/>
    <col min="7200" max="7201" width="10.54296875" style="57" customWidth="1"/>
    <col min="7202" max="7202" width="12.36328125" style="57" customWidth="1"/>
    <col min="7203" max="7204" width="10.54296875" style="57" customWidth="1"/>
    <col min="7205" max="7205" width="12.36328125" style="57" customWidth="1"/>
    <col min="7206" max="7207" width="10.54296875" style="57" customWidth="1"/>
    <col min="7208" max="7208" width="12.36328125" style="57" customWidth="1"/>
    <col min="7209" max="7424" width="9" style="57"/>
    <col min="7425" max="7425" width="4.90625" style="57" customWidth="1"/>
    <col min="7426" max="7426" width="27.6328125" style="57" bestFit="1" customWidth="1"/>
    <col min="7427" max="7427" width="12.453125" style="57" bestFit="1" customWidth="1"/>
    <col min="7428" max="7428" width="12.08984375" style="57" bestFit="1" customWidth="1"/>
    <col min="7429" max="7430" width="10.54296875" style="57" customWidth="1"/>
    <col min="7431" max="7431" width="11.54296875" style="57" customWidth="1"/>
    <col min="7432" max="7432" width="10.54296875" style="57" customWidth="1"/>
    <col min="7433" max="7433" width="11.08984375" style="57" customWidth="1"/>
    <col min="7434" max="7434" width="11.6328125" style="57" customWidth="1"/>
    <col min="7435" max="7436" width="10.54296875" style="57" customWidth="1"/>
    <col min="7437" max="7437" width="11.54296875" style="57" customWidth="1"/>
    <col min="7438" max="7439" width="10.54296875" style="57" customWidth="1"/>
    <col min="7440" max="7440" width="11.54296875" style="57" customWidth="1"/>
    <col min="7441" max="7442" width="10.54296875" style="57" customWidth="1"/>
    <col min="7443" max="7443" width="12.36328125" style="57" customWidth="1"/>
    <col min="7444" max="7445" width="10.54296875" style="57" customWidth="1"/>
    <col min="7446" max="7446" width="12.36328125" style="57" customWidth="1"/>
    <col min="7447" max="7448" width="10.54296875" style="57" customWidth="1"/>
    <col min="7449" max="7449" width="12.36328125" style="57" customWidth="1"/>
    <col min="7450" max="7451" width="10.54296875" style="57" customWidth="1"/>
    <col min="7452" max="7452" width="12.36328125" style="57" customWidth="1"/>
    <col min="7453" max="7454" width="10.54296875" style="57" customWidth="1"/>
    <col min="7455" max="7455" width="12.36328125" style="57" customWidth="1"/>
    <col min="7456" max="7457" width="10.54296875" style="57" customWidth="1"/>
    <col min="7458" max="7458" width="12.36328125" style="57" customWidth="1"/>
    <col min="7459" max="7460" width="10.54296875" style="57" customWidth="1"/>
    <col min="7461" max="7461" width="12.36328125" style="57" customWidth="1"/>
    <col min="7462" max="7463" width="10.54296875" style="57" customWidth="1"/>
    <col min="7464" max="7464" width="12.36328125" style="57" customWidth="1"/>
    <col min="7465" max="7680" width="9" style="57"/>
    <col min="7681" max="7681" width="4.90625" style="57" customWidth="1"/>
    <col min="7682" max="7682" width="27.6328125" style="57" bestFit="1" customWidth="1"/>
    <col min="7683" max="7683" width="12.453125" style="57" bestFit="1" customWidth="1"/>
    <col min="7684" max="7684" width="12.08984375" style="57" bestFit="1" customWidth="1"/>
    <col min="7685" max="7686" width="10.54296875" style="57" customWidth="1"/>
    <col min="7687" max="7687" width="11.54296875" style="57" customWidth="1"/>
    <col min="7688" max="7688" width="10.54296875" style="57" customWidth="1"/>
    <col min="7689" max="7689" width="11.08984375" style="57" customWidth="1"/>
    <col min="7690" max="7690" width="11.6328125" style="57" customWidth="1"/>
    <col min="7691" max="7692" width="10.54296875" style="57" customWidth="1"/>
    <col min="7693" max="7693" width="11.54296875" style="57" customWidth="1"/>
    <col min="7694" max="7695" width="10.54296875" style="57" customWidth="1"/>
    <col min="7696" max="7696" width="11.54296875" style="57" customWidth="1"/>
    <col min="7697" max="7698" width="10.54296875" style="57" customWidth="1"/>
    <col min="7699" max="7699" width="12.36328125" style="57" customWidth="1"/>
    <col min="7700" max="7701" width="10.54296875" style="57" customWidth="1"/>
    <col min="7702" max="7702" width="12.36328125" style="57" customWidth="1"/>
    <col min="7703" max="7704" width="10.54296875" style="57" customWidth="1"/>
    <col min="7705" max="7705" width="12.36328125" style="57" customWidth="1"/>
    <col min="7706" max="7707" width="10.54296875" style="57" customWidth="1"/>
    <col min="7708" max="7708" width="12.36328125" style="57" customWidth="1"/>
    <col min="7709" max="7710" width="10.54296875" style="57" customWidth="1"/>
    <col min="7711" max="7711" width="12.36328125" style="57" customWidth="1"/>
    <col min="7712" max="7713" width="10.54296875" style="57" customWidth="1"/>
    <col min="7714" max="7714" width="12.36328125" style="57" customWidth="1"/>
    <col min="7715" max="7716" width="10.54296875" style="57" customWidth="1"/>
    <col min="7717" max="7717" width="12.36328125" style="57" customWidth="1"/>
    <col min="7718" max="7719" width="10.54296875" style="57" customWidth="1"/>
    <col min="7720" max="7720" width="12.36328125" style="57" customWidth="1"/>
    <col min="7721" max="7936" width="9" style="57"/>
    <col min="7937" max="7937" width="4.90625" style="57" customWidth="1"/>
    <col min="7938" max="7938" width="27.6328125" style="57" bestFit="1" customWidth="1"/>
    <col min="7939" max="7939" width="12.453125" style="57" bestFit="1" customWidth="1"/>
    <col min="7940" max="7940" width="12.08984375" style="57" bestFit="1" customWidth="1"/>
    <col min="7941" max="7942" width="10.54296875" style="57" customWidth="1"/>
    <col min="7943" max="7943" width="11.54296875" style="57" customWidth="1"/>
    <col min="7944" max="7944" width="10.54296875" style="57" customWidth="1"/>
    <col min="7945" max="7945" width="11.08984375" style="57" customWidth="1"/>
    <col min="7946" max="7946" width="11.6328125" style="57" customWidth="1"/>
    <col min="7947" max="7948" width="10.54296875" style="57" customWidth="1"/>
    <col min="7949" max="7949" width="11.54296875" style="57" customWidth="1"/>
    <col min="7950" max="7951" width="10.54296875" style="57" customWidth="1"/>
    <col min="7952" max="7952" width="11.54296875" style="57" customWidth="1"/>
    <col min="7953" max="7954" width="10.54296875" style="57" customWidth="1"/>
    <col min="7955" max="7955" width="12.36328125" style="57" customWidth="1"/>
    <col min="7956" max="7957" width="10.54296875" style="57" customWidth="1"/>
    <col min="7958" max="7958" width="12.36328125" style="57" customWidth="1"/>
    <col min="7959" max="7960" width="10.54296875" style="57" customWidth="1"/>
    <col min="7961" max="7961" width="12.36328125" style="57" customWidth="1"/>
    <col min="7962" max="7963" width="10.54296875" style="57" customWidth="1"/>
    <col min="7964" max="7964" width="12.36328125" style="57" customWidth="1"/>
    <col min="7965" max="7966" width="10.54296875" style="57" customWidth="1"/>
    <col min="7967" max="7967" width="12.36328125" style="57" customWidth="1"/>
    <col min="7968" max="7969" width="10.54296875" style="57" customWidth="1"/>
    <col min="7970" max="7970" width="12.36328125" style="57" customWidth="1"/>
    <col min="7971" max="7972" width="10.54296875" style="57" customWidth="1"/>
    <col min="7973" max="7973" width="12.36328125" style="57" customWidth="1"/>
    <col min="7974" max="7975" width="10.54296875" style="57" customWidth="1"/>
    <col min="7976" max="7976" width="12.36328125" style="57" customWidth="1"/>
    <col min="7977" max="8192" width="9" style="57"/>
    <col min="8193" max="8193" width="4.90625" style="57" customWidth="1"/>
    <col min="8194" max="8194" width="27.6328125" style="57" bestFit="1" customWidth="1"/>
    <col min="8195" max="8195" width="12.453125" style="57" bestFit="1" customWidth="1"/>
    <col min="8196" max="8196" width="12.08984375" style="57" bestFit="1" customWidth="1"/>
    <col min="8197" max="8198" width="10.54296875" style="57" customWidth="1"/>
    <col min="8199" max="8199" width="11.54296875" style="57" customWidth="1"/>
    <col min="8200" max="8200" width="10.54296875" style="57" customWidth="1"/>
    <col min="8201" max="8201" width="11.08984375" style="57" customWidth="1"/>
    <col min="8202" max="8202" width="11.6328125" style="57" customWidth="1"/>
    <col min="8203" max="8204" width="10.54296875" style="57" customWidth="1"/>
    <col min="8205" max="8205" width="11.54296875" style="57" customWidth="1"/>
    <col min="8206" max="8207" width="10.54296875" style="57" customWidth="1"/>
    <col min="8208" max="8208" width="11.54296875" style="57" customWidth="1"/>
    <col min="8209" max="8210" width="10.54296875" style="57" customWidth="1"/>
    <col min="8211" max="8211" width="12.36328125" style="57" customWidth="1"/>
    <col min="8212" max="8213" width="10.54296875" style="57" customWidth="1"/>
    <col min="8214" max="8214" width="12.36328125" style="57" customWidth="1"/>
    <col min="8215" max="8216" width="10.54296875" style="57" customWidth="1"/>
    <col min="8217" max="8217" width="12.36328125" style="57" customWidth="1"/>
    <col min="8218" max="8219" width="10.54296875" style="57" customWidth="1"/>
    <col min="8220" max="8220" width="12.36328125" style="57" customWidth="1"/>
    <col min="8221" max="8222" width="10.54296875" style="57" customWidth="1"/>
    <col min="8223" max="8223" width="12.36328125" style="57" customWidth="1"/>
    <col min="8224" max="8225" width="10.54296875" style="57" customWidth="1"/>
    <col min="8226" max="8226" width="12.36328125" style="57" customWidth="1"/>
    <col min="8227" max="8228" width="10.54296875" style="57" customWidth="1"/>
    <col min="8229" max="8229" width="12.36328125" style="57" customWidth="1"/>
    <col min="8230" max="8231" width="10.54296875" style="57" customWidth="1"/>
    <col min="8232" max="8232" width="12.36328125" style="57" customWidth="1"/>
    <col min="8233" max="8448" width="9" style="57"/>
    <col min="8449" max="8449" width="4.90625" style="57" customWidth="1"/>
    <col min="8450" max="8450" width="27.6328125" style="57" bestFit="1" customWidth="1"/>
    <col min="8451" max="8451" width="12.453125" style="57" bestFit="1" customWidth="1"/>
    <col min="8452" max="8452" width="12.08984375" style="57" bestFit="1" customWidth="1"/>
    <col min="8453" max="8454" width="10.54296875" style="57" customWidth="1"/>
    <col min="8455" max="8455" width="11.54296875" style="57" customWidth="1"/>
    <col min="8456" max="8456" width="10.54296875" style="57" customWidth="1"/>
    <col min="8457" max="8457" width="11.08984375" style="57" customWidth="1"/>
    <col min="8458" max="8458" width="11.6328125" style="57" customWidth="1"/>
    <col min="8459" max="8460" width="10.54296875" style="57" customWidth="1"/>
    <col min="8461" max="8461" width="11.54296875" style="57" customWidth="1"/>
    <col min="8462" max="8463" width="10.54296875" style="57" customWidth="1"/>
    <col min="8464" max="8464" width="11.54296875" style="57" customWidth="1"/>
    <col min="8465" max="8466" width="10.54296875" style="57" customWidth="1"/>
    <col min="8467" max="8467" width="12.36328125" style="57" customWidth="1"/>
    <col min="8468" max="8469" width="10.54296875" style="57" customWidth="1"/>
    <col min="8470" max="8470" width="12.36328125" style="57" customWidth="1"/>
    <col min="8471" max="8472" width="10.54296875" style="57" customWidth="1"/>
    <col min="8473" max="8473" width="12.36328125" style="57" customWidth="1"/>
    <col min="8474" max="8475" width="10.54296875" style="57" customWidth="1"/>
    <col min="8476" max="8476" width="12.36328125" style="57" customWidth="1"/>
    <col min="8477" max="8478" width="10.54296875" style="57" customWidth="1"/>
    <col min="8479" max="8479" width="12.36328125" style="57" customWidth="1"/>
    <col min="8480" max="8481" width="10.54296875" style="57" customWidth="1"/>
    <col min="8482" max="8482" width="12.36328125" style="57" customWidth="1"/>
    <col min="8483" max="8484" width="10.54296875" style="57" customWidth="1"/>
    <col min="8485" max="8485" width="12.36328125" style="57" customWidth="1"/>
    <col min="8486" max="8487" width="10.54296875" style="57" customWidth="1"/>
    <col min="8488" max="8488" width="12.36328125" style="57" customWidth="1"/>
    <col min="8489" max="8704" width="9" style="57"/>
    <col min="8705" max="8705" width="4.90625" style="57" customWidth="1"/>
    <col min="8706" max="8706" width="27.6328125" style="57" bestFit="1" customWidth="1"/>
    <col min="8707" max="8707" width="12.453125" style="57" bestFit="1" customWidth="1"/>
    <col min="8708" max="8708" width="12.08984375" style="57" bestFit="1" customWidth="1"/>
    <col min="8709" max="8710" width="10.54296875" style="57" customWidth="1"/>
    <col min="8711" max="8711" width="11.54296875" style="57" customWidth="1"/>
    <col min="8712" max="8712" width="10.54296875" style="57" customWidth="1"/>
    <col min="8713" max="8713" width="11.08984375" style="57" customWidth="1"/>
    <col min="8714" max="8714" width="11.6328125" style="57" customWidth="1"/>
    <col min="8715" max="8716" width="10.54296875" style="57" customWidth="1"/>
    <col min="8717" max="8717" width="11.54296875" style="57" customWidth="1"/>
    <col min="8718" max="8719" width="10.54296875" style="57" customWidth="1"/>
    <col min="8720" max="8720" width="11.54296875" style="57" customWidth="1"/>
    <col min="8721" max="8722" width="10.54296875" style="57" customWidth="1"/>
    <col min="8723" max="8723" width="12.36328125" style="57" customWidth="1"/>
    <col min="8724" max="8725" width="10.54296875" style="57" customWidth="1"/>
    <col min="8726" max="8726" width="12.36328125" style="57" customWidth="1"/>
    <col min="8727" max="8728" width="10.54296875" style="57" customWidth="1"/>
    <col min="8729" max="8729" width="12.36328125" style="57" customWidth="1"/>
    <col min="8730" max="8731" width="10.54296875" style="57" customWidth="1"/>
    <col min="8732" max="8732" width="12.36328125" style="57" customWidth="1"/>
    <col min="8733" max="8734" width="10.54296875" style="57" customWidth="1"/>
    <col min="8735" max="8735" width="12.36328125" style="57" customWidth="1"/>
    <col min="8736" max="8737" width="10.54296875" style="57" customWidth="1"/>
    <col min="8738" max="8738" width="12.36328125" style="57" customWidth="1"/>
    <col min="8739" max="8740" width="10.54296875" style="57" customWidth="1"/>
    <col min="8741" max="8741" width="12.36328125" style="57" customWidth="1"/>
    <col min="8742" max="8743" width="10.54296875" style="57" customWidth="1"/>
    <col min="8744" max="8744" width="12.36328125" style="57" customWidth="1"/>
    <col min="8745" max="8960" width="9" style="57"/>
    <col min="8961" max="8961" width="4.90625" style="57" customWidth="1"/>
    <col min="8962" max="8962" width="27.6328125" style="57" bestFit="1" customWidth="1"/>
    <col min="8963" max="8963" width="12.453125" style="57" bestFit="1" customWidth="1"/>
    <col min="8964" max="8964" width="12.08984375" style="57" bestFit="1" customWidth="1"/>
    <col min="8965" max="8966" width="10.54296875" style="57" customWidth="1"/>
    <col min="8967" max="8967" width="11.54296875" style="57" customWidth="1"/>
    <col min="8968" max="8968" width="10.54296875" style="57" customWidth="1"/>
    <col min="8969" max="8969" width="11.08984375" style="57" customWidth="1"/>
    <col min="8970" max="8970" width="11.6328125" style="57" customWidth="1"/>
    <col min="8971" max="8972" width="10.54296875" style="57" customWidth="1"/>
    <col min="8973" max="8973" width="11.54296875" style="57" customWidth="1"/>
    <col min="8974" max="8975" width="10.54296875" style="57" customWidth="1"/>
    <col min="8976" max="8976" width="11.54296875" style="57" customWidth="1"/>
    <col min="8977" max="8978" width="10.54296875" style="57" customWidth="1"/>
    <col min="8979" max="8979" width="12.36328125" style="57" customWidth="1"/>
    <col min="8980" max="8981" width="10.54296875" style="57" customWidth="1"/>
    <col min="8982" max="8982" width="12.36328125" style="57" customWidth="1"/>
    <col min="8983" max="8984" width="10.54296875" style="57" customWidth="1"/>
    <col min="8985" max="8985" width="12.36328125" style="57" customWidth="1"/>
    <col min="8986" max="8987" width="10.54296875" style="57" customWidth="1"/>
    <col min="8988" max="8988" width="12.36328125" style="57" customWidth="1"/>
    <col min="8989" max="8990" width="10.54296875" style="57" customWidth="1"/>
    <col min="8991" max="8991" width="12.36328125" style="57" customWidth="1"/>
    <col min="8992" max="8993" width="10.54296875" style="57" customWidth="1"/>
    <col min="8994" max="8994" width="12.36328125" style="57" customWidth="1"/>
    <col min="8995" max="8996" width="10.54296875" style="57" customWidth="1"/>
    <col min="8997" max="8997" width="12.36328125" style="57" customWidth="1"/>
    <col min="8998" max="8999" width="10.54296875" style="57" customWidth="1"/>
    <col min="9000" max="9000" width="12.36328125" style="57" customWidth="1"/>
    <col min="9001" max="9216" width="9" style="57"/>
    <col min="9217" max="9217" width="4.90625" style="57" customWidth="1"/>
    <col min="9218" max="9218" width="27.6328125" style="57" bestFit="1" customWidth="1"/>
    <col min="9219" max="9219" width="12.453125" style="57" bestFit="1" customWidth="1"/>
    <col min="9220" max="9220" width="12.08984375" style="57" bestFit="1" customWidth="1"/>
    <col min="9221" max="9222" width="10.54296875" style="57" customWidth="1"/>
    <col min="9223" max="9223" width="11.54296875" style="57" customWidth="1"/>
    <col min="9224" max="9224" width="10.54296875" style="57" customWidth="1"/>
    <col min="9225" max="9225" width="11.08984375" style="57" customWidth="1"/>
    <col min="9226" max="9226" width="11.6328125" style="57" customWidth="1"/>
    <col min="9227" max="9228" width="10.54296875" style="57" customWidth="1"/>
    <col min="9229" max="9229" width="11.54296875" style="57" customWidth="1"/>
    <col min="9230" max="9231" width="10.54296875" style="57" customWidth="1"/>
    <col min="9232" max="9232" width="11.54296875" style="57" customWidth="1"/>
    <col min="9233" max="9234" width="10.54296875" style="57" customWidth="1"/>
    <col min="9235" max="9235" width="12.36328125" style="57" customWidth="1"/>
    <col min="9236" max="9237" width="10.54296875" style="57" customWidth="1"/>
    <col min="9238" max="9238" width="12.36328125" style="57" customWidth="1"/>
    <col min="9239" max="9240" width="10.54296875" style="57" customWidth="1"/>
    <col min="9241" max="9241" width="12.36328125" style="57" customWidth="1"/>
    <col min="9242" max="9243" width="10.54296875" style="57" customWidth="1"/>
    <col min="9244" max="9244" width="12.36328125" style="57" customWidth="1"/>
    <col min="9245" max="9246" width="10.54296875" style="57" customWidth="1"/>
    <col min="9247" max="9247" width="12.36328125" style="57" customWidth="1"/>
    <col min="9248" max="9249" width="10.54296875" style="57" customWidth="1"/>
    <col min="9250" max="9250" width="12.36328125" style="57" customWidth="1"/>
    <col min="9251" max="9252" width="10.54296875" style="57" customWidth="1"/>
    <col min="9253" max="9253" width="12.36328125" style="57" customWidth="1"/>
    <col min="9254" max="9255" width="10.54296875" style="57" customWidth="1"/>
    <col min="9256" max="9256" width="12.36328125" style="57" customWidth="1"/>
    <col min="9257" max="9472" width="9" style="57"/>
    <col min="9473" max="9473" width="4.90625" style="57" customWidth="1"/>
    <col min="9474" max="9474" width="27.6328125" style="57" bestFit="1" customWidth="1"/>
    <col min="9475" max="9475" width="12.453125" style="57" bestFit="1" customWidth="1"/>
    <col min="9476" max="9476" width="12.08984375" style="57" bestFit="1" customWidth="1"/>
    <col min="9477" max="9478" width="10.54296875" style="57" customWidth="1"/>
    <col min="9479" max="9479" width="11.54296875" style="57" customWidth="1"/>
    <col min="9480" max="9480" width="10.54296875" style="57" customWidth="1"/>
    <col min="9481" max="9481" width="11.08984375" style="57" customWidth="1"/>
    <col min="9482" max="9482" width="11.6328125" style="57" customWidth="1"/>
    <col min="9483" max="9484" width="10.54296875" style="57" customWidth="1"/>
    <col min="9485" max="9485" width="11.54296875" style="57" customWidth="1"/>
    <col min="9486" max="9487" width="10.54296875" style="57" customWidth="1"/>
    <col min="9488" max="9488" width="11.54296875" style="57" customWidth="1"/>
    <col min="9489" max="9490" width="10.54296875" style="57" customWidth="1"/>
    <col min="9491" max="9491" width="12.36328125" style="57" customWidth="1"/>
    <col min="9492" max="9493" width="10.54296875" style="57" customWidth="1"/>
    <col min="9494" max="9494" width="12.36328125" style="57" customWidth="1"/>
    <col min="9495" max="9496" width="10.54296875" style="57" customWidth="1"/>
    <col min="9497" max="9497" width="12.36328125" style="57" customWidth="1"/>
    <col min="9498" max="9499" width="10.54296875" style="57" customWidth="1"/>
    <col min="9500" max="9500" width="12.36328125" style="57" customWidth="1"/>
    <col min="9501" max="9502" width="10.54296875" style="57" customWidth="1"/>
    <col min="9503" max="9503" width="12.36328125" style="57" customWidth="1"/>
    <col min="9504" max="9505" width="10.54296875" style="57" customWidth="1"/>
    <col min="9506" max="9506" width="12.36328125" style="57" customWidth="1"/>
    <col min="9507" max="9508" width="10.54296875" style="57" customWidth="1"/>
    <col min="9509" max="9509" width="12.36328125" style="57" customWidth="1"/>
    <col min="9510" max="9511" width="10.54296875" style="57" customWidth="1"/>
    <col min="9512" max="9512" width="12.36328125" style="57" customWidth="1"/>
    <col min="9513" max="9728" width="9" style="57"/>
    <col min="9729" max="9729" width="4.90625" style="57" customWidth="1"/>
    <col min="9730" max="9730" width="27.6328125" style="57" bestFit="1" customWidth="1"/>
    <col min="9731" max="9731" width="12.453125" style="57" bestFit="1" customWidth="1"/>
    <col min="9732" max="9732" width="12.08984375" style="57" bestFit="1" customWidth="1"/>
    <col min="9733" max="9734" width="10.54296875" style="57" customWidth="1"/>
    <col min="9735" max="9735" width="11.54296875" style="57" customWidth="1"/>
    <col min="9736" max="9736" width="10.54296875" style="57" customWidth="1"/>
    <col min="9737" max="9737" width="11.08984375" style="57" customWidth="1"/>
    <col min="9738" max="9738" width="11.6328125" style="57" customWidth="1"/>
    <col min="9739" max="9740" width="10.54296875" style="57" customWidth="1"/>
    <col min="9741" max="9741" width="11.54296875" style="57" customWidth="1"/>
    <col min="9742" max="9743" width="10.54296875" style="57" customWidth="1"/>
    <col min="9744" max="9744" width="11.54296875" style="57" customWidth="1"/>
    <col min="9745" max="9746" width="10.54296875" style="57" customWidth="1"/>
    <col min="9747" max="9747" width="12.36328125" style="57" customWidth="1"/>
    <col min="9748" max="9749" width="10.54296875" style="57" customWidth="1"/>
    <col min="9750" max="9750" width="12.36328125" style="57" customWidth="1"/>
    <col min="9751" max="9752" width="10.54296875" style="57" customWidth="1"/>
    <col min="9753" max="9753" width="12.36328125" style="57" customWidth="1"/>
    <col min="9754" max="9755" width="10.54296875" style="57" customWidth="1"/>
    <col min="9756" max="9756" width="12.36328125" style="57" customWidth="1"/>
    <col min="9757" max="9758" width="10.54296875" style="57" customWidth="1"/>
    <col min="9759" max="9759" width="12.36328125" style="57" customWidth="1"/>
    <col min="9760" max="9761" width="10.54296875" style="57" customWidth="1"/>
    <col min="9762" max="9762" width="12.36328125" style="57" customWidth="1"/>
    <col min="9763" max="9764" width="10.54296875" style="57" customWidth="1"/>
    <col min="9765" max="9765" width="12.36328125" style="57" customWidth="1"/>
    <col min="9766" max="9767" width="10.54296875" style="57" customWidth="1"/>
    <col min="9768" max="9768" width="12.36328125" style="57" customWidth="1"/>
    <col min="9769" max="9984" width="9" style="57"/>
    <col min="9985" max="9985" width="4.90625" style="57" customWidth="1"/>
    <col min="9986" max="9986" width="27.6328125" style="57" bestFit="1" customWidth="1"/>
    <col min="9987" max="9987" width="12.453125" style="57" bestFit="1" customWidth="1"/>
    <col min="9988" max="9988" width="12.08984375" style="57" bestFit="1" customWidth="1"/>
    <col min="9989" max="9990" width="10.54296875" style="57" customWidth="1"/>
    <col min="9991" max="9991" width="11.54296875" style="57" customWidth="1"/>
    <col min="9992" max="9992" width="10.54296875" style="57" customWidth="1"/>
    <col min="9993" max="9993" width="11.08984375" style="57" customWidth="1"/>
    <col min="9994" max="9994" width="11.6328125" style="57" customWidth="1"/>
    <col min="9995" max="9996" width="10.54296875" style="57" customWidth="1"/>
    <col min="9997" max="9997" width="11.54296875" style="57" customWidth="1"/>
    <col min="9998" max="9999" width="10.54296875" style="57" customWidth="1"/>
    <col min="10000" max="10000" width="11.54296875" style="57" customWidth="1"/>
    <col min="10001" max="10002" width="10.54296875" style="57" customWidth="1"/>
    <col min="10003" max="10003" width="12.36328125" style="57" customWidth="1"/>
    <col min="10004" max="10005" width="10.54296875" style="57" customWidth="1"/>
    <col min="10006" max="10006" width="12.36328125" style="57" customWidth="1"/>
    <col min="10007" max="10008" width="10.54296875" style="57" customWidth="1"/>
    <col min="10009" max="10009" width="12.36328125" style="57" customWidth="1"/>
    <col min="10010" max="10011" width="10.54296875" style="57" customWidth="1"/>
    <col min="10012" max="10012" width="12.36328125" style="57" customWidth="1"/>
    <col min="10013" max="10014" width="10.54296875" style="57" customWidth="1"/>
    <col min="10015" max="10015" width="12.36328125" style="57" customWidth="1"/>
    <col min="10016" max="10017" width="10.54296875" style="57" customWidth="1"/>
    <col min="10018" max="10018" width="12.36328125" style="57" customWidth="1"/>
    <col min="10019" max="10020" width="10.54296875" style="57" customWidth="1"/>
    <col min="10021" max="10021" width="12.36328125" style="57" customWidth="1"/>
    <col min="10022" max="10023" width="10.54296875" style="57" customWidth="1"/>
    <col min="10024" max="10024" width="12.36328125" style="57" customWidth="1"/>
    <col min="10025" max="10240" width="9" style="57"/>
    <col min="10241" max="10241" width="4.90625" style="57" customWidth="1"/>
    <col min="10242" max="10242" width="27.6328125" style="57" bestFit="1" customWidth="1"/>
    <col min="10243" max="10243" width="12.453125" style="57" bestFit="1" customWidth="1"/>
    <col min="10244" max="10244" width="12.08984375" style="57" bestFit="1" customWidth="1"/>
    <col min="10245" max="10246" width="10.54296875" style="57" customWidth="1"/>
    <col min="10247" max="10247" width="11.54296875" style="57" customWidth="1"/>
    <col min="10248" max="10248" width="10.54296875" style="57" customWidth="1"/>
    <col min="10249" max="10249" width="11.08984375" style="57" customWidth="1"/>
    <col min="10250" max="10250" width="11.6328125" style="57" customWidth="1"/>
    <col min="10251" max="10252" width="10.54296875" style="57" customWidth="1"/>
    <col min="10253" max="10253" width="11.54296875" style="57" customWidth="1"/>
    <col min="10254" max="10255" width="10.54296875" style="57" customWidth="1"/>
    <col min="10256" max="10256" width="11.54296875" style="57" customWidth="1"/>
    <col min="10257" max="10258" width="10.54296875" style="57" customWidth="1"/>
    <col min="10259" max="10259" width="12.36328125" style="57" customWidth="1"/>
    <col min="10260" max="10261" width="10.54296875" style="57" customWidth="1"/>
    <col min="10262" max="10262" width="12.36328125" style="57" customWidth="1"/>
    <col min="10263" max="10264" width="10.54296875" style="57" customWidth="1"/>
    <col min="10265" max="10265" width="12.36328125" style="57" customWidth="1"/>
    <col min="10266" max="10267" width="10.54296875" style="57" customWidth="1"/>
    <col min="10268" max="10268" width="12.36328125" style="57" customWidth="1"/>
    <col min="10269" max="10270" width="10.54296875" style="57" customWidth="1"/>
    <col min="10271" max="10271" width="12.36328125" style="57" customWidth="1"/>
    <col min="10272" max="10273" width="10.54296875" style="57" customWidth="1"/>
    <col min="10274" max="10274" width="12.36328125" style="57" customWidth="1"/>
    <col min="10275" max="10276" width="10.54296875" style="57" customWidth="1"/>
    <col min="10277" max="10277" width="12.36328125" style="57" customWidth="1"/>
    <col min="10278" max="10279" width="10.54296875" style="57" customWidth="1"/>
    <col min="10280" max="10280" width="12.36328125" style="57" customWidth="1"/>
    <col min="10281" max="10496" width="9" style="57"/>
    <col min="10497" max="10497" width="4.90625" style="57" customWidth="1"/>
    <col min="10498" max="10498" width="27.6328125" style="57" bestFit="1" customWidth="1"/>
    <col min="10499" max="10499" width="12.453125" style="57" bestFit="1" customWidth="1"/>
    <col min="10500" max="10500" width="12.08984375" style="57" bestFit="1" customWidth="1"/>
    <col min="10501" max="10502" width="10.54296875" style="57" customWidth="1"/>
    <col min="10503" max="10503" width="11.54296875" style="57" customWidth="1"/>
    <col min="10504" max="10504" width="10.54296875" style="57" customWidth="1"/>
    <col min="10505" max="10505" width="11.08984375" style="57" customWidth="1"/>
    <col min="10506" max="10506" width="11.6328125" style="57" customWidth="1"/>
    <col min="10507" max="10508" width="10.54296875" style="57" customWidth="1"/>
    <col min="10509" max="10509" width="11.54296875" style="57" customWidth="1"/>
    <col min="10510" max="10511" width="10.54296875" style="57" customWidth="1"/>
    <col min="10512" max="10512" width="11.54296875" style="57" customWidth="1"/>
    <col min="10513" max="10514" width="10.54296875" style="57" customWidth="1"/>
    <col min="10515" max="10515" width="12.36328125" style="57" customWidth="1"/>
    <col min="10516" max="10517" width="10.54296875" style="57" customWidth="1"/>
    <col min="10518" max="10518" width="12.36328125" style="57" customWidth="1"/>
    <col min="10519" max="10520" width="10.54296875" style="57" customWidth="1"/>
    <col min="10521" max="10521" width="12.36328125" style="57" customWidth="1"/>
    <col min="10522" max="10523" width="10.54296875" style="57" customWidth="1"/>
    <col min="10524" max="10524" width="12.36328125" style="57" customWidth="1"/>
    <col min="10525" max="10526" width="10.54296875" style="57" customWidth="1"/>
    <col min="10527" max="10527" width="12.36328125" style="57" customWidth="1"/>
    <col min="10528" max="10529" width="10.54296875" style="57" customWidth="1"/>
    <col min="10530" max="10530" width="12.36328125" style="57" customWidth="1"/>
    <col min="10531" max="10532" width="10.54296875" style="57" customWidth="1"/>
    <col min="10533" max="10533" width="12.36328125" style="57" customWidth="1"/>
    <col min="10534" max="10535" width="10.54296875" style="57" customWidth="1"/>
    <col min="10536" max="10536" width="12.36328125" style="57" customWidth="1"/>
    <col min="10537" max="10752" width="9" style="57"/>
    <col min="10753" max="10753" width="4.90625" style="57" customWidth="1"/>
    <col min="10754" max="10754" width="27.6328125" style="57" bestFit="1" customWidth="1"/>
    <col min="10755" max="10755" width="12.453125" style="57" bestFit="1" customWidth="1"/>
    <col min="10756" max="10756" width="12.08984375" style="57" bestFit="1" customWidth="1"/>
    <col min="10757" max="10758" width="10.54296875" style="57" customWidth="1"/>
    <col min="10759" max="10759" width="11.54296875" style="57" customWidth="1"/>
    <col min="10760" max="10760" width="10.54296875" style="57" customWidth="1"/>
    <col min="10761" max="10761" width="11.08984375" style="57" customWidth="1"/>
    <col min="10762" max="10762" width="11.6328125" style="57" customWidth="1"/>
    <col min="10763" max="10764" width="10.54296875" style="57" customWidth="1"/>
    <col min="10765" max="10765" width="11.54296875" style="57" customWidth="1"/>
    <col min="10766" max="10767" width="10.54296875" style="57" customWidth="1"/>
    <col min="10768" max="10768" width="11.54296875" style="57" customWidth="1"/>
    <col min="10769" max="10770" width="10.54296875" style="57" customWidth="1"/>
    <col min="10771" max="10771" width="12.36328125" style="57" customWidth="1"/>
    <col min="10772" max="10773" width="10.54296875" style="57" customWidth="1"/>
    <col min="10774" max="10774" width="12.36328125" style="57" customWidth="1"/>
    <col min="10775" max="10776" width="10.54296875" style="57" customWidth="1"/>
    <col min="10777" max="10777" width="12.36328125" style="57" customWidth="1"/>
    <col min="10778" max="10779" width="10.54296875" style="57" customWidth="1"/>
    <col min="10780" max="10780" width="12.36328125" style="57" customWidth="1"/>
    <col min="10781" max="10782" width="10.54296875" style="57" customWidth="1"/>
    <col min="10783" max="10783" width="12.36328125" style="57" customWidth="1"/>
    <col min="10784" max="10785" width="10.54296875" style="57" customWidth="1"/>
    <col min="10786" max="10786" width="12.36328125" style="57" customWidth="1"/>
    <col min="10787" max="10788" width="10.54296875" style="57" customWidth="1"/>
    <col min="10789" max="10789" width="12.36328125" style="57" customWidth="1"/>
    <col min="10790" max="10791" width="10.54296875" style="57" customWidth="1"/>
    <col min="10792" max="10792" width="12.36328125" style="57" customWidth="1"/>
    <col min="10793" max="11008" width="9" style="57"/>
    <col min="11009" max="11009" width="4.90625" style="57" customWidth="1"/>
    <col min="11010" max="11010" width="27.6328125" style="57" bestFit="1" customWidth="1"/>
    <col min="11011" max="11011" width="12.453125" style="57" bestFit="1" customWidth="1"/>
    <col min="11012" max="11012" width="12.08984375" style="57" bestFit="1" customWidth="1"/>
    <col min="11013" max="11014" width="10.54296875" style="57" customWidth="1"/>
    <col min="11015" max="11015" width="11.54296875" style="57" customWidth="1"/>
    <col min="11016" max="11016" width="10.54296875" style="57" customWidth="1"/>
    <col min="11017" max="11017" width="11.08984375" style="57" customWidth="1"/>
    <col min="11018" max="11018" width="11.6328125" style="57" customWidth="1"/>
    <col min="11019" max="11020" width="10.54296875" style="57" customWidth="1"/>
    <col min="11021" max="11021" width="11.54296875" style="57" customWidth="1"/>
    <col min="11022" max="11023" width="10.54296875" style="57" customWidth="1"/>
    <col min="11024" max="11024" width="11.54296875" style="57" customWidth="1"/>
    <col min="11025" max="11026" width="10.54296875" style="57" customWidth="1"/>
    <col min="11027" max="11027" width="12.36328125" style="57" customWidth="1"/>
    <col min="11028" max="11029" width="10.54296875" style="57" customWidth="1"/>
    <col min="11030" max="11030" width="12.36328125" style="57" customWidth="1"/>
    <col min="11031" max="11032" width="10.54296875" style="57" customWidth="1"/>
    <col min="11033" max="11033" width="12.36328125" style="57" customWidth="1"/>
    <col min="11034" max="11035" width="10.54296875" style="57" customWidth="1"/>
    <col min="11036" max="11036" width="12.36328125" style="57" customWidth="1"/>
    <col min="11037" max="11038" width="10.54296875" style="57" customWidth="1"/>
    <col min="11039" max="11039" width="12.36328125" style="57" customWidth="1"/>
    <col min="11040" max="11041" width="10.54296875" style="57" customWidth="1"/>
    <col min="11042" max="11042" width="12.36328125" style="57" customWidth="1"/>
    <col min="11043" max="11044" width="10.54296875" style="57" customWidth="1"/>
    <col min="11045" max="11045" width="12.36328125" style="57" customWidth="1"/>
    <col min="11046" max="11047" width="10.54296875" style="57" customWidth="1"/>
    <col min="11048" max="11048" width="12.36328125" style="57" customWidth="1"/>
    <col min="11049" max="11264" width="9" style="57"/>
    <col min="11265" max="11265" width="4.90625" style="57" customWidth="1"/>
    <col min="11266" max="11266" width="27.6328125" style="57" bestFit="1" customWidth="1"/>
    <col min="11267" max="11267" width="12.453125" style="57" bestFit="1" customWidth="1"/>
    <col min="11268" max="11268" width="12.08984375" style="57" bestFit="1" customWidth="1"/>
    <col min="11269" max="11270" width="10.54296875" style="57" customWidth="1"/>
    <col min="11271" max="11271" width="11.54296875" style="57" customWidth="1"/>
    <col min="11272" max="11272" width="10.54296875" style="57" customWidth="1"/>
    <col min="11273" max="11273" width="11.08984375" style="57" customWidth="1"/>
    <col min="11274" max="11274" width="11.6328125" style="57" customWidth="1"/>
    <col min="11275" max="11276" width="10.54296875" style="57" customWidth="1"/>
    <col min="11277" max="11277" width="11.54296875" style="57" customWidth="1"/>
    <col min="11278" max="11279" width="10.54296875" style="57" customWidth="1"/>
    <col min="11280" max="11280" width="11.54296875" style="57" customWidth="1"/>
    <col min="11281" max="11282" width="10.54296875" style="57" customWidth="1"/>
    <col min="11283" max="11283" width="12.36328125" style="57" customWidth="1"/>
    <col min="11284" max="11285" width="10.54296875" style="57" customWidth="1"/>
    <col min="11286" max="11286" width="12.36328125" style="57" customWidth="1"/>
    <col min="11287" max="11288" width="10.54296875" style="57" customWidth="1"/>
    <col min="11289" max="11289" width="12.36328125" style="57" customWidth="1"/>
    <col min="11290" max="11291" width="10.54296875" style="57" customWidth="1"/>
    <col min="11292" max="11292" width="12.36328125" style="57" customWidth="1"/>
    <col min="11293" max="11294" width="10.54296875" style="57" customWidth="1"/>
    <col min="11295" max="11295" width="12.36328125" style="57" customWidth="1"/>
    <col min="11296" max="11297" width="10.54296875" style="57" customWidth="1"/>
    <col min="11298" max="11298" width="12.36328125" style="57" customWidth="1"/>
    <col min="11299" max="11300" width="10.54296875" style="57" customWidth="1"/>
    <col min="11301" max="11301" width="12.36328125" style="57" customWidth="1"/>
    <col min="11302" max="11303" width="10.54296875" style="57" customWidth="1"/>
    <col min="11304" max="11304" width="12.36328125" style="57" customWidth="1"/>
    <col min="11305" max="11520" width="9" style="57"/>
    <col min="11521" max="11521" width="4.90625" style="57" customWidth="1"/>
    <col min="11522" max="11522" width="27.6328125" style="57" bestFit="1" customWidth="1"/>
    <col min="11523" max="11523" width="12.453125" style="57" bestFit="1" customWidth="1"/>
    <col min="11524" max="11524" width="12.08984375" style="57" bestFit="1" customWidth="1"/>
    <col min="11525" max="11526" width="10.54296875" style="57" customWidth="1"/>
    <col min="11527" max="11527" width="11.54296875" style="57" customWidth="1"/>
    <col min="11528" max="11528" width="10.54296875" style="57" customWidth="1"/>
    <col min="11529" max="11529" width="11.08984375" style="57" customWidth="1"/>
    <col min="11530" max="11530" width="11.6328125" style="57" customWidth="1"/>
    <col min="11531" max="11532" width="10.54296875" style="57" customWidth="1"/>
    <col min="11533" max="11533" width="11.54296875" style="57" customWidth="1"/>
    <col min="11534" max="11535" width="10.54296875" style="57" customWidth="1"/>
    <col min="11536" max="11536" width="11.54296875" style="57" customWidth="1"/>
    <col min="11537" max="11538" width="10.54296875" style="57" customWidth="1"/>
    <col min="11539" max="11539" width="12.36328125" style="57" customWidth="1"/>
    <col min="11540" max="11541" width="10.54296875" style="57" customWidth="1"/>
    <col min="11542" max="11542" width="12.36328125" style="57" customWidth="1"/>
    <col min="11543" max="11544" width="10.54296875" style="57" customWidth="1"/>
    <col min="11545" max="11545" width="12.36328125" style="57" customWidth="1"/>
    <col min="11546" max="11547" width="10.54296875" style="57" customWidth="1"/>
    <col min="11548" max="11548" width="12.36328125" style="57" customWidth="1"/>
    <col min="11549" max="11550" width="10.54296875" style="57" customWidth="1"/>
    <col min="11551" max="11551" width="12.36328125" style="57" customWidth="1"/>
    <col min="11552" max="11553" width="10.54296875" style="57" customWidth="1"/>
    <col min="11554" max="11554" width="12.36328125" style="57" customWidth="1"/>
    <col min="11555" max="11556" width="10.54296875" style="57" customWidth="1"/>
    <col min="11557" max="11557" width="12.36328125" style="57" customWidth="1"/>
    <col min="11558" max="11559" width="10.54296875" style="57" customWidth="1"/>
    <col min="11560" max="11560" width="12.36328125" style="57" customWidth="1"/>
    <col min="11561" max="11776" width="9" style="57"/>
    <col min="11777" max="11777" width="4.90625" style="57" customWidth="1"/>
    <col min="11778" max="11778" width="27.6328125" style="57" bestFit="1" customWidth="1"/>
    <col min="11779" max="11779" width="12.453125" style="57" bestFit="1" customWidth="1"/>
    <col min="11780" max="11780" width="12.08984375" style="57" bestFit="1" customWidth="1"/>
    <col min="11781" max="11782" width="10.54296875" style="57" customWidth="1"/>
    <col min="11783" max="11783" width="11.54296875" style="57" customWidth="1"/>
    <col min="11784" max="11784" width="10.54296875" style="57" customWidth="1"/>
    <col min="11785" max="11785" width="11.08984375" style="57" customWidth="1"/>
    <col min="11786" max="11786" width="11.6328125" style="57" customWidth="1"/>
    <col min="11787" max="11788" width="10.54296875" style="57" customWidth="1"/>
    <col min="11789" max="11789" width="11.54296875" style="57" customWidth="1"/>
    <col min="11790" max="11791" width="10.54296875" style="57" customWidth="1"/>
    <col min="11792" max="11792" width="11.54296875" style="57" customWidth="1"/>
    <col min="11793" max="11794" width="10.54296875" style="57" customWidth="1"/>
    <col min="11795" max="11795" width="12.36328125" style="57" customWidth="1"/>
    <col min="11796" max="11797" width="10.54296875" style="57" customWidth="1"/>
    <col min="11798" max="11798" width="12.36328125" style="57" customWidth="1"/>
    <col min="11799" max="11800" width="10.54296875" style="57" customWidth="1"/>
    <col min="11801" max="11801" width="12.36328125" style="57" customWidth="1"/>
    <col min="11802" max="11803" width="10.54296875" style="57" customWidth="1"/>
    <col min="11804" max="11804" width="12.36328125" style="57" customWidth="1"/>
    <col min="11805" max="11806" width="10.54296875" style="57" customWidth="1"/>
    <col min="11807" max="11807" width="12.36328125" style="57" customWidth="1"/>
    <col min="11808" max="11809" width="10.54296875" style="57" customWidth="1"/>
    <col min="11810" max="11810" width="12.36328125" style="57" customWidth="1"/>
    <col min="11811" max="11812" width="10.54296875" style="57" customWidth="1"/>
    <col min="11813" max="11813" width="12.36328125" style="57" customWidth="1"/>
    <col min="11814" max="11815" width="10.54296875" style="57" customWidth="1"/>
    <col min="11816" max="11816" width="12.36328125" style="57" customWidth="1"/>
    <col min="11817" max="12032" width="9" style="57"/>
    <col min="12033" max="12033" width="4.90625" style="57" customWidth="1"/>
    <col min="12034" max="12034" width="27.6328125" style="57" bestFit="1" customWidth="1"/>
    <col min="12035" max="12035" width="12.453125" style="57" bestFit="1" customWidth="1"/>
    <col min="12036" max="12036" width="12.08984375" style="57" bestFit="1" customWidth="1"/>
    <col min="12037" max="12038" width="10.54296875" style="57" customWidth="1"/>
    <col min="12039" max="12039" width="11.54296875" style="57" customWidth="1"/>
    <col min="12040" max="12040" width="10.54296875" style="57" customWidth="1"/>
    <col min="12041" max="12041" width="11.08984375" style="57" customWidth="1"/>
    <col min="12042" max="12042" width="11.6328125" style="57" customWidth="1"/>
    <col min="12043" max="12044" width="10.54296875" style="57" customWidth="1"/>
    <col min="12045" max="12045" width="11.54296875" style="57" customWidth="1"/>
    <col min="12046" max="12047" width="10.54296875" style="57" customWidth="1"/>
    <col min="12048" max="12048" width="11.54296875" style="57" customWidth="1"/>
    <col min="12049" max="12050" width="10.54296875" style="57" customWidth="1"/>
    <col min="12051" max="12051" width="12.36328125" style="57" customWidth="1"/>
    <col min="12052" max="12053" width="10.54296875" style="57" customWidth="1"/>
    <col min="12054" max="12054" width="12.36328125" style="57" customWidth="1"/>
    <col min="12055" max="12056" width="10.54296875" style="57" customWidth="1"/>
    <col min="12057" max="12057" width="12.36328125" style="57" customWidth="1"/>
    <col min="12058" max="12059" width="10.54296875" style="57" customWidth="1"/>
    <col min="12060" max="12060" width="12.36328125" style="57" customWidth="1"/>
    <col min="12061" max="12062" width="10.54296875" style="57" customWidth="1"/>
    <col min="12063" max="12063" width="12.36328125" style="57" customWidth="1"/>
    <col min="12064" max="12065" width="10.54296875" style="57" customWidth="1"/>
    <col min="12066" max="12066" width="12.36328125" style="57" customWidth="1"/>
    <col min="12067" max="12068" width="10.54296875" style="57" customWidth="1"/>
    <col min="12069" max="12069" width="12.36328125" style="57" customWidth="1"/>
    <col min="12070" max="12071" width="10.54296875" style="57" customWidth="1"/>
    <col min="12072" max="12072" width="12.36328125" style="57" customWidth="1"/>
    <col min="12073" max="12288" width="9" style="57"/>
    <col min="12289" max="12289" width="4.90625" style="57" customWidth="1"/>
    <col min="12290" max="12290" width="27.6328125" style="57" bestFit="1" customWidth="1"/>
    <col min="12291" max="12291" width="12.453125" style="57" bestFit="1" customWidth="1"/>
    <col min="12292" max="12292" width="12.08984375" style="57" bestFit="1" customWidth="1"/>
    <col min="12293" max="12294" width="10.54296875" style="57" customWidth="1"/>
    <col min="12295" max="12295" width="11.54296875" style="57" customWidth="1"/>
    <col min="12296" max="12296" width="10.54296875" style="57" customWidth="1"/>
    <col min="12297" max="12297" width="11.08984375" style="57" customWidth="1"/>
    <col min="12298" max="12298" width="11.6328125" style="57" customWidth="1"/>
    <col min="12299" max="12300" width="10.54296875" style="57" customWidth="1"/>
    <col min="12301" max="12301" width="11.54296875" style="57" customWidth="1"/>
    <col min="12302" max="12303" width="10.54296875" style="57" customWidth="1"/>
    <col min="12304" max="12304" width="11.54296875" style="57" customWidth="1"/>
    <col min="12305" max="12306" width="10.54296875" style="57" customWidth="1"/>
    <col min="12307" max="12307" width="12.36328125" style="57" customWidth="1"/>
    <col min="12308" max="12309" width="10.54296875" style="57" customWidth="1"/>
    <col min="12310" max="12310" width="12.36328125" style="57" customWidth="1"/>
    <col min="12311" max="12312" width="10.54296875" style="57" customWidth="1"/>
    <col min="12313" max="12313" width="12.36328125" style="57" customWidth="1"/>
    <col min="12314" max="12315" width="10.54296875" style="57" customWidth="1"/>
    <col min="12316" max="12316" width="12.36328125" style="57" customWidth="1"/>
    <col min="12317" max="12318" width="10.54296875" style="57" customWidth="1"/>
    <col min="12319" max="12319" width="12.36328125" style="57" customWidth="1"/>
    <col min="12320" max="12321" width="10.54296875" style="57" customWidth="1"/>
    <col min="12322" max="12322" width="12.36328125" style="57" customWidth="1"/>
    <col min="12323" max="12324" width="10.54296875" style="57" customWidth="1"/>
    <col min="12325" max="12325" width="12.36328125" style="57" customWidth="1"/>
    <col min="12326" max="12327" width="10.54296875" style="57" customWidth="1"/>
    <col min="12328" max="12328" width="12.36328125" style="57" customWidth="1"/>
    <col min="12329" max="12544" width="9" style="57"/>
    <col min="12545" max="12545" width="4.90625" style="57" customWidth="1"/>
    <col min="12546" max="12546" width="27.6328125" style="57" bestFit="1" customWidth="1"/>
    <col min="12547" max="12547" width="12.453125" style="57" bestFit="1" customWidth="1"/>
    <col min="12548" max="12548" width="12.08984375" style="57" bestFit="1" customWidth="1"/>
    <col min="12549" max="12550" width="10.54296875" style="57" customWidth="1"/>
    <col min="12551" max="12551" width="11.54296875" style="57" customWidth="1"/>
    <col min="12552" max="12552" width="10.54296875" style="57" customWidth="1"/>
    <col min="12553" max="12553" width="11.08984375" style="57" customWidth="1"/>
    <col min="12554" max="12554" width="11.6328125" style="57" customWidth="1"/>
    <col min="12555" max="12556" width="10.54296875" style="57" customWidth="1"/>
    <col min="12557" max="12557" width="11.54296875" style="57" customWidth="1"/>
    <col min="12558" max="12559" width="10.54296875" style="57" customWidth="1"/>
    <col min="12560" max="12560" width="11.54296875" style="57" customWidth="1"/>
    <col min="12561" max="12562" width="10.54296875" style="57" customWidth="1"/>
    <col min="12563" max="12563" width="12.36328125" style="57" customWidth="1"/>
    <col min="12564" max="12565" width="10.54296875" style="57" customWidth="1"/>
    <col min="12566" max="12566" width="12.36328125" style="57" customWidth="1"/>
    <col min="12567" max="12568" width="10.54296875" style="57" customWidth="1"/>
    <col min="12569" max="12569" width="12.36328125" style="57" customWidth="1"/>
    <col min="12570" max="12571" width="10.54296875" style="57" customWidth="1"/>
    <col min="12572" max="12572" width="12.36328125" style="57" customWidth="1"/>
    <col min="12573" max="12574" width="10.54296875" style="57" customWidth="1"/>
    <col min="12575" max="12575" width="12.36328125" style="57" customWidth="1"/>
    <col min="12576" max="12577" width="10.54296875" style="57" customWidth="1"/>
    <col min="12578" max="12578" width="12.36328125" style="57" customWidth="1"/>
    <col min="12579" max="12580" width="10.54296875" style="57" customWidth="1"/>
    <col min="12581" max="12581" width="12.36328125" style="57" customWidth="1"/>
    <col min="12582" max="12583" width="10.54296875" style="57" customWidth="1"/>
    <col min="12584" max="12584" width="12.36328125" style="57" customWidth="1"/>
    <col min="12585" max="12800" width="9" style="57"/>
    <col min="12801" max="12801" width="4.90625" style="57" customWidth="1"/>
    <col min="12802" max="12802" width="27.6328125" style="57" bestFit="1" customWidth="1"/>
    <col min="12803" max="12803" width="12.453125" style="57" bestFit="1" customWidth="1"/>
    <col min="12804" max="12804" width="12.08984375" style="57" bestFit="1" customWidth="1"/>
    <col min="12805" max="12806" width="10.54296875" style="57" customWidth="1"/>
    <col min="12807" max="12807" width="11.54296875" style="57" customWidth="1"/>
    <col min="12808" max="12808" width="10.54296875" style="57" customWidth="1"/>
    <col min="12809" max="12809" width="11.08984375" style="57" customWidth="1"/>
    <col min="12810" max="12810" width="11.6328125" style="57" customWidth="1"/>
    <col min="12811" max="12812" width="10.54296875" style="57" customWidth="1"/>
    <col min="12813" max="12813" width="11.54296875" style="57" customWidth="1"/>
    <col min="12814" max="12815" width="10.54296875" style="57" customWidth="1"/>
    <col min="12816" max="12816" width="11.54296875" style="57" customWidth="1"/>
    <col min="12817" max="12818" width="10.54296875" style="57" customWidth="1"/>
    <col min="12819" max="12819" width="12.36328125" style="57" customWidth="1"/>
    <col min="12820" max="12821" width="10.54296875" style="57" customWidth="1"/>
    <col min="12822" max="12822" width="12.36328125" style="57" customWidth="1"/>
    <col min="12823" max="12824" width="10.54296875" style="57" customWidth="1"/>
    <col min="12825" max="12825" width="12.36328125" style="57" customWidth="1"/>
    <col min="12826" max="12827" width="10.54296875" style="57" customWidth="1"/>
    <col min="12828" max="12828" width="12.36328125" style="57" customWidth="1"/>
    <col min="12829" max="12830" width="10.54296875" style="57" customWidth="1"/>
    <col min="12831" max="12831" width="12.36328125" style="57" customWidth="1"/>
    <col min="12832" max="12833" width="10.54296875" style="57" customWidth="1"/>
    <col min="12834" max="12834" width="12.36328125" style="57" customWidth="1"/>
    <col min="12835" max="12836" width="10.54296875" style="57" customWidth="1"/>
    <col min="12837" max="12837" width="12.36328125" style="57" customWidth="1"/>
    <col min="12838" max="12839" width="10.54296875" style="57" customWidth="1"/>
    <col min="12840" max="12840" width="12.36328125" style="57" customWidth="1"/>
    <col min="12841" max="13056" width="9" style="57"/>
    <col min="13057" max="13057" width="4.90625" style="57" customWidth="1"/>
    <col min="13058" max="13058" width="27.6328125" style="57" bestFit="1" customWidth="1"/>
    <col min="13059" max="13059" width="12.453125" style="57" bestFit="1" customWidth="1"/>
    <col min="13060" max="13060" width="12.08984375" style="57" bestFit="1" customWidth="1"/>
    <col min="13061" max="13062" width="10.54296875" style="57" customWidth="1"/>
    <col min="13063" max="13063" width="11.54296875" style="57" customWidth="1"/>
    <col min="13064" max="13064" width="10.54296875" style="57" customWidth="1"/>
    <col min="13065" max="13065" width="11.08984375" style="57" customWidth="1"/>
    <col min="13066" max="13066" width="11.6328125" style="57" customWidth="1"/>
    <col min="13067" max="13068" width="10.54296875" style="57" customWidth="1"/>
    <col min="13069" max="13069" width="11.54296875" style="57" customWidth="1"/>
    <col min="13070" max="13071" width="10.54296875" style="57" customWidth="1"/>
    <col min="13072" max="13072" width="11.54296875" style="57" customWidth="1"/>
    <col min="13073" max="13074" width="10.54296875" style="57" customWidth="1"/>
    <col min="13075" max="13075" width="12.36328125" style="57" customWidth="1"/>
    <col min="13076" max="13077" width="10.54296875" style="57" customWidth="1"/>
    <col min="13078" max="13078" width="12.36328125" style="57" customWidth="1"/>
    <col min="13079" max="13080" width="10.54296875" style="57" customWidth="1"/>
    <col min="13081" max="13081" width="12.36328125" style="57" customWidth="1"/>
    <col min="13082" max="13083" width="10.54296875" style="57" customWidth="1"/>
    <col min="13084" max="13084" width="12.36328125" style="57" customWidth="1"/>
    <col min="13085" max="13086" width="10.54296875" style="57" customWidth="1"/>
    <col min="13087" max="13087" width="12.36328125" style="57" customWidth="1"/>
    <col min="13088" max="13089" width="10.54296875" style="57" customWidth="1"/>
    <col min="13090" max="13090" width="12.36328125" style="57" customWidth="1"/>
    <col min="13091" max="13092" width="10.54296875" style="57" customWidth="1"/>
    <col min="13093" max="13093" width="12.36328125" style="57" customWidth="1"/>
    <col min="13094" max="13095" width="10.54296875" style="57" customWidth="1"/>
    <col min="13096" max="13096" width="12.36328125" style="57" customWidth="1"/>
    <col min="13097" max="13312" width="9" style="57"/>
    <col min="13313" max="13313" width="4.90625" style="57" customWidth="1"/>
    <col min="13314" max="13314" width="27.6328125" style="57" bestFit="1" customWidth="1"/>
    <col min="13315" max="13315" width="12.453125" style="57" bestFit="1" customWidth="1"/>
    <col min="13316" max="13316" width="12.08984375" style="57" bestFit="1" customWidth="1"/>
    <col min="13317" max="13318" width="10.54296875" style="57" customWidth="1"/>
    <col min="13319" max="13319" width="11.54296875" style="57" customWidth="1"/>
    <col min="13320" max="13320" width="10.54296875" style="57" customWidth="1"/>
    <col min="13321" max="13321" width="11.08984375" style="57" customWidth="1"/>
    <col min="13322" max="13322" width="11.6328125" style="57" customWidth="1"/>
    <col min="13323" max="13324" width="10.54296875" style="57" customWidth="1"/>
    <col min="13325" max="13325" width="11.54296875" style="57" customWidth="1"/>
    <col min="13326" max="13327" width="10.54296875" style="57" customWidth="1"/>
    <col min="13328" max="13328" width="11.54296875" style="57" customWidth="1"/>
    <col min="13329" max="13330" width="10.54296875" style="57" customWidth="1"/>
    <col min="13331" max="13331" width="12.36328125" style="57" customWidth="1"/>
    <col min="13332" max="13333" width="10.54296875" style="57" customWidth="1"/>
    <col min="13334" max="13334" width="12.36328125" style="57" customWidth="1"/>
    <col min="13335" max="13336" width="10.54296875" style="57" customWidth="1"/>
    <col min="13337" max="13337" width="12.36328125" style="57" customWidth="1"/>
    <col min="13338" max="13339" width="10.54296875" style="57" customWidth="1"/>
    <col min="13340" max="13340" width="12.36328125" style="57" customWidth="1"/>
    <col min="13341" max="13342" width="10.54296875" style="57" customWidth="1"/>
    <col min="13343" max="13343" width="12.36328125" style="57" customWidth="1"/>
    <col min="13344" max="13345" width="10.54296875" style="57" customWidth="1"/>
    <col min="13346" max="13346" width="12.36328125" style="57" customWidth="1"/>
    <col min="13347" max="13348" width="10.54296875" style="57" customWidth="1"/>
    <col min="13349" max="13349" width="12.36328125" style="57" customWidth="1"/>
    <col min="13350" max="13351" width="10.54296875" style="57" customWidth="1"/>
    <col min="13352" max="13352" width="12.36328125" style="57" customWidth="1"/>
    <col min="13353" max="13568" width="9" style="57"/>
    <col min="13569" max="13569" width="4.90625" style="57" customWidth="1"/>
    <col min="13570" max="13570" width="27.6328125" style="57" bestFit="1" customWidth="1"/>
    <col min="13571" max="13571" width="12.453125" style="57" bestFit="1" customWidth="1"/>
    <col min="13572" max="13572" width="12.08984375" style="57" bestFit="1" customWidth="1"/>
    <col min="13573" max="13574" width="10.54296875" style="57" customWidth="1"/>
    <col min="13575" max="13575" width="11.54296875" style="57" customWidth="1"/>
    <col min="13576" max="13576" width="10.54296875" style="57" customWidth="1"/>
    <col min="13577" max="13577" width="11.08984375" style="57" customWidth="1"/>
    <col min="13578" max="13578" width="11.6328125" style="57" customWidth="1"/>
    <col min="13579" max="13580" width="10.54296875" style="57" customWidth="1"/>
    <col min="13581" max="13581" width="11.54296875" style="57" customWidth="1"/>
    <col min="13582" max="13583" width="10.54296875" style="57" customWidth="1"/>
    <col min="13584" max="13584" width="11.54296875" style="57" customWidth="1"/>
    <col min="13585" max="13586" width="10.54296875" style="57" customWidth="1"/>
    <col min="13587" max="13587" width="12.36328125" style="57" customWidth="1"/>
    <col min="13588" max="13589" width="10.54296875" style="57" customWidth="1"/>
    <col min="13590" max="13590" width="12.36328125" style="57" customWidth="1"/>
    <col min="13591" max="13592" width="10.54296875" style="57" customWidth="1"/>
    <col min="13593" max="13593" width="12.36328125" style="57" customWidth="1"/>
    <col min="13594" max="13595" width="10.54296875" style="57" customWidth="1"/>
    <col min="13596" max="13596" width="12.36328125" style="57" customWidth="1"/>
    <col min="13597" max="13598" width="10.54296875" style="57" customWidth="1"/>
    <col min="13599" max="13599" width="12.36328125" style="57" customWidth="1"/>
    <col min="13600" max="13601" width="10.54296875" style="57" customWidth="1"/>
    <col min="13602" max="13602" width="12.36328125" style="57" customWidth="1"/>
    <col min="13603" max="13604" width="10.54296875" style="57" customWidth="1"/>
    <col min="13605" max="13605" width="12.36328125" style="57" customWidth="1"/>
    <col min="13606" max="13607" width="10.54296875" style="57" customWidth="1"/>
    <col min="13608" max="13608" width="12.36328125" style="57" customWidth="1"/>
    <col min="13609" max="13824" width="9" style="57"/>
    <col min="13825" max="13825" width="4.90625" style="57" customWidth="1"/>
    <col min="13826" max="13826" width="27.6328125" style="57" bestFit="1" customWidth="1"/>
    <col min="13827" max="13827" width="12.453125" style="57" bestFit="1" customWidth="1"/>
    <col min="13828" max="13828" width="12.08984375" style="57" bestFit="1" customWidth="1"/>
    <col min="13829" max="13830" width="10.54296875" style="57" customWidth="1"/>
    <col min="13831" max="13831" width="11.54296875" style="57" customWidth="1"/>
    <col min="13832" max="13832" width="10.54296875" style="57" customWidth="1"/>
    <col min="13833" max="13833" width="11.08984375" style="57" customWidth="1"/>
    <col min="13834" max="13834" width="11.6328125" style="57" customWidth="1"/>
    <col min="13835" max="13836" width="10.54296875" style="57" customWidth="1"/>
    <col min="13837" max="13837" width="11.54296875" style="57" customWidth="1"/>
    <col min="13838" max="13839" width="10.54296875" style="57" customWidth="1"/>
    <col min="13840" max="13840" width="11.54296875" style="57" customWidth="1"/>
    <col min="13841" max="13842" width="10.54296875" style="57" customWidth="1"/>
    <col min="13843" max="13843" width="12.36328125" style="57" customWidth="1"/>
    <col min="13844" max="13845" width="10.54296875" style="57" customWidth="1"/>
    <col min="13846" max="13846" width="12.36328125" style="57" customWidth="1"/>
    <col min="13847" max="13848" width="10.54296875" style="57" customWidth="1"/>
    <col min="13849" max="13849" width="12.36328125" style="57" customWidth="1"/>
    <col min="13850" max="13851" width="10.54296875" style="57" customWidth="1"/>
    <col min="13852" max="13852" width="12.36328125" style="57" customWidth="1"/>
    <col min="13853" max="13854" width="10.54296875" style="57" customWidth="1"/>
    <col min="13855" max="13855" width="12.36328125" style="57" customWidth="1"/>
    <col min="13856" max="13857" width="10.54296875" style="57" customWidth="1"/>
    <col min="13858" max="13858" width="12.36328125" style="57" customWidth="1"/>
    <col min="13859" max="13860" width="10.54296875" style="57" customWidth="1"/>
    <col min="13861" max="13861" width="12.36328125" style="57" customWidth="1"/>
    <col min="13862" max="13863" width="10.54296875" style="57" customWidth="1"/>
    <col min="13864" max="13864" width="12.36328125" style="57" customWidth="1"/>
    <col min="13865" max="14080" width="9" style="57"/>
    <col min="14081" max="14081" width="4.90625" style="57" customWidth="1"/>
    <col min="14082" max="14082" width="27.6328125" style="57" bestFit="1" customWidth="1"/>
    <col min="14083" max="14083" width="12.453125" style="57" bestFit="1" customWidth="1"/>
    <col min="14084" max="14084" width="12.08984375" style="57" bestFit="1" customWidth="1"/>
    <col min="14085" max="14086" width="10.54296875" style="57" customWidth="1"/>
    <col min="14087" max="14087" width="11.54296875" style="57" customWidth="1"/>
    <col min="14088" max="14088" width="10.54296875" style="57" customWidth="1"/>
    <col min="14089" max="14089" width="11.08984375" style="57" customWidth="1"/>
    <col min="14090" max="14090" width="11.6328125" style="57" customWidth="1"/>
    <col min="14091" max="14092" width="10.54296875" style="57" customWidth="1"/>
    <col min="14093" max="14093" width="11.54296875" style="57" customWidth="1"/>
    <col min="14094" max="14095" width="10.54296875" style="57" customWidth="1"/>
    <col min="14096" max="14096" width="11.54296875" style="57" customWidth="1"/>
    <col min="14097" max="14098" width="10.54296875" style="57" customWidth="1"/>
    <col min="14099" max="14099" width="12.36328125" style="57" customWidth="1"/>
    <col min="14100" max="14101" width="10.54296875" style="57" customWidth="1"/>
    <col min="14102" max="14102" width="12.36328125" style="57" customWidth="1"/>
    <col min="14103" max="14104" width="10.54296875" style="57" customWidth="1"/>
    <col min="14105" max="14105" width="12.36328125" style="57" customWidth="1"/>
    <col min="14106" max="14107" width="10.54296875" style="57" customWidth="1"/>
    <col min="14108" max="14108" width="12.36328125" style="57" customWidth="1"/>
    <col min="14109" max="14110" width="10.54296875" style="57" customWidth="1"/>
    <col min="14111" max="14111" width="12.36328125" style="57" customWidth="1"/>
    <col min="14112" max="14113" width="10.54296875" style="57" customWidth="1"/>
    <col min="14114" max="14114" width="12.36328125" style="57" customWidth="1"/>
    <col min="14115" max="14116" width="10.54296875" style="57" customWidth="1"/>
    <col min="14117" max="14117" width="12.36328125" style="57" customWidth="1"/>
    <col min="14118" max="14119" width="10.54296875" style="57" customWidth="1"/>
    <col min="14120" max="14120" width="12.36328125" style="57" customWidth="1"/>
    <col min="14121" max="14336" width="9" style="57"/>
    <col min="14337" max="14337" width="4.90625" style="57" customWidth="1"/>
    <col min="14338" max="14338" width="27.6328125" style="57" bestFit="1" customWidth="1"/>
    <col min="14339" max="14339" width="12.453125" style="57" bestFit="1" customWidth="1"/>
    <col min="14340" max="14340" width="12.08984375" style="57" bestFit="1" customWidth="1"/>
    <col min="14341" max="14342" width="10.54296875" style="57" customWidth="1"/>
    <col min="14343" max="14343" width="11.54296875" style="57" customWidth="1"/>
    <col min="14344" max="14344" width="10.54296875" style="57" customWidth="1"/>
    <col min="14345" max="14345" width="11.08984375" style="57" customWidth="1"/>
    <col min="14346" max="14346" width="11.6328125" style="57" customWidth="1"/>
    <col min="14347" max="14348" width="10.54296875" style="57" customWidth="1"/>
    <col min="14349" max="14349" width="11.54296875" style="57" customWidth="1"/>
    <col min="14350" max="14351" width="10.54296875" style="57" customWidth="1"/>
    <col min="14352" max="14352" width="11.54296875" style="57" customWidth="1"/>
    <col min="14353" max="14354" width="10.54296875" style="57" customWidth="1"/>
    <col min="14355" max="14355" width="12.36328125" style="57" customWidth="1"/>
    <col min="14356" max="14357" width="10.54296875" style="57" customWidth="1"/>
    <col min="14358" max="14358" width="12.36328125" style="57" customWidth="1"/>
    <col min="14359" max="14360" width="10.54296875" style="57" customWidth="1"/>
    <col min="14361" max="14361" width="12.36328125" style="57" customWidth="1"/>
    <col min="14362" max="14363" width="10.54296875" style="57" customWidth="1"/>
    <col min="14364" max="14364" width="12.36328125" style="57" customWidth="1"/>
    <col min="14365" max="14366" width="10.54296875" style="57" customWidth="1"/>
    <col min="14367" max="14367" width="12.36328125" style="57" customWidth="1"/>
    <col min="14368" max="14369" width="10.54296875" style="57" customWidth="1"/>
    <col min="14370" max="14370" width="12.36328125" style="57" customWidth="1"/>
    <col min="14371" max="14372" width="10.54296875" style="57" customWidth="1"/>
    <col min="14373" max="14373" width="12.36328125" style="57" customWidth="1"/>
    <col min="14374" max="14375" width="10.54296875" style="57" customWidth="1"/>
    <col min="14376" max="14376" width="12.36328125" style="57" customWidth="1"/>
    <col min="14377" max="14592" width="9" style="57"/>
    <col min="14593" max="14593" width="4.90625" style="57" customWidth="1"/>
    <col min="14594" max="14594" width="27.6328125" style="57" bestFit="1" customWidth="1"/>
    <col min="14595" max="14595" width="12.453125" style="57" bestFit="1" customWidth="1"/>
    <col min="14596" max="14596" width="12.08984375" style="57" bestFit="1" customWidth="1"/>
    <col min="14597" max="14598" width="10.54296875" style="57" customWidth="1"/>
    <col min="14599" max="14599" width="11.54296875" style="57" customWidth="1"/>
    <col min="14600" max="14600" width="10.54296875" style="57" customWidth="1"/>
    <col min="14601" max="14601" width="11.08984375" style="57" customWidth="1"/>
    <col min="14602" max="14602" width="11.6328125" style="57" customWidth="1"/>
    <col min="14603" max="14604" width="10.54296875" style="57" customWidth="1"/>
    <col min="14605" max="14605" width="11.54296875" style="57" customWidth="1"/>
    <col min="14606" max="14607" width="10.54296875" style="57" customWidth="1"/>
    <col min="14608" max="14608" width="11.54296875" style="57" customWidth="1"/>
    <col min="14609" max="14610" width="10.54296875" style="57" customWidth="1"/>
    <col min="14611" max="14611" width="12.36328125" style="57" customWidth="1"/>
    <col min="14612" max="14613" width="10.54296875" style="57" customWidth="1"/>
    <col min="14614" max="14614" width="12.36328125" style="57" customWidth="1"/>
    <col min="14615" max="14616" width="10.54296875" style="57" customWidth="1"/>
    <col min="14617" max="14617" width="12.36328125" style="57" customWidth="1"/>
    <col min="14618" max="14619" width="10.54296875" style="57" customWidth="1"/>
    <col min="14620" max="14620" width="12.36328125" style="57" customWidth="1"/>
    <col min="14621" max="14622" width="10.54296875" style="57" customWidth="1"/>
    <col min="14623" max="14623" width="12.36328125" style="57" customWidth="1"/>
    <col min="14624" max="14625" width="10.54296875" style="57" customWidth="1"/>
    <col min="14626" max="14626" width="12.36328125" style="57" customWidth="1"/>
    <col min="14627" max="14628" width="10.54296875" style="57" customWidth="1"/>
    <col min="14629" max="14629" width="12.36328125" style="57" customWidth="1"/>
    <col min="14630" max="14631" width="10.54296875" style="57" customWidth="1"/>
    <col min="14632" max="14632" width="12.36328125" style="57" customWidth="1"/>
    <col min="14633" max="14848" width="9" style="57"/>
    <col min="14849" max="14849" width="4.90625" style="57" customWidth="1"/>
    <col min="14850" max="14850" width="27.6328125" style="57" bestFit="1" customWidth="1"/>
    <col min="14851" max="14851" width="12.453125" style="57" bestFit="1" customWidth="1"/>
    <col min="14852" max="14852" width="12.08984375" style="57" bestFit="1" customWidth="1"/>
    <col min="14853" max="14854" width="10.54296875" style="57" customWidth="1"/>
    <col min="14855" max="14855" width="11.54296875" style="57" customWidth="1"/>
    <col min="14856" max="14856" width="10.54296875" style="57" customWidth="1"/>
    <col min="14857" max="14857" width="11.08984375" style="57" customWidth="1"/>
    <col min="14858" max="14858" width="11.6328125" style="57" customWidth="1"/>
    <col min="14859" max="14860" width="10.54296875" style="57" customWidth="1"/>
    <col min="14861" max="14861" width="11.54296875" style="57" customWidth="1"/>
    <col min="14862" max="14863" width="10.54296875" style="57" customWidth="1"/>
    <col min="14864" max="14864" width="11.54296875" style="57" customWidth="1"/>
    <col min="14865" max="14866" width="10.54296875" style="57" customWidth="1"/>
    <col min="14867" max="14867" width="12.36328125" style="57" customWidth="1"/>
    <col min="14868" max="14869" width="10.54296875" style="57" customWidth="1"/>
    <col min="14870" max="14870" width="12.36328125" style="57" customWidth="1"/>
    <col min="14871" max="14872" width="10.54296875" style="57" customWidth="1"/>
    <col min="14873" max="14873" width="12.36328125" style="57" customWidth="1"/>
    <col min="14874" max="14875" width="10.54296875" style="57" customWidth="1"/>
    <col min="14876" max="14876" width="12.36328125" style="57" customWidth="1"/>
    <col min="14877" max="14878" width="10.54296875" style="57" customWidth="1"/>
    <col min="14879" max="14879" width="12.36328125" style="57" customWidth="1"/>
    <col min="14880" max="14881" width="10.54296875" style="57" customWidth="1"/>
    <col min="14882" max="14882" width="12.36328125" style="57" customWidth="1"/>
    <col min="14883" max="14884" width="10.54296875" style="57" customWidth="1"/>
    <col min="14885" max="14885" width="12.36328125" style="57" customWidth="1"/>
    <col min="14886" max="14887" width="10.54296875" style="57" customWidth="1"/>
    <col min="14888" max="14888" width="12.36328125" style="57" customWidth="1"/>
    <col min="14889" max="15104" width="9" style="57"/>
    <col min="15105" max="15105" width="4.90625" style="57" customWidth="1"/>
    <col min="15106" max="15106" width="27.6328125" style="57" bestFit="1" customWidth="1"/>
    <col min="15107" max="15107" width="12.453125" style="57" bestFit="1" customWidth="1"/>
    <col min="15108" max="15108" width="12.08984375" style="57" bestFit="1" customWidth="1"/>
    <col min="15109" max="15110" width="10.54296875" style="57" customWidth="1"/>
    <col min="15111" max="15111" width="11.54296875" style="57" customWidth="1"/>
    <col min="15112" max="15112" width="10.54296875" style="57" customWidth="1"/>
    <col min="15113" max="15113" width="11.08984375" style="57" customWidth="1"/>
    <col min="15114" max="15114" width="11.6328125" style="57" customWidth="1"/>
    <col min="15115" max="15116" width="10.54296875" style="57" customWidth="1"/>
    <col min="15117" max="15117" width="11.54296875" style="57" customWidth="1"/>
    <col min="15118" max="15119" width="10.54296875" style="57" customWidth="1"/>
    <col min="15120" max="15120" width="11.54296875" style="57" customWidth="1"/>
    <col min="15121" max="15122" width="10.54296875" style="57" customWidth="1"/>
    <col min="15123" max="15123" width="12.36328125" style="57" customWidth="1"/>
    <col min="15124" max="15125" width="10.54296875" style="57" customWidth="1"/>
    <col min="15126" max="15126" width="12.36328125" style="57" customWidth="1"/>
    <col min="15127" max="15128" width="10.54296875" style="57" customWidth="1"/>
    <col min="15129" max="15129" width="12.36328125" style="57" customWidth="1"/>
    <col min="15130" max="15131" width="10.54296875" style="57" customWidth="1"/>
    <col min="15132" max="15132" width="12.36328125" style="57" customWidth="1"/>
    <col min="15133" max="15134" width="10.54296875" style="57" customWidth="1"/>
    <col min="15135" max="15135" width="12.36328125" style="57" customWidth="1"/>
    <col min="15136" max="15137" width="10.54296875" style="57" customWidth="1"/>
    <col min="15138" max="15138" width="12.36328125" style="57" customWidth="1"/>
    <col min="15139" max="15140" width="10.54296875" style="57" customWidth="1"/>
    <col min="15141" max="15141" width="12.36328125" style="57" customWidth="1"/>
    <col min="15142" max="15143" width="10.54296875" style="57" customWidth="1"/>
    <col min="15144" max="15144" width="12.36328125" style="57" customWidth="1"/>
    <col min="15145" max="15360" width="9" style="57"/>
    <col min="15361" max="15361" width="4.90625" style="57" customWidth="1"/>
    <col min="15362" max="15362" width="27.6328125" style="57" bestFit="1" customWidth="1"/>
    <col min="15363" max="15363" width="12.453125" style="57" bestFit="1" customWidth="1"/>
    <col min="15364" max="15364" width="12.08984375" style="57" bestFit="1" customWidth="1"/>
    <col min="15365" max="15366" width="10.54296875" style="57" customWidth="1"/>
    <col min="15367" max="15367" width="11.54296875" style="57" customWidth="1"/>
    <col min="15368" max="15368" width="10.54296875" style="57" customWidth="1"/>
    <col min="15369" max="15369" width="11.08984375" style="57" customWidth="1"/>
    <col min="15370" max="15370" width="11.6328125" style="57" customWidth="1"/>
    <col min="15371" max="15372" width="10.54296875" style="57" customWidth="1"/>
    <col min="15373" max="15373" width="11.54296875" style="57" customWidth="1"/>
    <col min="15374" max="15375" width="10.54296875" style="57" customWidth="1"/>
    <col min="15376" max="15376" width="11.54296875" style="57" customWidth="1"/>
    <col min="15377" max="15378" width="10.54296875" style="57" customWidth="1"/>
    <col min="15379" max="15379" width="12.36328125" style="57" customWidth="1"/>
    <col min="15380" max="15381" width="10.54296875" style="57" customWidth="1"/>
    <col min="15382" max="15382" width="12.36328125" style="57" customWidth="1"/>
    <col min="15383" max="15384" width="10.54296875" style="57" customWidth="1"/>
    <col min="15385" max="15385" width="12.36328125" style="57" customWidth="1"/>
    <col min="15386" max="15387" width="10.54296875" style="57" customWidth="1"/>
    <col min="15388" max="15388" width="12.36328125" style="57" customWidth="1"/>
    <col min="15389" max="15390" width="10.54296875" style="57" customWidth="1"/>
    <col min="15391" max="15391" width="12.36328125" style="57" customWidth="1"/>
    <col min="15392" max="15393" width="10.54296875" style="57" customWidth="1"/>
    <col min="15394" max="15394" width="12.36328125" style="57" customWidth="1"/>
    <col min="15395" max="15396" width="10.54296875" style="57" customWidth="1"/>
    <col min="15397" max="15397" width="12.36328125" style="57" customWidth="1"/>
    <col min="15398" max="15399" width="10.54296875" style="57" customWidth="1"/>
    <col min="15400" max="15400" width="12.36328125" style="57" customWidth="1"/>
    <col min="15401" max="15616" width="9" style="57"/>
    <col min="15617" max="15617" width="4.90625" style="57" customWidth="1"/>
    <col min="15618" max="15618" width="27.6328125" style="57" bestFit="1" customWidth="1"/>
    <col min="15619" max="15619" width="12.453125" style="57" bestFit="1" customWidth="1"/>
    <col min="15620" max="15620" width="12.08984375" style="57" bestFit="1" customWidth="1"/>
    <col min="15621" max="15622" width="10.54296875" style="57" customWidth="1"/>
    <col min="15623" max="15623" width="11.54296875" style="57" customWidth="1"/>
    <col min="15624" max="15624" width="10.54296875" style="57" customWidth="1"/>
    <col min="15625" max="15625" width="11.08984375" style="57" customWidth="1"/>
    <col min="15626" max="15626" width="11.6328125" style="57" customWidth="1"/>
    <col min="15627" max="15628" width="10.54296875" style="57" customWidth="1"/>
    <col min="15629" max="15629" width="11.54296875" style="57" customWidth="1"/>
    <col min="15630" max="15631" width="10.54296875" style="57" customWidth="1"/>
    <col min="15632" max="15632" width="11.54296875" style="57" customWidth="1"/>
    <col min="15633" max="15634" width="10.54296875" style="57" customWidth="1"/>
    <col min="15635" max="15635" width="12.36328125" style="57" customWidth="1"/>
    <col min="15636" max="15637" width="10.54296875" style="57" customWidth="1"/>
    <col min="15638" max="15638" width="12.36328125" style="57" customWidth="1"/>
    <col min="15639" max="15640" width="10.54296875" style="57" customWidth="1"/>
    <col min="15641" max="15641" width="12.36328125" style="57" customWidth="1"/>
    <col min="15642" max="15643" width="10.54296875" style="57" customWidth="1"/>
    <col min="15644" max="15644" width="12.36328125" style="57" customWidth="1"/>
    <col min="15645" max="15646" width="10.54296875" style="57" customWidth="1"/>
    <col min="15647" max="15647" width="12.36328125" style="57" customWidth="1"/>
    <col min="15648" max="15649" width="10.54296875" style="57" customWidth="1"/>
    <col min="15650" max="15650" width="12.36328125" style="57" customWidth="1"/>
    <col min="15651" max="15652" width="10.54296875" style="57" customWidth="1"/>
    <col min="15653" max="15653" width="12.36328125" style="57" customWidth="1"/>
    <col min="15654" max="15655" width="10.54296875" style="57" customWidth="1"/>
    <col min="15656" max="15656" width="12.36328125" style="57" customWidth="1"/>
    <col min="15657" max="15872" width="9" style="57"/>
    <col min="15873" max="15873" width="4.90625" style="57" customWidth="1"/>
    <col min="15874" max="15874" width="27.6328125" style="57" bestFit="1" customWidth="1"/>
    <col min="15875" max="15875" width="12.453125" style="57" bestFit="1" customWidth="1"/>
    <col min="15876" max="15876" width="12.08984375" style="57" bestFit="1" customWidth="1"/>
    <col min="15877" max="15878" width="10.54296875" style="57" customWidth="1"/>
    <col min="15879" max="15879" width="11.54296875" style="57" customWidth="1"/>
    <col min="15880" max="15880" width="10.54296875" style="57" customWidth="1"/>
    <col min="15881" max="15881" width="11.08984375" style="57" customWidth="1"/>
    <col min="15882" max="15882" width="11.6328125" style="57" customWidth="1"/>
    <col min="15883" max="15884" width="10.54296875" style="57" customWidth="1"/>
    <col min="15885" max="15885" width="11.54296875" style="57" customWidth="1"/>
    <col min="15886" max="15887" width="10.54296875" style="57" customWidth="1"/>
    <col min="15888" max="15888" width="11.54296875" style="57" customWidth="1"/>
    <col min="15889" max="15890" width="10.54296875" style="57" customWidth="1"/>
    <col min="15891" max="15891" width="12.36328125" style="57" customWidth="1"/>
    <col min="15892" max="15893" width="10.54296875" style="57" customWidth="1"/>
    <col min="15894" max="15894" width="12.36328125" style="57" customWidth="1"/>
    <col min="15895" max="15896" width="10.54296875" style="57" customWidth="1"/>
    <col min="15897" max="15897" width="12.36328125" style="57" customWidth="1"/>
    <col min="15898" max="15899" width="10.54296875" style="57" customWidth="1"/>
    <col min="15900" max="15900" width="12.36328125" style="57" customWidth="1"/>
    <col min="15901" max="15902" width="10.54296875" style="57" customWidth="1"/>
    <col min="15903" max="15903" width="12.36328125" style="57" customWidth="1"/>
    <col min="15904" max="15905" width="10.54296875" style="57" customWidth="1"/>
    <col min="15906" max="15906" width="12.36328125" style="57" customWidth="1"/>
    <col min="15907" max="15908" width="10.54296875" style="57" customWidth="1"/>
    <col min="15909" max="15909" width="12.36328125" style="57" customWidth="1"/>
    <col min="15910" max="15911" width="10.54296875" style="57" customWidth="1"/>
    <col min="15912" max="15912" width="12.36328125" style="57" customWidth="1"/>
    <col min="15913" max="16128" width="9" style="57"/>
    <col min="16129" max="16129" width="4.90625" style="57" customWidth="1"/>
    <col min="16130" max="16130" width="27.6328125" style="57" bestFit="1" customWidth="1"/>
    <col min="16131" max="16131" width="12.453125" style="57" bestFit="1" customWidth="1"/>
    <col min="16132" max="16132" width="12.08984375" style="57" bestFit="1" customWidth="1"/>
    <col min="16133" max="16134" width="10.54296875" style="57" customWidth="1"/>
    <col min="16135" max="16135" width="11.54296875" style="57" customWidth="1"/>
    <col min="16136" max="16136" width="10.54296875" style="57" customWidth="1"/>
    <col min="16137" max="16137" width="11.08984375" style="57" customWidth="1"/>
    <col min="16138" max="16138" width="11.6328125" style="57" customWidth="1"/>
    <col min="16139" max="16140" width="10.54296875" style="57" customWidth="1"/>
    <col min="16141" max="16141" width="11.54296875" style="57" customWidth="1"/>
    <col min="16142" max="16143" width="10.54296875" style="57" customWidth="1"/>
    <col min="16144" max="16144" width="11.54296875" style="57" customWidth="1"/>
    <col min="16145" max="16146" width="10.54296875" style="57" customWidth="1"/>
    <col min="16147" max="16147" width="12.36328125" style="57" customWidth="1"/>
    <col min="16148" max="16149" width="10.54296875" style="57" customWidth="1"/>
    <col min="16150" max="16150" width="12.36328125" style="57" customWidth="1"/>
    <col min="16151" max="16152" width="10.54296875" style="57" customWidth="1"/>
    <col min="16153" max="16153" width="12.36328125" style="57" customWidth="1"/>
    <col min="16154" max="16155" width="10.54296875" style="57" customWidth="1"/>
    <col min="16156" max="16156" width="12.36328125" style="57" customWidth="1"/>
    <col min="16157" max="16158" width="10.54296875" style="57" customWidth="1"/>
    <col min="16159" max="16159" width="12.36328125" style="57" customWidth="1"/>
    <col min="16160" max="16161" width="10.54296875" style="57" customWidth="1"/>
    <col min="16162" max="16162" width="12.36328125" style="57" customWidth="1"/>
    <col min="16163" max="16164" width="10.54296875" style="57" customWidth="1"/>
    <col min="16165" max="16165" width="12.36328125" style="57" customWidth="1"/>
    <col min="16166" max="16167" width="10.54296875" style="57" customWidth="1"/>
    <col min="16168" max="16168" width="12.36328125" style="57" customWidth="1"/>
    <col min="16169" max="16384" width="9" style="57"/>
  </cols>
  <sheetData>
    <row r="1" spans="1:60" s="28" customFormat="1" ht="15.5" x14ac:dyDescent="0.35">
      <c r="A1" s="27" t="s">
        <v>745</v>
      </c>
      <c r="C1" s="27"/>
      <c r="E1" s="27"/>
      <c r="F1" s="27"/>
      <c r="G1" s="29"/>
      <c r="H1" s="27"/>
      <c r="I1" s="30"/>
      <c r="J1" s="31"/>
      <c r="K1" s="32"/>
      <c r="L1" s="33"/>
      <c r="N1" s="34"/>
      <c r="O1" s="32"/>
      <c r="P1" s="33"/>
      <c r="R1" s="34"/>
      <c r="V1" s="34"/>
      <c r="Z1" s="35"/>
      <c r="AD1" s="35"/>
      <c r="AH1" s="35"/>
      <c r="AL1" s="36"/>
      <c r="AP1" s="34"/>
      <c r="AT1" s="35"/>
      <c r="AX1" s="37"/>
      <c r="BB1" s="37"/>
      <c r="BH1" s="27"/>
    </row>
    <row r="2" spans="1:60" s="39" customFormat="1" x14ac:dyDescent="0.35">
      <c r="A2" s="38" t="s">
        <v>746</v>
      </c>
      <c r="C2" s="38"/>
      <c r="E2" s="38"/>
      <c r="F2" s="38"/>
      <c r="G2" s="29"/>
      <c r="H2" s="38"/>
      <c r="I2" s="30"/>
      <c r="J2" s="31"/>
      <c r="K2" s="40"/>
      <c r="L2" s="41"/>
      <c r="N2" s="42"/>
      <c r="O2" s="43"/>
      <c r="P2" s="41"/>
      <c r="R2" s="42"/>
      <c r="V2" s="42"/>
      <c r="Z2" s="44"/>
      <c r="AD2" s="44"/>
      <c r="AH2" s="44"/>
      <c r="AL2" s="45"/>
      <c r="AO2" s="46"/>
      <c r="AP2" s="47"/>
      <c r="AT2" s="44"/>
      <c r="AX2" s="48"/>
      <c r="BB2" s="48"/>
      <c r="BH2" s="38"/>
    </row>
    <row r="3" spans="1:60" s="49" customFormat="1" ht="15.5" x14ac:dyDescent="0.35">
      <c r="A3" s="27" t="s">
        <v>946</v>
      </c>
      <c r="C3" s="27"/>
      <c r="D3" s="28"/>
      <c r="E3" s="27"/>
      <c r="F3" s="27"/>
      <c r="G3" s="29"/>
      <c r="H3" s="27"/>
      <c r="I3" s="30"/>
      <c r="J3" s="31"/>
      <c r="K3" s="50"/>
      <c r="L3" s="51"/>
      <c r="N3" s="52"/>
      <c r="O3" s="50"/>
      <c r="P3" s="51"/>
      <c r="R3" s="52"/>
      <c r="V3" s="52"/>
      <c r="Z3" s="53"/>
      <c r="AD3" s="53"/>
      <c r="AH3" s="53"/>
      <c r="AL3" s="54"/>
      <c r="AP3" s="52"/>
      <c r="AT3" s="53"/>
      <c r="AX3" s="55"/>
      <c r="BB3" s="55"/>
      <c r="BH3" s="27"/>
    </row>
    <row r="4" spans="1:60" ht="15.5" x14ac:dyDescent="0.35">
      <c r="A4" s="56" t="s">
        <v>2003</v>
      </c>
    </row>
    <row r="6" spans="1:60" x14ac:dyDescent="0.35">
      <c r="C6" s="57">
        <v>1</v>
      </c>
      <c r="D6" s="58">
        <f>+C6+1</f>
        <v>2</v>
      </c>
      <c r="E6" s="58">
        <f t="shared" ref="E6:AP6" si="0">+D6+1</f>
        <v>3</v>
      </c>
      <c r="F6" s="58">
        <f t="shared" si="0"/>
        <v>4</v>
      </c>
      <c r="G6" s="58">
        <f t="shared" si="0"/>
        <v>5</v>
      </c>
      <c r="H6" s="58">
        <f t="shared" si="0"/>
        <v>6</v>
      </c>
      <c r="I6" s="58">
        <f t="shared" si="0"/>
        <v>7</v>
      </c>
      <c r="J6" s="58">
        <f t="shared" si="0"/>
        <v>8</v>
      </c>
      <c r="K6" s="58">
        <f t="shared" si="0"/>
        <v>9</v>
      </c>
      <c r="L6" s="58">
        <f t="shared" si="0"/>
        <v>10</v>
      </c>
      <c r="M6" s="58">
        <f t="shared" si="0"/>
        <v>11</v>
      </c>
      <c r="N6" s="58">
        <f t="shared" si="0"/>
        <v>12</v>
      </c>
      <c r="O6" s="58">
        <f t="shared" si="0"/>
        <v>13</v>
      </c>
      <c r="P6" s="58">
        <f t="shared" si="0"/>
        <v>14</v>
      </c>
      <c r="Q6" s="58">
        <f t="shared" si="0"/>
        <v>15</v>
      </c>
      <c r="R6" s="58">
        <f t="shared" si="0"/>
        <v>16</v>
      </c>
      <c r="S6" s="58">
        <f t="shared" si="0"/>
        <v>17</v>
      </c>
      <c r="T6" s="58">
        <f t="shared" si="0"/>
        <v>18</v>
      </c>
      <c r="U6" s="58">
        <f t="shared" si="0"/>
        <v>19</v>
      </c>
      <c r="V6" s="58">
        <f t="shared" si="0"/>
        <v>20</v>
      </c>
      <c r="W6" s="58">
        <f t="shared" si="0"/>
        <v>21</v>
      </c>
      <c r="X6" s="58">
        <f t="shared" si="0"/>
        <v>22</v>
      </c>
      <c r="Y6" s="58">
        <f t="shared" si="0"/>
        <v>23</v>
      </c>
      <c r="Z6" s="58">
        <f t="shared" si="0"/>
        <v>24</v>
      </c>
      <c r="AA6" s="58">
        <f t="shared" si="0"/>
        <v>25</v>
      </c>
      <c r="AB6" s="58">
        <f t="shared" si="0"/>
        <v>26</v>
      </c>
      <c r="AC6" s="58">
        <f t="shared" si="0"/>
        <v>27</v>
      </c>
      <c r="AD6" s="58">
        <f t="shared" si="0"/>
        <v>28</v>
      </c>
      <c r="AE6" s="58">
        <f t="shared" si="0"/>
        <v>29</v>
      </c>
      <c r="AF6" s="58">
        <f t="shared" si="0"/>
        <v>30</v>
      </c>
      <c r="AG6" s="58">
        <f t="shared" si="0"/>
        <v>31</v>
      </c>
      <c r="AH6" s="58">
        <f t="shared" si="0"/>
        <v>32</v>
      </c>
      <c r="AI6" s="58">
        <f t="shared" si="0"/>
        <v>33</v>
      </c>
      <c r="AJ6" s="58">
        <f t="shared" si="0"/>
        <v>34</v>
      </c>
      <c r="AK6" s="58">
        <f t="shared" si="0"/>
        <v>35</v>
      </c>
      <c r="AL6" s="58">
        <f t="shared" si="0"/>
        <v>36</v>
      </c>
      <c r="AM6" s="58">
        <f t="shared" si="0"/>
        <v>37</v>
      </c>
      <c r="AN6" s="58">
        <f t="shared" si="0"/>
        <v>38</v>
      </c>
      <c r="AO6" s="58">
        <f t="shared" si="0"/>
        <v>39</v>
      </c>
      <c r="AP6" s="58">
        <f t="shared" si="0"/>
        <v>40</v>
      </c>
    </row>
    <row r="7" spans="1:60" s="59" customFormat="1" x14ac:dyDescent="0.35">
      <c r="A7" s="105" t="s">
        <v>747</v>
      </c>
      <c r="B7" s="105" t="s">
        <v>947</v>
      </c>
      <c r="C7" s="105" t="s">
        <v>948</v>
      </c>
      <c r="D7" s="106" t="s">
        <v>949</v>
      </c>
      <c r="E7" s="103" t="s">
        <v>750</v>
      </c>
      <c r="F7" s="103"/>
      <c r="G7" s="103"/>
      <c r="H7" s="103" t="s">
        <v>950</v>
      </c>
      <c r="I7" s="103"/>
      <c r="J7" s="103"/>
      <c r="K7" s="103" t="s">
        <v>752</v>
      </c>
      <c r="L7" s="103"/>
      <c r="M7" s="103"/>
      <c r="N7" s="103" t="s">
        <v>753</v>
      </c>
      <c r="O7" s="103"/>
      <c r="P7" s="103"/>
      <c r="Q7" s="103" t="s">
        <v>951</v>
      </c>
      <c r="R7" s="103"/>
      <c r="S7" s="103"/>
      <c r="T7" s="103" t="s">
        <v>755</v>
      </c>
      <c r="U7" s="103"/>
      <c r="V7" s="103"/>
      <c r="W7" s="103" t="s">
        <v>756</v>
      </c>
      <c r="X7" s="103"/>
      <c r="Y7" s="103"/>
      <c r="Z7" s="103" t="s">
        <v>952</v>
      </c>
      <c r="AA7" s="103"/>
      <c r="AB7" s="103"/>
      <c r="AC7" s="103" t="s">
        <v>758</v>
      </c>
      <c r="AD7" s="103"/>
      <c r="AE7" s="103"/>
      <c r="AF7" s="103" t="s">
        <v>953</v>
      </c>
      <c r="AG7" s="103"/>
      <c r="AH7" s="103"/>
      <c r="AI7" s="103" t="s">
        <v>954</v>
      </c>
      <c r="AJ7" s="103"/>
      <c r="AK7" s="103"/>
      <c r="AL7" s="103" t="s">
        <v>955</v>
      </c>
      <c r="AM7" s="103"/>
      <c r="AN7" s="103"/>
      <c r="AO7" s="104" t="s">
        <v>1207</v>
      </c>
      <c r="AP7" s="104"/>
    </row>
    <row r="8" spans="1:60" s="59" customFormat="1" x14ac:dyDescent="0.35">
      <c r="A8" s="105"/>
      <c r="B8" s="105"/>
      <c r="C8" s="105"/>
      <c r="D8" s="106"/>
      <c r="E8" s="60" t="s">
        <v>956</v>
      </c>
      <c r="F8" s="60" t="s">
        <v>957</v>
      </c>
      <c r="G8" s="60" t="s">
        <v>958</v>
      </c>
      <c r="H8" s="60" t="s">
        <v>956</v>
      </c>
      <c r="I8" s="60" t="s">
        <v>957</v>
      </c>
      <c r="J8" s="60" t="s">
        <v>958</v>
      </c>
      <c r="K8" s="60" t="s">
        <v>956</v>
      </c>
      <c r="L8" s="60" t="s">
        <v>957</v>
      </c>
      <c r="M8" s="60" t="s">
        <v>958</v>
      </c>
      <c r="N8" s="60" t="s">
        <v>956</v>
      </c>
      <c r="O8" s="60" t="s">
        <v>957</v>
      </c>
      <c r="P8" s="60" t="s">
        <v>958</v>
      </c>
      <c r="Q8" s="60" t="s">
        <v>956</v>
      </c>
      <c r="R8" s="60" t="s">
        <v>957</v>
      </c>
      <c r="S8" s="60" t="s">
        <v>958</v>
      </c>
      <c r="T8" s="60" t="s">
        <v>956</v>
      </c>
      <c r="U8" s="60" t="s">
        <v>957</v>
      </c>
      <c r="V8" s="60" t="s">
        <v>958</v>
      </c>
      <c r="W8" s="60" t="s">
        <v>956</v>
      </c>
      <c r="X8" s="60" t="s">
        <v>957</v>
      </c>
      <c r="Y8" s="60" t="s">
        <v>958</v>
      </c>
      <c r="Z8" s="60" t="s">
        <v>956</v>
      </c>
      <c r="AA8" s="60" t="s">
        <v>957</v>
      </c>
      <c r="AB8" s="60" t="s">
        <v>958</v>
      </c>
      <c r="AC8" s="60" t="s">
        <v>956</v>
      </c>
      <c r="AD8" s="60" t="s">
        <v>957</v>
      </c>
      <c r="AE8" s="60" t="s">
        <v>958</v>
      </c>
      <c r="AF8" s="60" t="s">
        <v>956</v>
      </c>
      <c r="AG8" s="60" t="s">
        <v>957</v>
      </c>
      <c r="AH8" s="60" t="s">
        <v>958</v>
      </c>
      <c r="AI8" s="60" t="s">
        <v>956</v>
      </c>
      <c r="AJ8" s="60" t="s">
        <v>957</v>
      </c>
      <c r="AK8" s="60" t="s">
        <v>958</v>
      </c>
      <c r="AL8" s="60" t="s">
        <v>956</v>
      </c>
      <c r="AM8" s="60" t="s">
        <v>957</v>
      </c>
      <c r="AN8" s="60" t="s">
        <v>958</v>
      </c>
      <c r="AO8" s="59" t="s">
        <v>956</v>
      </c>
      <c r="AP8" s="59" t="s">
        <v>957</v>
      </c>
    </row>
    <row r="9" spans="1:60" hidden="1" x14ac:dyDescent="0.35">
      <c r="A9" s="61">
        <v>1</v>
      </c>
      <c r="B9" s="62" t="s">
        <v>1951</v>
      </c>
      <c r="C9" s="62" t="s">
        <v>1952</v>
      </c>
      <c r="D9" s="66">
        <f>VLOOKUP($C9,'End Stock 2024'!$B$7:$C$1030,2,FALSE)</f>
        <v>1698</v>
      </c>
      <c r="E9" s="63">
        <f>VLOOKUP($C9,ROP200F!$C$6:$O$994,2,FALSE)</f>
        <v>3569</v>
      </c>
      <c r="F9" s="63">
        <f>VLOOKUP($C9,'ROP100'!$B$6:$P$565,4,FALSE)</f>
        <v>5000</v>
      </c>
      <c r="G9" s="63">
        <f>+D9+F9-E9</f>
        <v>3129</v>
      </c>
      <c r="H9" s="63">
        <f>VLOOKUP($C9,ROP200F!$C$6:$O$994,3,FALSE)</f>
        <v>3569</v>
      </c>
      <c r="I9" s="63">
        <f>VLOOKUP($C9,'ROP100'!$B$6:$P$565,5,FALSE)</f>
        <v>5000</v>
      </c>
      <c r="J9" s="63">
        <f>+G9+I9-H9</f>
        <v>4560</v>
      </c>
      <c r="K9" s="63">
        <f>VLOOKUP($C9,ROP200F!$C$6:$O$994,4,FALSE)</f>
        <v>3569</v>
      </c>
      <c r="L9" s="63">
        <f>VLOOKUP($C9,'ROP100'!$B$6:$P$565,6,FALSE)</f>
        <v>5000</v>
      </c>
      <c r="M9" s="63">
        <f>+J9+L9-K9</f>
        <v>5991</v>
      </c>
      <c r="N9" s="63">
        <f>VLOOKUP($C9,ROP200F!$C$6:$O$994,5,FALSE)</f>
        <v>1784</v>
      </c>
      <c r="O9" s="63">
        <f>VLOOKUP($C9,'ROP100'!$B$6:$P$565,7,FALSE)</f>
        <v>0</v>
      </c>
      <c r="P9" s="63">
        <f>+M9+O9-N9</f>
        <v>4207</v>
      </c>
      <c r="Q9" s="63">
        <f>VLOOKUP($C9,ROP200F!$C$6:$O$994,6,FALSE)</f>
        <v>3569</v>
      </c>
      <c r="R9" s="63">
        <f>VLOOKUP($C9,'ROP100'!$B$6:$P$565,8,FALSE)</f>
        <v>5000</v>
      </c>
      <c r="S9" s="63">
        <f>+P9+R9-Q9</f>
        <v>5638</v>
      </c>
      <c r="T9" s="63">
        <f>VLOOKUP($C9,ROP200F!$C$6:$O$994,7,FALSE)</f>
        <v>1784</v>
      </c>
      <c r="U9" s="63">
        <f>VLOOKUP($C9,'ROP100'!$B$6:$P$565,9,FALSE)</f>
        <v>5000</v>
      </c>
      <c r="V9" s="63">
        <f>+S9+U9-T9</f>
        <v>8854</v>
      </c>
      <c r="W9" s="63">
        <f>VLOOKUP($C9,ROP200F!$C$6:$O$994,8,FALSE)</f>
        <v>3569</v>
      </c>
      <c r="X9" s="63">
        <f>VLOOKUP($C9,'ROP100'!$B$6:$P$565,10,FALSE)</f>
        <v>5000</v>
      </c>
      <c r="Y9" s="63">
        <f>+V9+X9-W9</f>
        <v>10285</v>
      </c>
      <c r="Z9" s="63">
        <f>VLOOKUP($C9,ROP200F!$C$6:$O$994,9,FALSE)</f>
        <v>3569</v>
      </c>
      <c r="AA9" s="63">
        <f>VLOOKUP($C9,'ROP100'!$B$6:$P$565,11,FALSE)</f>
        <v>5000</v>
      </c>
      <c r="AB9" s="63">
        <f>+Y9+AA9-Z9</f>
        <v>11716</v>
      </c>
      <c r="AC9" s="63">
        <f>VLOOKUP($C9,ROP200F!$C$6:$O$994,10,FALSE)</f>
        <v>3569</v>
      </c>
      <c r="AD9" s="63">
        <f>VLOOKUP($C9,'ROP100'!$B$6:$P$565,12,FALSE)</f>
        <v>0</v>
      </c>
      <c r="AE9" s="63">
        <f>+AB9+AD9-AC9</f>
        <v>8147</v>
      </c>
      <c r="AF9" s="63">
        <f>VLOOKUP($C9,ROP200F!$C$6:$O$994,11,FALSE)</f>
        <v>3569</v>
      </c>
      <c r="AG9" s="63">
        <f>VLOOKUP($C9,'ROP100'!$B$6:$P$565,13,FALSE)</f>
        <v>5000</v>
      </c>
      <c r="AH9" s="63">
        <f>+AE9+AG9-AF9</f>
        <v>9578</v>
      </c>
      <c r="AI9" s="63">
        <f>VLOOKUP($C9,ROP200F!$C$6:$O$994,12,FALSE)</f>
        <v>3569</v>
      </c>
      <c r="AJ9" s="63">
        <f>VLOOKUP($C9,'ROP100'!$B$6:$P$565,14,FALSE)</f>
        <v>5000</v>
      </c>
      <c r="AK9" s="63">
        <f>+AH9+AJ9-AI9</f>
        <v>11009</v>
      </c>
      <c r="AL9" s="63">
        <f>VLOOKUP($C9,ROP200F!$C$6:$O$994,13,FALSE)</f>
        <v>1784</v>
      </c>
      <c r="AM9" s="63">
        <f>VLOOKUP($C9,'ROP100'!$B$6:$P$565,15,FALSE)</f>
        <v>0</v>
      </c>
      <c r="AN9" s="63">
        <f>+AK9+AM9-AL9</f>
        <v>9225</v>
      </c>
      <c r="AO9" s="58">
        <f>E9+H9+K9+N9+Q9+T9+W9+Z9+AC9+AF9+AI9+AL9</f>
        <v>37473</v>
      </c>
      <c r="AP9" s="58">
        <f>F9+I9+L9+O9+R9+U9+X9+AA9+AD9+AG9+AJ9+AM9</f>
        <v>45000</v>
      </c>
    </row>
    <row r="10" spans="1:60" hidden="1" x14ac:dyDescent="0.35">
      <c r="A10" s="64">
        <f>1+A9</f>
        <v>2</v>
      </c>
      <c r="B10" s="65" t="s">
        <v>0</v>
      </c>
      <c r="C10" s="65" t="s">
        <v>1</v>
      </c>
      <c r="D10" s="66">
        <f>VLOOKUP($C10,'End Stock 2024'!$B$7:$C$1030,2,FALSE)</f>
        <v>6974</v>
      </c>
      <c r="E10" s="63">
        <f>VLOOKUP($C10,ROP200F!$C$6:$O$994,2,FALSE)</f>
        <v>5541</v>
      </c>
      <c r="F10" s="63">
        <f>VLOOKUP($C10,'ROP100'!$B$6:$P$565,4,FALSE)</f>
        <v>5000</v>
      </c>
      <c r="G10" s="63">
        <f t="shared" ref="G10:G73" si="1">+D10+F10-E10</f>
        <v>6433</v>
      </c>
      <c r="H10" s="63">
        <f>VLOOKUP($C10,ROP200F!$C$6:$O$994,3,FALSE)</f>
        <v>4134</v>
      </c>
      <c r="I10" s="63">
        <f>VLOOKUP($C10,'ROP100'!$B$6:$P$565,5,FALSE)</f>
        <v>5000</v>
      </c>
      <c r="J10" s="63">
        <f t="shared" ref="J10:J73" si="2">+G10+I10-H10</f>
        <v>7299</v>
      </c>
      <c r="K10" s="63">
        <f>VLOOKUP($C10,ROP200F!$C$6:$O$994,4,FALSE)</f>
        <v>4221</v>
      </c>
      <c r="L10" s="63">
        <f>VLOOKUP($C10,'ROP100'!$B$6:$P$565,6,FALSE)</f>
        <v>5000</v>
      </c>
      <c r="M10" s="63">
        <f t="shared" ref="M10:M73" si="3">+J10+L10-K10</f>
        <v>8078</v>
      </c>
      <c r="N10" s="63">
        <f>VLOOKUP($C10,ROP200F!$C$6:$O$994,5,FALSE)</f>
        <v>5454</v>
      </c>
      <c r="O10" s="63">
        <f>VLOOKUP($C10,'ROP100'!$B$6:$P$565,7,FALSE)</f>
        <v>5000</v>
      </c>
      <c r="P10" s="63">
        <f t="shared" ref="P10:P73" si="4">+M10+O10-N10</f>
        <v>7624</v>
      </c>
      <c r="Q10" s="63">
        <f>VLOOKUP($C10,ROP200F!$C$6:$O$994,6,FALSE)</f>
        <v>4221</v>
      </c>
      <c r="R10" s="63">
        <f>VLOOKUP($C10,'ROP100'!$B$6:$P$565,8,FALSE)</f>
        <v>5000</v>
      </c>
      <c r="S10" s="63">
        <f t="shared" ref="S10:S73" si="5">+P10+R10-Q10</f>
        <v>8403</v>
      </c>
      <c r="T10" s="63">
        <f>VLOOKUP($C10,ROP200F!$C$6:$O$994,7,FALSE)</f>
        <v>1320</v>
      </c>
      <c r="U10" s="63">
        <f>VLOOKUP($C10,'ROP100'!$B$6:$P$565,9,FALSE)</f>
        <v>5000</v>
      </c>
      <c r="V10" s="63">
        <f t="shared" ref="V10:V73" si="6">+S10+U10-T10</f>
        <v>12083</v>
      </c>
      <c r="W10" s="63">
        <f>VLOOKUP($C10,ROP200F!$C$6:$O$994,8,FALSE)</f>
        <v>8281</v>
      </c>
      <c r="X10" s="63">
        <f>VLOOKUP($C10,'ROP100'!$B$6:$P$565,10,FALSE)</f>
        <v>5000</v>
      </c>
      <c r="Y10" s="63">
        <f t="shared" ref="Y10:Y73" si="7">+V10+X10-W10</f>
        <v>8802</v>
      </c>
      <c r="Z10" s="63">
        <f>VLOOKUP($C10,ROP200F!$C$6:$O$994,9,FALSE)</f>
        <v>6861</v>
      </c>
      <c r="AA10" s="63">
        <f>VLOOKUP($C10,'ROP100'!$B$6:$P$565,11,FALSE)</f>
        <v>5000</v>
      </c>
      <c r="AB10" s="63">
        <f t="shared" ref="AB10:AB73" si="8">+Y10+AA10-Z10</f>
        <v>6941</v>
      </c>
      <c r="AC10" s="63">
        <f>VLOOKUP($C10,ROP200F!$C$6:$O$994,10,FALSE)</f>
        <v>2814</v>
      </c>
      <c r="AD10" s="63">
        <f>VLOOKUP($C10,'ROP100'!$B$6:$P$565,12,FALSE)</f>
        <v>6000</v>
      </c>
      <c r="AE10" s="63">
        <f t="shared" ref="AE10:AE73" si="9">+AB10+AD10-AC10</f>
        <v>10127</v>
      </c>
      <c r="AF10" s="63">
        <f>VLOOKUP($C10,ROP200F!$C$6:$O$994,11,FALSE)</f>
        <v>2814</v>
      </c>
      <c r="AG10" s="63">
        <f>VLOOKUP($C10,'ROP100'!$B$6:$P$565,13,FALSE)</f>
        <v>0</v>
      </c>
      <c r="AH10" s="63">
        <f t="shared" ref="AH10:AH73" si="10">+AE10+AG10-AF10</f>
        <v>7313</v>
      </c>
      <c r="AI10" s="63">
        <f>VLOOKUP($C10,ROP200F!$C$6:$O$994,12,FALSE)</f>
        <v>5454</v>
      </c>
      <c r="AJ10" s="63">
        <f>VLOOKUP($C10,'ROP100'!$B$6:$P$565,14,FALSE)</f>
        <v>5000</v>
      </c>
      <c r="AK10" s="63">
        <f t="shared" ref="AK10:AK73" si="11">+AH10+AJ10-AI10</f>
        <v>6859</v>
      </c>
      <c r="AL10" s="63">
        <f>VLOOKUP($C10,ROP200F!$C$6:$O$994,13,FALSE)</f>
        <v>4221</v>
      </c>
      <c r="AM10" s="63">
        <f>VLOOKUP($C10,'ROP100'!$B$6:$P$565,15,FALSE)</f>
        <v>5000</v>
      </c>
      <c r="AN10" s="63">
        <f t="shared" ref="AN10:AN73" si="12">+AK10+AM10-AL10</f>
        <v>7638</v>
      </c>
      <c r="AO10" s="58">
        <f t="shared" ref="AO10:AO73" si="13">E10+H10+K10+N10+Q10+T10+W10+Z10+AC10+AF10+AI10+AL10</f>
        <v>55336</v>
      </c>
      <c r="AP10" s="58">
        <f t="shared" ref="AP10:AP73" si="14">F10+I10+L10+O10+R10+U10+X10+AA10+AD10+AG10+AJ10+AM10</f>
        <v>56000</v>
      </c>
    </row>
    <row r="11" spans="1:60" hidden="1" x14ac:dyDescent="0.35">
      <c r="A11" s="64">
        <f t="shared" ref="A11:A74" si="15">1+A10</f>
        <v>3</v>
      </c>
      <c r="B11" s="65" t="s">
        <v>2</v>
      </c>
      <c r="C11" s="65" t="s">
        <v>3</v>
      </c>
      <c r="D11" s="66">
        <f>VLOOKUP($C11,'End Stock 2024'!$B$7:$C$1030,2,FALSE)</f>
        <v>463</v>
      </c>
      <c r="E11" s="63">
        <f>VLOOKUP($C11,ROP200F!$C$6:$O$994,2,FALSE)</f>
        <v>0</v>
      </c>
      <c r="F11" s="63">
        <f>VLOOKUP($C11,'ROP100'!$B$6:$P$565,4,FALSE)</f>
        <v>0</v>
      </c>
      <c r="G11" s="63">
        <f t="shared" si="1"/>
        <v>463</v>
      </c>
      <c r="H11" s="63">
        <f>VLOOKUP($C11,ROP200F!$C$6:$O$994,3,FALSE)</f>
        <v>0</v>
      </c>
      <c r="I11" s="63">
        <f>VLOOKUP($C11,'ROP100'!$B$6:$P$565,5,FALSE)</f>
        <v>0</v>
      </c>
      <c r="J11" s="63">
        <f t="shared" si="2"/>
        <v>463</v>
      </c>
      <c r="K11" s="63">
        <f>VLOOKUP($C11,ROP200F!$C$6:$O$994,4,FALSE)</f>
        <v>0</v>
      </c>
      <c r="L11" s="63">
        <f>VLOOKUP($C11,'ROP100'!$B$6:$P$565,6,FALSE)</f>
        <v>0</v>
      </c>
      <c r="M11" s="63">
        <f t="shared" si="3"/>
        <v>463</v>
      </c>
      <c r="N11" s="63">
        <f>VLOOKUP($C11,ROP200F!$C$6:$O$994,5,FALSE)</f>
        <v>0</v>
      </c>
      <c r="O11" s="63">
        <f>VLOOKUP($C11,'ROP100'!$B$6:$P$565,7,FALSE)</f>
        <v>0</v>
      </c>
      <c r="P11" s="63">
        <f t="shared" si="4"/>
        <v>463</v>
      </c>
      <c r="Q11" s="63">
        <f>VLOOKUP($C11,ROP200F!$C$6:$O$994,6,FALSE)</f>
        <v>0</v>
      </c>
      <c r="R11" s="63">
        <f>VLOOKUP($C11,'ROP100'!$B$6:$P$565,8,FALSE)</f>
        <v>0</v>
      </c>
      <c r="S11" s="63">
        <f t="shared" si="5"/>
        <v>463</v>
      </c>
      <c r="T11" s="63">
        <f>VLOOKUP($C11,ROP200F!$C$6:$O$994,7,FALSE)</f>
        <v>0</v>
      </c>
      <c r="U11" s="63">
        <f>VLOOKUP($C11,'ROP100'!$B$6:$P$565,9,FALSE)</f>
        <v>0</v>
      </c>
      <c r="V11" s="63">
        <f t="shared" si="6"/>
        <v>463</v>
      </c>
      <c r="W11" s="63">
        <f>VLOOKUP($C11,ROP200F!$C$6:$O$994,8,FALSE)</f>
        <v>19285</v>
      </c>
      <c r="X11" s="63">
        <f>VLOOKUP($C11,'ROP100'!$B$6:$P$565,10,FALSE)</f>
        <v>20000</v>
      </c>
      <c r="Y11" s="63">
        <f t="shared" si="7"/>
        <v>1178</v>
      </c>
      <c r="Z11" s="63">
        <f>VLOOKUP($C11,ROP200F!$C$6:$O$994,9,FALSE)</f>
        <v>0</v>
      </c>
      <c r="AA11" s="63">
        <f>VLOOKUP($C11,'ROP100'!$B$6:$P$565,11,FALSE)</f>
        <v>0</v>
      </c>
      <c r="AB11" s="63">
        <f t="shared" si="8"/>
        <v>1178</v>
      </c>
      <c r="AC11" s="63">
        <f>VLOOKUP($C11,ROP200F!$C$6:$O$994,10,FALSE)</f>
        <v>0</v>
      </c>
      <c r="AD11" s="63">
        <f>VLOOKUP($C11,'ROP100'!$B$6:$P$565,12,FALSE)</f>
        <v>0</v>
      </c>
      <c r="AE11" s="63">
        <f t="shared" si="9"/>
        <v>1178</v>
      </c>
      <c r="AF11" s="63">
        <f>VLOOKUP($C11,ROP200F!$C$6:$O$994,11,FALSE)</f>
        <v>0</v>
      </c>
      <c r="AG11" s="63">
        <f>VLOOKUP($C11,'ROP100'!$B$6:$P$565,13,FALSE)</f>
        <v>0</v>
      </c>
      <c r="AH11" s="63">
        <f t="shared" si="10"/>
        <v>1178</v>
      </c>
      <c r="AI11" s="63">
        <f>VLOOKUP($C11,ROP200F!$C$6:$O$994,12,FALSE)</f>
        <v>0</v>
      </c>
      <c r="AJ11" s="63">
        <f>VLOOKUP($C11,'ROP100'!$B$6:$P$565,14,FALSE)</f>
        <v>0</v>
      </c>
      <c r="AK11" s="63">
        <f t="shared" si="11"/>
        <v>1178</v>
      </c>
      <c r="AL11" s="63">
        <f>VLOOKUP($C11,ROP200F!$C$6:$O$994,13,FALSE)</f>
        <v>0</v>
      </c>
      <c r="AM11" s="63">
        <f>VLOOKUP($C11,'ROP100'!$B$6:$P$565,15,FALSE)</f>
        <v>0</v>
      </c>
      <c r="AN11" s="63">
        <f t="shared" si="12"/>
        <v>1178</v>
      </c>
      <c r="AO11" s="58">
        <f t="shared" si="13"/>
        <v>19285</v>
      </c>
      <c r="AP11" s="58">
        <f t="shared" si="14"/>
        <v>20000</v>
      </c>
    </row>
    <row r="12" spans="1:60" hidden="1" x14ac:dyDescent="0.35">
      <c r="A12" s="64">
        <f t="shared" si="15"/>
        <v>4</v>
      </c>
      <c r="B12" s="65" t="s">
        <v>4</v>
      </c>
      <c r="C12" s="65" t="s">
        <v>5</v>
      </c>
      <c r="D12" s="66">
        <f>VLOOKUP($C12,'End Stock 2024'!$B$7:$C$1030,2,FALSE)</f>
        <v>742</v>
      </c>
      <c r="E12" s="63">
        <f>VLOOKUP($C12,ROP200F!$C$6:$O$994,2,FALSE)</f>
        <v>2326</v>
      </c>
      <c r="F12" s="63">
        <f>VLOOKUP($C12,'ROP100'!$B$6:$P$565,4,FALSE)</f>
        <v>5000</v>
      </c>
      <c r="G12" s="63">
        <f t="shared" si="1"/>
        <v>3416</v>
      </c>
      <c r="H12" s="63">
        <f>VLOOKUP($C12,ROP200F!$C$6:$O$994,3,FALSE)</f>
        <v>1744</v>
      </c>
      <c r="I12" s="63">
        <f>VLOOKUP($C12,'ROP100'!$B$6:$P$565,5,FALSE)</f>
        <v>0</v>
      </c>
      <c r="J12" s="63">
        <f t="shared" si="2"/>
        <v>1672</v>
      </c>
      <c r="K12" s="63">
        <f>VLOOKUP($C12,ROP200F!$C$6:$O$994,4,FALSE)</f>
        <v>1744</v>
      </c>
      <c r="L12" s="63">
        <f>VLOOKUP($C12,'ROP100'!$B$6:$P$565,6,FALSE)</f>
        <v>5000</v>
      </c>
      <c r="M12" s="63">
        <f t="shared" si="3"/>
        <v>4928</v>
      </c>
      <c r="N12" s="63">
        <f>VLOOKUP($C12,ROP200F!$C$6:$O$994,5,FALSE)</f>
        <v>1744</v>
      </c>
      <c r="O12" s="63">
        <f>VLOOKUP($C12,'ROP100'!$B$6:$P$565,7,FALSE)</f>
        <v>0</v>
      </c>
      <c r="P12" s="63">
        <f t="shared" si="4"/>
        <v>3184</v>
      </c>
      <c r="Q12" s="63">
        <f>VLOOKUP($C12,ROP200F!$C$6:$O$994,6,FALSE)</f>
        <v>2326</v>
      </c>
      <c r="R12" s="63">
        <f>VLOOKUP($C12,'ROP100'!$B$6:$P$565,8,FALSE)</f>
        <v>0</v>
      </c>
      <c r="S12" s="63">
        <f t="shared" si="5"/>
        <v>858</v>
      </c>
      <c r="T12" s="63">
        <f>VLOOKUP($C12,ROP200F!$C$6:$O$994,7,FALSE)</f>
        <v>1163</v>
      </c>
      <c r="U12" s="63">
        <f>VLOOKUP($C12,'ROP100'!$B$6:$P$565,9,FALSE)</f>
        <v>5000</v>
      </c>
      <c r="V12" s="63">
        <f t="shared" si="6"/>
        <v>4695</v>
      </c>
      <c r="W12" s="63">
        <f>VLOOKUP($C12,ROP200F!$C$6:$O$994,8,FALSE)</f>
        <v>1744</v>
      </c>
      <c r="X12" s="63">
        <f>VLOOKUP($C12,'ROP100'!$B$6:$P$565,10,FALSE)</f>
        <v>0</v>
      </c>
      <c r="Y12" s="63">
        <f t="shared" si="7"/>
        <v>2951</v>
      </c>
      <c r="Z12" s="63">
        <f>VLOOKUP($C12,ROP200F!$C$6:$O$994,9,FALSE)</f>
        <v>1744</v>
      </c>
      <c r="AA12" s="63">
        <f>VLOOKUP($C12,'ROP100'!$B$6:$P$565,11,FALSE)</f>
        <v>0</v>
      </c>
      <c r="AB12" s="63">
        <f t="shared" si="8"/>
        <v>1207</v>
      </c>
      <c r="AC12" s="63">
        <f>VLOOKUP($C12,ROP200F!$C$6:$O$994,10,FALSE)</f>
        <v>2326</v>
      </c>
      <c r="AD12" s="63">
        <f>VLOOKUP($C12,'ROP100'!$B$6:$P$565,12,FALSE)</f>
        <v>5000</v>
      </c>
      <c r="AE12" s="63">
        <f t="shared" si="9"/>
        <v>3881</v>
      </c>
      <c r="AF12" s="63">
        <f>VLOOKUP($C12,ROP200F!$C$6:$O$994,11,FALSE)</f>
        <v>1744</v>
      </c>
      <c r="AG12" s="63">
        <f>VLOOKUP($C12,'ROP100'!$B$6:$P$565,13,FALSE)</f>
        <v>0</v>
      </c>
      <c r="AH12" s="63">
        <f t="shared" si="10"/>
        <v>2137</v>
      </c>
      <c r="AI12" s="63">
        <f>VLOOKUP($C12,ROP200F!$C$6:$O$994,12,FALSE)</f>
        <v>1744</v>
      </c>
      <c r="AJ12" s="63">
        <f>VLOOKUP($C12,'ROP100'!$B$6:$P$565,14,FALSE)</f>
        <v>5000</v>
      </c>
      <c r="AK12" s="63">
        <f t="shared" si="11"/>
        <v>5393</v>
      </c>
      <c r="AL12" s="63">
        <f>VLOOKUP($C12,ROP200F!$C$6:$O$994,13,FALSE)</f>
        <v>1744</v>
      </c>
      <c r="AM12" s="63">
        <f>VLOOKUP($C12,'ROP100'!$B$6:$P$565,15,FALSE)</f>
        <v>0</v>
      </c>
      <c r="AN12" s="63">
        <f t="shared" si="12"/>
        <v>3649</v>
      </c>
      <c r="AO12" s="58">
        <f t="shared" si="13"/>
        <v>22093</v>
      </c>
      <c r="AP12" s="58">
        <f t="shared" si="14"/>
        <v>25000</v>
      </c>
    </row>
    <row r="13" spans="1:60" hidden="1" x14ac:dyDescent="0.35">
      <c r="A13" s="64">
        <f t="shared" si="15"/>
        <v>5</v>
      </c>
      <c r="B13" s="65" t="s">
        <v>6</v>
      </c>
      <c r="C13" s="65" t="s">
        <v>7</v>
      </c>
      <c r="D13" s="66">
        <f>VLOOKUP($C13,'End Stock 2024'!$B$7:$C$1030,2,FALSE)</f>
        <v>5567</v>
      </c>
      <c r="E13" s="63">
        <f>VLOOKUP($C13,ROP200F!$C$6:$O$994,2,FALSE)</f>
        <v>3400</v>
      </c>
      <c r="F13" s="63">
        <f>VLOOKUP($C13,'ROP100'!$B$6:$P$565,4,FALSE)</f>
        <v>5000</v>
      </c>
      <c r="G13" s="63">
        <f t="shared" si="1"/>
        <v>7167</v>
      </c>
      <c r="H13" s="63">
        <f>VLOOKUP($C13,ROP200F!$C$6:$O$994,3,FALSE)</f>
        <v>4250</v>
      </c>
      <c r="I13" s="63">
        <f>VLOOKUP($C13,'ROP100'!$B$6:$P$565,5,FALSE)</f>
        <v>5000</v>
      </c>
      <c r="J13" s="63">
        <f t="shared" si="2"/>
        <v>7917</v>
      </c>
      <c r="K13" s="63">
        <f>VLOOKUP($C13,ROP200F!$C$6:$O$994,4,FALSE)</f>
        <v>5100</v>
      </c>
      <c r="L13" s="63">
        <f>VLOOKUP($C13,'ROP100'!$B$6:$P$565,6,FALSE)</f>
        <v>5000</v>
      </c>
      <c r="M13" s="63">
        <f t="shared" si="3"/>
        <v>7817</v>
      </c>
      <c r="N13" s="63">
        <f>VLOOKUP($C13,ROP200F!$C$6:$O$994,5,FALSE)</f>
        <v>4250</v>
      </c>
      <c r="O13" s="63">
        <f>VLOOKUP($C13,'ROP100'!$B$6:$P$565,7,FALSE)</f>
        <v>5000</v>
      </c>
      <c r="P13" s="63">
        <f t="shared" si="4"/>
        <v>8567</v>
      </c>
      <c r="Q13" s="63">
        <f>VLOOKUP($C13,ROP200F!$C$6:$O$994,6,FALSE)</f>
        <v>3400</v>
      </c>
      <c r="R13" s="63">
        <f>VLOOKUP($C13,'ROP100'!$B$6:$P$565,8,FALSE)</f>
        <v>5000</v>
      </c>
      <c r="S13" s="63">
        <f t="shared" si="5"/>
        <v>10167</v>
      </c>
      <c r="T13" s="63">
        <f>VLOOKUP($C13,ROP200F!$C$6:$O$994,7,FALSE)</f>
        <v>4250</v>
      </c>
      <c r="U13" s="63">
        <f>VLOOKUP($C13,'ROP100'!$B$6:$P$565,9,FALSE)</f>
        <v>5000</v>
      </c>
      <c r="V13" s="63">
        <f t="shared" si="6"/>
        <v>10917</v>
      </c>
      <c r="W13" s="63">
        <f>VLOOKUP($C13,ROP200F!$C$6:$O$994,8,FALSE)</f>
        <v>5951</v>
      </c>
      <c r="X13" s="63">
        <f>VLOOKUP($C13,'ROP100'!$B$6:$P$565,10,FALSE)</f>
        <v>6000</v>
      </c>
      <c r="Y13" s="63">
        <f t="shared" si="7"/>
        <v>10966</v>
      </c>
      <c r="Z13" s="63">
        <f>VLOOKUP($C13,ROP200F!$C$6:$O$994,9,FALSE)</f>
        <v>5951</v>
      </c>
      <c r="AA13" s="63">
        <f>VLOOKUP($C13,'ROP100'!$B$6:$P$565,11,FALSE)</f>
        <v>6000</v>
      </c>
      <c r="AB13" s="63">
        <f t="shared" si="8"/>
        <v>11015</v>
      </c>
      <c r="AC13" s="63">
        <f>VLOOKUP($C13,ROP200F!$C$6:$O$994,10,FALSE)</f>
        <v>5951</v>
      </c>
      <c r="AD13" s="63">
        <f>VLOOKUP($C13,'ROP100'!$B$6:$P$565,12,FALSE)</f>
        <v>5000</v>
      </c>
      <c r="AE13" s="63">
        <f t="shared" si="9"/>
        <v>10064</v>
      </c>
      <c r="AF13" s="63">
        <f>VLOOKUP($C13,ROP200F!$C$6:$O$994,11,FALSE)</f>
        <v>5100</v>
      </c>
      <c r="AG13" s="63">
        <f>VLOOKUP($C13,'ROP100'!$B$6:$P$565,13,FALSE)</f>
        <v>5000</v>
      </c>
      <c r="AH13" s="63">
        <f t="shared" si="10"/>
        <v>9964</v>
      </c>
      <c r="AI13" s="63">
        <f>VLOOKUP($C13,ROP200F!$C$6:$O$994,12,FALSE)</f>
        <v>4250</v>
      </c>
      <c r="AJ13" s="63">
        <f>VLOOKUP($C13,'ROP100'!$B$6:$P$565,14,FALSE)</f>
        <v>5000</v>
      </c>
      <c r="AK13" s="63">
        <f t="shared" si="11"/>
        <v>10714</v>
      </c>
      <c r="AL13" s="63">
        <f>VLOOKUP($C13,ROP200F!$C$6:$O$994,13,FALSE)</f>
        <v>4250</v>
      </c>
      <c r="AM13" s="63">
        <f>VLOOKUP($C13,'ROP100'!$B$6:$P$565,15,FALSE)</f>
        <v>0</v>
      </c>
      <c r="AN13" s="63">
        <f t="shared" si="12"/>
        <v>6464</v>
      </c>
      <c r="AO13" s="58">
        <f t="shared" si="13"/>
        <v>56103</v>
      </c>
      <c r="AP13" s="58">
        <f t="shared" si="14"/>
        <v>57000</v>
      </c>
    </row>
    <row r="14" spans="1:60" hidden="1" x14ac:dyDescent="0.35">
      <c r="A14" s="64">
        <f t="shared" si="15"/>
        <v>6</v>
      </c>
      <c r="B14" s="65" t="s">
        <v>1209</v>
      </c>
      <c r="C14" s="65" t="s">
        <v>1210</v>
      </c>
      <c r="D14" s="66">
        <f>VLOOKUP($C14,'End Stock 2024'!$B$7:$C$1030,2,FALSE)</f>
        <v>5567</v>
      </c>
      <c r="E14" s="63">
        <f>VLOOKUP($C14,ROP200F!$C$6:$O$994,2,FALSE)</f>
        <v>3400</v>
      </c>
      <c r="F14" s="63">
        <f>VLOOKUP($C14,'ROP100'!$B$6:$P$565,4,FALSE)</f>
        <v>5000</v>
      </c>
      <c r="G14" s="63">
        <f t="shared" si="1"/>
        <v>7167</v>
      </c>
      <c r="H14" s="63">
        <f>VLOOKUP($C14,ROP200F!$C$6:$O$994,3,FALSE)</f>
        <v>4250</v>
      </c>
      <c r="I14" s="63">
        <f>VLOOKUP($C14,'ROP100'!$B$6:$P$565,5,FALSE)</f>
        <v>5000</v>
      </c>
      <c r="J14" s="63">
        <f t="shared" si="2"/>
        <v>7917</v>
      </c>
      <c r="K14" s="63">
        <f>VLOOKUP($C14,ROP200F!$C$6:$O$994,4,FALSE)</f>
        <v>5100</v>
      </c>
      <c r="L14" s="63">
        <f>VLOOKUP($C14,'ROP100'!$B$6:$P$565,6,FALSE)</f>
        <v>5000</v>
      </c>
      <c r="M14" s="63">
        <f t="shared" si="3"/>
        <v>7817</v>
      </c>
      <c r="N14" s="63">
        <f>VLOOKUP($C14,ROP200F!$C$6:$O$994,5,FALSE)</f>
        <v>4250</v>
      </c>
      <c r="O14" s="63">
        <f>VLOOKUP($C14,'ROP100'!$B$6:$P$565,7,FALSE)</f>
        <v>5000</v>
      </c>
      <c r="P14" s="63">
        <f t="shared" si="4"/>
        <v>8567</v>
      </c>
      <c r="Q14" s="63">
        <f>VLOOKUP($C14,ROP200F!$C$6:$O$994,6,FALSE)</f>
        <v>3400</v>
      </c>
      <c r="R14" s="63">
        <f>VLOOKUP($C14,'ROP100'!$B$6:$P$565,8,FALSE)</f>
        <v>5000</v>
      </c>
      <c r="S14" s="63">
        <f t="shared" si="5"/>
        <v>10167</v>
      </c>
      <c r="T14" s="63">
        <f>VLOOKUP($C14,ROP200F!$C$6:$O$994,7,FALSE)</f>
        <v>4250</v>
      </c>
      <c r="U14" s="63">
        <f>VLOOKUP($C14,'ROP100'!$B$6:$P$565,9,FALSE)</f>
        <v>5000</v>
      </c>
      <c r="V14" s="63">
        <f t="shared" si="6"/>
        <v>10917</v>
      </c>
      <c r="W14" s="63">
        <f>VLOOKUP($C14,ROP200F!$C$6:$O$994,8,FALSE)</f>
        <v>5951</v>
      </c>
      <c r="X14" s="63">
        <f>VLOOKUP($C14,'ROP100'!$B$6:$P$565,10,FALSE)</f>
        <v>6000</v>
      </c>
      <c r="Y14" s="63">
        <f t="shared" si="7"/>
        <v>10966</v>
      </c>
      <c r="Z14" s="63">
        <f>VLOOKUP($C14,ROP200F!$C$6:$O$994,9,FALSE)</f>
        <v>5951</v>
      </c>
      <c r="AA14" s="63">
        <f>VLOOKUP($C14,'ROP100'!$B$6:$P$565,11,FALSE)</f>
        <v>6000</v>
      </c>
      <c r="AB14" s="63">
        <f t="shared" si="8"/>
        <v>11015</v>
      </c>
      <c r="AC14" s="63">
        <f>VLOOKUP($C14,ROP200F!$C$6:$O$994,10,FALSE)</f>
        <v>5951</v>
      </c>
      <c r="AD14" s="63">
        <f>VLOOKUP($C14,'ROP100'!$B$6:$P$565,12,FALSE)</f>
        <v>5000</v>
      </c>
      <c r="AE14" s="63">
        <f t="shared" si="9"/>
        <v>10064</v>
      </c>
      <c r="AF14" s="63">
        <f>VLOOKUP($C14,ROP200F!$C$6:$O$994,11,FALSE)</f>
        <v>5100</v>
      </c>
      <c r="AG14" s="63">
        <f>VLOOKUP($C14,'ROP100'!$B$6:$P$565,13,FALSE)</f>
        <v>5000</v>
      </c>
      <c r="AH14" s="63">
        <f t="shared" si="10"/>
        <v>9964</v>
      </c>
      <c r="AI14" s="63">
        <f>VLOOKUP($C14,ROP200F!$C$6:$O$994,12,FALSE)</f>
        <v>4250</v>
      </c>
      <c r="AJ14" s="63">
        <f>VLOOKUP($C14,'ROP100'!$B$6:$P$565,14,FALSE)</f>
        <v>5000</v>
      </c>
      <c r="AK14" s="63">
        <f t="shared" si="11"/>
        <v>10714</v>
      </c>
      <c r="AL14" s="63">
        <f>VLOOKUP($C14,ROP200F!$C$6:$O$994,13,FALSE)</f>
        <v>4250</v>
      </c>
      <c r="AM14" s="63">
        <f>VLOOKUP($C14,'ROP100'!$B$6:$P$565,15,FALSE)</f>
        <v>0</v>
      </c>
      <c r="AN14" s="63">
        <f t="shared" si="12"/>
        <v>6464</v>
      </c>
      <c r="AO14" s="58">
        <f t="shared" si="13"/>
        <v>56103</v>
      </c>
      <c r="AP14" s="58">
        <f t="shared" si="14"/>
        <v>57000</v>
      </c>
    </row>
    <row r="15" spans="1:60" s="102" customFormat="1" hidden="1" x14ac:dyDescent="0.35">
      <c r="A15" s="97">
        <f t="shared" si="15"/>
        <v>7</v>
      </c>
      <c r="B15" s="98" t="s">
        <v>8</v>
      </c>
      <c r="C15" s="98" t="s">
        <v>9</v>
      </c>
      <c r="D15" s="99">
        <f>VLOOKUP($C15,'End Stock 2024'!$B$7:$C$1030,2,FALSE)</f>
        <v>4159</v>
      </c>
      <c r="E15" s="100">
        <f>VLOOKUP($C15,ROP200F!$C$6:$O$994,2,FALSE)</f>
        <v>16312</v>
      </c>
      <c r="F15" s="100">
        <f>VLOOKUP($C15,'ROP100'!$B$6:$P$565,4,FALSE)</f>
        <v>15000</v>
      </c>
      <c r="G15" s="100">
        <f t="shared" si="1"/>
        <v>2847</v>
      </c>
      <c r="H15" s="100">
        <f>VLOOKUP($C15,ROP200F!$C$6:$O$994,3,FALSE)</f>
        <v>17271</v>
      </c>
      <c r="I15" s="100">
        <f>VLOOKUP($C15,'ROP100'!$B$6:$P$565,5,FALSE)</f>
        <v>20000</v>
      </c>
      <c r="J15" s="100">
        <f t="shared" si="2"/>
        <v>5576</v>
      </c>
      <c r="K15" s="100">
        <f>VLOOKUP($C15,ROP200F!$C$6:$O$994,4,FALSE)</f>
        <v>23028</v>
      </c>
      <c r="L15" s="100">
        <f>VLOOKUP($C15,'ROP100'!$B$6:$P$565,6,FALSE)</f>
        <v>25000</v>
      </c>
      <c r="M15" s="100">
        <f t="shared" si="3"/>
        <v>7548</v>
      </c>
      <c r="N15" s="100">
        <f>VLOOKUP($C15,ROP200F!$C$6:$O$994,5,FALSE)</f>
        <v>16312</v>
      </c>
      <c r="O15" s="100">
        <f>VLOOKUP($C15,'ROP100'!$B$6:$P$565,7,FALSE)</f>
        <v>20000</v>
      </c>
      <c r="P15" s="100">
        <f t="shared" si="4"/>
        <v>11236</v>
      </c>
      <c r="Q15" s="100">
        <f>VLOOKUP($C15,ROP200F!$C$6:$O$994,6,FALSE)</f>
        <v>22069</v>
      </c>
      <c r="R15" s="100">
        <f>VLOOKUP($C15,'ROP100'!$B$6:$P$565,8,FALSE)</f>
        <v>25000</v>
      </c>
      <c r="S15" s="100">
        <f t="shared" si="5"/>
        <v>14167</v>
      </c>
      <c r="T15" s="100">
        <f>VLOOKUP($C15,ROP200F!$C$6:$O$994,7,FALSE)</f>
        <v>18231</v>
      </c>
      <c r="U15" s="100">
        <f>VLOOKUP($C15,'ROP100'!$B$6:$P$565,9,FALSE)</f>
        <v>20000</v>
      </c>
      <c r="V15" s="100">
        <f t="shared" si="6"/>
        <v>15936</v>
      </c>
      <c r="W15" s="100">
        <f>VLOOKUP($C15,ROP200F!$C$6:$O$994,8,FALSE)</f>
        <v>28785</v>
      </c>
      <c r="X15" s="100">
        <f>VLOOKUP($C15,'ROP100'!$B$6:$P$565,10,FALSE)</f>
        <v>30000</v>
      </c>
      <c r="Y15" s="100">
        <f t="shared" si="7"/>
        <v>17151</v>
      </c>
      <c r="Z15" s="100">
        <f>VLOOKUP($C15,ROP200F!$C$6:$O$994,9,FALSE)</f>
        <v>22069</v>
      </c>
      <c r="AA15" s="100">
        <f>VLOOKUP($C15,'ROP100'!$B$6:$P$565,11,FALSE)</f>
        <v>25000</v>
      </c>
      <c r="AB15" s="100">
        <f t="shared" si="8"/>
        <v>20082</v>
      </c>
      <c r="AC15" s="100">
        <f>VLOOKUP($C15,ROP200F!$C$6:$O$994,10,FALSE)</f>
        <v>22069</v>
      </c>
      <c r="AD15" s="100">
        <f>VLOOKUP($C15,'ROP100'!$B$6:$P$565,12,FALSE)</f>
        <v>25000</v>
      </c>
      <c r="AE15" s="100">
        <f t="shared" si="9"/>
        <v>23013</v>
      </c>
      <c r="AF15" s="100">
        <f>VLOOKUP($C15,ROP200F!$C$6:$O$994,11,FALSE)</f>
        <v>25907</v>
      </c>
      <c r="AG15" s="100">
        <f>VLOOKUP($C15,'ROP100'!$B$6:$P$565,13,FALSE)</f>
        <v>25000</v>
      </c>
      <c r="AH15" s="100">
        <f t="shared" si="10"/>
        <v>22106</v>
      </c>
      <c r="AI15" s="100">
        <f>VLOOKUP($C15,ROP200F!$C$6:$O$994,12,FALSE)</f>
        <v>26866</v>
      </c>
      <c r="AJ15" s="100">
        <f>VLOOKUP($C15,'ROP100'!$B$6:$P$565,14,FALSE)</f>
        <v>25000</v>
      </c>
      <c r="AK15" s="100">
        <f t="shared" si="11"/>
        <v>20240</v>
      </c>
      <c r="AL15" s="100">
        <f>VLOOKUP($C15,ROP200F!$C$6:$O$994,13,FALSE)</f>
        <v>24947</v>
      </c>
      <c r="AM15" s="100">
        <f>VLOOKUP($C15,'ROP100'!$B$6:$P$565,15,FALSE)</f>
        <v>25000</v>
      </c>
      <c r="AN15" s="100">
        <f t="shared" si="12"/>
        <v>20293</v>
      </c>
      <c r="AO15" s="101">
        <f t="shared" si="13"/>
        <v>263866</v>
      </c>
      <c r="AP15" s="101">
        <f t="shared" si="14"/>
        <v>280000</v>
      </c>
    </row>
    <row r="16" spans="1:60" hidden="1" x14ac:dyDescent="0.35">
      <c r="A16" s="64">
        <f t="shared" si="15"/>
        <v>8</v>
      </c>
      <c r="B16" s="65" t="s">
        <v>10</v>
      </c>
      <c r="C16" s="65" t="s">
        <v>11</v>
      </c>
      <c r="D16" s="66">
        <f>VLOOKUP($C16,'End Stock 2024'!$B$7:$C$1030,2,FALSE)</f>
        <v>2471</v>
      </c>
      <c r="E16" s="63">
        <f>VLOOKUP($C16,ROP200F!$C$6:$O$994,2,FALSE)</f>
        <v>3569</v>
      </c>
      <c r="F16" s="63">
        <f>VLOOKUP($C16,'ROP100'!$B$6:$P$565,4,FALSE)</f>
        <v>5000</v>
      </c>
      <c r="G16" s="63">
        <f t="shared" si="1"/>
        <v>3902</v>
      </c>
      <c r="H16" s="63">
        <f>VLOOKUP($C16,ROP200F!$C$6:$O$994,3,FALSE)</f>
        <v>3569</v>
      </c>
      <c r="I16" s="63">
        <f>VLOOKUP($C16,'ROP100'!$B$6:$P$565,5,FALSE)</f>
        <v>6000</v>
      </c>
      <c r="J16" s="63">
        <f t="shared" si="2"/>
        <v>6333</v>
      </c>
      <c r="K16" s="63">
        <f>VLOOKUP($C16,ROP200F!$C$6:$O$994,4,FALSE)</f>
        <v>1784</v>
      </c>
      <c r="L16" s="63">
        <f>VLOOKUP($C16,'ROP100'!$B$6:$P$565,6,FALSE)</f>
        <v>0</v>
      </c>
      <c r="M16" s="63">
        <f t="shared" si="3"/>
        <v>4549</v>
      </c>
      <c r="N16" s="63">
        <f>VLOOKUP($C16,ROP200F!$C$6:$O$994,5,FALSE)</f>
        <v>1784</v>
      </c>
      <c r="O16" s="63">
        <f>VLOOKUP($C16,'ROP100'!$B$6:$P$565,7,FALSE)</f>
        <v>0</v>
      </c>
      <c r="P16" s="63">
        <f t="shared" si="4"/>
        <v>2765</v>
      </c>
      <c r="Q16" s="63">
        <f>VLOOKUP($C16,ROP200F!$C$6:$O$994,6,FALSE)</f>
        <v>3569</v>
      </c>
      <c r="R16" s="63">
        <f>VLOOKUP($C16,'ROP100'!$B$6:$P$565,8,FALSE)</f>
        <v>6000</v>
      </c>
      <c r="S16" s="63">
        <f t="shared" si="5"/>
        <v>5196</v>
      </c>
      <c r="T16" s="63">
        <f>VLOOKUP($C16,ROP200F!$C$6:$O$994,7,FALSE)</f>
        <v>1784</v>
      </c>
      <c r="U16" s="63">
        <f>VLOOKUP($C16,'ROP100'!$B$6:$P$565,9,FALSE)</f>
        <v>0</v>
      </c>
      <c r="V16" s="63">
        <f t="shared" si="6"/>
        <v>3412</v>
      </c>
      <c r="W16" s="63">
        <f>VLOOKUP($C16,ROP200F!$C$6:$O$994,8,FALSE)</f>
        <v>1784</v>
      </c>
      <c r="X16" s="63">
        <f>VLOOKUP($C16,'ROP100'!$B$6:$P$565,10,FALSE)</f>
        <v>6000</v>
      </c>
      <c r="Y16" s="63">
        <f t="shared" si="7"/>
        <v>7628</v>
      </c>
      <c r="Z16" s="63">
        <f>VLOOKUP($C16,ROP200F!$C$6:$O$994,9,FALSE)</f>
        <v>3569</v>
      </c>
      <c r="AA16" s="63">
        <f>VLOOKUP($C16,'ROP100'!$B$6:$P$565,11,FALSE)</f>
        <v>0</v>
      </c>
      <c r="AB16" s="63">
        <f t="shared" si="8"/>
        <v>4059</v>
      </c>
      <c r="AC16" s="63">
        <f>VLOOKUP($C16,ROP200F!$C$6:$O$994,10,FALSE)</f>
        <v>1784</v>
      </c>
      <c r="AD16" s="63">
        <f>VLOOKUP($C16,'ROP100'!$B$6:$P$565,12,FALSE)</f>
        <v>8000</v>
      </c>
      <c r="AE16" s="63">
        <f t="shared" si="9"/>
        <v>10275</v>
      </c>
      <c r="AF16" s="63">
        <f>VLOOKUP($C16,ROP200F!$C$6:$O$994,11,FALSE)</f>
        <v>3569</v>
      </c>
      <c r="AG16" s="63">
        <f>VLOOKUP($C16,'ROP100'!$B$6:$P$565,13,FALSE)</f>
        <v>0</v>
      </c>
      <c r="AH16" s="63">
        <f t="shared" si="10"/>
        <v>6706</v>
      </c>
      <c r="AI16" s="63">
        <f>VLOOKUP($C16,ROP200F!$C$6:$O$994,12,FALSE)</f>
        <v>1784</v>
      </c>
      <c r="AJ16" s="63">
        <f>VLOOKUP($C16,'ROP100'!$B$6:$P$565,14,FALSE)</f>
        <v>0</v>
      </c>
      <c r="AK16" s="63">
        <f t="shared" si="11"/>
        <v>4922</v>
      </c>
      <c r="AL16" s="63">
        <f>VLOOKUP($C16,ROP200F!$C$6:$O$994,13,FALSE)</f>
        <v>1784</v>
      </c>
      <c r="AM16" s="63">
        <f>VLOOKUP($C16,'ROP100'!$B$6:$P$565,15,FALSE)</f>
        <v>0</v>
      </c>
      <c r="AN16" s="63">
        <f t="shared" si="12"/>
        <v>3138</v>
      </c>
      <c r="AO16" s="58">
        <f t="shared" si="13"/>
        <v>30333</v>
      </c>
      <c r="AP16" s="58">
        <f t="shared" si="14"/>
        <v>31000</v>
      </c>
    </row>
    <row r="17" spans="1:42" hidden="1" x14ac:dyDescent="0.35">
      <c r="A17" s="64">
        <f t="shared" si="15"/>
        <v>9</v>
      </c>
      <c r="B17" s="65" t="s">
        <v>12</v>
      </c>
      <c r="C17" s="65" t="s">
        <v>13</v>
      </c>
      <c r="D17" s="66">
        <f>VLOOKUP($C17,'End Stock 2024'!$B$7:$C$1030,2,FALSE)</f>
        <v>791</v>
      </c>
      <c r="E17" s="63">
        <f>VLOOKUP($C17,ROP200F!$C$6:$O$994,2,FALSE)</f>
        <v>3569</v>
      </c>
      <c r="F17" s="63">
        <f>VLOOKUP($C17,'ROP100'!$B$6:$P$565,4,FALSE)</f>
        <v>6000</v>
      </c>
      <c r="G17" s="63">
        <f t="shared" si="1"/>
        <v>3222</v>
      </c>
      <c r="H17" s="63">
        <f>VLOOKUP($C17,ROP200F!$C$6:$O$994,3,FALSE)</f>
        <v>1784</v>
      </c>
      <c r="I17" s="63">
        <f>VLOOKUP($C17,'ROP100'!$B$6:$P$565,5,FALSE)</f>
        <v>0</v>
      </c>
      <c r="J17" s="63">
        <f t="shared" si="2"/>
        <v>1438</v>
      </c>
      <c r="K17" s="63">
        <f>VLOOKUP($C17,ROP200F!$C$6:$O$994,4,FALSE)</f>
        <v>1784</v>
      </c>
      <c r="L17" s="63">
        <f>VLOOKUP($C17,'ROP100'!$B$6:$P$565,6,FALSE)</f>
        <v>5000</v>
      </c>
      <c r="M17" s="63">
        <f t="shared" si="3"/>
        <v>4654</v>
      </c>
      <c r="N17" s="63">
        <f>VLOOKUP($C17,ROP200F!$C$6:$O$994,5,FALSE)</f>
        <v>1784</v>
      </c>
      <c r="O17" s="63">
        <f>VLOOKUP($C17,'ROP100'!$B$6:$P$565,7,FALSE)</f>
        <v>0</v>
      </c>
      <c r="P17" s="63">
        <f t="shared" si="4"/>
        <v>2870</v>
      </c>
      <c r="Q17" s="63">
        <f>VLOOKUP($C17,ROP200F!$C$6:$O$994,6,FALSE)</f>
        <v>0</v>
      </c>
      <c r="R17" s="63">
        <f>VLOOKUP($C17,'ROP100'!$B$6:$P$565,8,FALSE)</f>
        <v>0</v>
      </c>
      <c r="S17" s="63">
        <f t="shared" si="5"/>
        <v>2870</v>
      </c>
      <c r="T17" s="63">
        <f>VLOOKUP($C17,ROP200F!$C$6:$O$994,7,FALSE)</f>
        <v>1784</v>
      </c>
      <c r="U17" s="63">
        <f>VLOOKUP($C17,'ROP100'!$B$6:$P$565,9,FALSE)</f>
        <v>5000</v>
      </c>
      <c r="V17" s="63">
        <f t="shared" si="6"/>
        <v>6086</v>
      </c>
      <c r="W17" s="63">
        <f>VLOOKUP($C17,ROP200F!$C$6:$O$994,8,FALSE)</f>
        <v>1784</v>
      </c>
      <c r="X17" s="63">
        <f>VLOOKUP($C17,'ROP100'!$B$6:$P$565,10,FALSE)</f>
        <v>0</v>
      </c>
      <c r="Y17" s="63">
        <f t="shared" si="7"/>
        <v>4302</v>
      </c>
      <c r="Z17" s="63">
        <f>VLOOKUP($C17,ROP200F!$C$6:$O$994,9,FALSE)</f>
        <v>1784</v>
      </c>
      <c r="AA17" s="63">
        <f>VLOOKUP($C17,'ROP100'!$B$6:$P$565,11,FALSE)</f>
        <v>0</v>
      </c>
      <c r="AB17" s="63">
        <f t="shared" si="8"/>
        <v>2518</v>
      </c>
      <c r="AC17" s="63">
        <f>VLOOKUP($C17,ROP200F!$C$6:$O$994,10,FALSE)</f>
        <v>1784</v>
      </c>
      <c r="AD17" s="63">
        <f>VLOOKUP($C17,'ROP100'!$B$6:$P$565,12,FALSE)</f>
        <v>5000</v>
      </c>
      <c r="AE17" s="63">
        <f t="shared" si="9"/>
        <v>5734</v>
      </c>
      <c r="AF17" s="63">
        <f>VLOOKUP($C17,ROP200F!$C$6:$O$994,11,FALSE)</f>
        <v>1784</v>
      </c>
      <c r="AG17" s="63">
        <f>VLOOKUP($C17,'ROP100'!$B$6:$P$565,13,FALSE)</f>
        <v>0</v>
      </c>
      <c r="AH17" s="63">
        <f t="shared" si="10"/>
        <v>3950</v>
      </c>
      <c r="AI17" s="63">
        <f>VLOOKUP($C17,ROP200F!$C$6:$O$994,12,FALSE)</f>
        <v>0</v>
      </c>
      <c r="AJ17" s="63">
        <f>VLOOKUP($C17,'ROP100'!$B$6:$P$565,14,FALSE)</f>
        <v>0</v>
      </c>
      <c r="AK17" s="63">
        <f t="shared" si="11"/>
        <v>3950</v>
      </c>
      <c r="AL17" s="63">
        <f>VLOOKUP($C17,ROP200F!$C$6:$O$994,13,FALSE)</f>
        <v>1784</v>
      </c>
      <c r="AM17" s="63">
        <f>VLOOKUP($C17,'ROP100'!$B$6:$P$565,15,FALSE)</f>
        <v>0</v>
      </c>
      <c r="AN17" s="63">
        <f t="shared" si="12"/>
        <v>2166</v>
      </c>
      <c r="AO17" s="58">
        <f t="shared" si="13"/>
        <v>19625</v>
      </c>
      <c r="AP17" s="58">
        <f t="shared" si="14"/>
        <v>21000</v>
      </c>
    </row>
    <row r="18" spans="1:42" hidden="1" x14ac:dyDescent="0.35">
      <c r="A18" s="64">
        <f t="shared" si="15"/>
        <v>10</v>
      </c>
      <c r="B18" s="65" t="s">
        <v>1211</v>
      </c>
      <c r="C18" s="65" t="s">
        <v>1212</v>
      </c>
      <c r="D18" s="66">
        <f>VLOOKUP($C18,'End Stock 2024'!$B$7:$C$1030,2,FALSE)</f>
        <v>2907</v>
      </c>
      <c r="E18" s="63">
        <f>VLOOKUP($C18,ROP200F!$C$6:$O$994,2,FALSE)</f>
        <v>0</v>
      </c>
      <c r="F18" s="63">
        <f>VLOOKUP($C18,'ROP100'!$B$6:$P$565,4,FALSE)</f>
        <v>0</v>
      </c>
      <c r="G18" s="63">
        <f t="shared" si="1"/>
        <v>2907</v>
      </c>
      <c r="H18" s="63">
        <f>VLOOKUP($C18,ROP200F!$C$6:$O$994,3,FALSE)</f>
        <v>0</v>
      </c>
      <c r="I18" s="63">
        <f>VLOOKUP($C18,'ROP100'!$B$6:$P$565,5,FALSE)</f>
        <v>0</v>
      </c>
      <c r="J18" s="63">
        <f t="shared" si="2"/>
        <v>2907</v>
      </c>
      <c r="K18" s="63">
        <f>VLOOKUP($C18,ROP200F!$C$6:$O$994,4,FALSE)</f>
        <v>0</v>
      </c>
      <c r="L18" s="63">
        <f>VLOOKUP($C18,'ROP100'!$B$6:$P$565,6,FALSE)</f>
        <v>0</v>
      </c>
      <c r="M18" s="63">
        <f t="shared" si="3"/>
        <v>2907</v>
      </c>
      <c r="N18" s="63">
        <f>VLOOKUP($C18,ROP200F!$C$6:$O$994,5,FALSE)</f>
        <v>1784</v>
      </c>
      <c r="O18" s="63">
        <f>VLOOKUP($C18,'ROP100'!$B$6:$P$565,7,FALSE)</f>
        <v>5000</v>
      </c>
      <c r="P18" s="63">
        <f t="shared" si="4"/>
        <v>6123</v>
      </c>
      <c r="Q18" s="63">
        <f>VLOOKUP($C18,ROP200F!$C$6:$O$994,6,FALSE)</f>
        <v>0</v>
      </c>
      <c r="R18" s="63">
        <f>VLOOKUP($C18,'ROP100'!$B$6:$P$565,8,FALSE)</f>
        <v>0</v>
      </c>
      <c r="S18" s="63">
        <f t="shared" si="5"/>
        <v>6123</v>
      </c>
      <c r="T18" s="63">
        <f>VLOOKUP($C18,ROP200F!$C$6:$O$994,7,FALSE)</f>
        <v>0</v>
      </c>
      <c r="U18" s="63">
        <f>VLOOKUP($C18,'ROP100'!$B$6:$P$565,9,FALSE)</f>
        <v>0</v>
      </c>
      <c r="V18" s="63">
        <f t="shared" si="6"/>
        <v>6123</v>
      </c>
      <c r="W18" s="63">
        <f>VLOOKUP($C18,ROP200F!$C$6:$O$994,8,FALSE)</f>
        <v>0</v>
      </c>
      <c r="X18" s="63">
        <f>VLOOKUP($C18,'ROP100'!$B$6:$P$565,10,FALSE)</f>
        <v>0</v>
      </c>
      <c r="Y18" s="63">
        <f t="shared" si="7"/>
        <v>6123</v>
      </c>
      <c r="Z18" s="63">
        <f>VLOOKUP($C18,ROP200F!$C$6:$O$994,9,FALSE)</f>
        <v>0</v>
      </c>
      <c r="AA18" s="63">
        <f>VLOOKUP($C18,'ROP100'!$B$6:$P$565,11,FALSE)</f>
        <v>0</v>
      </c>
      <c r="AB18" s="63">
        <f t="shared" si="8"/>
        <v>6123</v>
      </c>
      <c r="AC18" s="63">
        <f>VLOOKUP($C18,ROP200F!$C$6:$O$994,10,FALSE)</f>
        <v>1784</v>
      </c>
      <c r="AD18" s="63">
        <f>VLOOKUP($C18,'ROP100'!$B$6:$P$565,12,FALSE)</f>
        <v>0</v>
      </c>
      <c r="AE18" s="63">
        <f t="shared" si="9"/>
        <v>4339</v>
      </c>
      <c r="AF18" s="63">
        <f>VLOOKUP($C18,ROP200F!$C$6:$O$994,11,FALSE)</f>
        <v>0</v>
      </c>
      <c r="AG18" s="63">
        <f>VLOOKUP($C18,'ROP100'!$B$6:$P$565,13,FALSE)</f>
        <v>0</v>
      </c>
      <c r="AH18" s="63">
        <f t="shared" si="10"/>
        <v>4339</v>
      </c>
      <c r="AI18" s="63">
        <f>VLOOKUP($C18,ROP200F!$C$6:$O$994,12,FALSE)</f>
        <v>0</v>
      </c>
      <c r="AJ18" s="63">
        <f>VLOOKUP($C18,'ROP100'!$B$6:$P$565,14,FALSE)</f>
        <v>0</v>
      </c>
      <c r="AK18" s="63">
        <f t="shared" si="11"/>
        <v>4339</v>
      </c>
      <c r="AL18" s="63">
        <f>VLOOKUP($C18,ROP200F!$C$6:$O$994,13,FALSE)</f>
        <v>0</v>
      </c>
      <c r="AM18" s="63">
        <f>VLOOKUP($C18,'ROP100'!$B$6:$P$565,15,FALSE)</f>
        <v>0</v>
      </c>
      <c r="AN18" s="63">
        <f t="shared" si="12"/>
        <v>4339</v>
      </c>
      <c r="AO18" s="58">
        <f t="shared" si="13"/>
        <v>3568</v>
      </c>
      <c r="AP18" s="58">
        <f t="shared" si="14"/>
        <v>5000</v>
      </c>
    </row>
    <row r="19" spans="1:42" hidden="1" x14ac:dyDescent="0.35">
      <c r="A19" s="64">
        <f t="shared" si="15"/>
        <v>11</v>
      </c>
      <c r="B19" s="65" t="s">
        <v>1953</v>
      </c>
      <c r="C19" s="65" t="s">
        <v>1954</v>
      </c>
      <c r="D19" s="66">
        <f>VLOOKUP($C19,'End Stock 2024'!$B$7:$C$1030,2,FALSE)</f>
        <v>0</v>
      </c>
      <c r="E19" s="63">
        <f>VLOOKUP($C19,ROP200F!$C$6:$O$994,2,FALSE)</f>
        <v>1768</v>
      </c>
      <c r="F19" s="63">
        <f>VLOOKUP($C19,'ROP100'!$B$6:$P$565,4,FALSE)</f>
        <v>5000</v>
      </c>
      <c r="G19" s="63">
        <f t="shared" si="1"/>
        <v>3232</v>
      </c>
      <c r="H19" s="63">
        <f>VLOOKUP($C19,ROP200F!$C$6:$O$994,3,FALSE)</f>
        <v>1178</v>
      </c>
      <c r="I19" s="63">
        <f>VLOOKUP($C19,'ROP100'!$B$6:$P$565,5,FALSE)</f>
        <v>0</v>
      </c>
      <c r="J19" s="63">
        <f t="shared" si="2"/>
        <v>2054</v>
      </c>
      <c r="K19" s="63">
        <f>VLOOKUP($C19,ROP200F!$C$6:$O$994,4,FALSE)</f>
        <v>1178</v>
      </c>
      <c r="L19" s="63">
        <f>VLOOKUP($C19,'ROP100'!$B$6:$P$565,6,FALSE)</f>
        <v>5000</v>
      </c>
      <c r="M19" s="63">
        <f t="shared" si="3"/>
        <v>5876</v>
      </c>
      <c r="N19" s="63">
        <f>VLOOKUP($C19,ROP200F!$C$6:$O$994,5,FALSE)</f>
        <v>1178</v>
      </c>
      <c r="O19" s="63">
        <f>VLOOKUP($C19,'ROP100'!$B$6:$P$565,7,FALSE)</f>
        <v>0</v>
      </c>
      <c r="P19" s="63">
        <f t="shared" si="4"/>
        <v>4698</v>
      </c>
      <c r="Q19" s="63">
        <f>VLOOKUP($C19,ROP200F!$C$6:$O$994,6,FALSE)</f>
        <v>0</v>
      </c>
      <c r="R19" s="63">
        <f>VLOOKUP($C19,'ROP100'!$B$6:$P$565,8,FALSE)</f>
        <v>0</v>
      </c>
      <c r="S19" s="63">
        <f t="shared" si="5"/>
        <v>4698</v>
      </c>
      <c r="T19" s="63">
        <f>VLOOKUP($C19,ROP200F!$C$6:$O$994,7,FALSE)</f>
        <v>1178</v>
      </c>
      <c r="U19" s="63">
        <f>VLOOKUP($C19,'ROP100'!$B$6:$P$565,9,FALSE)</f>
        <v>5000</v>
      </c>
      <c r="V19" s="63">
        <f t="shared" si="6"/>
        <v>8520</v>
      </c>
      <c r="W19" s="63">
        <f>VLOOKUP($C19,ROP200F!$C$6:$O$994,8,FALSE)</f>
        <v>1178</v>
      </c>
      <c r="X19" s="63">
        <f>VLOOKUP($C19,'ROP100'!$B$6:$P$565,10,FALSE)</f>
        <v>0</v>
      </c>
      <c r="Y19" s="63">
        <f t="shared" si="7"/>
        <v>7342</v>
      </c>
      <c r="Z19" s="63">
        <f>VLOOKUP($C19,ROP200F!$C$6:$O$994,9,FALSE)</f>
        <v>1178</v>
      </c>
      <c r="AA19" s="63">
        <f>VLOOKUP($C19,'ROP100'!$B$6:$P$565,11,FALSE)</f>
        <v>0</v>
      </c>
      <c r="AB19" s="63">
        <f t="shared" si="8"/>
        <v>6164</v>
      </c>
      <c r="AC19" s="63">
        <f>VLOOKUP($C19,ROP200F!$C$6:$O$994,10,FALSE)</f>
        <v>1178</v>
      </c>
      <c r="AD19" s="63">
        <f>VLOOKUP($C19,'ROP100'!$B$6:$P$565,12,FALSE)</f>
        <v>5000</v>
      </c>
      <c r="AE19" s="63">
        <f t="shared" si="9"/>
        <v>9986</v>
      </c>
      <c r="AF19" s="63">
        <f>VLOOKUP($C19,ROP200F!$C$6:$O$994,11,FALSE)</f>
        <v>1178</v>
      </c>
      <c r="AG19" s="63">
        <f>VLOOKUP($C19,'ROP100'!$B$6:$P$565,13,FALSE)</f>
        <v>0</v>
      </c>
      <c r="AH19" s="63">
        <f t="shared" si="10"/>
        <v>8808</v>
      </c>
      <c r="AI19" s="63">
        <f>VLOOKUP($C19,ROP200F!$C$6:$O$994,12,FALSE)</f>
        <v>0</v>
      </c>
      <c r="AJ19" s="63">
        <f>VLOOKUP($C19,'ROP100'!$B$6:$P$565,14,FALSE)</f>
        <v>0</v>
      </c>
      <c r="AK19" s="63">
        <f t="shared" si="11"/>
        <v>8808</v>
      </c>
      <c r="AL19" s="63">
        <f>VLOOKUP($C19,ROP200F!$C$6:$O$994,13,FALSE)</f>
        <v>1178</v>
      </c>
      <c r="AM19" s="63">
        <f>VLOOKUP($C19,'ROP100'!$B$6:$P$565,15,FALSE)</f>
        <v>0</v>
      </c>
      <c r="AN19" s="63">
        <f t="shared" si="12"/>
        <v>7630</v>
      </c>
      <c r="AO19" s="58">
        <f t="shared" si="13"/>
        <v>12370</v>
      </c>
      <c r="AP19" s="58">
        <f t="shared" si="14"/>
        <v>20000</v>
      </c>
    </row>
    <row r="20" spans="1:42" hidden="1" x14ac:dyDescent="0.35">
      <c r="A20" s="64">
        <f t="shared" si="15"/>
        <v>12</v>
      </c>
      <c r="B20" s="65" t="s">
        <v>14</v>
      </c>
      <c r="C20" s="65" t="s">
        <v>15</v>
      </c>
      <c r="D20" s="66">
        <f>VLOOKUP($C20,'End Stock 2024'!$B$7:$C$1030,2,FALSE)</f>
        <v>1609</v>
      </c>
      <c r="E20" s="63">
        <f>VLOOKUP($C20,ROP200F!$C$6:$O$994,2,FALSE)</f>
        <v>1226</v>
      </c>
      <c r="F20" s="63">
        <f>VLOOKUP($C20,'ROP100'!$B$6:$P$565,4,FALSE)</f>
        <v>5000</v>
      </c>
      <c r="G20" s="63">
        <f t="shared" si="1"/>
        <v>5383</v>
      </c>
      <c r="H20" s="63">
        <f>VLOOKUP($C20,ROP200F!$C$6:$O$994,3,FALSE)</f>
        <v>0</v>
      </c>
      <c r="I20" s="63">
        <f>VLOOKUP($C20,'ROP100'!$B$6:$P$565,5,FALSE)</f>
        <v>0</v>
      </c>
      <c r="J20" s="63">
        <f t="shared" si="2"/>
        <v>5383</v>
      </c>
      <c r="K20" s="63">
        <f>VLOOKUP($C20,ROP200F!$C$6:$O$994,4,FALSE)</f>
        <v>0</v>
      </c>
      <c r="L20" s="63">
        <f>VLOOKUP($C20,'ROP100'!$B$6:$P$565,6,FALSE)</f>
        <v>0</v>
      </c>
      <c r="M20" s="63">
        <f t="shared" si="3"/>
        <v>5383</v>
      </c>
      <c r="N20" s="63">
        <f>VLOOKUP($C20,ROP200F!$C$6:$O$994,5,FALSE)</f>
        <v>1226</v>
      </c>
      <c r="O20" s="63">
        <f>VLOOKUP($C20,'ROP100'!$B$6:$P$565,7,FALSE)</f>
        <v>0</v>
      </c>
      <c r="P20" s="63">
        <f t="shared" si="4"/>
        <v>4157</v>
      </c>
      <c r="Q20" s="63">
        <f>VLOOKUP($C20,ROP200F!$C$6:$O$994,6,FALSE)</f>
        <v>0</v>
      </c>
      <c r="R20" s="63">
        <f>VLOOKUP($C20,'ROP100'!$B$6:$P$565,8,FALSE)</f>
        <v>0</v>
      </c>
      <c r="S20" s="63">
        <f t="shared" si="5"/>
        <v>4157</v>
      </c>
      <c r="T20" s="63">
        <f>VLOOKUP($C20,ROP200F!$C$6:$O$994,7,FALSE)</f>
        <v>0</v>
      </c>
      <c r="U20" s="63">
        <f>VLOOKUP($C20,'ROP100'!$B$6:$P$565,9,FALSE)</f>
        <v>0</v>
      </c>
      <c r="V20" s="63">
        <f t="shared" si="6"/>
        <v>4157</v>
      </c>
      <c r="W20" s="63">
        <f>VLOOKUP($C20,ROP200F!$C$6:$O$994,8,FALSE)</f>
        <v>1226</v>
      </c>
      <c r="X20" s="63">
        <f>VLOOKUP($C20,'ROP100'!$B$6:$P$565,10,FALSE)</f>
        <v>0</v>
      </c>
      <c r="Y20" s="63">
        <f t="shared" si="7"/>
        <v>2931</v>
      </c>
      <c r="Z20" s="63">
        <f>VLOOKUP($C20,ROP200F!$C$6:$O$994,9,FALSE)</f>
        <v>0</v>
      </c>
      <c r="AA20" s="63">
        <f>VLOOKUP($C20,'ROP100'!$B$6:$P$565,11,FALSE)</f>
        <v>0</v>
      </c>
      <c r="AB20" s="63">
        <f t="shared" si="8"/>
        <v>2931</v>
      </c>
      <c r="AC20" s="63">
        <f>VLOOKUP($C20,ROP200F!$C$6:$O$994,10,FALSE)</f>
        <v>0</v>
      </c>
      <c r="AD20" s="63">
        <f>VLOOKUP($C20,'ROP100'!$B$6:$P$565,12,FALSE)</f>
        <v>0</v>
      </c>
      <c r="AE20" s="63">
        <f t="shared" si="9"/>
        <v>2931</v>
      </c>
      <c r="AF20" s="63">
        <f>VLOOKUP($C20,ROP200F!$C$6:$O$994,11,FALSE)</f>
        <v>0</v>
      </c>
      <c r="AG20" s="63">
        <f>VLOOKUP($C20,'ROP100'!$B$6:$P$565,13,FALSE)</f>
        <v>0</v>
      </c>
      <c r="AH20" s="63">
        <f t="shared" si="10"/>
        <v>2931</v>
      </c>
      <c r="AI20" s="63">
        <f>VLOOKUP($C20,ROP200F!$C$6:$O$994,12,FALSE)</f>
        <v>1226</v>
      </c>
      <c r="AJ20" s="63">
        <f>VLOOKUP($C20,'ROP100'!$B$6:$P$565,14,FALSE)</f>
        <v>0</v>
      </c>
      <c r="AK20" s="63">
        <f t="shared" si="11"/>
        <v>1705</v>
      </c>
      <c r="AL20" s="63">
        <f>VLOOKUP($C20,ROP200F!$C$6:$O$994,13,FALSE)</f>
        <v>0</v>
      </c>
      <c r="AM20" s="63">
        <f>VLOOKUP($C20,'ROP100'!$B$6:$P$565,15,FALSE)</f>
        <v>0</v>
      </c>
      <c r="AN20" s="63">
        <f t="shared" si="12"/>
        <v>1705</v>
      </c>
      <c r="AO20" s="58">
        <f t="shared" si="13"/>
        <v>4904</v>
      </c>
      <c r="AP20" s="58">
        <f t="shared" si="14"/>
        <v>5000</v>
      </c>
    </row>
    <row r="21" spans="1:42" hidden="1" x14ac:dyDescent="0.35">
      <c r="A21" s="64">
        <f t="shared" si="15"/>
        <v>13</v>
      </c>
      <c r="B21" s="65" t="s">
        <v>1955</v>
      </c>
      <c r="C21" s="65" t="s">
        <v>1956</v>
      </c>
      <c r="D21" s="66">
        <f>VLOOKUP($C21,'End Stock 2024'!$B$7:$C$1030,2,FALSE)</f>
        <v>150</v>
      </c>
      <c r="E21" s="63">
        <f>VLOOKUP($C21,ROP200F!$C$6:$O$994,2,FALSE)</f>
        <v>0</v>
      </c>
      <c r="F21" s="63">
        <f>VLOOKUP($C21,'ROP100'!$B$6:$P$565,4,FALSE)</f>
        <v>0</v>
      </c>
      <c r="G21" s="63">
        <f t="shared" si="1"/>
        <v>150</v>
      </c>
      <c r="H21" s="63">
        <f>VLOOKUP($C21,ROP200F!$C$6:$O$994,3,FALSE)</f>
        <v>266</v>
      </c>
      <c r="I21" s="63">
        <f>VLOOKUP($C21,'ROP100'!$B$6:$P$565,5,FALSE)</f>
        <v>5000</v>
      </c>
      <c r="J21" s="63">
        <f t="shared" si="2"/>
        <v>4884</v>
      </c>
      <c r="K21" s="63">
        <f>VLOOKUP($C21,ROP200F!$C$6:$O$994,4,FALSE)</f>
        <v>0</v>
      </c>
      <c r="L21" s="63">
        <f>VLOOKUP($C21,'ROP100'!$B$6:$P$565,6,FALSE)</f>
        <v>0</v>
      </c>
      <c r="M21" s="63">
        <f t="shared" si="3"/>
        <v>4884</v>
      </c>
      <c r="N21" s="63">
        <f>VLOOKUP($C21,ROP200F!$C$6:$O$994,5,FALSE)</f>
        <v>639</v>
      </c>
      <c r="O21" s="63">
        <f>VLOOKUP($C21,'ROP100'!$B$6:$P$565,7,FALSE)</f>
        <v>0</v>
      </c>
      <c r="P21" s="63">
        <f t="shared" si="4"/>
        <v>4245</v>
      </c>
      <c r="Q21" s="63">
        <f>VLOOKUP($C21,ROP200F!$C$6:$O$994,6,FALSE)</f>
        <v>491</v>
      </c>
      <c r="R21" s="63">
        <f>VLOOKUP($C21,'ROP100'!$B$6:$P$565,8,FALSE)</f>
        <v>0</v>
      </c>
      <c r="S21" s="63">
        <f t="shared" si="5"/>
        <v>3754</v>
      </c>
      <c r="T21" s="63">
        <f>VLOOKUP($C21,ROP200F!$C$6:$O$994,7,FALSE)</f>
        <v>0</v>
      </c>
      <c r="U21" s="63">
        <f>VLOOKUP($C21,'ROP100'!$B$6:$P$565,9,FALSE)</f>
        <v>0</v>
      </c>
      <c r="V21" s="63">
        <f t="shared" si="6"/>
        <v>3754</v>
      </c>
      <c r="W21" s="63">
        <f>VLOOKUP($C21,ROP200F!$C$6:$O$994,8,FALSE)</f>
        <v>228</v>
      </c>
      <c r="X21" s="63">
        <f>VLOOKUP($C21,'ROP100'!$B$6:$P$565,10,FALSE)</f>
        <v>0</v>
      </c>
      <c r="Y21" s="63">
        <f t="shared" si="7"/>
        <v>3526</v>
      </c>
      <c r="Z21" s="63">
        <f>VLOOKUP($C21,ROP200F!$C$6:$O$994,9,FALSE)</f>
        <v>0</v>
      </c>
      <c r="AA21" s="63">
        <f>VLOOKUP($C21,'ROP100'!$B$6:$P$565,11,FALSE)</f>
        <v>0</v>
      </c>
      <c r="AB21" s="63">
        <f t="shared" si="8"/>
        <v>3526</v>
      </c>
      <c r="AC21" s="63">
        <f>VLOOKUP($C21,ROP200F!$C$6:$O$994,10,FALSE)</f>
        <v>639</v>
      </c>
      <c r="AD21" s="63">
        <f>VLOOKUP($C21,'ROP100'!$B$6:$P$565,12,FALSE)</f>
        <v>0</v>
      </c>
      <c r="AE21" s="63">
        <f t="shared" si="9"/>
        <v>2887</v>
      </c>
      <c r="AF21" s="63">
        <f>VLOOKUP($C21,ROP200F!$C$6:$O$994,11,FALSE)</f>
        <v>0</v>
      </c>
      <c r="AG21" s="63">
        <f>VLOOKUP($C21,'ROP100'!$B$6:$P$565,13,FALSE)</f>
        <v>0</v>
      </c>
      <c r="AH21" s="63">
        <f t="shared" si="10"/>
        <v>2887</v>
      </c>
      <c r="AI21" s="63">
        <f>VLOOKUP($C21,ROP200F!$C$6:$O$994,12,FALSE)</f>
        <v>0</v>
      </c>
      <c r="AJ21" s="63">
        <f>VLOOKUP($C21,'ROP100'!$B$6:$P$565,14,FALSE)</f>
        <v>0</v>
      </c>
      <c r="AK21" s="63">
        <f t="shared" si="11"/>
        <v>2887</v>
      </c>
      <c r="AL21" s="63">
        <f>VLOOKUP($C21,ROP200F!$C$6:$O$994,13,FALSE)</f>
        <v>491</v>
      </c>
      <c r="AM21" s="63">
        <f>VLOOKUP($C21,'ROP100'!$B$6:$P$565,15,FALSE)</f>
        <v>0</v>
      </c>
      <c r="AN21" s="63">
        <f t="shared" si="12"/>
        <v>2396</v>
      </c>
      <c r="AO21" s="58">
        <f t="shared" si="13"/>
        <v>2754</v>
      </c>
      <c r="AP21" s="58">
        <f t="shared" si="14"/>
        <v>5000</v>
      </c>
    </row>
    <row r="22" spans="1:42" hidden="1" x14ac:dyDescent="0.35">
      <c r="A22" s="64">
        <f t="shared" si="15"/>
        <v>14</v>
      </c>
      <c r="B22" s="65" t="s">
        <v>16</v>
      </c>
      <c r="C22" s="65" t="s">
        <v>17</v>
      </c>
      <c r="D22" s="66">
        <f>VLOOKUP($C22,'End Stock 2024'!$B$7:$C$1030,2,FALSE)</f>
        <v>1646</v>
      </c>
      <c r="E22" s="63">
        <f>VLOOKUP($C22,ROP200F!$C$6:$O$994,2,FALSE)</f>
        <v>393</v>
      </c>
      <c r="F22" s="63">
        <f>VLOOKUP($C22,'ROP100'!$B$6:$P$565,4,FALSE)</f>
        <v>5000</v>
      </c>
      <c r="G22" s="63">
        <f t="shared" si="1"/>
        <v>6253</v>
      </c>
      <c r="H22" s="63">
        <f>VLOOKUP($C22,ROP200F!$C$6:$O$994,3,FALSE)</f>
        <v>0</v>
      </c>
      <c r="I22" s="63">
        <f>VLOOKUP($C22,'ROP100'!$B$6:$P$565,5,FALSE)</f>
        <v>0</v>
      </c>
      <c r="J22" s="63">
        <f t="shared" si="2"/>
        <v>6253</v>
      </c>
      <c r="K22" s="63">
        <f>VLOOKUP($C22,ROP200F!$C$6:$O$994,4,FALSE)</f>
        <v>393</v>
      </c>
      <c r="L22" s="63">
        <f>VLOOKUP($C22,'ROP100'!$B$6:$P$565,6,FALSE)</f>
        <v>0</v>
      </c>
      <c r="M22" s="63">
        <f t="shared" si="3"/>
        <v>5860</v>
      </c>
      <c r="N22" s="63">
        <f>VLOOKUP($C22,ROP200F!$C$6:$O$994,5,FALSE)</f>
        <v>0</v>
      </c>
      <c r="O22" s="63">
        <f>VLOOKUP($C22,'ROP100'!$B$6:$P$565,7,FALSE)</f>
        <v>0</v>
      </c>
      <c r="P22" s="63">
        <f t="shared" si="4"/>
        <v>5860</v>
      </c>
      <c r="Q22" s="63">
        <f>VLOOKUP($C22,ROP200F!$C$6:$O$994,6,FALSE)</f>
        <v>0</v>
      </c>
      <c r="R22" s="63">
        <f>VLOOKUP($C22,'ROP100'!$B$6:$P$565,8,FALSE)</f>
        <v>0</v>
      </c>
      <c r="S22" s="63">
        <f t="shared" si="5"/>
        <v>5860</v>
      </c>
      <c r="T22" s="63">
        <f>VLOOKUP($C22,ROP200F!$C$6:$O$994,7,FALSE)</f>
        <v>393</v>
      </c>
      <c r="U22" s="63">
        <f>VLOOKUP($C22,'ROP100'!$B$6:$P$565,9,FALSE)</f>
        <v>0</v>
      </c>
      <c r="V22" s="63">
        <f t="shared" si="6"/>
        <v>5467</v>
      </c>
      <c r="W22" s="63">
        <f>VLOOKUP($C22,ROP200F!$C$6:$O$994,8,FALSE)</f>
        <v>0</v>
      </c>
      <c r="X22" s="63">
        <f>VLOOKUP($C22,'ROP100'!$B$6:$P$565,10,FALSE)</f>
        <v>0</v>
      </c>
      <c r="Y22" s="63">
        <f t="shared" si="7"/>
        <v>5467</v>
      </c>
      <c r="Z22" s="63">
        <f>VLOOKUP($C22,ROP200F!$C$6:$O$994,9,FALSE)</f>
        <v>0</v>
      </c>
      <c r="AA22" s="63">
        <f>VLOOKUP($C22,'ROP100'!$B$6:$P$565,11,FALSE)</f>
        <v>0</v>
      </c>
      <c r="AB22" s="63">
        <f t="shared" si="8"/>
        <v>5467</v>
      </c>
      <c r="AC22" s="63">
        <f>VLOOKUP($C22,ROP200F!$C$6:$O$994,10,FALSE)</f>
        <v>393</v>
      </c>
      <c r="AD22" s="63">
        <f>VLOOKUP($C22,'ROP100'!$B$6:$P$565,12,FALSE)</f>
        <v>0</v>
      </c>
      <c r="AE22" s="63">
        <f t="shared" si="9"/>
        <v>5074</v>
      </c>
      <c r="AF22" s="63">
        <f>VLOOKUP($C22,ROP200F!$C$6:$O$994,11,FALSE)</f>
        <v>0</v>
      </c>
      <c r="AG22" s="63">
        <f>VLOOKUP($C22,'ROP100'!$B$6:$P$565,13,FALSE)</f>
        <v>0</v>
      </c>
      <c r="AH22" s="63">
        <f t="shared" si="10"/>
        <v>5074</v>
      </c>
      <c r="AI22" s="63">
        <f>VLOOKUP($C22,ROP200F!$C$6:$O$994,12,FALSE)</f>
        <v>0</v>
      </c>
      <c r="AJ22" s="63">
        <f>VLOOKUP($C22,'ROP100'!$B$6:$P$565,14,FALSE)</f>
        <v>0</v>
      </c>
      <c r="AK22" s="63">
        <f t="shared" si="11"/>
        <v>5074</v>
      </c>
      <c r="AL22" s="63">
        <f>VLOOKUP($C22,ROP200F!$C$6:$O$994,13,FALSE)</f>
        <v>393</v>
      </c>
      <c r="AM22" s="63">
        <f>VLOOKUP($C22,'ROP100'!$B$6:$P$565,15,FALSE)</f>
        <v>0</v>
      </c>
      <c r="AN22" s="63">
        <f t="shared" si="12"/>
        <v>4681</v>
      </c>
      <c r="AO22" s="58">
        <f t="shared" si="13"/>
        <v>1965</v>
      </c>
      <c r="AP22" s="58">
        <f t="shared" si="14"/>
        <v>5000</v>
      </c>
    </row>
    <row r="23" spans="1:42" hidden="1" x14ac:dyDescent="0.35">
      <c r="A23" s="64">
        <f t="shared" si="15"/>
        <v>15</v>
      </c>
      <c r="B23" s="65" t="s">
        <v>18</v>
      </c>
      <c r="C23" s="65" t="s">
        <v>19</v>
      </c>
      <c r="D23" s="66">
        <f>VLOOKUP($C23,'End Stock 2024'!$B$7:$C$1030,2,FALSE)</f>
        <v>1184</v>
      </c>
      <c r="E23" s="63">
        <f>VLOOKUP($C23,ROP200F!$C$6:$O$994,2,FALSE)</f>
        <v>5191</v>
      </c>
      <c r="F23" s="63">
        <f>VLOOKUP($C23,'ROP100'!$B$6:$P$565,4,FALSE)</f>
        <v>6000</v>
      </c>
      <c r="G23" s="63">
        <f t="shared" si="1"/>
        <v>1993</v>
      </c>
      <c r="H23" s="63">
        <f>VLOOKUP($C23,ROP200F!$C$6:$O$994,3,FALSE)</f>
        <v>3863</v>
      </c>
      <c r="I23" s="63">
        <f>VLOOKUP($C23,'ROP100'!$B$6:$P$565,5,FALSE)</f>
        <v>5000</v>
      </c>
      <c r="J23" s="63">
        <f t="shared" si="2"/>
        <v>3130</v>
      </c>
      <c r="K23" s="63">
        <f>VLOOKUP($C23,ROP200F!$C$6:$O$994,4,FALSE)</f>
        <v>4907</v>
      </c>
      <c r="L23" s="63">
        <f>VLOOKUP($C23,'ROP100'!$B$6:$P$565,6,FALSE)</f>
        <v>5000</v>
      </c>
      <c r="M23" s="63">
        <f t="shared" si="3"/>
        <v>3223</v>
      </c>
      <c r="N23" s="63">
        <f>VLOOKUP($C23,ROP200F!$C$6:$O$994,5,FALSE)</f>
        <v>11927</v>
      </c>
      <c r="O23" s="63">
        <f>VLOOKUP($C23,'ROP100'!$B$6:$P$565,7,FALSE)</f>
        <v>10000</v>
      </c>
      <c r="P23" s="63">
        <f t="shared" si="4"/>
        <v>1296</v>
      </c>
      <c r="Q23" s="63">
        <f>VLOOKUP($C23,ROP200F!$C$6:$O$994,6,FALSE)</f>
        <v>11680</v>
      </c>
      <c r="R23" s="63">
        <f>VLOOKUP($C23,'ROP100'!$B$6:$P$565,8,FALSE)</f>
        <v>12000</v>
      </c>
      <c r="S23" s="63">
        <f t="shared" si="5"/>
        <v>1616</v>
      </c>
      <c r="T23" s="63">
        <f>VLOOKUP($C23,ROP200F!$C$6:$O$994,7,FALSE)</f>
        <v>5809</v>
      </c>
      <c r="U23" s="63">
        <f>VLOOKUP($C23,'ROP100'!$B$6:$P$565,9,FALSE)</f>
        <v>6000</v>
      </c>
      <c r="V23" s="63">
        <f t="shared" si="6"/>
        <v>1807</v>
      </c>
      <c r="W23" s="63">
        <f>VLOOKUP($C23,ROP200F!$C$6:$O$994,8,FALSE)</f>
        <v>9048</v>
      </c>
      <c r="X23" s="63">
        <f>VLOOKUP($C23,'ROP100'!$B$6:$P$565,10,FALSE)</f>
        <v>9000</v>
      </c>
      <c r="Y23" s="63">
        <f t="shared" si="7"/>
        <v>1759</v>
      </c>
      <c r="Z23" s="63">
        <f>VLOOKUP($C23,ROP200F!$C$6:$O$994,9,FALSE)</f>
        <v>15635</v>
      </c>
      <c r="AA23" s="63">
        <f>VLOOKUP($C23,'ROP100'!$B$6:$P$565,11,FALSE)</f>
        <v>15000</v>
      </c>
      <c r="AB23" s="63">
        <f t="shared" si="8"/>
        <v>1124</v>
      </c>
      <c r="AC23" s="63">
        <f>VLOOKUP($C23,ROP200F!$C$6:$O$994,10,FALSE)</f>
        <v>11680</v>
      </c>
      <c r="AD23" s="63">
        <f>VLOOKUP($C23,'ROP100'!$B$6:$P$565,12,FALSE)</f>
        <v>12000</v>
      </c>
      <c r="AE23" s="63">
        <f t="shared" si="9"/>
        <v>1444</v>
      </c>
      <c r="AF23" s="63">
        <f>VLOOKUP($C23,ROP200F!$C$6:$O$994,11,FALSE)</f>
        <v>10201</v>
      </c>
      <c r="AG23" s="63">
        <f>VLOOKUP($C23,'ROP100'!$B$6:$P$565,13,FALSE)</f>
        <v>10000</v>
      </c>
      <c r="AH23" s="63">
        <f t="shared" si="10"/>
        <v>1243</v>
      </c>
      <c r="AI23" s="63">
        <f>VLOOKUP($C23,ROP200F!$C$6:$O$994,12,FALSE)</f>
        <v>14276</v>
      </c>
      <c r="AJ23" s="63">
        <f>VLOOKUP($C23,'ROP100'!$B$6:$P$565,14,FALSE)</f>
        <v>15000</v>
      </c>
      <c r="AK23" s="63">
        <f t="shared" si="11"/>
        <v>1967</v>
      </c>
      <c r="AL23" s="63">
        <f>VLOOKUP($C23,ROP200F!$C$6:$O$994,13,FALSE)</f>
        <v>21651</v>
      </c>
      <c r="AM23" s="63">
        <f>VLOOKUP($C23,'ROP100'!$B$6:$P$565,15,FALSE)</f>
        <v>21000</v>
      </c>
      <c r="AN23" s="63">
        <f t="shared" si="12"/>
        <v>1316</v>
      </c>
      <c r="AO23" s="58">
        <f t="shared" si="13"/>
        <v>125868</v>
      </c>
      <c r="AP23" s="58">
        <f t="shared" si="14"/>
        <v>126000</v>
      </c>
    </row>
    <row r="24" spans="1:42" hidden="1" x14ac:dyDescent="0.35">
      <c r="A24" s="64">
        <f t="shared" si="15"/>
        <v>16</v>
      </c>
      <c r="B24" s="65" t="s">
        <v>20</v>
      </c>
      <c r="C24" s="65" t="s">
        <v>21</v>
      </c>
      <c r="D24" s="66">
        <f>VLOOKUP($C24,'End Stock 2024'!$B$7:$C$1030,2,FALSE)</f>
        <v>2613</v>
      </c>
      <c r="E24" s="63">
        <f>VLOOKUP($C24,ROP200F!$C$6:$O$994,2,FALSE)</f>
        <v>0</v>
      </c>
      <c r="F24" s="63">
        <f>VLOOKUP($C24,'ROP100'!$B$6:$P$565,4,FALSE)</f>
        <v>0</v>
      </c>
      <c r="G24" s="63">
        <f t="shared" si="1"/>
        <v>2613</v>
      </c>
      <c r="H24" s="63">
        <f>VLOOKUP($C24,ROP200F!$C$6:$O$994,3,FALSE)</f>
        <v>261</v>
      </c>
      <c r="I24" s="63">
        <f>VLOOKUP($C24,'ROP100'!$B$6:$P$565,5,FALSE)</f>
        <v>5000</v>
      </c>
      <c r="J24" s="63">
        <f t="shared" si="2"/>
        <v>7352</v>
      </c>
      <c r="K24" s="63">
        <f>VLOOKUP($C24,ROP200F!$C$6:$O$994,4,FALSE)</f>
        <v>0</v>
      </c>
      <c r="L24" s="63">
        <f>VLOOKUP($C24,'ROP100'!$B$6:$P$565,6,FALSE)</f>
        <v>0</v>
      </c>
      <c r="M24" s="63">
        <f t="shared" si="3"/>
        <v>7352</v>
      </c>
      <c r="N24" s="63">
        <f>VLOOKUP($C24,ROP200F!$C$6:$O$994,5,FALSE)</f>
        <v>0</v>
      </c>
      <c r="O24" s="63">
        <f>VLOOKUP($C24,'ROP100'!$B$6:$P$565,7,FALSE)</f>
        <v>0</v>
      </c>
      <c r="P24" s="63">
        <f t="shared" si="4"/>
        <v>7352</v>
      </c>
      <c r="Q24" s="63">
        <f>VLOOKUP($C24,ROP200F!$C$6:$O$994,6,FALSE)</f>
        <v>0</v>
      </c>
      <c r="R24" s="63">
        <f>VLOOKUP($C24,'ROP100'!$B$6:$P$565,8,FALSE)</f>
        <v>0</v>
      </c>
      <c r="S24" s="63">
        <f t="shared" si="5"/>
        <v>7352</v>
      </c>
      <c r="T24" s="63">
        <f>VLOOKUP($C24,ROP200F!$C$6:$O$994,7,FALSE)</f>
        <v>0</v>
      </c>
      <c r="U24" s="63">
        <f>VLOOKUP($C24,'ROP100'!$B$6:$P$565,9,FALSE)</f>
        <v>0</v>
      </c>
      <c r="V24" s="63">
        <f t="shared" si="6"/>
        <v>7352</v>
      </c>
      <c r="W24" s="63">
        <f>VLOOKUP($C24,ROP200F!$C$6:$O$994,8,FALSE)</f>
        <v>0</v>
      </c>
      <c r="X24" s="63">
        <f>VLOOKUP($C24,'ROP100'!$B$6:$P$565,10,FALSE)</f>
        <v>0</v>
      </c>
      <c r="Y24" s="63">
        <f t="shared" si="7"/>
        <v>7352</v>
      </c>
      <c r="Z24" s="63">
        <f>VLOOKUP($C24,ROP200F!$C$6:$O$994,9,FALSE)</f>
        <v>261</v>
      </c>
      <c r="AA24" s="63">
        <f>VLOOKUP($C24,'ROP100'!$B$6:$P$565,11,FALSE)</f>
        <v>0</v>
      </c>
      <c r="AB24" s="63">
        <f t="shared" si="8"/>
        <v>7091</v>
      </c>
      <c r="AC24" s="63">
        <f>VLOOKUP($C24,ROP200F!$C$6:$O$994,10,FALSE)</f>
        <v>0</v>
      </c>
      <c r="AD24" s="63">
        <f>VLOOKUP($C24,'ROP100'!$B$6:$P$565,12,FALSE)</f>
        <v>0</v>
      </c>
      <c r="AE24" s="63">
        <f t="shared" si="9"/>
        <v>7091</v>
      </c>
      <c r="AF24" s="63">
        <f>VLOOKUP($C24,ROP200F!$C$6:$O$994,11,FALSE)</f>
        <v>0</v>
      </c>
      <c r="AG24" s="63">
        <f>VLOOKUP($C24,'ROP100'!$B$6:$P$565,13,FALSE)</f>
        <v>0</v>
      </c>
      <c r="AH24" s="63">
        <f t="shared" si="10"/>
        <v>7091</v>
      </c>
      <c r="AI24" s="63">
        <f>VLOOKUP($C24,ROP200F!$C$6:$O$994,12,FALSE)</f>
        <v>0</v>
      </c>
      <c r="AJ24" s="63">
        <f>VLOOKUP($C24,'ROP100'!$B$6:$P$565,14,FALSE)</f>
        <v>0</v>
      </c>
      <c r="AK24" s="63">
        <f t="shared" si="11"/>
        <v>7091</v>
      </c>
      <c r="AL24" s="63">
        <f>VLOOKUP($C24,ROP200F!$C$6:$O$994,13,FALSE)</f>
        <v>0</v>
      </c>
      <c r="AM24" s="63">
        <f>VLOOKUP($C24,'ROP100'!$B$6:$P$565,15,FALSE)</f>
        <v>0</v>
      </c>
      <c r="AN24" s="63">
        <f t="shared" si="12"/>
        <v>7091</v>
      </c>
      <c r="AO24" s="58">
        <f t="shared" si="13"/>
        <v>522</v>
      </c>
      <c r="AP24" s="58">
        <f t="shared" si="14"/>
        <v>5000</v>
      </c>
    </row>
    <row r="25" spans="1:42" hidden="1" x14ac:dyDescent="0.35">
      <c r="A25" s="64">
        <f t="shared" si="15"/>
        <v>17</v>
      </c>
      <c r="B25" s="65" t="s">
        <v>1213</v>
      </c>
      <c r="C25" s="65" t="s">
        <v>1214</v>
      </c>
      <c r="D25" s="66">
        <f>VLOOKUP($C25,'End Stock 2024'!$B$7:$C$1030,2,FALSE)</f>
        <v>514</v>
      </c>
      <c r="E25" s="63">
        <f>VLOOKUP($C25,ROP200F!$C$6:$O$994,2,FALSE)</f>
        <v>3554</v>
      </c>
      <c r="F25" s="63">
        <f>VLOOKUP($C25,'ROP100'!$B$6:$P$565,4,FALSE)</f>
        <v>5000</v>
      </c>
      <c r="G25" s="63">
        <f t="shared" si="1"/>
        <v>1960</v>
      </c>
      <c r="H25" s="63">
        <f>VLOOKUP($C25,ROP200F!$C$6:$O$994,3,FALSE)</f>
        <v>0</v>
      </c>
      <c r="I25" s="63">
        <f>VLOOKUP($C25,'ROP100'!$B$6:$P$565,5,FALSE)</f>
        <v>0</v>
      </c>
      <c r="J25" s="63">
        <f t="shared" si="2"/>
        <v>1960</v>
      </c>
      <c r="K25" s="63">
        <f>VLOOKUP($C25,ROP200F!$C$6:$O$994,4,FALSE)</f>
        <v>3544</v>
      </c>
      <c r="L25" s="63">
        <f>VLOOKUP($C25,'ROP100'!$B$6:$P$565,6,FALSE)</f>
        <v>5000</v>
      </c>
      <c r="M25" s="63">
        <f t="shared" si="3"/>
        <v>3416</v>
      </c>
      <c r="N25" s="63">
        <f>VLOOKUP($C25,ROP200F!$C$6:$O$994,5,FALSE)</f>
        <v>0</v>
      </c>
      <c r="O25" s="63">
        <f>VLOOKUP($C25,'ROP100'!$B$6:$P$565,7,FALSE)</f>
        <v>0</v>
      </c>
      <c r="P25" s="63">
        <f t="shared" si="4"/>
        <v>3416</v>
      </c>
      <c r="Q25" s="63">
        <f>VLOOKUP($C25,ROP200F!$C$6:$O$994,6,FALSE)</f>
        <v>3321</v>
      </c>
      <c r="R25" s="63">
        <f>VLOOKUP($C25,'ROP100'!$B$6:$P$565,8,FALSE)</f>
        <v>6000</v>
      </c>
      <c r="S25" s="63">
        <f t="shared" si="5"/>
        <v>6095</v>
      </c>
      <c r="T25" s="63">
        <f>VLOOKUP($C25,ROP200F!$C$6:$O$994,7,FALSE)</f>
        <v>0</v>
      </c>
      <c r="U25" s="63">
        <f>VLOOKUP($C25,'ROP100'!$B$6:$P$565,9,FALSE)</f>
        <v>0</v>
      </c>
      <c r="V25" s="63">
        <f t="shared" si="6"/>
        <v>6095</v>
      </c>
      <c r="W25" s="63">
        <f>VLOOKUP($C25,ROP200F!$C$6:$O$994,8,FALSE)</f>
        <v>3148</v>
      </c>
      <c r="X25" s="63">
        <f>VLOOKUP($C25,'ROP100'!$B$6:$P$565,10,FALSE)</f>
        <v>6000</v>
      </c>
      <c r="Y25" s="63">
        <f t="shared" si="7"/>
        <v>8947</v>
      </c>
      <c r="Z25" s="63">
        <f>VLOOKUP($C25,ROP200F!$C$6:$O$994,9,FALSE)</f>
        <v>0</v>
      </c>
      <c r="AA25" s="63">
        <f>VLOOKUP($C25,'ROP100'!$B$6:$P$565,11,FALSE)</f>
        <v>0</v>
      </c>
      <c r="AB25" s="63">
        <f t="shared" si="8"/>
        <v>8947</v>
      </c>
      <c r="AC25" s="63">
        <f>VLOOKUP($C25,ROP200F!$C$6:$O$994,10,FALSE)</f>
        <v>4458</v>
      </c>
      <c r="AD25" s="63">
        <f>VLOOKUP($C25,'ROP100'!$B$6:$P$565,12,FALSE)</f>
        <v>0</v>
      </c>
      <c r="AE25" s="63">
        <f t="shared" si="9"/>
        <v>4489</v>
      </c>
      <c r="AF25" s="63">
        <f>VLOOKUP($C25,ROP200F!$C$6:$O$994,11,FALSE)</f>
        <v>0</v>
      </c>
      <c r="AG25" s="63">
        <f>VLOOKUP($C25,'ROP100'!$B$6:$P$565,13,FALSE)</f>
        <v>0</v>
      </c>
      <c r="AH25" s="63">
        <f t="shared" si="10"/>
        <v>4489</v>
      </c>
      <c r="AI25" s="63">
        <f>VLOOKUP($C25,ROP200F!$C$6:$O$994,12,FALSE)</f>
        <v>3433</v>
      </c>
      <c r="AJ25" s="63">
        <f>VLOOKUP($C25,'ROP100'!$B$6:$P$565,14,FALSE)</f>
        <v>0</v>
      </c>
      <c r="AK25" s="63">
        <f t="shared" si="11"/>
        <v>1056</v>
      </c>
      <c r="AL25" s="63">
        <f>VLOOKUP($C25,ROP200F!$C$6:$O$994,13,FALSE)</f>
        <v>0</v>
      </c>
      <c r="AM25" s="63">
        <f>VLOOKUP($C25,'ROP100'!$B$6:$P$565,15,FALSE)</f>
        <v>0</v>
      </c>
      <c r="AN25" s="63">
        <f t="shared" si="12"/>
        <v>1056</v>
      </c>
      <c r="AO25" s="58">
        <f t="shared" si="13"/>
        <v>21458</v>
      </c>
      <c r="AP25" s="58">
        <f t="shared" si="14"/>
        <v>22000</v>
      </c>
    </row>
    <row r="26" spans="1:42" hidden="1" x14ac:dyDescent="0.35">
      <c r="A26" s="64">
        <f t="shared" si="15"/>
        <v>18</v>
      </c>
      <c r="B26" s="65" t="s">
        <v>22</v>
      </c>
      <c r="C26" s="65" t="s">
        <v>23</v>
      </c>
      <c r="D26" s="66">
        <f>VLOOKUP($C26,'End Stock 2024'!$B$7:$C$1030,2,FALSE)</f>
        <v>3196</v>
      </c>
      <c r="E26" s="63">
        <f>VLOOKUP($C26,ROP200F!$C$6:$O$994,2,FALSE)</f>
        <v>0</v>
      </c>
      <c r="F26" s="63">
        <f>VLOOKUP($C26,'ROP100'!$B$6:$P$565,4,FALSE)</f>
        <v>0</v>
      </c>
      <c r="G26" s="63">
        <f t="shared" si="1"/>
        <v>3196</v>
      </c>
      <c r="H26" s="63">
        <f>VLOOKUP($C26,ROP200F!$C$6:$O$994,3,FALSE)</f>
        <v>261</v>
      </c>
      <c r="I26" s="63">
        <f>VLOOKUP($C26,'ROP100'!$B$6:$P$565,5,FALSE)</f>
        <v>5000</v>
      </c>
      <c r="J26" s="63">
        <f t="shared" si="2"/>
        <v>7935</v>
      </c>
      <c r="K26" s="63">
        <f>VLOOKUP($C26,ROP200F!$C$6:$O$994,4,FALSE)</f>
        <v>960</v>
      </c>
      <c r="L26" s="63">
        <f>VLOOKUP($C26,'ROP100'!$B$6:$P$565,6,FALSE)</f>
        <v>0</v>
      </c>
      <c r="M26" s="63">
        <f t="shared" si="3"/>
        <v>6975</v>
      </c>
      <c r="N26" s="63">
        <f>VLOOKUP($C26,ROP200F!$C$6:$O$994,5,FALSE)</f>
        <v>0</v>
      </c>
      <c r="O26" s="63">
        <f>VLOOKUP($C26,'ROP100'!$B$6:$P$565,7,FALSE)</f>
        <v>0</v>
      </c>
      <c r="P26" s="63">
        <f t="shared" si="4"/>
        <v>6975</v>
      </c>
      <c r="Q26" s="63">
        <f>VLOOKUP($C26,ROP200F!$C$6:$O$994,6,FALSE)</f>
        <v>0</v>
      </c>
      <c r="R26" s="63">
        <f>VLOOKUP($C26,'ROP100'!$B$6:$P$565,8,FALSE)</f>
        <v>0</v>
      </c>
      <c r="S26" s="63">
        <f t="shared" si="5"/>
        <v>6975</v>
      </c>
      <c r="T26" s="63">
        <f>VLOOKUP($C26,ROP200F!$C$6:$O$994,7,FALSE)</f>
        <v>960</v>
      </c>
      <c r="U26" s="63">
        <f>VLOOKUP($C26,'ROP100'!$B$6:$P$565,9,FALSE)</f>
        <v>0</v>
      </c>
      <c r="V26" s="63">
        <f t="shared" si="6"/>
        <v>6015</v>
      </c>
      <c r="W26" s="63">
        <f>VLOOKUP($C26,ROP200F!$C$6:$O$994,8,FALSE)</f>
        <v>0</v>
      </c>
      <c r="X26" s="63">
        <f>VLOOKUP($C26,'ROP100'!$B$6:$P$565,10,FALSE)</f>
        <v>0</v>
      </c>
      <c r="Y26" s="63">
        <f t="shared" si="7"/>
        <v>6015</v>
      </c>
      <c r="Z26" s="63">
        <f>VLOOKUP($C26,ROP200F!$C$6:$O$994,9,FALSE)</f>
        <v>1221</v>
      </c>
      <c r="AA26" s="63">
        <f>VLOOKUP($C26,'ROP100'!$B$6:$P$565,11,FALSE)</f>
        <v>0</v>
      </c>
      <c r="AB26" s="63">
        <f t="shared" si="8"/>
        <v>4794</v>
      </c>
      <c r="AC26" s="63">
        <f>VLOOKUP($C26,ROP200F!$C$6:$O$994,10,FALSE)</f>
        <v>0</v>
      </c>
      <c r="AD26" s="63">
        <f>VLOOKUP($C26,'ROP100'!$B$6:$P$565,12,FALSE)</f>
        <v>0</v>
      </c>
      <c r="AE26" s="63">
        <f t="shared" si="9"/>
        <v>4794</v>
      </c>
      <c r="AF26" s="63">
        <f>VLOOKUP($C26,ROP200F!$C$6:$O$994,11,FALSE)</f>
        <v>960</v>
      </c>
      <c r="AG26" s="63">
        <f>VLOOKUP($C26,'ROP100'!$B$6:$P$565,13,FALSE)</f>
        <v>0</v>
      </c>
      <c r="AH26" s="63">
        <f t="shared" si="10"/>
        <v>3834</v>
      </c>
      <c r="AI26" s="63">
        <f>VLOOKUP($C26,ROP200F!$C$6:$O$994,12,FALSE)</f>
        <v>0</v>
      </c>
      <c r="AJ26" s="63">
        <f>VLOOKUP($C26,'ROP100'!$B$6:$P$565,14,FALSE)</f>
        <v>0</v>
      </c>
      <c r="AK26" s="63">
        <f t="shared" si="11"/>
        <v>3834</v>
      </c>
      <c r="AL26" s="63">
        <f>VLOOKUP($C26,ROP200F!$C$6:$O$994,13,FALSE)</f>
        <v>480</v>
      </c>
      <c r="AM26" s="63">
        <f>VLOOKUP($C26,'ROP100'!$B$6:$P$565,15,FALSE)</f>
        <v>0</v>
      </c>
      <c r="AN26" s="63">
        <f t="shared" si="12"/>
        <v>3354</v>
      </c>
      <c r="AO26" s="58">
        <f t="shared" si="13"/>
        <v>4842</v>
      </c>
      <c r="AP26" s="58">
        <f t="shared" si="14"/>
        <v>5000</v>
      </c>
    </row>
    <row r="27" spans="1:42" hidden="1" x14ac:dyDescent="0.35">
      <c r="A27" s="64">
        <f t="shared" si="15"/>
        <v>19</v>
      </c>
      <c r="B27" s="65" t="s">
        <v>1215</v>
      </c>
      <c r="C27" s="65" t="s">
        <v>1216</v>
      </c>
      <c r="D27" s="66">
        <f>VLOOKUP($C27,'End Stock 2024'!$B$7:$C$1030,2,FALSE)</f>
        <v>3192</v>
      </c>
      <c r="E27" s="63">
        <f>VLOOKUP($C27,ROP200F!$C$6:$O$994,2,FALSE)</f>
        <v>0</v>
      </c>
      <c r="F27" s="63">
        <f>VLOOKUP($C27,'ROP100'!$B$6:$P$565,4,FALSE)</f>
        <v>0</v>
      </c>
      <c r="G27" s="63">
        <f t="shared" si="1"/>
        <v>3192</v>
      </c>
      <c r="H27" s="63">
        <f>VLOOKUP($C27,ROP200F!$C$6:$O$994,3,FALSE)</f>
        <v>259</v>
      </c>
      <c r="I27" s="63">
        <f>VLOOKUP($C27,'ROP100'!$B$6:$P$565,5,FALSE)</f>
        <v>5000</v>
      </c>
      <c r="J27" s="63">
        <f t="shared" si="2"/>
        <v>7933</v>
      </c>
      <c r="K27" s="63">
        <f>VLOOKUP($C27,ROP200F!$C$6:$O$994,4,FALSE)</f>
        <v>960</v>
      </c>
      <c r="L27" s="63">
        <f>VLOOKUP($C27,'ROP100'!$B$6:$P$565,6,FALSE)</f>
        <v>0</v>
      </c>
      <c r="M27" s="63">
        <f t="shared" si="3"/>
        <v>6973</v>
      </c>
      <c r="N27" s="63">
        <f>VLOOKUP($C27,ROP200F!$C$6:$O$994,5,FALSE)</f>
        <v>0</v>
      </c>
      <c r="O27" s="63">
        <f>VLOOKUP($C27,'ROP100'!$B$6:$P$565,7,FALSE)</f>
        <v>0</v>
      </c>
      <c r="P27" s="63">
        <f t="shared" si="4"/>
        <v>6973</v>
      </c>
      <c r="Q27" s="63">
        <f>VLOOKUP($C27,ROP200F!$C$6:$O$994,6,FALSE)</f>
        <v>0</v>
      </c>
      <c r="R27" s="63">
        <f>VLOOKUP($C27,'ROP100'!$B$6:$P$565,8,FALSE)</f>
        <v>0</v>
      </c>
      <c r="S27" s="63">
        <f t="shared" si="5"/>
        <v>6973</v>
      </c>
      <c r="T27" s="63">
        <f>VLOOKUP($C27,ROP200F!$C$6:$O$994,7,FALSE)</f>
        <v>960</v>
      </c>
      <c r="U27" s="63">
        <f>VLOOKUP($C27,'ROP100'!$B$6:$P$565,9,FALSE)</f>
        <v>0</v>
      </c>
      <c r="V27" s="63">
        <f t="shared" si="6"/>
        <v>6013</v>
      </c>
      <c r="W27" s="63">
        <f>VLOOKUP($C27,ROP200F!$C$6:$O$994,8,FALSE)</f>
        <v>0</v>
      </c>
      <c r="X27" s="63">
        <f>VLOOKUP($C27,'ROP100'!$B$6:$P$565,10,FALSE)</f>
        <v>0</v>
      </c>
      <c r="Y27" s="63">
        <f t="shared" si="7"/>
        <v>6013</v>
      </c>
      <c r="Z27" s="63">
        <f>VLOOKUP($C27,ROP200F!$C$6:$O$994,9,FALSE)</f>
        <v>1219</v>
      </c>
      <c r="AA27" s="63">
        <f>VLOOKUP($C27,'ROP100'!$B$6:$P$565,11,FALSE)</f>
        <v>0</v>
      </c>
      <c r="AB27" s="63">
        <f t="shared" si="8"/>
        <v>4794</v>
      </c>
      <c r="AC27" s="63">
        <f>VLOOKUP($C27,ROP200F!$C$6:$O$994,10,FALSE)</f>
        <v>0</v>
      </c>
      <c r="AD27" s="63">
        <f>VLOOKUP($C27,'ROP100'!$B$6:$P$565,12,FALSE)</f>
        <v>0</v>
      </c>
      <c r="AE27" s="63">
        <f t="shared" si="9"/>
        <v>4794</v>
      </c>
      <c r="AF27" s="63">
        <f>VLOOKUP($C27,ROP200F!$C$6:$O$994,11,FALSE)</f>
        <v>960</v>
      </c>
      <c r="AG27" s="63">
        <f>VLOOKUP($C27,'ROP100'!$B$6:$P$565,13,FALSE)</f>
        <v>0</v>
      </c>
      <c r="AH27" s="63">
        <f t="shared" si="10"/>
        <v>3834</v>
      </c>
      <c r="AI27" s="63">
        <f>VLOOKUP($C27,ROP200F!$C$6:$O$994,12,FALSE)</f>
        <v>0</v>
      </c>
      <c r="AJ27" s="63">
        <f>VLOOKUP($C27,'ROP100'!$B$6:$P$565,14,FALSE)</f>
        <v>0</v>
      </c>
      <c r="AK27" s="63">
        <f t="shared" si="11"/>
        <v>3834</v>
      </c>
      <c r="AL27" s="63">
        <f>VLOOKUP($C27,ROP200F!$C$6:$O$994,13,FALSE)</f>
        <v>480</v>
      </c>
      <c r="AM27" s="63">
        <f>VLOOKUP($C27,'ROP100'!$B$6:$P$565,15,FALSE)</f>
        <v>0</v>
      </c>
      <c r="AN27" s="63">
        <f t="shared" si="12"/>
        <v>3354</v>
      </c>
      <c r="AO27" s="58">
        <f t="shared" si="13"/>
        <v>4838</v>
      </c>
      <c r="AP27" s="58">
        <f t="shared" si="14"/>
        <v>5000</v>
      </c>
    </row>
    <row r="28" spans="1:42" hidden="1" x14ac:dyDescent="0.35">
      <c r="A28" s="64">
        <f t="shared" si="15"/>
        <v>20</v>
      </c>
      <c r="B28" s="65" t="s">
        <v>24</v>
      </c>
      <c r="C28" s="65" t="s">
        <v>25</v>
      </c>
      <c r="D28" s="66">
        <f>VLOOKUP($C28,'End Stock 2024'!$B$7:$C$1030,2,FALSE)</f>
        <v>6974</v>
      </c>
      <c r="E28" s="63">
        <f>VLOOKUP($C28,ROP200F!$C$6:$O$994,2,FALSE)</f>
        <v>5554</v>
      </c>
      <c r="F28" s="63">
        <f>VLOOKUP($C28,'ROP100'!$B$6:$P$565,4,FALSE)</f>
        <v>6000</v>
      </c>
      <c r="G28" s="63">
        <f t="shared" si="1"/>
        <v>7420</v>
      </c>
      <c r="H28" s="63">
        <f>VLOOKUP($C28,ROP200F!$C$6:$O$994,3,FALSE)</f>
        <v>4147</v>
      </c>
      <c r="I28" s="63">
        <f>VLOOKUP($C28,'ROP100'!$B$6:$P$565,5,FALSE)</f>
        <v>5000</v>
      </c>
      <c r="J28" s="63">
        <f t="shared" si="2"/>
        <v>8273</v>
      </c>
      <c r="K28" s="63">
        <f>VLOOKUP($C28,ROP200F!$C$6:$O$994,4,FALSE)</f>
        <v>4221</v>
      </c>
      <c r="L28" s="63">
        <f>VLOOKUP($C28,'ROP100'!$B$6:$P$565,6,FALSE)</f>
        <v>5000</v>
      </c>
      <c r="M28" s="63">
        <f t="shared" si="3"/>
        <v>9052</v>
      </c>
      <c r="N28" s="63">
        <f>VLOOKUP($C28,ROP200F!$C$6:$O$994,5,FALSE)</f>
        <v>5480</v>
      </c>
      <c r="O28" s="63">
        <f>VLOOKUP($C28,'ROP100'!$B$6:$P$565,7,FALSE)</f>
        <v>5000</v>
      </c>
      <c r="P28" s="63">
        <f t="shared" si="4"/>
        <v>8572</v>
      </c>
      <c r="Q28" s="63">
        <f>VLOOKUP($C28,ROP200F!$C$6:$O$994,6,FALSE)</f>
        <v>4221</v>
      </c>
      <c r="R28" s="63">
        <f>VLOOKUP($C28,'ROP100'!$B$6:$P$565,8,FALSE)</f>
        <v>5000</v>
      </c>
      <c r="S28" s="63">
        <f t="shared" si="5"/>
        <v>9351</v>
      </c>
      <c r="T28" s="63">
        <f>VLOOKUP($C28,ROP200F!$C$6:$O$994,7,FALSE)</f>
        <v>1333</v>
      </c>
      <c r="U28" s="63">
        <f>VLOOKUP($C28,'ROP100'!$B$6:$P$565,9,FALSE)</f>
        <v>0</v>
      </c>
      <c r="V28" s="63">
        <f t="shared" si="6"/>
        <v>8018</v>
      </c>
      <c r="W28" s="63">
        <f>VLOOKUP($C28,ROP200F!$C$6:$O$994,8,FALSE)</f>
        <v>8294</v>
      </c>
      <c r="X28" s="63">
        <f>VLOOKUP($C28,'ROP100'!$B$6:$P$565,10,FALSE)</f>
        <v>8000</v>
      </c>
      <c r="Y28" s="63">
        <f t="shared" si="7"/>
        <v>7724</v>
      </c>
      <c r="Z28" s="63">
        <f>VLOOKUP($C28,ROP200F!$C$6:$O$994,9,FALSE)</f>
        <v>6887</v>
      </c>
      <c r="AA28" s="63">
        <f>VLOOKUP($C28,'ROP100'!$B$6:$P$565,11,FALSE)</f>
        <v>7000</v>
      </c>
      <c r="AB28" s="63">
        <f t="shared" si="8"/>
        <v>7837</v>
      </c>
      <c r="AC28" s="63">
        <f>VLOOKUP($C28,ROP200F!$C$6:$O$994,10,FALSE)</f>
        <v>2814</v>
      </c>
      <c r="AD28" s="63">
        <f>VLOOKUP($C28,'ROP100'!$B$6:$P$565,12,FALSE)</f>
        <v>6000</v>
      </c>
      <c r="AE28" s="63">
        <f t="shared" si="9"/>
        <v>11023</v>
      </c>
      <c r="AF28" s="63">
        <f>VLOOKUP($C28,ROP200F!$C$6:$O$994,11,FALSE)</f>
        <v>2814</v>
      </c>
      <c r="AG28" s="63">
        <f>VLOOKUP($C28,'ROP100'!$B$6:$P$565,13,FALSE)</f>
        <v>0</v>
      </c>
      <c r="AH28" s="63">
        <f t="shared" si="10"/>
        <v>8209</v>
      </c>
      <c r="AI28" s="63">
        <f>VLOOKUP($C28,ROP200F!$C$6:$O$994,12,FALSE)</f>
        <v>5480</v>
      </c>
      <c r="AJ28" s="63">
        <f>VLOOKUP($C28,'ROP100'!$B$6:$P$565,14,FALSE)</f>
        <v>5000</v>
      </c>
      <c r="AK28" s="63">
        <f t="shared" si="11"/>
        <v>7729</v>
      </c>
      <c r="AL28" s="63">
        <f>VLOOKUP($C28,ROP200F!$C$6:$O$994,13,FALSE)</f>
        <v>4221</v>
      </c>
      <c r="AM28" s="63">
        <f>VLOOKUP($C28,'ROP100'!$B$6:$P$565,15,FALSE)</f>
        <v>5000</v>
      </c>
      <c r="AN28" s="63">
        <f t="shared" si="12"/>
        <v>8508</v>
      </c>
      <c r="AO28" s="58">
        <f t="shared" si="13"/>
        <v>55466</v>
      </c>
      <c r="AP28" s="58">
        <f t="shared" si="14"/>
        <v>57000</v>
      </c>
    </row>
    <row r="29" spans="1:42" hidden="1" x14ac:dyDescent="0.35">
      <c r="A29" s="64">
        <f t="shared" si="15"/>
        <v>21</v>
      </c>
      <c r="B29" s="65" t="s">
        <v>1217</v>
      </c>
      <c r="C29" s="65" t="s">
        <v>1218</v>
      </c>
      <c r="D29" s="66">
        <f>VLOOKUP($C29,'End Stock 2024'!$B$7:$C$1030,2,FALSE)</f>
        <v>906</v>
      </c>
      <c r="E29" s="63">
        <f>VLOOKUP($C29,ROP200F!$C$6:$O$994,2,FALSE)</f>
        <v>0</v>
      </c>
      <c r="F29" s="63">
        <f>VLOOKUP($C29,'ROP100'!$B$6:$P$565,4,FALSE)</f>
        <v>0</v>
      </c>
      <c r="G29" s="63">
        <f t="shared" si="1"/>
        <v>906</v>
      </c>
      <c r="H29" s="63">
        <f>VLOOKUP($C29,ROP200F!$C$6:$O$994,3,FALSE)</f>
        <v>0</v>
      </c>
      <c r="I29" s="63">
        <f>VLOOKUP($C29,'ROP100'!$B$6:$P$565,5,FALSE)</f>
        <v>0</v>
      </c>
      <c r="J29" s="63">
        <f t="shared" si="2"/>
        <v>906</v>
      </c>
      <c r="K29" s="63">
        <f>VLOOKUP($C29,ROP200F!$C$6:$O$994,4,FALSE)</f>
        <v>0</v>
      </c>
      <c r="L29" s="63">
        <f>VLOOKUP($C29,'ROP100'!$B$6:$P$565,6,FALSE)</f>
        <v>0</v>
      </c>
      <c r="M29" s="63">
        <f t="shared" si="3"/>
        <v>906</v>
      </c>
      <c r="N29" s="63">
        <f>VLOOKUP($C29,ROP200F!$C$6:$O$994,5,FALSE)</f>
        <v>0</v>
      </c>
      <c r="O29" s="63">
        <f>VLOOKUP($C29,'ROP100'!$B$6:$P$565,7,FALSE)</f>
        <v>0</v>
      </c>
      <c r="P29" s="63">
        <f t="shared" si="4"/>
        <v>906</v>
      </c>
      <c r="Q29" s="63">
        <f>VLOOKUP($C29,ROP200F!$C$6:$O$994,6,FALSE)</f>
        <v>107</v>
      </c>
      <c r="R29" s="63">
        <f>VLOOKUP($C29,'ROP100'!$B$6:$P$565,8,FALSE)</f>
        <v>5000</v>
      </c>
      <c r="S29" s="63">
        <f t="shared" si="5"/>
        <v>5799</v>
      </c>
      <c r="T29" s="63">
        <f>VLOOKUP($C29,ROP200F!$C$6:$O$994,7,FALSE)</f>
        <v>0</v>
      </c>
      <c r="U29" s="63">
        <f>VLOOKUP($C29,'ROP100'!$B$6:$P$565,9,FALSE)</f>
        <v>0</v>
      </c>
      <c r="V29" s="63">
        <f t="shared" si="6"/>
        <v>5799</v>
      </c>
      <c r="W29" s="63">
        <f>VLOOKUP($C29,ROP200F!$C$6:$O$994,8,FALSE)</f>
        <v>0</v>
      </c>
      <c r="X29" s="63">
        <f>VLOOKUP($C29,'ROP100'!$B$6:$P$565,10,FALSE)</f>
        <v>0</v>
      </c>
      <c r="Y29" s="63">
        <f t="shared" si="7"/>
        <v>5799</v>
      </c>
      <c r="Z29" s="63">
        <f>VLOOKUP($C29,ROP200F!$C$6:$O$994,9,FALSE)</f>
        <v>0</v>
      </c>
      <c r="AA29" s="63">
        <f>VLOOKUP($C29,'ROP100'!$B$6:$P$565,11,FALSE)</f>
        <v>0</v>
      </c>
      <c r="AB29" s="63">
        <f t="shared" si="8"/>
        <v>5799</v>
      </c>
      <c r="AC29" s="63">
        <f>VLOOKUP($C29,ROP200F!$C$6:$O$994,10,FALSE)</f>
        <v>107</v>
      </c>
      <c r="AD29" s="63">
        <f>VLOOKUP($C29,'ROP100'!$B$6:$P$565,12,FALSE)</f>
        <v>0</v>
      </c>
      <c r="AE29" s="63">
        <f t="shared" si="9"/>
        <v>5692</v>
      </c>
      <c r="AF29" s="63">
        <f>VLOOKUP($C29,ROP200F!$C$6:$O$994,11,FALSE)</f>
        <v>0</v>
      </c>
      <c r="AG29" s="63">
        <f>VLOOKUP($C29,'ROP100'!$B$6:$P$565,13,FALSE)</f>
        <v>0</v>
      </c>
      <c r="AH29" s="63">
        <f t="shared" si="10"/>
        <v>5692</v>
      </c>
      <c r="AI29" s="63">
        <f>VLOOKUP($C29,ROP200F!$C$6:$O$994,12,FALSE)</f>
        <v>0</v>
      </c>
      <c r="AJ29" s="63">
        <f>VLOOKUP($C29,'ROP100'!$B$6:$P$565,14,FALSE)</f>
        <v>0</v>
      </c>
      <c r="AK29" s="63">
        <f t="shared" si="11"/>
        <v>5692</v>
      </c>
      <c r="AL29" s="63">
        <f>VLOOKUP($C29,ROP200F!$C$6:$O$994,13,FALSE)</f>
        <v>107</v>
      </c>
      <c r="AM29" s="63">
        <f>VLOOKUP($C29,'ROP100'!$B$6:$P$565,15,FALSE)</f>
        <v>0</v>
      </c>
      <c r="AN29" s="63">
        <f t="shared" si="12"/>
        <v>5585</v>
      </c>
      <c r="AO29" s="58">
        <f t="shared" si="13"/>
        <v>321</v>
      </c>
      <c r="AP29" s="58">
        <f t="shared" si="14"/>
        <v>5000</v>
      </c>
    </row>
    <row r="30" spans="1:42" hidden="1" x14ac:dyDescent="0.35">
      <c r="A30" s="64">
        <f t="shared" si="15"/>
        <v>22</v>
      </c>
      <c r="B30" s="65" t="s">
        <v>26</v>
      </c>
      <c r="C30" s="65" t="s">
        <v>27</v>
      </c>
      <c r="D30" s="66">
        <f>VLOOKUP($C30,'End Stock 2024'!$B$7:$C$1030,2,FALSE)</f>
        <v>2078</v>
      </c>
      <c r="E30" s="63">
        <f>VLOOKUP($C30,ROP200F!$C$6:$O$994,2,FALSE)</f>
        <v>0</v>
      </c>
      <c r="F30" s="63">
        <f>VLOOKUP($C30,'ROP100'!$B$6:$P$565,4,FALSE)</f>
        <v>0</v>
      </c>
      <c r="G30" s="63">
        <f t="shared" si="1"/>
        <v>2078</v>
      </c>
      <c r="H30" s="63">
        <f>VLOOKUP($C30,ROP200F!$C$6:$O$994,3,FALSE)</f>
        <v>393</v>
      </c>
      <c r="I30" s="63">
        <f>VLOOKUP($C30,'ROP100'!$B$6:$P$565,5,FALSE)</f>
        <v>5000</v>
      </c>
      <c r="J30" s="63">
        <f t="shared" si="2"/>
        <v>6685</v>
      </c>
      <c r="K30" s="63">
        <f>VLOOKUP($C30,ROP200F!$C$6:$O$994,4,FALSE)</f>
        <v>0</v>
      </c>
      <c r="L30" s="63">
        <f>VLOOKUP($C30,'ROP100'!$B$6:$P$565,6,FALSE)</f>
        <v>0</v>
      </c>
      <c r="M30" s="63">
        <f t="shared" si="3"/>
        <v>6685</v>
      </c>
      <c r="N30" s="63">
        <f>VLOOKUP($C30,ROP200F!$C$6:$O$994,5,FALSE)</f>
        <v>0</v>
      </c>
      <c r="O30" s="63">
        <f>VLOOKUP($C30,'ROP100'!$B$6:$P$565,7,FALSE)</f>
        <v>0</v>
      </c>
      <c r="P30" s="63">
        <f t="shared" si="4"/>
        <v>6685</v>
      </c>
      <c r="Q30" s="63">
        <f>VLOOKUP($C30,ROP200F!$C$6:$O$994,6,FALSE)</f>
        <v>0</v>
      </c>
      <c r="R30" s="63">
        <f>VLOOKUP($C30,'ROP100'!$B$6:$P$565,8,FALSE)</f>
        <v>0</v>
      </c>
      <c r="S30" s="63">
        <f t="shared" si="5"/>
        <v>6685</v>
      </c>
      <c r="T30" s="63">
        <f>VLOOKUP($C30,ROP200F!$C$6:$O$994,7,FALSE)</f>
        <v>393</v>
      </c>
      <c r="U30" s="63">
        <f>VLOOKUP($C30,'ROP100'!$B$6:$P$565,9,FALSE)</f>
        <v>0</v>
      </c>
      <c r="V30" s="63">
        <f t="shared" si="6"/>
        <v>6292</v>
      </c>
      <c r="W30" s="63">
        <f>VLOOKUP($C30,ROP200F!$C$6:$O$994,8,FALSE)</f>
        <v>0</v>
      </c>
      <c r="X30" s="63">
        <f>VLOOKUP($C30,'ROP100'!$B$6:$P$565,10,FALSE)</f>
        <v>0</v>
      </c>
      <c r="Y30" s="63">
        <f t="shared" si="7"/>
        <v>6292</v>
      </c>
      <c r="Z30" s="63">
        <f>VLOOKUP($C30,ROP200F!$C$6:$O$994,9,FALSE)</f>
        <v>0</v>
      </c>
      <c r="AA30" s="63">
        <f>VLOOKUP($C30,'ROP100'!$B$6:$P$565,11,FALSE)</f>
        <v>0</v>
      </c>
      <c r="AB30" s="63">
        <f t="shared" si="8"/>
        <v>6292</v>
      </c>
      <c r="AC30" s="63">
        <f>VLOOKUP($C30,ROP200F!$C$6:$O$994,10,FALSE)</f>
        <v>393</v>
      </c>
      <c r="AD30" s="63">
        <f>VLOOKUP($C30,'ROP100'!$B$6:$P$565,12,FALSE)</f>
        <v>0</v>
      </c>
      <c r="AE30" s="63">
        <f t="shared" si="9"/>
        <v>5899</v>
      </c>
      <c r="AF30" s="63">
        <f>VLOOKUP($C30,ROP200F!$C$6:$O$994,11,FALSE)</f>
        <v>0</v>
      </c>
      <c r="AG30" s="63">
        <f>VLOOKUP($C30,'ROP100'!$B$6:$P$565,13,FALSE)</f>
        <v>0</v>
      </c>
      <c r="AH30" s="63">
        <f t="shared" si="10"/>
        <v>5899</v>
      </c>
      <c r="AI30" s="63">
        <f>VLOOKUP($C30,ROP200F!$C$6:$O$994,12,FALSE)</f>
        <v>0</v>
      </c>
      <c r="AJ30" s="63">
        <f>VLOOKUP($C30,'ROP100'!$B$6:$P$565,14,FALSE)</f>
        <v>0</v>
      </c>
      <c r="AK30" s="63">
        <f t="shared" si="11"/>
        <v>5899</v>
      </c>
      <c r="AL30" s="63">
        <f>VLOOKUP($C30,ROP200F!$C$6:$O$994,13,FALSE)</f>
        <v>0</v>
      </c>
      <c r="AM30" s="63">
        <f>VLOOKUP($C30,'ROP100'!$B$6:$P$565,15,FALSE)</f>
        <v>0</v>
      </c>
      <c r="AN30" s="63">
        <f t="shared" si="12"/>
        <v>5899</v>
      </c>
      <c r="AO30" s="58">
        <f t="shared" si="13"/>
        <v>1179</v>
      </c>
      <c r="AP30" s="58">
        <f t="shared" si="14"/>
        <v>5000</v>
      </c>
    </row>
    <row r="31" spans="1:42" hidden="1" x14ac:dyDescent="0.35">
      <c r="A31" s="64">
        <f t="shared" si="15"/>
        <v>23</v>
      </c>
      <c r="B31" s="65" t="s">
        <v>28</v>
      </c>
      <c r="C31" s="65" t="s">
        <v>29</v>
      </c>
      <c r="D31" s="66">
        <f>VLOOKUP($C31,'End Stock 2024'!$B$7:$C$1030,2,FALSE)</f>
        <v>100</v>
      </c>
      <c r="E31" s="63">
        <f>VLOOKUP($C31,ROP200F!$C$6:$O$994,2,FALSE)</f>
        <v>0</v>
      </c>
      <c r="F31" s="63">
        <f>VLOOKUP($C31,'ROP100'!$B$6:$P$565,4,FALSE)</f>
        <v>0</v>
      </c>
      <c r="G31" s="63">
        <f t="shared" si="1"/>
        <v>100</v>
      </c>
      <c r="H31" s="63">
        <f>VLOOKUP($C31,ROP200F!$C$6:$O$994,3,FALSE)</f>
        <v>0</v>
      </c>
      <c r="I31" s="63">
        <f>VLOOKUP($C31,'ROP100'!$B$6:$P$565,5,FALSE)</f>
        <v>0</v>
      </c>
      <c r="J31" s="63">
        <f t="shared" si="2"/>
        <v>100</v>
      </c>
      <c r="K31" s="63">
        <f>VLOOKUP($C31,ROP200F!$C$6:$O$994,4,FALSE)</f>
        <v>0</v>
      </c>
      <c r="L31" s="63">
        <f>VLOOKUP($C31,'ROP100'!$B$6:$P$565,6,FALSE)</f>
        <v>0</v>
      </c>
      <c r="M31" s="63">
        <f t="shared" si="3"/>
        <v>100</v>
      </c>
      <c r="N31" s="63">
        <f>VLOOKUP($C31,ROP200F!$C$6:$O$994,5,FALSE)</f>
        <v>12</v>
      </c>
      <c r="O31" s="63">
        <f>VLOOKUP($C31,'ROP100'!$B$6:$P$565,7,FALSE)</f>
        <v>5000</v>
      </c>
      <c r="P31" s="63">
        <f t="shared" si="4"/>
        <v>5088</v>
      </c>
      <c r="Q31" s="63">
        <f>VLOOKUP($C31,ROP200F!$C$6:$O$994,6,FALSE)</f>
        <v>0</v>
      </c>
      <c r="R31" s="63">
        <f>VLOOKUP($C31,'ROP100'!$B$6:$P$565,8,FALSE)</f>
        <v>0</v>
      </c>
      <c r="S31" s="63">
        <f t="shared" si="5"/>
        <v>5088</v>
      </c>
      <c r="T31" s="63">
        <f>VLOOKUP($C31,ROP200F!$C$6:$O$994,7,FALSE)</f>
        <v>0</v>
      </c>
      <c r="U31" s="63">
        <f>VLOOKUP($C31,'ROP100'!$B$6:$P$565,9,FALSE)</f>
        <v>0</v>
      </c>
      <c r="V31" s="63">
        <f t="shared" si="6"/>
        <v>5088</v>
      </c>
      <c r="W31" s="63">
        <f>VLOOKUP($C31,ROP200F!$C$6:$O$994,8,FALSE)</f>
        <v>0</v>
      </c>
      <c r="X31" s="63">
        <f>VLOOKUP($C31,'ROP100'!$B$6:$P$565,10,FALSE)</f>
        <v>0</v>
      </c>
      <c r="Y31" s="63">
        <f t="shared" si="7"/>
        <v>5088</v>
      </c>
      <c r="Z31" s="63">
        <f>VLOOKUP($C31,ROP200F!$C$6:$O$994,9,FALSE)</f>
        <v>12</v>
      </c>
      <c r="AA31" s="63">
        <f>VLOOKUP($C31,'ROP100'!$B$6:$P$565,11,FALSE)</f>
        <v>0</v>
      </c>
      <c r="AB31" s="63">
        <f t="shared" si="8"/>
        <v>5076</v>
      </c>
      <c r="AC31" s="63">
        <f>VLOOKUP($C31,ROP200F!$C$6:$O$994,10,FALSE)</f>
        <v>0</v>
      </c>
      <c r="AD31" s="63">
        <f>VLOOKUP($C31,'ROP100'!$B$6:$P$565,12,FALSE)</f>
        <v>0</v>
      </c>
      <c r="AE31" s="63">
        <f t="shared" si="9"/>
        <v>5076</v>
      </c>
      <c r="AF31" s="63">
        <f>VLOOKUP($C31,ROP200F!$C$6:$O$994,11,FALSE)</f>
        <v>0</v>
      </c>
      <c r="AG31" s="63">
        <f>VLOOKUP($C31,'ROP100'!$B$6:$P$565,13,FALSE)</f>
        <v>0</v>
      </c>
      <c r="AH31" s="63">
        <f t="shared" si="10"/>
        <v>5076</v>
      </c>
      <c r="AI31" s="63">
        <f>VLOOKUP($C31,ROP200F!$C$6:$O$994,12,FALSE)</f>
        <v>0</v>
      </c>
      <c r="AJ31" s="63">
        <f>VLOOKUP($C31,'ROP100'!$B$6:$P$565,14,FALSE)</f>
        <v>0</v>
      </c>
      <c r="AK31" s="63">
        <f t="shared" si="11"/>
        <v>5076</v>
      </c>
      <c r="AL31" s="63">
        <f>VLOOKUP($C31,ROP200F!$C$6:$O$994,13,FALSE)</f>
        <v>8</v>
      </c>
      <c r="AM31" s="63">
        <f>VLOOKUP($C31,'ROP100'!$B$6:$P$565,15,FALSE)</f>
        <v>0</v>
      </c>
      <c r="AN31" s="63">
        <f t="shared" si="12"/>
        <v>5068</v>
      </c>
      <c r="AO31" s="58">
        <f t="shared" si="13"/>
        <v>32</v>
      </c>
      <c r="AP31" s="58">
        <f t="shared" si="14"/>
        <v>5000</v>
      </c>
    </row>
    <row r="32" spans="1:42" hidden="1" x14ac:dyDescent="0.35">
      <c r="A32" s="64">
        <f t="shared" si="15"/>
        <v>24</v>
      </c>
      <c r="B32" s="65" t="s">
        <v>1219</v>
      </c>
      <c r="C32" s="65" t="s">
        <v>1220</v>
      </c>
      <c r="D32" s="66">
        <f>VLOOKUP($C32,'End Stock 2024'!$B$7:$C$1030,2,FALSE)</f>
        <v>906</v>
      </c>
      <c r="E32" s="63">
        <f>VLOOKUP($C32,ROP200F!$C$6:$O$994,2,FALSE)</f>
        <v>0</v>
      </c>
      <c r="F32" s="63">
        <f>VLOOKUP($C32,'ROP100'!$B$6:$P$565,4,FALSE)</f>
        <v>0</v>
      </c>
      <c r="G32" s="63">
        <f t="shared" si="1"/>
        <v>906</v>
      </c>
      <c r="H32" s="63">
        <f>VLOOKUP($C32,ROP200F!$C$6:$O$994,3,FALSE)</f>
        <v>0</v>
      </c>
      <c r="I32" s="63">
        <f>VLOOKUP($C32,'ROP100'!$B$6:$P$565,5,FALSE)</f>
        <v>0</v>
      </c>
      <c r="J32" s="63">
        <f t="shared" si="2"/>
        <v>906</v>
      </c>
      <c r="K32" s="63">
        <f>VLOOKUP($C32,ROP200F!$C$6:$O$994,4,FALSE)</f>
        <v>0</v>
      </c>
      <c r="L32" s="63">
        <f>VLOOKUP($C32,'ROP100'!$B$6:$P$565,6,FALSE)</f>
        <v>0</v>
      </c>
      <c r="M32" s="63">
        <f t="shared" si="3"/>
        <v>906</v>
      </c>
      <c r="N32" s="63">
        <f>VLOOKUP($C32,ROP200F!$C$6:$O$994,5,FALSE)</f>
        <v>0</v>
      </c>
      <c r="O32" s="63">
        <f>VLOOKUP($C32,'ROP100'!$B$6:$P$565,7,FALSE)</f>
        <v>0</v>
      </c>
      <c r="P32" s="63">
        <f t="shared" si="4"/>
        <v>906</v>
      </c>
      <c r="Q32" s="63">
        <f>VLOOKUP($C32,ROP200F!$C$6:$O$994,6,FALSE)</f>
        <v>107</v>
      </c>
      <c r="R32" s="63">
        <f>VLOOKUP($C32,'ROP100'!$B$6:$P$565,8,FALSE)</f>
        <v>5000</v>
      </c>
      <c r="S32" s="63">
        <f t="shared" si="5"/>
        <v>5799</v>
      </c>
      <c r="T32" s="63">
        <f>VLOOKUP($C32,ROP200F!$C$6:$O$994,7,FALSE)</f>
        <v>0</v>
      </c>
      <c r="U32" s="63">
        <f>VLOOKUP($C32,'ROP100'!$B$6:$P$565,9,FALSE)</f>
        <v>0</v>
      </c>
      <c r="V32" s="63">
        <f t="shared" si="6"/>
        <v>5799</v>
      </c>
      <c r="W32" s="63">
        <f>VLOOKUP($C32,ROP200F!$C$6:$O$994,8,FALSE)</f>
        <v>0</v>
      </c>
      <c r="X32" s="63">
        <f>VLOOKUP($C32,'ROP100'!$B$6:$P$565,10,FALSE)</f>
        <v>0</v>
      </c>
      <c r="Y32" s="63">
        <f t="shared" si="7"/>
        <v>5799</v>
      </c>
      <c r="Z32" s="63">
        <f>VLOOKUP($C32,ROP200F!$C$6:$O$994,9,FALSE)</f>
        <v>0</v>
      </c>
      <c r="AA32" s="63">
        <f>VLOOKUP($C32,'ROP100'!$B$6:$P$565,11,FALSE)</f>
        <v>0</v>
      </c>
      <c r="AB32" s="63">
        <f t="shared" si="8"/>
        <v>5799</v>
      </c>
      <c r="AC32" s="63">
        <f>VLOOKUP($C32,ROP200F!$C$6:$O$994,10,FALSE)</f>
        <v>107</v>
      </c>
      <c r="AD32" s="63">
        <f>VLOOKUP($C32,'ROP100'!$B$6:$P$565,12,FALSE)</f>
        <v>0</v>
      </c>
      <c r="AE32" s="63">
        <f t="shared" si="9"/>
        <v>5692</v>
      </c>
      <c r="AF32" s="63">
        <f>VLOOKUP($C32,ROP200F!$C$6:$O$994,11,FALSE)</f>
        <v>0</v>
      </c>
      <c r="AG32" s="63">
        <f>VLOOKUP($C32,'ROP100'!$B$6:$P$565,13,FALSE)</f>
        <v>0</v>
      </c>
      <c r="AH32" s="63">
        <f t="shared" si="10"/>
        <v>5692</v>
      </c>
      <c r="AI32" s="63">
        <f>VLOOKUP($C32,ROP200F!$C$6:$O$994,12,FALSE)</f>
        <v>0</v>
      </c>
      <c r="AJ32" s="63">
        <f>VLOOKUP($C32,'ROP100'!$B$6:$P$565,14,FALSE)</f>
        <v>0</v>
      </c>
      <c r="AK32" s="63">
        <f t="shared" si="11"/>
        <v>5692</v>
      </c>
      <c r="AL32" s="63">
        <f>VLOOKUP($C32,ROP200F!$C$6:$O$994,13,FALSE)</f>
        <v>107</v>
      </c>
      <c r="AM32" s="63">
        <f>VLOOKUP($C32,'ROP100'!$B$6:$P$565,15,FALSE)</f>
        <v>0</v>
      </c>
      <c r="AN32" s="63">
        <f t="shared" si="12"/>
        <v>5585</v>
      </c>
      <c r="AO32" s="58">
        <f t="shared" si="13"/>
        <v>321</v>
      </c>
      <c r="AP32" s="58">
        <f t="shared" si="14"/>
        <v>5000</v>
      </c>
    </row>
    <row r="33" spans="1:42" hidden="1" x14ac:dyDescent="0.35">
      <c r="A33" s="64">
        <f t="shared" si="15"/>
        <v>25</v>
      </c>
      <c r="B33" s="65" t="s">
        <v>1221</v>
      </c>
      <c r="C33" s="65" t="s">
        <v>1222</v>
      </c>
      <c r="D33" s="66">
        <f>VLOOKUP($C33,'End Stock 2024'!$B$7:$C$1030,2,FALSE)</f>
        <v>6756</v>
      </c>
      <c r="E33" s="63">
        <f>VLOOKUP($C33,ROP200F!$C$6:$O$994,2,FALSE)</f>
        <v>0</v>
      </c>
      <c r="F33" s="63">
        <f>VLOOKUP($C33,'ROP100'!$B$6:$P$565,4,FALSE)</f>
        <v>0</v>
      </c>
      <c r="G33" s="63">
        <f t="shared" si="1"/>
        <v>6756</v>
      </c>
      <c r="H33" s="63">
        <f>VLOOKUP($C33,ROP200F!$C$6:$O$994,3,FALSE)</f>
        <v>0</v>
      </c>
      <c r="I33" s="63">
        <f>VLOOKUP($C33,'ROP100'!$B$6:$P$565,5,FALSE)</f>
        <v>0</v>
      </c>
      <c r="J33" s="63">
        <f t="shared" si="2"/>
        <v>6756</v>
      </c>
      <c r="K33" s="63">
        <f>VLOOKUP($C33,ROP200F!$C$6:$O$994,4,FALSE)</f>
        <v>3377</v>
      </c>
      <c r="L33" s="63">
        <f>VLOOKUP($C33,'ROP100'!$B$6:$P$565,6,FALSE)</f>
        <v>8000</v>
      </c>
      <c r="M33" s="63">
        <f t="shared" si="3"/>
        <v>11379</v>
      </c>
      <c r="N33" s="63">
        <f>VLOOKUP($C33,ROP200F!$C$6:$O$994,5,FALSE)</f>
        <v>0</v>
      </c>
      <c r="O33" s="63">
        <f>VLOOKUP($C33,'ROP100'!$B$6:$P$565,7,FALSE)</f>
        <v>0</v>
      </c>
      <c r="P33" s="63">
        <f t="shared" si="4"/>
        <v>11379</v>
      </c>
      <c r="Q33" s="63">
        <f>VLOOKUP($C33,ROP200F!$C$6:$O$994,6,FALSE)</f>
        <v>0</v>
      </c>
      <c r="R33" s="63">
        <f>VLOOKUP($C33,'ROP100'!$B$6:$P$565,8,FALSE)</f>
        <v>0</v>
      </c>
      <c r="S33" s="63">
        <f t="shared" si="5"/>
        <v>11379</v>
      </c>
      <c r="T33" s="63">
        <f>VLOOKUP($C33,ROP200F!$C$6:$O$994,7,FALSE)</f>
        <v>3859</v>
      </c>
      <c r="U33" s="63">
        <f>VLOOKUP($C33,'ROP100'!$B$6:$P$565,9,FALSE)</f>
        <v>0</v>
      </c>
      <c r="V33" s="63">
        <f t="shared" si="6"/>
        <v>7520</v>
      </c>
      <c r="W33" s="63">
        <f>VLOOKUP($C33,ROP200F!$C$6:$O$994,8,FALSE)</f>
        <v>0</v>
      </c>
      <c r="X33" s="63">
        <f>VLOOKUP($C33,'ROP100'!$B$6:$P$565,10,FALSE)</f>
        <v>0</v>
      </c>
      <c r="Y33" s="63">
        <f t="shared" si="7"/>
        <v>7520</v>
      </c>
      <c r="Z33" s="63">
        <f>VLOOKUP($C33,ROP200F!$C$6:$O$994,9,FALSE)</f>
        <v>0</v>
      </c>
      <c r="AA33" s="63">
        <f>VLOOKUP($C33,'ROP100'!$B$6:$P$565,11,FALSE)</f>
        <v>0</v>
      </c>
      <c r="AB33" s="63">
        <f t="shared" si="8"/>
        <v>7520</v>
      </c>
      <c r="AC33" s="63">
        <f>VLOOKUP($C33,ROP200F!$C$6:$O$994,10,FALSE)</f>
        <v>0</v>
      </c>
      <c r="AD33" s="63">
        <f>VLOOKUP($C33,'ROP100'!$B$6:$P$565,12,FALSE)</f>
        <v>0</v>
      </c>
      <c r="AE33" s="63">
        <f t="shared" si="9"/>
        <v>7520</v>
      </c>
      <c r="AF33" s="63">
        <f>VLOOKUP($C33,ROP200F!$C$6:$O$994,11,FALSE)</f>
        <v>0</v>
      </c>
      <c r="AG33" s="63">
        <f>VLOOKUP($C33,'ROP100'!$B$6:$P$565,13,FALSE)</f>
        <v>0</v>
      </c>
      <c r="AH33" s="63">
        <f t="shared" si="10"/>
        <v>7520</v>
      </c>
      <c r="AI33" s="63">
        <f>VLOOKUP($C33,ROP200F!$C$6:$O$994,12,FALSE)</f>
        <v>0</v>
      </c>
      <c r="AJ33" s="63">
        <f>VLOOKUP($C33,'ROP100'!$B$6:$P$565,14,FALSE)</f>
        <v>0</v>
      </c>
      <c r="AK33" s="63">
        <f t="shared" si="11"/>
        <v>7520</v>
      </c>
      <c r="AL33" s="63">
        <f>VLOOKUP($C33,ROP200F!$C$6:$O$994,13,FALSE)</f>
        <v>0</v>
      </c>
      <c r="AM33" s="63">
        <f>VLOOKUP($C33,'ROP100'!$B$6:$P$565,15,FALSE)</f>
        <v>0</v>
      </c>
      <c r="AN33" s="63">
        <f t="shared" si="12"/>
        <v>7520</v>
      </c>
      <c r="AO33" s="58">
        <f t="shared" si="13"/>
        <v>7236</v>
      </c>
      <c r="AP33" s="58">
        <f t="shared" si="14"/>
        <v>8000</v>
      </c>
    </row>
    <row r="34" spans="1:42" hidden="1" x14ac:dyDescent="0.35">
      <c r="A34" s="64">
        <f t="shared" si="15"/>
        <v>26</v>
      </c>
      <c r="B34" s="65" t="s">
        <v>1223</v>
      </c>
      <c r="C34" s="65" t="s">
        <v>1224</v>
      </c>
      <c r="D34" s="66">
        <f>VLOOKUP($C34,'End Stock 2024'!$B$7:$C$1030,2,FALSE)</f>
        <v>6756</v>
      </c>
      <c r="E34" s="63">
        <f>VLOOKUP($C34,ROP200F!$C$6:$O$994,2,FALSE)</f>
        <v>0</v>
      </c>
      <c r="F34" s="63">
        <f>VLOOKUP($C34,'ROP100'!$B$6:$P$565,4,FALSE)</f>
        <v>0</v>
      </c>
      <c r="G34" s="63">
        <f t="shared" si="1"/>
        <v>6756</v>
      </c>
      <c r="H34" s="63">
        <f>VLOOKUP($C34,ROP200F!$C$6:$O$994,3,FALSE)</f>
        <v>0</v>
      </c>
      <c r="I34" s="63">
        <f>VLOOKUP($C34,'ROP100'!$B$6:$P$565,5,FALSE)</f>
        <v>0</v>
      </c>
      <c r="J34" s="63">
        <f t="shared" si="2"/>
        <v>6756</v>
      </c>
      <c r="K34" s="63">
        <f>VLOOKUP($C34,ROP200F!$C$6:$O$994,4,FALSE)</f>
        <v>3377</v>
      </c>
      <c r="L34" s="63">
        <f>VLOOKUP($C34,'ROP100'!$B$6:$P$565,6,FALSE)</f>
        <v>8000</v>
      </c>
      <c r="M34" s="63">
        <f t="shared" si="3"/>
        <v>11379</v>
      </c>
      <c r="N34" s="63">
        <f>VLOOKUP($C34,ROP200F!$C$6:$O$994,5,FALSE)</f>
        <v>0</v>
      </c>
      <c r="O34" s="63">
        <f>VLOOKUP($C34,'ROP100'!$B$6:$P$565,7,FALSE)</f>
        <v>0</v>
      </c>
      <c r="P34" s="63">
        <f t="shared" si="4"/>
        <v>11379</v>
      </c>
      <c r="Q34" s="63">
        <f>VLOOKUP($C34,ROP200F!$C$6:$O$994,6,FALSE)</f>
        <v>0</v>
      </c>
      <c r="R34" s="63">
        <f>VLOOKUP($C34,'ROP100'!$B$6:$P$565,8,FALSE)</f>
        <v>0</v>
      </c>
      <c r="S34" s="63">
        <f t="shared" si="5"/>
        <v>11379</v>
      </c>
      <c r="T34" s="63">
        <f>VLOOKUP($C34,ROP200F!$C$6:$O$994,7,FALSE)</f>
        <v>3859</v>
      </c>
      <c r="U34" s="63">
        <f>VLOOKUP($C34,'ROP100'!$B$6:$P$565,9,FALSE)</f>
        <v>0</v>
      </c>
      <c r="V34" s="63">
        <f t="shared" si="6"/>
        <v>7520</v>
      </c>
      <c r="W34" s="63">
        <f>VLOOKUP($C34,ROP200F!$C$6:$O$994,8,FALSE)</f>
        <v>0</v>
      </c>
      <c r="X34" s="63">
        <f>VLOOKUP($C34,'ROP100'!$B$6:$P$565,10,FALSE)</f>
        <v>0</v>
      </c>
      <c r="Y34" s="63">
        <f t="shared" si="7"/>
        <v>7520</v>
      </c>
      <c r="Z34" s="63">
        <f>VLOOKUP($C34,ROP200F!$C$6:$O$994,9,FALSE)</f>
        <v>0</v>
      </c>
      <c r="AA34" s="63">
        <f>VLOOKUP($C34,'ROP100'!$B$6:$P$565,11,FALSE)</f>
        <v>0</v>
      </c>
      <c r="AB34" s="63">
        <f t="shared" si="8"/>
        <v>7520</v>
      </c>
      <c r="AC34" s="63">
        <f>VLOOKUP($C34,ROP200F!$C$6:$O$994,10,FALSE)</f>
        <v>0</v>
      </c>
      <c r="AD34" s="63">
        <f>VLOOKUP($C34,'ROP100'!$B$6:$P$565,12,FALSE)</f>
        <v>0</v>
      </c>
      <c r="AE34" s="63">
        <f t="shared" si="9"/>
        <v>7520</v>
      </c>
      <c r="AF34" s="63">
        <f>VLOOKUP($C34,ROP200F!$C$6:$O$994,11,FALSE)</f>
        <v>0</v>
      </c>
      <c r="AG34" s="63">
        <f>VLOOKUP($C34,'ROP100'!$B$6:$P$565,13,FALSE)</f>
        <v>0</v>
      </c>
      <c r="AH34" s="63">
        <f t="shared" si="10"/>
        <v>7520</v>
      </c>
      <c r="AI34" s="63">
        <f>VLOOKUP($C34,ROP200F!$C$6:$O$994,12,FALSE)</f>
        <v>0</v>
      </c>
      <c r="AJ34" s="63">
        <f>VLOOKUP($C34,'ROP100'!$B$6:$P$565,14,FALSE)</f>
        <v>0</v>
      </c>
      <c r="AK34" s="63">
        <f t="shared" si="11"/>
        <v>7520</v>
      </c>
      <c r="AL34" s="63">
        <f>VLOOKUP($C34,ROP200F!$C$6:$O$994,13,FALSE)</f>
        <v>0</v>
      </c>
      <c r="AM34" s="63">
        <f>VLOOKUP($C34,'ROP100'!$B$6:$P$565,15,FALSE)</f>
        <v>0</v>
      </c>
      <c r="AN34" s="63">
        <f t="shared" si="12"/>
        <v>7520</v>
      </c>
      <c r="AO34" s="58">
        <f t="shared" si="13"/>
        <v>7236</v>
      </c>
      <c r="AP34" s="58">
        <f t="shared" si="14"/>
        <v>8000</v>
      </c>
    </row>
    <row r="35" spans="1:42" hidden="1" x14ac:dyDescent="0.35">
      <c r="A35" s="64">
        <f t="shared" si="15"/>
        <v>27</v>
      </c>
      <c r="B35" s="65" t="s">
        <v>30</v>
      </c>
      <c r="C35" s="65" t="s">
        <v>31</v>
      </c>
      <c r="D35" s="66">
        <f>VLOOKUP($C35,'End Stock 2024'!$B$7:$C$1030,2,FALSE)</f>
        <v>3681</v>
      </c>
      <c r="E35" s="63">
        <f>VLOOKUP($C35,ROP200F!$C$6:$O$994,2,FALSE)</f>
        <v>0</v>
      </c>
      <c r="F35" s="63">
        <f>VLOOKUP($C35,'ROP100'!$B$6:$P$565,4,FALSE)</f>
        <v>0</v>
      </c>
      <c r="G35" s="63">
        <f t="shared" si="1"/>
        <v>3681</v>
      </c>
      <c r="H35" s="63">
        <f>VLOOKUP($C35,ROP200F!$C$6:$O$994,3,FALSE)</f>
        <v>0</v>
      </c>
      <c r="I35" s="63">
        <f>VLOOKUP($C35,'ROP100'!$B$6:$P$565,5,FALSE)</f>
        <v>0</v>
      </c>
      <c r="J35" s="63">
        <f t="shared" si="2"/>
        <v>3681</v>
      </c>
      <c r="K35" s="63">
        <f>VLOOKUP($C35,ROP200F!$C$6:$O$994,4,FALSE)</f>
        <v>960</v>
      </c>
      <c r="L35" s="63">
        <f>VLOOKUP($C35,'ROP100'!$B$6:$P$565,6,FALSE)</f>
        <v>5000</v>
      </c>
      <c r="M35" s="63">
        <f t="shared" si="3"/>
        <v>7721</v>
      </c>
      <c r="N35" s="63">
        <f>VLOOKUP($C35,ROP200F!$C$6:$O$994,5,FALSE)</f>
        <v>0</v>
      </c>
      <c r="O35" s="63">
        <f>VLOOKUP($C35,'ROP100'!$B$6:$P$565,7,FALSE)</f>
        <v>0</v>
      </c>
      <c r="P35" s="63">
        <f t="shared" si="4"/>
        <v>7721</v>
      </c>
      <c r="Q35" s="63">
        <f>VLOOKUP($C35,ROP200F!$C$6:$O$994,6,FALSE)</f>
        <v>0</v>
      </c>
      <c r="R35" s="63">
        <f>VLOOKUP($C35,'ROP100'!$B$6:$P$565,8,FALSE)</f>
        <v>0</v>
      </c>
      <c r="S35" s="63">
        <f t="shared" si="5"/>
        <v>7721</v>
      </c>
      <c r="T35" s="63">
        <f>VLOOKUP($C35,ROP200F!$C$6:$O$994,7,FALSE)</f>
        <v>960</v>
      </c>
      <c r="U35" s="63">
        <f>VLOOKUP($C35,'ROP100'!$B$6:$P$565,9,FALSE)</f>
        <v>0</v>
      </c>
      <c r="V35" s="63">
        <f t="shared" si="6"/>
        <v>6761</v>
      </c>
      <c r="W35" s="63">
        <f>VLOOKUP($C35,ROP200F!$C$6:$O$994,8,FALSE)</f>
        <v>0</v>
      </c>
      <c r="X35" s="63">
        <f>VLOOKUP($C35,'ROP100'!$B$6:$P$565,10,FALSE)</f>
        <v>0</v>
      </c>
      <c r="Y35" s="63">
        <f t="shared" si="7"/>
        <v>6761</v>
      </c>
      <c r="Z35" s="63">
        <f>VLOOKUP($C35,ROP200F!$C$6:$O$994,9,FALSE)</f>
        <v>960</v>
      </c>
      <c r="AA35" s="63">
        <f>VLOOKUP($C35,'ROP100'!$B$6:$P$565,11,FALSE)</f>
        <v>0</v>
      </c>
      <c r="AB35" s="63">
        <f t="shared" si="8"/>
        <v>5801</v>
      </c>
      <c r="AC35" s="63">
        <f>VLOOKUP($C35,ROP200F!$C$6:$O$994,10,FALSE)</f>
        <v>0</v>
      </c>
      <c r="AD35" s="63">
        <f>VLOOKUP($C35,'ROP100'!$B$6:$P$565,12,FALSE)</f>
        <v>0</v>
      </c>
      <c r="AE35" s="63">
        <f t="shared" si="9"/>
        <v>5801</v>
      </c>
      <c r="AF35" s="63">
        <f>VLOOKUP($C35,ROP200F!$C$6:$O$994,11,FALSE)</f>
        <v>960</v>
      </c>
      <c r="AG35" s="63">
        <f>VLOOKUP($C35,'ROP100'!$B$6:$P$565,13,FALSE)</f>
        <v>0</v>
      </c>
      <c r="AH35" s="63">
        <f t="shared" si="10"/>
        <v>4841</v>
      </c>
      <c r="AI35" s="63">
        <f>VLOOKUP($C35,ROP200F!$C$6:$O$994,12,FALSE)</f>
        <v>0</v>
      </c>
      <c r="AJ35" s="63">
        <f>VLOOKUP($C35,'ROP100'!$B$6:$P$565,14,FALSE)</f>
        <v>0</v>
      </c>
      <c r="AK35" s="63">
        <f t="shared" si="11"/>
        <v>4841</v>
      </c>
      <c r="AL35" s="63">
        <f>VLOOKUP($C35,ROP200F!$C$6:$O$994,13,FALSE)</f>
        <v>480</v>
      </c>
      <c r="AM35" s="63">
        <f>VLOOKUP($C35,'ROP100'!$B$6:$P$565,15,FALSE)</f>
        <v>0</v>
      </c>
      <c r="AN35" s="63">
        <f t="shared" si="12"/>
        <v>4361</v>
      </c>
      <c r="AO35" s="58">
        <f t="shared" si="13"/>
        <v>4320</v>
      </c>
      <c r="AP35" s="58">
        <f t="shared" si="14"/>
        <v>5000</v>
      </c>
    </row>
    <row r="36" spans="1:42" hidden="1" x14ac:dyDescent="0.35">
      <c r="A36" s="64">
        <f t="shared" si="15"/>
        <v>28</v>
      </c>
      <c r="B36" s="65" t="s">
        <v>32</v>
      </c>
      <c r="C36" s="65" t="s">
        <v>33</v>
      </c>
      <c r="D36" s="66">
        <f>VLOOKUP($C36,'End Stock 2024'!$B$7:$C$1030,2,FALSE)</f>
        <v>485</v>
      </c>
      <c r="E36" s="63">
        <f>VLOOKUP($C36,ROP200F!$C$6:$O$994,2,FALSE)</f>
        <v>0</v>
      </c>
      <c r="F36" s="63">
        <f>VLOOKUP($C36,'ROP100'!$B$6:$P$565,4,FALSE)</f>
        <v>0</v>
      </c>
      <c r="G36" s="63">
        <f t="shared" si="1"/>
        <v>485</v>
      </c>
      <c r="H36" s="63">
        <f>VLOOKUP($C36,ROP200F!$C$6:$O$994,3,FALSE)</f>
        <v>0</v>
      </c>
      <c r="I36" s="63">
        <f>VLOOKUP($C36,'ROP100'!$B$6:$P$565,5,FALSE)</f>
        <v>0</v>
      </c>
      <c r="J36" s="63">
        <f t="shared" si="2"/>
        <v>485</v>
      </c>
      <c r="K36" s="63">
        <f>VLOOKUP($C36,ROP200F!$C$6:$O$994,4,FALSE)</f>
        <v>0</v>
      </c>
      <c r="L36" s="63">
        <f>VLOOKUP($C36,'ROP100'!$B$6:$P$565,6,FALSE)</f>
        <v>0</v>
      </c>
      <c r="M36" s="63">
        <f t="shared" si="3"/>
        <v>485</v>
      </c>
      <c r="N36" s="63">
        <f>VLOOKUP($C36,ROP200F!$C$6:$O$994,5,FALSE)</f>
        <v>0</v>
      </c>
      <c r="O36" s="63">
        <f>VLOOKUP($C36,'ROP100'!$B$6:$P$565,7,FALSE)</f>
        <v>0</v>
      </c>
      <c r="P36" s="63">
        <f t="shared" si="4"/>
        <v>485</v>
      </c>
      <c r="Q36" s="63">
        <f>VLOOKUP($C36,ROP200F!$C$6:$O$994,6,FALSE)</f>
        <v>0</v>
      </c>
      <c r="R36" s="63">
        <f>VLOOKUP($C36,'ROP100'!$B$6:$P$565,8,FALSE)</f>
        <v>0</v>
      </c>
      <c r="S36" s="63">
        <f t="shared" si="5"/>
        <v>485</v>
      </c>
      <c r="T36" s="63">
        <f>VLOOKUP($C36,ROP200F!$C$6:$O$994,7,FALSE)</f>
        <v>9440</v>
      </c>
      <c r="U36" s="63">
        <f>VLOOKUP($C36,'ROP100'!$B$6:$P$565,9,FALSE)</f>
        <v>10000</v>
      </c>
      <c r="V36" s="63">
        <f t="shared" si="6"/>
        <v>1045</v>
      </c>
      <c r="W36" s="63">
        <f>VLOOKUP($C36,ROP200F!$C$6:$O$994,8,FALSE)</f>
        <v>0</v>
      </c>
      <c r="X36" s="63">
        <f>VLOOKUP($C36,'ROP100'!$B$6:$P$565,10,FALSE)</f>
        <v>0</v>
      </c>
      <c r="Y36" s="63">
        <f t="shared" si="7"/>
        <v>1045</v>
      </c>
      <c r="Z36" s="63">
        <f>VLOOKUP($C36,ROP200F!$C$6:$O$994,9,FALSE)</f>
        <v>0</v>
      </c>
      <c r="AA36" s="63">
        <f>VLOOKUP($C36,'ROP100'!$B$6:$P$565,11,FALSE)</f>
        <v>0</v>
      </c>
      <c r="AB36" s="63">
        <f t="shared" si="8"/>
        <v>1045</v>
      </c>
      <c r="AC36" s="63">
        <f>VLOOKUP($C36,ROP200F!$C$6:$O$994,10,FALSE)</f>
        <v>0</v>
      </c>
      <c r="AD36" s="63">
        <f>VLOOKUP($C36,'ROP100'!$B$6:$P$565,12,FALSE)</f>
        <v>0</v>
      </c>
      <c r="AE36" s="63">
        <f t="shared" si="9"/>
        <v>1045</v>
      </c>
      <c r="AF36" s="63">
        <f>VLOOKUP($C36,ROP200F!$C$6:$O$994,11,FALSE)</f>
        <v>0</v>
      </c>
      <c r="AG36" s="63">
        <f>VLOOKUP($C36,'ROP100'!$B$6:$P$565,13,FALSE)</f>
        <v>0</v>
      </c>
      <c r="AH36" s="63">
        <f t="shared" si="10"/>
        <v>1045</v>
      </c>
      <c r="AI36" s="63">
        <f>VLOOKUP($C36,ROP200F!$C$6:$O$994,12,FALSE)</f>
        <v>0</v>
      </c>
      <c r="AJ36" s="63">
        <f>VLOOKUP($C36,'ROP100'!$B$6:$P$565,14,FALSE)</f>
        <v>0</v>
      </c>
      <c r="AK36" s="63">
        <f t="shared" si="11"/>
        <v>1045</v>
      </c>
      <c r="AL36" s="63">
        <f>VLOOKUP($C36,ROP200F!$C$6:$O$994,13,FALSE)</f>
        <v>0</v>
      </c>
      <c r="AM36" s="63">
        <f>VLOOKUP($C36,'ROP100'!$B$6:$P$565,15,FALSE)</f>
        <v>0</v>
      </c>
      <c r="AN36" s="63">
        <f t="shared" si="12"/>
        <v>1045</v>
      </c>
      <c r="AO36" s="58">
        <f t="shared" si="13"/>
        <v>9440</v>
      </c>
      <c r="AP36" s="58">
        <f t="shared" si="14"/>
        <v>10000</v>
      </c>
    </row>
    <row r="37" spans="1:42" hidden="1" x14ac:dyDescent="0.35">
      <c r="A37" s="64">
        <f t="shared" si="15"/>
        <v>29</v>
      </c>
      <c r="B37" s="65" t="s">
        <v>1225</v>
      </c>
      <c r="C37" s="65" t="s">
        <v>1226</v>
      </c>
      <c r="D37" s="66">
        <f>VLOOKUP($C37,'End Stock 2024'!$B$7:$C$1030,2,FALSE)</f>
        <v>3039</v>
      </c>
      <c r="E37" s="63">
        <f>VLOOKUP($C37,ROP200F!$C$6:$O$994,2,FALSE)</f>
        <v>0</v>
      </c>
      <c r="F37" s="63">
        <f>VLOOKUP($C37,'ROP100'!$B$6:$P$565,4,FALSE)</f>
        <v>0</v>
      </c>
      <c r="G37" s="63">
        <f t="shared" si="1"/>
        <v>3039</v>
      </c>
      <c r="H37" s="63">
        <f>VLOOKUP($C37,ROP200F!$C$6:$O$994,3,FALSE)</f>
        <v>7210</v>
      </c>
      <c r="I37" s="63">
        <f>VLOOKUP($C37,'ROP100'!$B$6:$P$565,5,FALSE)</f>
        <v>8000</v>
      </c>
      <c r="J37" s="63">
        <f t="shared" si="2"/>
        <v>3829</v>
      </c>
      <c r="K37" s="63">
        <f>VLOOKUP($C37,ROP200F!$C$6:$O$994,4,FALSE)</f>
        <v>0</v>
      </c>
      <c r="L37" s="63">
        <f>VLOOKUP($C37,'ROP100'!$B$6:$P$565,6,FALSE)</f>
        <v>0</v>
      </c>
      <c r="M37" s="63">
        <f t="shared" si="3"/>
        <v>3829</v>
      </c>
      <c r="N37" s="63">
        <f>VLOOKUP($C37,ROP200F!$C$6:$O$994,5,FALSE)</f>
        <v>0</v>
      </c>
      <c r="O37" s="63">
        <f>VLOOKUP($C37,'ROP100'!$B$6:$P$565,7,FALSE)</f>
        <v>0</v>
      </c>
      <c r="P37" s="63">
        <f t="shared" si="4"/>
        <v>3829</v>
      </c>
      <c r="Q37" s="63">
        <f>VLOOKUP($C37,ROP200F!$C$6:$O$994,6,FALSE)</f>
        <v>0</v>
      </c>
      <c r="R37" s="63">
        <f>VLOOKUP($C37,'ROP100'!$B$6:$P$565,8,FALSE)</f>
        <v>0</v>
      </c>
      <c r="S37" s="63">
        <f t="shared" si="5"/>
        <v>3829</v>
      </c>
      <c r="T37" s="63">
        <f>VLOOKUP($C37,ROP200F!$C$6:$O$994,7,FALSE)</f>
        <v>0</v>
      </c>
      <c r="U37" s="63">
        <f>VLOOKUP($C37,'ROP100'!$B$6:$P$565,9,FALSE)</f>
        <v>0</v>
      </c>
      <c r="V37" s="63">
        <f t="shared" si="6"/>
        <v>3829</v>
      </c>
      <c r="W37" s="63">
        <f>VLOOKUP($C37,ROP200F!$C$6:$O$994,8,FALSE)</f>
        <v>0</v>
      </c>
      <c r="X37" s="63">
        <f>VLOOKUP($C37,'ROP100'!$B$6:$P$565,10,FALSE)</f>
        <v>0</v>
      </c>
      <c r="Y37" s="63">
        <f t="shared" si="7"/>
        <v>3829</v>
      </c>
      <c r="Z37" s="63">
        <f>VLOOKUP($C37,ROP200F!$C$6:$O$994,9,FALSE)</f>
        <v>0</v>
      </c>
      <c r="AA37" s="63">
        <f>VLOOKUP($C37,'ROP100'!$B$6:$P$565,11,FALSE)</f>
        <v>0</v>
      </c>
      <c r="AB37" s="63">
        <f t="shared" si="8"/>
        <v>3829</v>
      </c>
      <c r="AC37" s="63">
        <f>VLOOKUP($C37,ROP200F!$C$6:$O$994,10,FALSE)</f>
        <v>0</v>
      </c>
      <c r="AD37" s="63">
        <f>VLOOKUP($C37,'ROP100'!$B$6:$P$565,12,FALSE)</f>
        <v>0</v>
      </c>
      <c r="AE37" s="63">
        <f t="shared" si="9"/>
        <v>3829</v>
      </c>
      <c r="AF37" s="63">
        <f>VLOOKUP($C37,ROP200F!$C$6:$O$994,11,FALSE)</f>
        <v>8240</v>
      </c>
      <c r="AG37" s="63">
        <f>VLOOKUP($C37,'ROP100'!$B$6:$P$565,13,FALSE)</f>
        <v>8000</v>
      </c>
      <c r="AH37" s="63">
        <f t="shared" si="10"/>
        <v>3589</v>
      </c>
      <c r="AI37" s="63">
        <f>VLOOKUP($C37,ROP200F!$C$6:$O$994,12,FALSE)</f>
        <v>0</v>
      </c>
      <c r="AJ37" s="63">
        <f>VLOOKUP($C37,'ROP100'!$B$6:$P$565,14,FALSE)</f>
        <v>0</v>
      </c>
      <c r="AK37" s="63">
        <f t="shared" si="11"/>
        <v>3589</v>
      </c>
      <c r="AL37" s="63">
        <f>VLOOKUP($C37,ROP200F!$C$6:$O$994,13,FALSE)</f>
        <v>0</v>
      </c>
      <c r="AM37" s="63">
        <f>VLOOKUP($C37,'ROP100'!$B$6:$P$565,15,FALSE)</f>
        <v>0</v>
      </c>
      <c r="AN37" s="63">
        <f t="shared" si="12"/>
        <v>3589</v>
      </c>
      <c r="AO37" s="58">
        <f t="shared" si="13"/>
        <v>15450</v>
      </c>
      <c r="AP37" s="58">
        <f t="shared" si="14"/>
        <v>16000</v>
      </c>
    </row>
    <row r="38" spans="1:42" hidden="1" x14ac:dyDescent="0.35">
      <c r="A38" s="64">
        <f t="shared" si="15"/>
        <v>30</v>
      </c>
      <c r="B38" s="65" t="s">
        <v>1227</v>
      </c>
      <c r="C38" s="65" t="s">
        <v>1228</v>
      </c>
      <c r="D38" s="66">
        <f>VLOOKUP($C38,'End Stock 2024'!$B$7:$C$1030,2,FALSE)</f>
        <v>2193</v>
      </c>
      <c r="E38" s="63">
        <f>VLOOKUP($C38,ROP200F!$C$6:$O$994,2,FALSE)</f>
        <v>0</v>
      </c>
      <c r="F38" s="63">
        <f>VLOOKUP($C38,'ROP100'!$B$6:$P$565,4,FALSE)</f>
        <v>0</v>
      </c>
      <c r="G38" s="63">
        <f t="shared" si="1"/>
        <v>2193</v>
      </c>
      <c r="H38" s="63">
        <f>VLOOKUP($C38,ROP200F!$C$6:$O$994,3,FALSE)</f>
        <v>82</v>
      </c>
      <c r="I38" s="63">
        <f>VLOOKUP($C38,'ROP100'!$B$6:$P$565,5,FALSE)</f>
        <v>5000</v>
      </c>
      <c r="J38" s="63">
        <f t="shared" si="2"/>
        <v>7111</v>
      </c>
      <c r="K38" s="63">
        <f>VLOOKUP($C38,ROP200F!$C$6:$O$994,4,FALSE)</f>
        <v>82</v>
      </c>
      <c r="L38" s="63">
        <f>VLOOKUP($C38,'ROP100'!$B$6:$P$565,6,FALSE)</f>
        <v>0</v>
      </c>
      <c r="M38" s="63">
        <f t="shared" si="3"/>
        <v>7029</v>
      </c>
      <c r="N38" s="63">
        <f>VLOOKUP($C38,ROP200F!$C$6:$O$994,5,FALSE)</f>
        <v>82</v>
      </c>
      <c r="O38" s="63">
        <f>VLOOKUP($C38,'ROP100'!$B$6:$P$565,7,FALSE)</f>
        <v>0</v>
      </c>
      <c r="P38" s="63">
        <f t="shared" si="4"/>
        <v>6947</v>
      </c>
      <c r="Q38" s="63">
        <f>VLOOKUP($C38,ROP200F!$C$6:$O$994,6,FALSE)</f>
        <v>82</v>
      </c>
      <c r="R38" s="63">
        <f>VLOOKUP($C38,'ROP100'!$B$6:$P$565,8,FALSE)</f>
        <v>0</v>
      </c>
      <c r="S38" s="63">
        <f t="shared" si="5"/>
        <v>6865</v>
      </c>
      <c r="T38" s="63">
        <f>VLOOKUP($C38,ROP200F!$C$6:$O$994,7,FALSE)</f>
        <v>82</v>
      </c>
      <c r="U38" s="63">
        <f>VLOOKUP($C38,'ROP100'!$B$6:$P$565,9,FALSE)</f>
        <v>0</v>
      </c>
      <c r="V38" s="63">
        <f t="shared" si="6"/>
        <v>6783</v>
      </c>
      <c r="W38" s="63">
        <f>VLOOKUP($C38,ROP200F!$C$6:$O$994,8,FALSE)</f>
        <v>164</v>
      </c>
      <c r="X38" s="63">
        <f>VLOOKUP($C38,'ROP100'!$B$6:$P$565,10,FALSE)</f>
        <v>0</v>
      </c>
      <c r="Y38" s="63">
        <f t="shared" si="7"/>
        <v>6619</v>
      </c>
      <c r="Z38" s="63">
        <f>VLOOKUP($C38,ROP200F!$C$6:$O$994,9,FALSE)</f>
        <v>164</v>
      </c>
      <c r="AA38" s="63">
        <f>VLOOKUP($C38,'ROP100'!$B$6:$P$565,11,FALSE)</f>
        <v>0</v>
      </c>
      <c r="AB38" s="63">
        <f t="shared" si="8"/>
        <v>6455</v>
      </c>
      <c r="AC38" s="63">
        <f>VLOOKUP($C38,ROP200F!$C$6:$O$994,10,FALSE)</f>
        <v>0</v>
      </c>
      <c r="AD38" s="63">
        <f>VLOOKUP($C38,'ROP100'!$B$6:$P$565,12,FALSE)</f>
        <v>0</v>
      </c>
      <c r="AE38" s="63">
        <f t="shared" si="9"/>
        <v>6455</v>
      </c>
      <c r="AF38" s="63">
        <f>VLOOKUP($C38,ROP200F!$C$6:$O$994,11,FALSE)</f>
        <v>164</v>
      </c>
      <c r="AG38" s="63">
        <f>VLOOKUP($C38,'ROP100'!$B$6:$P$565,13,FALSE)</f>
        <v>0</v>
      </c>
      <c r="AH38" s="63">
        <f t="shared" si="10"/>
        <v>6291</v>
      </c>
      <c r="AI38" s="63">
        <f>VLOOKUP($C38,ROP200F!$C$6:$O$994,12,FALSE)</f>
        <v>164</v>
      </c>
      <c r="AJ38" s="63">
        <f>VLOOKUP($C38,'ROP100'!$B$6:$P$565,14,FALSE)</f>
        <v>0</v>
      </c>
      <c r="AK38" s="63">
        <f t="shared" si="11"/>
        <v>6127</v>
      </c>
      <c r="AL38" s="63">
        <f>VLOOKUP($C38,ROP200F!$C$6:$O$994,13,FALSE)</f>
        <v>82</v>
      </c>
      <c r="AM38" s="63">
        <f>VLOOKUP($C38,'ROP100'!$B$6:$P$565,15,FALSE)</f>
        <v>0</v>
      </c>
      <c r="AN38" s="63">
        <f t="shared" si="12"/>
        <v>6045</v>
      </c>
      <c r="AO38" s="58">
        <f t="shared" si="13"/>
        <v>1148</v>
      </c>
      <c r="AP38" s="58">
        <f t="shared" si="14"/>
        <v>5000</v>
      </c>
    </row>
    <row r="39" spans="1:42" hidden="1" x14ac:dyDescent="0.35">
      <c r="A39" s="64">
        <f t="shared" si="15"/>
        <v>31</v>
      </c>
      <c r="B39" s="65" t="s">
        <v>1229</v>
      </c>
      <c r="C39" s="65" t="s">
        <v>1230</v>
      </c>
      <c r="D39" s="66">
        <f>VLOOKUP($C39,'End Stock 2024'!$B$7:$C$1030,2,FALSE)</f>
        <v>2193</v>
      </c>
      <c r="E39" s="63">
        <f>VLOOKUP($C39,ROP200F!$C$6:$O$994,2,FALSE)</f>
        <v>0</v>
      </c>
      <c r="F39" s="63">
        <f>VLOOKUP($C39,'ROP100'!$B$6:$P$565,4,FALSE)</f>
        <v>0</v>
      </c>
      <c r="G39" s="63">
        <f t="shared" si="1"/>
        <v>2193</v>
      </c>
      <c r="H39" s="63">
        <f>VLOOKUP($C39,ROP200F!$C$6:$O$994,3,FALSE)</f>
        <v>82</v>
      </c>
      <c r="I39" s="63">
        <f>VLOOKUP($C39,'ROP100'!$B$6:$P$565,5,FALSE)</f>
        <v>5000</v>
      </c>
      <c r="J39" s="63">
        <f t="shared" si="2"/>
        <v>7111</v>
      </c>
      <c r="K39" s="63">
        <f>VLOOKUP($C39,ROP200F!$C$6:$O$994,4,FALSE)</f>
        <v>82</v>
      </c>
      <c r="L39" s="63">
        <f>VLOOKUP($C39,'ROP100'!$B$6:$P$565,6,FALSE)</f>
        <v>0</v>
      </c>
      <c r="M39" s="63">
        <f t="shared" si="3"/>
        <v>7029</v>
      </c>
      <c r="N39" s="63">
        <f>VLOOKUP($C39,ROP200F!$C$6:$O$994,5,FALSE)</f>
        <v>82</v>
      </c>
      <c r="O39" s="63">
        <f>VLOOKUP($C39,'ROP100'!$B$6:$P$565,7,FALSE)</f>
        <v>0</v>
      </c>
      <c r="P39" s="63">
        <f t="shared" si="4"/>
        <v>6947</v>
      </c>
      <c r="Q39" s="63">
        <f>VLOOKUP($C39,ROP200F!$C$6:$O$994,6,FALSE)</f>
        <v>82</v>
      </c>
      <c r="R39" s="63">
        <f>VLOOKUP($C39,'ROP100'!$B$6:$P$565,8,FALSE)</f>
        <v>0</v>
      </c>
      <c r="S39" s="63">
        <f t="shared" si="5"/>
        <v>6865</v>
      </c>
      <c r="T39" s="63">
        <f>VLOOKUP($C39,ROP200F!$C$6:$O$994,7,FALSE)</f>
        <v>82</v>
      </c>
      <c r="U39" s="63">
        <f>VLOOKUP($C39,'ROP100'!$B$6:$P$565,9,FALSE)</f>
        <v>0</v>
      </c>
      <c r="V39" s="63">
        <f t="shared" si="6"/>
        <v>6783</v>
      </c>
      <c r="W39" s="63">
        <f>VLOOKUP($C39,ROP200F!$C$6:$O$994,8,FALSE)</f>
        <v>164</v>
      </c>
      <c r="X39" s="63">
        <f>VLOOKUP($C39,'ROP100'!$B$6:$P$565,10,FALSE)</f>
        <v>0</v>
      </c>
      <c r="Y39" s="63">
        <f t="shared" si="7"/>
        <v>6619</v>
      </c>
      <c r="Z39" s="63">
        <f>VLOOKUP($C39,ROP200F!$C$6:$O$994,9,FALSE)</f>
        <v>164</v>
      </c>
      <c r="AA39" s="63">
        <f>VLOOKUP($C39,'ROP100'!$B$6:$P$565,11,FALSE)</f>
        <v>0</v>
      </c>
      <c r="AB39" s="63">
        <f t="shared" si="8"/>
        <v>6455</v>
      </c>
      <c r="AC39" s="63">
        <f>VLOOKUP($C39,ROP200F!$C$6:$O$994,10,FALSE)</f>
        <v>0</v>
      </c>
      <c r="AD39" s="63">
        <f>VLOOKUP($C39,'ROP100'!$B$6:$P$565,12,FALSE)</f>
        <v>0</v>
      </c>
      <c r="AE39" s="63">
        <f t="shared" si="9"/>
        <v>6455</v>
      </c>
      <c r="AF39" s="63">
        <f>VLOOKUP($C39,ROP200F!$C$6:$O$994,11,FALSE)</f>
        <v>164</v>
      </c>
      <c r="AG39" s="63">
        <f>VLOOKUP($C39,'ROP100'!$B$6:$P$565,13,FALSE)</f>
        <v>0</v>
      </c>
      <c r="AH39" s="63">
        <f t="shared" si="10"/>
        <v>6291</v>
      </c>
      <c r="AI39" s="63">
        <f>VLOOKUP($C39,ROP200F!$C$6:$O$994,12,FALSE)</f>
        <v>164</v>
      </c>
      <c r="AJ39" s="63">
        <f>VLOOKUP($C39,'ROP100'!$B$6:$P$565,14,FALSE)</f>
        <v>0</v>
      </c>
      <c r="AK39" s="63">
        <f t="shared" si="11"/>
        <v>6127</v>
      </c>
      <c r="AL39" s="63">
        <f>VLOOKUP($C39,ROP200F!$C$6:$O$994,13,FALSE)</f>
        <v>82</v>
      </c>
      <c r="AM39" s="63">
        <f>VLOOKUP($C39,'ROP100'!$B$6:$P$565,15,FALSE)</f>
        <v>0</v>
      </c>
      <c r="AN39" s="63">
        <f t="shared" si="12"/>
        <v>6045</v>
      </c>
      <c r="AO39" s="58">
        <f t="shared" si="13"/>
        <v>1148</v>
      </c>
      <c r="AP39" s="58">
        <f t="shared" si="14"/>
        <v>5000</v>
      </c>
    </row>
    <row r="40" spans="1:42" hidden="1" x14ac:dyDescent="0.35">
      <c r="A40" s="64">
        <f t="shared" si="15"/>
        <v>32</v>
      </c>
      <c r="B40" s="65" t="s">
        <v>34</v>
      </c>
      <c r="C40" s="65" t="s">
        <v>35</v>
      </c>
      <c r="D40" s="66">
        <f>VLOOKUP($C40,'End Stock 2024'!$B$7:$C$1030,2,FALSE)</f>
        <v>3853</v>
      </c>
      <c r="E40" s="63">
        <f>VLOOKUP($C40,ROP200F!$C$6:$O$994,2,FALSE)</f>
        <v>0</v>
      </c>
      <c r="F40" s="63">
        <f>VLOOKUP($C40,'ROP100'!$B$6:$P$565,4,FALSE)</f>
        <v>0</v>
      </c>
      <c r="G40" s="63">
        <f t="shared" si="1"/>
        <v>3853</v>
      </c>
      <c r="H40" s="63">
        <f>VLOOKUP($C40,ROP200F!$C$6:$O$994,3,FALSE)</f>
        <v>6386</v>
      </c>
      <c r="I40" s="63">
        <f>VLOOKUP($C40,'ROP100'!$B$6:$P$565,5,FALSE)</f>
        <v>7000</v>
      </c>
      <c r="J40" s="63">
        <f t="shared" si="2"/>
        <v>4467</v>
      </c>
      <c r="K40" s="63">
        <f>VLOOKUP($C40,ROP200F!$C$6:$O$994,4,FALSE)</f>
        <v>15821</v>
      </c>
      <c r="L40" s="63">
        <f>VLOOKUP($C40,'ROP100'!$B$6:$P$565,6,FALSE)</f>
        <v>16000</v>
      </c>
      <c r="M40" s="63">
        <f t="shared" si="3"/>
        <v>4646</v>
      </c>
      <c r="N40" s="63">
        <f>VLOOKUP($C40,ROP200F!$C$6:$O$994,5,FALSE)</f>
        <v>0</v>
      </c>
      <c r="O40" s="63">
        <f>VLOOKUP($C40,'ROP100'!$B$6:$P$565,7,FALSE)</f>
        <v>0</v>
      </c>
      <c r="P40" s="63">
        <f t="shared" si="4"/>
        <v>4646</v>
      </c>
      <c r="Q40" s="63">
        <f>VLOOKUP($C40,ROP200F!$C$6:$O$994,6,FALSE)</f>
        <v>0</v>
      </c>
      <c r="R40" s="63">
        <f>VLOOKUP($C40,'ROP100'!$B$6:$P$565,8,FALSE)</f>
        <v>0</v>
      </c>
      <c r="S40" s="63">
        <f t="shared" si="5"/>
        <v>4646</v>
      </c>
      <c r="T40" s="63">
        <f>VLOOKUP($C40,ROP200F!$C$6:$O$994,7,FALSE)</f>
        <v>0</v>
      </c>
      <c r="U40" s="63">
        <f>VLOOKUP($C40,'ROP100'!$B$6:$P$565,9,FALSE)</f>
        <v>0</v>
      </c>
      <c r="V40" s="63">
        <f t="shared" si="6"/>
        <v>4646</v>
      </c>
      <c r="W40" s="63">
        <f>VLOOKUP($C40,ROP200F!$C$6:$O$994,8,FALSE)</f>
        <v>15821</v>
      </c>
      <c r="X40" s="63">
        <f>VLOOKUP($C40,'ROP100'!$B$6:$P$565,10,FALSE)</f>
        <v>16000</v>
      </c>
      <c r="Y40" s="63">
        <f t="shared" si="7"/>
        <v>4825</v>
      </c>
      <c r="Z40" s="63">
        <f>VLOOKUP($C40,ROP200F!$C$6:$O$994,9,FALSE)</f>
        <v>0</v>
      </c>
      <c r="AA40" s="63">
        <f>VLOOKUP($C40,'ROP100'!$B$6:$P$565,11,FALSE)</f>
        <v>0</v>
      </c>
      <c r="AB40" s="63">
        <f t="shared" si="8"/>
        <v>4825</v>
      </c>
      <c r="AC40" s="63">
        <f>VLOOKUP($C40,ROP200F!$C$6:$O$994,10,FALSE)</f>
        <v>0</v>
      </c>
      <c r="AD40" s="63">
        <f>VLOOKUP($C40,'ROP100'!$B$6:$P$565,12,FALSE)</f>
        <v>0</v>
      </c>
      <c r="AE40" s="63">
        <f t="shared" si="9"/>
        <v>4825</v>
      </c>
      <c r="AF40" s="63">
        <f>VLOOKUP($C40,ROP200F!$C$6:$O$994,11,FALSE)</f>
        <v>15821</v>
      </c>
      <c r="AG40" s="63">
        <f>VLOOKUP($C40,'ROP100'!$B$6:$P$565,13,FALSE)</f>
        <v>16000</v>
      </c>
      <c r="AH40" s="63">
        <f t="shared" si="10"/>
        <v>5004</v>
      </c>
      <c r="AI40" s="63">
        <f>VLOOKUP($C40,ROP200F!$C$6:$O$994,12,FALSE)</f>
        <v>0</v>
      </c>
      <c r="AJ40" s="63">
        <f>VLOOKUP($C40,'ROP100'!$B$6:$P$565,14,FALSE)</f>
        <v>0</v>
      </c>
      <c r="AK40" s="63">
        <f t="shared" si="11"/>
        <v>5004</v>
      </c>
      <c r="AL40" s="63">
        <f>VLOOKUP($C40,ROP200F!$C$6:$O$994,13,FALSE)</f>
        <v>4120</v>
      </c>
      <c r="AM40" s="63">
        <f>VLOOKUP($C40,'ROP100'!$B$6:$P$565,15,FALSE)</f>
        <v>5000</v>
      </c>
      <c r="AN40" s="63">
        <f t="shared" si="12"/>
        <v>5884</v>
      </c>
      <c r="AO40" s="58">
        <f t="shared" si="13"/>
        <v>57969</v>
      </c>
      <c r="AP40" s="58">
        <f t="shared" si="14"/>
        <v>60000</v>
      </c>
    </row>
    <row r="41" spans="1:42" hidden="1" x14ac:dyDescent="0.35">
      <c r="A41" s="64">
        <f t="shared" si="15"/>
        <v>33</v>
      </c>
      <c r="B41" s="65" t="s">
        <v>1232</v>
      </c>
      <c r="C41" s="65" t="s">
        <v>1233</v>
      </c>
      <c r="D41" s="66">
        <f>VLOOKUP($C41,'End Stock 2024'!$B$7:$C$1030,2,FALSE)</f>
        <v>1747</v>
      </c>
      <c r="E41" s="63">
        <f>VLOOKUP($C41,ROP200F!$C$6:$O$994,2,FALSE)</f>
        <v>0</v>
      </c>
      <c r="F41" s="63">
        <f>VLOOKUP($C41,'ROP100'!$B$6:$P$565,4,FALSE)</f>
        <v>0</v>
      </c>
      <c r="G41" s="63">
        <f t="shared" si="1"/>
        <v>1747</v>
      </c>
      <c r="H41" s="63">
        <f>VLOOKUP($C41,ROP200F!$C$6:$O$994,3,FALSE)</f>
        <v>0</v>
      </c>
      <c r="I41" s="63">
        <f>VLOOKUP($C41,'ROP100'!$B$6:$P$565,5,FALSE)</f>
        <v>0</v>
      </c>
      <c r="J41" s="63">
        <f t="shared" si="2"/>
        <v>1747</v>
      </c>
      <c r="K41" s="63">
        <f>VLOOKUP($C41,ROP200F!$C$6:$O$994,4,FALSE)</f>
        <v>0</v>
      </c>
      <c r="L41" s="63">
        <f>VLOOKUP($C41,'ROP100'!$B$6:$P$565,6,FALSE)</f>
        <v>0</v>
      </c>
      <c r="M41" s="63">
        <f t="shared" si="3"/>
        <v>1747</v>
      </c>
      <c r="N41" s="63">
        <f>VLOOKUP($C41,ROP200F!$C$6:$O$994,5,FALSE)</f>
        <v>0</v>
      </c>
      <c r="O41" s="63">
        <f>VLOOKUP($C41,'ROP100'!$B$6:$P$565,7,FALSE)</f>
        <v>0</v>
      </c>
      <c r="P41" s="63">
        <f t="shared" si="4"/>
        <v>1747</v>
      </c>
      <c r="Q41" s="63">
        <f>VLOOKUP($C41,ROP200F!$C$6:$O$994,6,FALSE)</f>
        <v>0</v>
      </c>
      <c r="R41" s="63">
        <f>VLOOKUP($C41,'ROP100'!$B$6:$P$565,8,FALSE)</f>
        <v>0</v>
      </c>
      <c r="S41" s="63">
        <f t="shared" si="5"/>
        <v>1747</v>
      </c>
      <c r="T41" s="63">
        <f>VLOOKUP($C41,ROP200F!$C$6:$O$994,7,FALSE)</f>
        <v>0</v>
      </c>
      <c r="U41" s="63">
        <f>VLOOKUP($C41,'ROP100'!$B$6:$P$565,9,FALSE)</f>
        <v>0</v>
      </c>
      <c r="V41" s="63">
        <f t="shared" si="6"/>
        <v>1747</v>
      </c>
      <c r="W41" s="63">
        <f>VLOOKUP($C41,ROP200F!$C$6:$O$994,8,FALSE)</f>
        <v>0</v>
      </c>
      <c r="X41" s="63">
        <f>VLOOKUP($C41,'ROP100'!$B$6:$P$565,10,FALSE)</f>
        <v>0</v>
      </c>
      <c r="Y41" s="63">
        <f t="shared" si="7"/>
        <v>1747</v>
      </c>
      <c r="Z41" s="63">
        <f>VLOOKUP($C41,ROP200F!$C$6:$O$994,9,FALSE)</f>
        <v>308</v>
      </c>
      <c r="AA41" s="63">
        <f>VLOOKUP($C41,'ROP100'!$B$6:$P$565,11,FALSE)</f>
        <v>5000</v>
      </c>
      <c r="AB41" s="63">
        <f t="shared" si="8"/>
        <v>6439</v>
      </c>
      <c r="AC41" s="63">
        <f>VLOOKUP($C41,ROP200F!$C$6:$O$994,10,FALSE)</f>
        <v>0</v>
      </c>
      <c r="AD41" s="63">
        <f>VLOOKUP($C41,'ROP100'!$B$6:$P$565,12,FALSE)</f>
        <v>0</v>
      </c>
      <c r="AE41" s="63">
        <f t="shared" si="9"/>
        <v>6439</v>
      </c>
      <c r="AF41" s="63">
        <f>VLOOKUP($C41,ROP200F!$C$6:$O$994,11,FALSE)</f>
        <v>0</v>
      </c>
      <c r="AG41" s="63">
        <f>VLOOKUP($C41,'ROP100'!$B$6:$P$565,13,FALSE)</f>
        <v>0</v>
      </c>
      <c r="AH41" s="63">
        <f t="shared" si="10"/>
        <v>6439</v>
      </c>
      <c r="AI41" s="63">
        <f>VLOOKUP($C41,ROP200F!$C$6:$O$994,12,FALSE)</f>
        <v>308</v>
      </c>
      <c r="AJ41" s="63">
        <f>VLOOKUP($C41,'ROP100'!$B$6:$P$565,14,FALSE)</f>
        <v>0</v>
      </c>
      <c r="AK41" s="63">
        <f t="shared" si="11"/>
        <v>6131</v>
      </c>
      <c r="AL41" s="63">
        <f>VLOOKUP($C41,ROP200F!$C$6:$O$994,13,FALSE)</f>
        <v>0</v>
      </c>
      <c r="AM41" s="63">
        <f>VLOOKUP($C41,'ROP100'!$B$6:$P$565,15,FALSE)</f>
        <v>0</v>
      </c>
      <c r="AN41" s="63">
        <f t="shared" si="12"/>
        <v>6131</v>
      </c>
      <c r="AO41" s="58">
        <f t="shared" si="13"/>
        <v>616</v>
      </c>
      <c r="AP41" s="58">
        <f t="shared" si="14"/>
        <v>5000</v>
      </c>
    </row>
    <row r="42" spans="1:42" hidden="1" x14ac:dyDescent="0.35">
      <c r="A42" s="64">
        <f t="shared" si="15"/>
        <v>34</v>
      </c>
      <c r="B42" s="65" t="s">
        <v>36</v>
      </c>
      <c r="C42" s="65" t="s">
        <v>37</v>
      </c>
      <c r="D42" s="66">
        <f>VLOOKUP($C42,'End Stock 2024'!$B$7:$C$1030,2,FALSE)</f>
        <v>1747</v>
      </c>
      <c r="E42" s="63">
        <f>VLOOKUP($C42,ROP200F!$C$6:$O$994,2,FALSE)</f>
        <v>0</v>
      </c>
      <c r="F42" s="63">
        <f>VLOOKUP($C42,'ROP100'!$B$6:$P$565,4,FALSE)</f>
        <v>0</v>
      </c>
      <c r="G42" s="63">
        <f t="shared" si="1"/>
        <v>1747</v>
      </c>
      <c r="H42" s="63">
        <f>VLOOKUP($C42,ROP200F!$C$6:$O$994,3,FALSE)</f>
        <v>326</v>
      </c>
      <c r="I42" s="63">
        <f>VLOOKUP($C42,'ROP100'!$B$6:$P$565,5,FALSE)</f>
        <v>5000</v>
      </c>
      <c r="J42" s="63">
        <f t="shared" si="2"/>
        <v>6421</v>
      </c>
      <c r="K42" s="63">
        <f>VLOOKUP($C42,ROP200F!$C$6:$O$994,4,FALSE)</f>
        <v>222</v>
      </c>
      <c r="L42" s="63">
        <f>VLOOKUP($C42,'ROP100'!$B$6:$P$565,6,FALSE)</f>
        <v>0</v>
      </c>
      <c r="M42" s="63">
        <f t="shared" si="3"/>
        <v>6199</v>
      </c>
      <c r="N42" s="63">
        <f>VLOOKUP($C42,ROP200F!$C$6:$O$994,5,FALSE)</f>
        <v>0</v>
      </c>
      <c r="O42" s="63">
        <f>VLOOKUP($C42,'ROP100'!$B$6:$P$565,7,FALSE)</f>
        <v>0</v>
      </c>
      <c r="P42" s="63">
        <f t="shared" si="4"/>
        <v>6199</v>
      </c>
      <c r="Q42" s="63">
        <f>VLOOKUP($C42,ROP200F!$C$6:$O$994,6,FALSE)</f>
        <v>0</v>
      </c>
      <c r="R42" s="63">
        <f>VLOOKUP($C42,'ROP100'!$B$6:$P$565,8,FALSE)</f>
        <v>0</v>
      </c>
      <c r="S42" s="63">
        <f t="shared" si="5"/>
        <v>6199</v>
      </c>
      <c r="T42" s="63">
        <f>VLOOKUP($C42,ROP200F!$C$6:$O$994,7,FALSE)</f>
        <v>0</v>
      </c>
      <c r="U42" s="63">
        <f>VLOOKUP($C42,'ROP100'!$B$6:$P$565,9,FALSE)</f>
        <v>0</v>
      </c>
      <c r="V42" s="63">
        <f t="shared" si="6"/>
        <v>6199</v>
      </c>
      <c r="W42" s="63">
        <f>VLOOKUP($C42,ROP200F!$C$6:$O$994,8,FALSE)</f>
        <v>46</v>
      </c>
      <c r="X42" s="63">
        <f>VLOOKUP($C42,'ROP100'!$B$6:$P$565,10,FALSE)</f>
        <v>0</v>
      </c>
      <c r="Y42" s="63">
        <f t="shared" si="7"/>
        <v>6153</v>
      </c>
      <c r="Z42" s="63">
        <f>VLOOKUP($C42,ROP200F!$C$6:$O$994,9,FALSE)</f>
        <v>152</v>
      </c>
      <c r="AA42" s="63">
        <f>VLOOKUP($C42,'ROP100'!$B$6:$P$565,11,FALSE)</f>
        <v>0</v>
      </c>
      <c r="AB42" s="63">
        <f t="shared" si="8"/>
        <v>6001</v>
      </c>
      <c r="AC42" s="63">
        <f>VLOOKUP($C42,ROP200F!$C$6:$O$994,10,FALSE)</f>
        <v>0</v>
      </c>
      <c r="AD42" s="63">
        <f>VLOOKUP($C42,'ROP100'!$B$6:$P$565,12,FALSE)</f>
        <v>0</v>
      </c>
      <c r="AE42" s="63">
        <f t="shared" si="9"/>
        <v>6001</v>
      </c>
      <c r="AF42" s="63">
        <f>VLOOKUP($C42,ROP200F!$C$6:$O$994,11,FALSE)</f>
        <v>0</v>
      </c>
      <c r="AG42" s="63">
        <f>VLOOKUP($C42,'ROP100'!$B$6:$P$565,13,FALSE)</f>
        <v>0</v>
      </c>
      <c r="AH42" s="63">
        <f t="shared" si="10"/>
        <v>6001</v>
      </c>
      <c r="AI42" s="63">
        <f>VLOOKUP($C42,ROP200F!$C$6:$O$994,12,FALSE)</f>
        <v>75</v>
      </c>
      <c r="AJ42" s="63">
        <f>VLOOKUP($C42,'ROP100'!$B$6:$P$565,14,FALSE)</f>
        <v>0</v>
      </c>
      <c r="AK42" s="63">
        <f t="shared" si="11"/>
        <v>5926</v>
      </c>
      <c r="AL42" s="63">
        <f>VLOOKUP($C42,ROP200F!$C$6:$O$994,13,FALSE)</f>
        <v>0</v>
      </c>
      <c r="AM42" s="63">
        <f>VLOOKUP($C42,'ROP100'!$B$6:$P$565,15,FALSE)</f>
        <v>0</v>
      </c>
      <c r="AN42" s="63">
        <f t="shared" si="12"/>
        <v>5926</v>
      </c>
      <c r="AO42" s="58">
        <f t="shared" si="13"/>
        <v>821</v>
      </c>
      <c r="AP42" s="58">
        <f t="shared" si="14"/>
        <v>5000</v>
      </c>
    </row>
    <row r="43" spans="1:42" hidden="1" x14ac:dyDescent="0.35">
      <c r="A43" s="64">
        <f t="shared" si="15"/>
        <v>35</v>
      </c>
      <c r="B43" s="65" t="s">
        <v>38</v>
      </c>
      <c r="C43" s="65" t="s">
        <v>39</v>
      </c>
      <c r="D43" s="66">
        <f>VLOOKUP($C43,'End Stock 2024'!$B$7:$C$1030,2,FALSE)</f>
        <v>1100</v>
      </c>
      <c r="E43" s="63">
        <f>VLOOKUP($C43,ROP200F!$C$6:$O$994,2,FALSE)</f>
        <v>0</v>
      </c>
      <c r="F43" s="63">
        <f>VLOOKUP($C43,'ROP100'!$B$6:$P$565,4,FALSE)</f>
        <v>0</v>
      </c>
      <c r="G43" s="63">
        <f t="shared" si="1"/>
        <v>1100</v>
      </c>
      <c r="H43" s="63">
        <f>VLOOKUP($C43,ROP200F!$C$6:$O$994,3,FALSE)</f>
        <v>326</v>
      </c>
      <c r="I43" s="63">
        <f>VLOOKUP($C43,'ROP100'!$B$6:$P$565,5,FALSE)</f>
        <v>5000</v>
      </c>
      <c r="J43" s="63">
        <f t="shared" si="2"/>
        <v>5774</v>
      </c>
      <c r="K43" s="63">
        <f>VLOOKUP($C43,ROP200F!$C$6:$O$994,4,FALSE)</f>
        <v>222</v>
      </c>
      <c r="L43" s="63">
        <f>VLOOKUP($C43,'ROP100'!$B$6:$P$565,6,FALSE)</f>
        <v>0</v>
      </c>
      <c r="M43" s="63">
        <f t="shared" si="3"/>
        <v>5552</v>
      </c>
      <c r="N43" s="63">
        <f>VLOOKUP($C43,ROP200F!$C$6:$O$994,5,FALSE)</f>
        <v>0</v>
      </c>
      <c r="O43" s="63">
        <f>VLOOKUP($C43,'ROP100'!$B$6:$P$565,7,FALSE)</f>
        <v>0</v>
      </c>
      <c r="P43" s="63">
        <f t="shared" si="4"/>
        <v>5552</v>
      </c>
      <c r="Q43" s="63">
        <f>VLOOKUP($C43,ROP200F!$C$6:$O$994,6,FALSE)</f>
        <v>0</v>
      </c>
      <c r="R43" s="63">
        <f>VLOOKUP($C43,'ROP100'!$B$6:$P$565,8,FALSE)</f>
        <v>0</v>
      </c>
      <c r="S43" s="63">
        <f t="shared" si="5"/>
        <v>5552</v>
      </c>
      <c r="T43" s="63">
        <f>VLOOKUP($C43,ROP200F!$C$6:$O$994,7,FALSE)</f>
        <v>0</v>
      </c>
      <c r="U43" s="63">
        <f>VLOOKUP($C43,'ROP100'!$B$6:$P$565,9,FALSE)</f>
        <v>0</v>
      </c>
      <c r="V43" s="63">
        <f t="shared" si="6"/>
        <v>5552</v>
      </c>
      <c r="W43" s="63">
        <f>VLOOKUP($C43,ROP200F!$C$6:$O$994,8,FALSE)</f>
        <v>46</v>
      </c>
      <c r="X43" s="63">
        <f>VLOOKUP($C43,'ROP100'!$B$6:$P$565,10,FALSE)</f>
        <v>0</v>
      </c>
      <c r="Y43" s="63">
        <f t="shared" si="7"/>
        <v>5506</v>
      </c>
      <c r="Z43" s="63">
        <f>VLOOKUP($C43,ROP200F!$C$6:$O$994,9,FALSE)</f>
        <v>152</v>
      </c>
      <c r="AA43" s="63">
        <f>VLOOKUP($C43,'ROP100'!$B$6:$P$565,11,FALSE)</f>
        <v>0</v>
      </c>
      <c r="AB43" s="63">
        <f t="shared" si="8"/>
        <v>5354</v>
      </c>
      <c r="AC43" s="63">
        <f>VLOOKUP($C43,ROP200F!$C$6:$O$994,10,FALSE)</f>
        <v>0</v>
      </c>
      <c r="AD43" s="63">
        <f>VLOOKUP($C43,'ROP100'!$B$6:$P$565,12,FALSE)</f>
        <v>0</v>
      </c>
      <c r="AE43" s="63">
        <f t="shared" si="9"/>
        <v>5354</v>
      </c>
      <c r="AF43" s="63">
        <f>VLOOKUP($C43,ROP200F!$C$6:$O$994,11,FALSE)</f>
        <v>0</v>
      </c>
      <c r="AG43" s="63">
        <f>VLOOKUP($C43,'ROP100'!$B$6:$P$565,13,FALSE)</f>
        <v>0</v>
      </c>
      <c r="AH43" s="63">
        <f t="shared" si="10"/>
        <v>5354</v>
      </c>
      <c r="AI43" s="63">
        <f>VLOOKUP($C43,ROP200F!$C$6:$O$994,12,FALSE)</f>
        <v>75</v>
      </c>
      <c r="AJ43" s="63">
        <f>VLOOKUP($C43,'ROP100'!$B$6:$P$565,14,FALSE)</f>
        <v>0</v>
      </c>
      <c r="AK43" s="63">
        <f t="shared" si="11"/>
        <v>5279</v>
      </c>
      <c r="AL43" s="63">
        <f>VLOOKUP($C43,ROP200F!$C$6:$O$994,13,FALSE)</f>
        <v>0</v>
      </c>
      <c r="AM43" s="63">
        <f>VLOOKUP($C43,'ROP100'!$B$6:$P$565,15,FALSE)</f>
        <v>0</v>
      </c>
      <c r="AN43" s="63">
        <f t="shared" si="12"/>
        <v>5279</v>
      </c>
      <c r="AO43" s="58">
        <f t="shared" si="13"/>
        <v>821</v>
      </c>
      <c r="AP43" s="58">
        <f t="shared" si="14"/>
        <v>5000</v>
      </c>
    </row>
    <row r="44" spans="1:42" hidden="1" x14ac:dyDescent="0.35">
      <c r="A44" s="64">
        <f t="shared" si="15"/>
        <v>36</v>
      </c>
      <c r="B44" s="65" t="s">
        <v>1234</v>
      </c>
      <c r="C44" s="65" t="s">
        <v>1235</v>
      </c>
      <c r="D44" s="66">
        <f>VLOOKUP($C44,'End Stock 2024'!$B$7:$C$1030,2,FALSE)</f>
        <v>1100</v>
      </c>
      <c r="E44" s="63">
        <f>VLOOKUP($C44,ROP200F!$C$6:$O$994,2,FALSE)</f>
        <v>0</v>
      </c>
      <c r="F44" s="63">
        <f>VLOOKUP($C44,'ROP100'!$B$6:$P$565,4,FALSE)</f>
        <v>0</v>
      </c>
      <c r="G44" s="63">
        <f t="shared" si="1"/>
        <v>1100</v>
      </c>
      <c r="H44" s="63">
        <f>VLOOKUP($C44,ROP200F!$C$6:$O$994,3,FALSE)</f>
        <v>235</v>
      </c>
      <c r="I44" s="63">
        <f>VLOOKUP($C44,'ROP100'!$B$6:$P$565,5,FALSE)</f>
        <v>5000</v>
      </c>
      <c r="J44" s="63">
        <f t="shared" si="2"/>
        <v>5865</v>
      </c>
      <c r="K44" s="63">
        <f>VLOOKUP($C44,ROP200F!$C$6:$O$994,4,FALSE)</f>
        <v>0</v>
      </c>
      <c r="L44" s="63">
        <f>VLOOKUP($C44,'ROP100'!$B$6:$P$565,6,FALSE)</f>
        <v>0</v>
      </c>
      <c r="M44" s="63">
        <f t="shared" si="3"/>
        <v>5865</v>
      </c>
      <c r="N44" s="63">
        <f>VLOOKUP($C44,ROP200F!$C$6:$O$994,5,FALSE)</f>
        <v>0</v>
      </c>
      <c r="O44" s="63">
        <f>VLOOKUP($C44,'ROP100'!$B$6:$P$565,7,FALSE)</f>
        <v>0</v>
      </c>
      <c r="P44" s="63">
        <f t="shared" si="4"/>
        <v>5865</v>
      </c>
      <c r="Q44" s="63">
        <f>VLOOKUP($C44,ROP200F!$C$6:$O$994,6,FALSE)</f>
        <v>0</v>
      </c>
      <c r="R44" s="63">
        <f>VLOOKUP($C44,'ROP100'!$B$6:$P$565,8,FALSE)</f>
        <v>0</v>
      </c>
      <c r="S44" s="63">
        <f t="shared" si="5"/>
        <v>5865</v>
      </c>
      <c r="T44" s="63">
        <f>VLOOKUP($C44,ROP200F!$C$6:$O$994,7,FALSE)</f>
        <v>0</v>
      </c>
      <c r="U44" s="63">
        <f>VLOOKUP($C44,'ROP100'!$B$6:$P$565,9,FALSE)</f>
        <v>0</v>
      </c>
      <c r="V44" s="63">
        <f t="shared" si="6"/>
        <v>5865</v>
      </c>
      <c r="W44" s="63">
        <f>VLOOKUP($C44,ROP200F!$C$6:$O$994,8,FALSE)</f>
        <v>26</v>
      </c>
      <c r="X44" s="63">
        <f>VLOOKUP($C44,'ROP100'!$B$6:$P$565,10,FALSE)</f>
        <v>0</v>
      </c>
      <c r="Y44" s="63">
        <f t="shared" si="7"/>
        <v>5839</v>
      </c>
      <c r="Z44" s="63">
        <f>VLOOKUP($C44,ROP200F!$C$6:$O$994,9,FALSE)</f>
        <v>235</v>
      </c>
      <c r="AA44" s="63">
        <f>VLOOKUP($C44,'ROP100'!$B$6:$P$565,11,FALSE)</f>
        <v>0</v>
      </c>
      <c r="AB44" s="63">
        <f t="shared" si="8"/>
        <v>5604</v>
      </c>
      <c r="AC44" s="63">
        <f>VLOOKUP($C44,ROP200F!$C$6:$O$994,10,FALSE)</f>
        <v>0</v>
      </c>
      <c r="AD44" s="63">
        <f>VLOOKUP($C44,'ROP100'!$B$6:$P$565,12,FALSE)</f>
        <v>0</v>
      </c>
      <c r="AE44" s="63">
        <f t="shared" si="9"/>
        <v>5604</v>
      </c>
      <c r="AF44" s="63">
        <f>VLOOKUP($C44,ROP200F!$C$6:$O$994,11,FALSE)</f>
        <v>0</v>
      </c>
      <c r="AG44" s="63">
        <f>VLOOKUP($C44,'ROP100'!$B$6:$P$565,13,FALSE)</f>
        <v>0</v>
      </c>
      <c r="AH44" s="63">
        <f t="shared" si="10"/>
        <v>5604</v>
      </c>
      <c r="AI44" s="63">
        <f>VLOOKUP($C44,ROP200F!$C$6:$O$994,12,FALSE)</f>
        <v>235</v>
      </c>
      <c r="AJ44" s="63">
        <f>VLOOKUP($C44,'ROP100'!$B$6:$P$565,14,FALSE)</f>
        <v>0</v>
      </c>
      <c r="AK44" s="63">
        <f t="shared" si="11"/>
        <v>5369</v>
      </c>
      <c r="AL44" s="63">
        <f>VLOOKUP($C44,ROP200F!$C$6:$O$994,13,FALSE)</f>
        <v>0</v>
      </c>
      <c r="AM44" s="63">
        <f>VLOOKUP($C44,'ROP100'!$B$6:$P$565,15,FALSE)</f>
        <v>0</v>
      </c>
      <c r="AN44" s="63">
        <f t="shared" si="12"/>
        <v>5369</v>
      </c>
      <c r="AO44" s="58">
        <f t="shared" si="13"/>
        <v>731</v>
      </c>
      <c r="AP44" s="58">
        <f t="shared" si="14"/>
        <v>5000</v>
      </c>
    </row>
    <row r="45" spans="1:42" hidden="1" x14ac:dyDescent="0.35">
      <c r="A45" s="64">
        <f t="shared" si="15"/>
        <v>37</v>
      </c>
      <c r="B45" s="65" t="s">
        <v>1236</v>
      </c>
      <c r="C45" s="65" t="s">
        <v>1237</v>
      </c>
      <c r="D45" s="66">
        <f>VLOOKUP($C45,'End Stock 2024'!$B$7:$C$1030,2,FALSE)</f>
        <v>1700</v>
      </c>
      <c r="E45" s="63">
        <f>VLOOKUP($C45,ROP200F!$C$6:$O$994,2,FALSE)</f>
        <v>0</v>
      </c>
      <c r="F45" s="63">
        <f>VLOOKUP($C45,'ROP100'!$B$6:$P$565,4,FALSE)</f>
        <v>0</v>
      </c>
      <c r="G45" s="63">
        <f t="shared" si="1"/>
        <v>1700</v>
      </c>
      <c r="H45" s="63">
        <f>VLOOKUP($C45,ROP200F!$C$6:$O$994,3,FALSE)</f>
        <v>0</v>
      </c>
      <c r="I45" s="63">
        <f>VLOOKUP($C45,'ROP100'!$B$6:$P$565,5,FALSE)</f>
        <v>0</v>
      </c>
      <c r="J45" s="63">
        <f t="shared" si="2"/>
        <v>1700</v>
      </c>
      <c r="K45" s="63">
        <f>VLOOKUP($C45,ROP200F!$C$6:$O$994,4,FALSE)</f>
        <v>0</v>
      </c>
      <c r="L45" s="63">
        <f>VLOOKUP($C45,'ROP100'!$B$6:$P$565,6,FALSE)</f>
        <v>0</v>
      </c>
      <c r="M45" s="63">
        <f t="shared" si="3"/>
        <v>1700</v>
      </c>
      <c r="N45" s="63">
        <f>VLOOKUP($C45,ROP200F!$C$6:$O$994,5,FALSE)</f>
        <v>0</v>
      </c>
      <c r="O45" s="63">
        <f>VLOOKUP($C45,'ROP100'!$B$6:$P$565,7,FALSE)</f>
        <v>0</v>
      </c>
      <c r="P45" s="63">
        <f t="shared" si="4"/>
        <v>1700</v>
      </c>
      <c r="Q45" s="63">
        <f>VLOOKUP($C45,ROP200F!$C$6:$O$994,6,FALSE)</f>
        <v>0</v>
      </c>
      <c r="R45" s="63">
        <f>VLOOKUP($C45,'ROP100'!$B$6:$P$565,8,FALSE)</f>
        <v>0</v>
      </c>
      <c r="S45" s="63">
        <f t="shared" si="5"/>
        <v>1700</v>
      </c>
      <c r="T45" s="63">
        <f>VLOOKUP($C45,ROP200F!$C$6:$O$994,7,FALSE)</f>
        <v>0</v>
      </c>
      <c r="U45" s="63">
        <f>VLOOKUP($C45,'ROP100'!$B$6:$P$565,9,FALSE)</f>
        <v>0</v>
      </c>
      <c r="V45" s="63">
        <f t="shared" si="6"/>
        <v>1700</v>
      </c>
      <c r="W45" s="63">
        <f>VLOOKUP($C45,ROP200F!$C$6:$O$994,8,FALSE)</f>
        <v>0</v>
      </c>
      <c r="X45" s="63">
        <f>VLOOKUP($C45,'ROP100'!$B$6:$P$565,10,FALSE)</f>
        <v>0</v>
      </c>
      <c r="Y45" s="63">
        <f t="shared" si="7"/>
        <v>1700</v>
      </c>
      <c r="Z45" s="63">
        <f>VLOOKUP($C45,ROP200F!$C$6:$O$994,9,FALSE)</f>
        <v>308</v>
      </c>
      <c r="AA45" s="63">
        <f>VLOOKUP($C45,'ROP100'!$B$6:$P$565,11,FALSE)</f>
        <v>5000</v>
      </c>
      <c r="AB45" s="63">
        <f t="shared" si="8"/>
        <v>6392</v>
      </c>
      <c r="AC45" s="63">
        <f>VLOOKUP($C45,ROP200F!$C$6:$O$994,10,FALSE)</f>
        <v>0</v>
      </c>
      <c r="AD45" s="63">
        <f>VLOOKUP($C45,'ROP100'!$B$6:$P$565,12,FALSE)</f>
        <v>0</v>
      </c>
      <c r="AE45" s="63">
        <f t="shared" si="9"/>
        <v>6392</v>
      </c>
      <c r="AF45" s="63">
        <f>VLOOKUP($C45,ROP200F!$C$6:$O$994,11,FALSE)</f>
        <v>0</v>
      </c>
      <c r="AG45" s="63">
        <f>VLOOKUP($C45,'ROP100'!$B$6:$P$565,13,FALSE)</f>
        <v>0</v>
      </c>
      <c r="AH45" s="63">
        <f t="shared" si="10"/>
        <v>6392</v>
      </c>
      <c r="AI45" s="63">
        <f>VLOOKUP($C45,ROP200F!$C$6:$O$994,12,FALSE)</f>
        <v>308</v>
      </c>
      <c r="AJ45" s="63">
        <f>VLOOKUP($C45,'ROP100'!$B$6:$P$565,14,FALSE)</f>
        <v>0</v>
      </c>
      <c r="AK45" s="63">
        <f t="shared" si="11"/>
        <v>6084</v>
      </c>
      <c r="AL45" s="63">
        <f>VLOOKUP($C45,ROP200F!$C$6:$O$994,13,FALSE)</f>
        <v>0</v>
      </c>
      <c r="AM45" s="63">
        <f>VLOOKUP($C45,'ROP100'!$B$6:$P$565,15,FALSE)</f>
        <v>0</v>
      </c>
      <c r="AN45" s="63">
        <f t="shared" si="12"/>
        <v>6084</v>
      </c>
      <c r="AO45" s="58">
        <f t="shared" si="13"/>
        <v>616</v>
      </c>
      <c r="AP45" s="58">
        <f t="shared" si="14"/>
        <v>5000</v>
      </c>
    </row>
    <row r="46" spans="1:42" hidden="1" x14ac:dyDescent="0.35">
      <c r="A46" s="64">
        <f t="shared" si="15"/>
        <v>38</v>
      </c>
      <c r="B46" s="65" t="s">
        <v>40</v>
      </c>
      <c r="C46" s="65" t="s">
        <v>41</v>
      </c>
      <c r="D46" s="66">
        <f>VLOOKUP($C46,'End Stock 2024'!$B$7:$C$1030,2,FALSE)</f>
        <v>742</v>
      </c>
      <c r="E46" s="63">
        <f>VLOOKUP($C46,ROP200F!$C$6:$O$994,2,FALSE)</f>
        <v>2326</v>
      </c>
      <c r="F46" s="63">
        <f>VLOOKUP($C46,'ROP100'!$B$6:$P$565,4,FALSE)</f>
        <v>5000</v>
      </c>
      <c r="G46" s="63">
        <f t="shared" si="1"/>
        <v>3416</v>
      </c>
      <c r="H46" s="63">
        <f>VLOOKUP($C46,ROP200F!$C$6:$O$994,3,FALSE)</f>
        <v>1744</v>
      </c>
      <c r="I46" s="63">
        <f>VLOOKUP($C46,'ROP100'!$B$6:$P$565,5,FALSE)</f>
        <v>0</v>
      </c>
      <c r="J46" s="63">
        <f t="shared" si="2"/>
        <v>1672</v>
      </c>
      <c r="K46" s="63">
        <f>VLOOKUP($C46,ROP200F!$C$6:$O$994,4,FALSE)</f>
        <v>1744</v>
      </c>
      <c r="L46" s="63">
        <f>VLOOKUP($C46,'ROP100'!$B$6:$P$565,6,FALSE)</f>
        <v>5000</v>
      </c>
      <c r="M46" s="63">
        <f t="shared" si="3"/>
        <v>4928</v>
      </c>
      <c r="N46" s="63">
        <f>VLOOKUP($C46,ROP200F!$C$6:$O$994,5,FALSE)</f>
        <v>1744</v>
      </c>
      <c r="O46" s="63">
        <f>VLOOKUP($C46,'ROP100'!$B$6:$P$565,7,FALSE)</f>
        <v>0</v>
      </c>
      <c r="P46" s="63">
        <f t="shared" si="4"/>
        <v>3184</v>
      </c>
      <c r="Q46" s="63">
        <f>VLOOKUP($C46,ROP200F!$C$6:$O$994,6,FALSE)</f>
        <v>2326</v>
      </c>
      <c r="R46" s="63">
        <f>VLOOKUP($C46,'ROP100'!$B$6:$P$565,8,FALSE)</f>
        <v>0</v>
      </c>
      <c r="S46" s="63">
        <f t="shared" si="5"/>
        <v>858</v>
      </c>
      <c r="T46" s="63">
        <f>VLOOKUP($C46,ROP200F!$C$6:$O$994,7,FALSE)</f>
        <v>1163</v>
      </c>
      <c r="U46" s="63">
        <f>VLOOKUP($C46,'ROP100'!$B$6:$P$565,9,FALSE)</f>
        <v>5000</v>
      </c>
      <c r="V46" s="63">
        <f t="shared" si="6"/>
        <v>4695</v>
      </c>
      <c r="W46" s="63">
        <f>VLOOKUP($C46,ROP200F!$C$6:$O$994,8,FALSE)</f>
        <v>1744</v>
      </c>
      <c r="X46" s="63">
        <f>VLOOKUP($C46,'ROP100'!$B$6:$P$565,10,FALSE)</f>
        <v>0</v>
      </c>
      <c r="Y46" s="63">
        <f t="shared" si="7"/>
        <v>2951</v>
      </c>
      <c r="Z46" s="63">
        <f>VLOOKUP($C46,ROP200F!$C$6:$O$994,9,FALSE)</f>
        <v>1744</v>
      </c>
      <c r="AA46" s="63">
        <f>VLOOKUP($C46,'ROP100'!$B$6:$P$565,11,FALSE)</f>
        <v>0</v>
      </c>
      <c r="AB46" s="63">
        <f t="shared" si="8"/>
        <v>1207</v>
      </c>
      <c r="AC46" s="63">
        <f>VLOOKUP($C46,ROP200F!$C$6:$O$994,10,FALSE)</f>
        <v>2326</v>
      </c>
      <c r="AD46" s="63">
        <f>VLOOKUP($C46,'ROP100'!$B$6:$P$565,12,FALSE)</f>
        <v>8000</v>
      </c>
      <c r="AE46" s="63">
        <f t="shared" si="9"/>
        <v>6881</v>
      </c>
      <c r="AF46" s="63">
        <f>VLOOKUP($C46,ROP200F!$C$6:$O$994,11,FALSE)</f>
        <v>1744</v>
      </c>
      <c r="AG46" s="63">
        <f>VLOOKUP($C46,'ROP100'!$B$6:$P$565,13,FALSE)</f>
        <v>0</v>
      </c>
      <c r="AH46" s="63">
        <f t="shared" si="10"/>
        <v>5137</v>
      </c>
      <c r="AI46" s="63">
        <f>VLOOKUP($C46,ROP200F!$C$6:$O$994,12,FALSE)</f>
        <v>1744</v>
      </c>
      <c r="AJ46" s="63">
        <f>VLOOKUP($C46,'ROP100'!$B$6:$P$565,14,FALSE)</f>
        <v>0</v>
      </c>
      <c r="AK46" s="63">
        <f t="shared" si="11"/>
        <v>3393</v>
      </c>
      <c r="AL46" s="63">
        <f>VLOOKUP($C46,ROP200F!$C$6:$O$994,13,FALSE)</f>
        <v>1744</v>
      </c>
      <c r="AM46" s="63">
        <f>VLOOKUP($C46,'ROP100'!$B$6:$P$565,15,FALSE)</f>
        <v>0</v>
      </c>
      <c r="AN46" s="63">
        <f t="shared" si="12"/>
        <v>1649</v>
      </c>
      <c r="AO46" s="58">
        <f t="shared" si="13"/>
        <v>22093</v>
      </c>
      <c r="AP46" s="58">
        <f t="shared" si="14"/>
        <v>23000</v>
      </c>
    </row>
    <row r="47" spans="1:42" hidden="1" x14ac:dyDescent="0.35">
      <c r="A47" s="64">
        <f t="shared" si="15"/>
        <v>39</v>
      </c>
      <c r="B47" s="65" t="s">
        <v>42</v>
      </c>
      <c r="C47" s="65" t="s">
        <v>43</v>
      </c>
      <c r="D47" s="66">
        <f>VLOOKUP($C47,'End Stock 2024'!$B$7:$C$1030,2,FALSE)</f>
        <v>513</v>
      </c>
      <c r="E47" s="63">
        <f>VLOOKUP($C47,ROP200F!$C$6:$O$994,2,FALSE)</f>
        <v>0</v>
      </c>
      <c r="F47" s="63">
        <f>VLOOKUP($C47,'ROP100'!$B$6:$P$565,4,FALSE)</f>
        <v>0</v>
      </c>
      <c r="G47" s="63">
        <f t="shared" si="1"/>
        <v>513</v>
      </c>
      <c r="H47" s="63">
        <f>VLOOKUP($C47,ROP200F!$C$6:$O$994,3,FALSE)</f>
        <v>14544</v>
      </c>
      <c r="I47" s="63">
        <f>VLOOKUP($C47,'ROP100'!$B$6:$P$565,5,FALSE)</f>
        <v>15000</v>
      </c>
      <c r="J47" s="63">
        <f t="shared" si="2"/>
        <v>969</v>
      </c>
      <c r="K47" s="63">
        <f>VLOOKUP($C47,ROP200F!$C$6:$O$994,4,FALSE)</f>
        <v>11635</v>
      </c>
      <c r="L47" s="63">
        <f>VLOOKUP($C47,'ROP100'!$B$6:$P$565,6,FALSE)</f>
        <v>12000</v>
      </c>
      <c r="M47" s="63">
        <f t="shared" si="3"/>
        <v>1334</v>
      </c>
      <c r="N47" s="63">
        <f>VLOOKUP($C47,ROP200F!$C$6:$O$994,5,FALSE)</f>
        <v>0</v>
      </c>
      <c r="O47" s="63">
        <f>VLOOKUP($C47,'ROP100'!$B$6:$P$565,7,FALSE)</f>
        <v>0</v>
      </c>
      <c r="P47" s="63">
        <f t="shared" si="4"/>
        <v>1334</v>
      </c>
      <c r="Q47" s="63">
        <f>VLOOKUP($C47,ROP200F!$C$6:$O$994,6,FALSE)</f>
        <v>0</v>
      </c>
      <c r="R47" s="63">
        <f>VLOOKUP($C47,'ROP100'!$B$6:$P$565,8,FALSE)</f>
        <v>0</v>
      </c>
      <c r="S47" s="63">
        <f t="shared" si="5"/>
        <v>1334</v>
      </c>
      <c r="T47" s="63">
        <f>VLOOKUP($C47,ROP200F!$C$6:$O$994,7,FALSE)</f>
        <v>0</v>
      </c>
      <c r="U47" s="63">
        <f>VLOOKUP($C47,'ROP100'!$B$6:$P$565,9,FALSE)</f>
        <v>0</v>
      </c>
      <c r="V47" s="63">
        <f t="shared" si="6"/>
        <v>1334</v>
      </c>
      <c r="W47" s="63">
        <f>VLOOKUP($C47,ROP200F!$C$6:$O$994,8,FALSE)</f>
        <v>14544</v>
      </c>
      <c r="X47" s="63">
        <f>VLOOKUP($C47,'ROP100'!$B$6:$P$565,10,FALSE)</f>
        <v>15000</v>
      </c>
      <c r="Y47" s="63">
        <f t="shared" si="7"/>
        <v>1790</v>
      </c>
      <c r="Z47" s="63">
        <f>VLOOKUP($C47,ROP200F!$C$6:$O$994,9,FALSE)</f>
        <v>11635</v>
      </c>
      <c r="AA47" s="63">
        <f>VLOOKUP($C47,'ROP100'!$B$6:$P$565,11,FALSE)</f>
        <v>12000</v>
      </c>
      <c r="AB47" s="63">
        <f t="shared" si="8"/>
        <v>2155</v>
      </c>
      <c r="AC47" s="63">
        <f>VLOOKUP($C47,ROP200F!$C$6:$O$994,10,FALSE)</f>
        <v>0</v>
      </c>
      <c r="AD47" s="63">
        <f>VLOOKUP($C47,'ROP100'!$B$6:$P$565,12,FALSE)</f>
        <v>0</v>
      </c>
      <c r="AE47" s="63">
        <f t="shared" si="9"/>
        <v>2155</v>
      </c>
      <c r="AF47" s="63">
        <f>VLOOKUP($C47,ROP200F!$C$6:$O$994,11,FALSE)</f>
        <v>0</v>
      </c>
      <c r="AG47" s="63">
        <f>VLOOKUP($C47,'ROP100'!$B$6:$P$565,13,FALSE)</f>
        <v>0</v>
      </c>
      <c r="AH47" s="63">
        <f t="shared" si="10"/>
        <v>2155</v>
      </c>
      <c r="AI47" s="63">
        <f>VLOOKUP($C47,ROP200F!$C$6:$O$994,12,FALSE)</f>
        <v>0</v>
      </c>
      <c r="AJ47" s="63">
        <f>VLOOKUP($C47,'ROP100'!$B$6:$P$565,14,FALSE)</f>
        <v>0</v>
      </c>
      <c r="AK47" s="63">
        <f t="shared" si="11"/>
        <v>2155</v>
      </c>
      <c r="AL47" s="63">
        <f>VLOOKUP($C47,ROP200F!$C$6:$O$994,13,FALSE)</f>
        <v>0</v>
      </c>
      <c r="AM47" s="63">
        <f>VLOOKUP($C47,'ROP100'!$B$6:$P$565,15,FALSE)</f>
        <v>0</v>
      </c>
      <c r="AN47" s="63">
        <f t="shared" si="12"/>
        <v>2155</v>
      </c>
      <c r="AO47" s="58">
        <f t="shared" si="13"/>
        <v>52358</v>
      </c>
      <c r="AP47" s="58">
        <f t="shared" si="14"/>
        <v>54000</v>
      </c>
    </row>
    <row r="48" spans="1:42" hidden="1" x14ac:dyDescent="0.35">
      <c r="A48" s="64">
        <f t="shared" si="15"/>
        <v>40</v>
      </c>
      <c r="B48" s="65" t="s">
        <v>1238</v>
      </c>
      <c r="C48" s="65" t="s">
        <v>1239</v>
      </c>
      <c r="D48" s="66">
        <f>VLOOKUP($C48,'End Stock 2024'!$B$7:$C$1030,2,FALSE)</f>
        <v>463</v>
      </c>
      <c r="E48" s="63">
        <f>VLOOKUP($C48,ROP200F!$C$6:$O$994,2,FALSE)</f>
        <v>0</v>
      </c>
      <c r="F48" s="63">
        <f>VLOOKUP($C48,'ROP100'!$B$6:$P$565,4,FALSE)</f>
        <v>0</v>
      </c>
      <c r="G48" s="63">
        <f t="shared" si="1"/>
        <v>463</v>
      </c>
      <c r="H48" s="63">
        <f>VLOOKUP($C48,ROP200F!$C$6:$O$994,3,FALSE)</f>
        <v>0</v>
      </c>
      <c r="I48" s="63">
        <f>VLOOKUP($C48,'ROP100'!$B$6:$P$565,5,FALSE)</f>
        <v>0</v>
      </c>
      <c r="J48" s="63">
        <f t="shared" si="2"/>
        <v>463</v>
      </c>
      <c r="K48" s="63">
        <f>VLOOKUP($C48,ROP200F!$C$6:$O$994,4,FALSE)</f>
        <v>0</v>
      </c>
      <c r="L48" s="63">
        <f>VLOOKUP($C48,'ROP100'!$B$6:$P$565,6,FALSE)</f>
        <v>0</v>
      </c>
      <c r="M48" s="63">
        <f t="shared" si="3"/>
        <v>463</v>
      </c>
      <c r="N48" s="63">
        <f>VLOOKUP($C48,ROP200F!$C$6:$O$994,5,FALSE)</f>
        <v>0</v>
      </c>
      <c r="O48" s="63">
        <f>VLOOKUP($C48,'ROP100'!$B$6:$P$565,7,FALSE)</f>
        <v>0</v>
      </c>
      <c r="P48" s="63">
        <f t="shared" si="4"/>
        <v>463</v>
      </c>
      <c r="Q48" s="63">
        <f>VLOOKUP($C48,ROP200F!$C$6:$O$994,6,FALSE)</f>
        <v>0</v>
      </c>
      <c r="R48" s="63">
        <f>VLOOKUP($C48,'ROP100'!$B$6:$P$565,8,FALSE)</f>
        <v>0</v>
      </c>
      <c r="S48" s="63">
        <f t="shared" si="5"/>
        <v>463</v>
      </c>
      <c r="T48" s="63">
        <f>VLOOKUP($C48,ROP200F!$C$6:$O$994,7,FALSE)</f>
        <v>0</v>
      </c>
      <c r="U48" s="63">
        <f>VLOOKUP($C48,'ROP100'!$B$6:$P$565,9,FALSE)</f>
        <v>0</v>
      </c>
      <c r="V48" s="63">
        <f t="shared" si="6"/>
        <v>463</v>
      </c>
      <c r="W48" s="63">
        <f>VLOOKUP($C48,ROP200F!$C$6:$O$994,8,FALSE)</f>
        <v>19285</v>
      </c>
      <c r="X48" s="63">
        <f>VLOOKUP($C48,'ROP100'!$B$6:$P$565,10,FALSE)</f>
        <v>20000</v>
      </c>
      <c r="Y48" s="63">
        <f t="shared" si="7"/>
        <v>1178</v>
      </c>
      <c r="Z48" s="63">
        <f>VLOOKUP($C48,ROP200F!$C$6:$O$994,9,FALSE)</f>
        <v>0</v>
      </c>
      <c r="AA48" s="63">
        <f>VLOOKUP($C48,'ROP100'!$B$6:$P$565,11,FALSE)</f>
        <v>0</v>
      </c>
      <c r="AB48" s="63">
        <f t="shared" si="8"/>
        <v>1178</v>
      </c>
      <c r="AC48" s="63">
        <f>VLOOKUP($C48,ROP200F!$C$6:$O$994,10,FALSE)</f>
        <v>0</v>
      </c>
      <c r="AD48" s="63">
        <f>VLOOKUP($C48,'ROP100'!$B$6:$P$565,12,FALSE)</f>
        <v>0</v>
      </c>
      <c r="AE48" s="63">
        <f t="shared" si="9"/>
        <v>1178</v>
      </c>
      <c r="AF48" s="63">
        <f>VLOOKUP($C48,ROP200F!$C$6:$O$994,11,FALSE)</f>
        <v>0</v>
      </c>
      <c r="AG48" s="63">
        <f>VLOOKUP($C48,'ROP100'!$B$6:$P$565,13,FALSE)</f>
        <v>0</v>
      </c>
      <c r="AH48" s="63">
        <f t="shared" si="10"/>
        <v>1178</v>
      </c>
      <c r="AI48" s="63">
        <f>VLOOKUP($C48,ROP200F!$C$6:$O$994,12,FALSE)</f>
        <v>0</v>
      </c>
      <c r="AJ48" s="63">
        <f>VLOOKUP($C48,'ROP100'!$B$6:$P$565,14,FALSE)</f>
        <v>0</v>
      </c>
      <c r="AK48" s="63">
        <f t="shared" si="11"/>
        <v>1178</v>
      </c>
      <c r="AL48" s="63">
        <f>VLOOKUP($C48,ROP200F!$C$6:$O$994,13,FALSE)</f>
        <v>0</v>
      </c>
      <c r="AM48" s="63">
        <f>VLOOKUP($C48,'ROP100'!$B$6:$P$565,15,FALSE)</f>
        <v>0</v>
      </c>
      <c r="AN48" s="63">
        <f t="shared" si="12"/>
        <v>1178</v>
      </c>
      <c r="AO48" s="58">
        <f t="shared" si="13"/>
        <v>19285</v>
      </c>
      <c r="AP48" s="58">
        <f t="shared" si="14"/>
        <v>20000</v>
      </c>
    </row>
    <row r="49" spans="1:42" hidden="1" x14ac:dyDescent="0.35">
      <c r="A49" s="64">
        <f t="shared" si="15"/>
        <v>41</v>
      </c>
      <c r="B49" s="65" t="s">
        <v>1240</v>
      </c>
      <c r="C49" s="65" t="s">
        <v>1241</v>
      </c>
      <c r="D49" s="66">
        <f>VLOOKUP($C49,'End Stock 2024'!$B$7:$C$1030,2,FALSE)</f>
        <v>4998</v>
      </c>
      <c r="E49" s="63">
        <f>VLOOKUP($C49,ROP200F!$C$6:$O$994,2,FALSE)</f>
        <v>0</v>
      </c>
      <c r="F49" s="63">
        <f>VLOOKUP($C49,'ROP100'!$B$6:$P$565,4,FALSE)</f>
        <v>0</v>
      </c>
      <c r="G49" s="63">
        <f t="shared" si="1"/>
        <v>4998</v>
      </c>
      <c r="H49" s="63">
        <f>VLOOKUP($C49,ROP200F!$C$6:$O$994,3,FALSE)</f>
        <v>0</v>
      </c>
      <c r="I49" s="63">
        <f>VLOOKUP($C49,'ROP100'!$B$6:$P$565,5,FALSE)</f>
        <v>0</v>
      </c>
      <c r="J49" s="63">
        <f t="shared" si="2"/>
        <v>4998</v>
      </c>
      <c r="K49" s="63">
        <f>VLOOKUP($C49,ROP200F!$C$6:$O$994,4,FALSE)</f>
        <v>0</v>
      </c>
      <c r="L49" s="63">
        <f>VLOOKUP($C49,'ROP100'!$B$6:$P$565,6,FALSE)</f>
        <v>0</v>
      </c>
      <c r="M49" s="63">
        <f t="shared" si="3"/>
        <v>4998</v>
      </c>
      <c r="N49" s="63">
        <f>VLOOKUP($C49,ROP200F!$C$6:$O$994,5,FALSE)</f>
        <v>49440</v>
      </c>
      <c r="O49" s="63">
        <f>VLOOKUP($C49,'ROP100'!$B$6:$P$565,7,FALSE)</f>
        <v>50000</v>
      </c>
      <c r="P49" s="63">
        <f t="shared" si="4"/>
        <v>5558</v>
      </c>
      <c r="Q49" s="63">
        <f>VLOOKUP($C49,ROP200F!$C$6:$O$994,6,FALSE)</f>
        <v>0</v>
      </c>
      <c r="R49" s="63">
        <f>VLOOKUP($C49,'ROP100'!$B$6:$P$565,8,FALSE)</f>
        <v>0</v>
      </c>
      <c r="S49" s="63">
        <f t="shared" si="5"/>
        <v>5558</v>
      </c>
      <c r="T49" s="63">
        <f>VLOOKUP($C49,ROP200F!$C$6:$O$994,7,FALSE)</f>
        <v>0</v>
      </c>
      <c r="U49" s="63">
        <f>VLOOKUP($C49,'ROP100'!$B$6:$P$565,9,FALSE)</f>
        <v>0</v>
      </c>
      <c r="V49" s="63">
        <f t="shared" si="6"/>
        <v>5558</v>
      </c>
      <c r="W49" s="63">
        <f>VLOOKUP($C49,ROP200F!$C$6:$O$994,8,FALSE)</f>
        <v>49440</v>
      </c>
      <c r="X49" s="63">
        <f>VLOOKUP($C49,'ROP100'!$B$6:$P$565,10,FALSE)</f>
        <v>49000</v>
      </c>
      <c r="Y49" s="63">
        <f t="shared" si="7"/>
        <v>5118</v>
      </c>
      <c r="Z49" s="63">
        <f>VLOOKUP($C49,ROP200F!$C$6:$O$994,9,FALSE)</f>
        <v>0</v>
      </c>
      <c r="AA49" s="63">
        <f>VLOOKUP($C49,'ROP100'!$B$6:$P$565,11,FALSE)</f>
        <v>0</v>
      </c>
      <c r="AB49" s="63">
        <f t="shared" si="8"/>
        <v>5118</v>
      </c>
      <c r="AC49" s="63">
        <f>VLOOKUP($C49,ROP200F!$C$6:$O$994,10,FALSE)</f>
        <v>0</v>
      </c>
      <c r="AD49" s="63">
        <f>VLOOKUP($C49,'ROP100'!$B$6:$P$565,12,FALSE)</f>
        <v>0</v>
      </c>
      <c r="AE49" s="63">
        <f t="shared" si="9"/>
        <v>5118</v>
      </c>
      <c r="AF49" s="63">
        <f>VLOOKUP($C49,ROP200F!$C$6:$O$994,11,FALSE)</f>
        <v>0</v>
      </c>
      <c r="AG49" s="63">
        <f>VLOOKUP($C49,'ROP100'!$B$6:$P$565,13,FALSE)</f>
        <v>0</v>
      </c>
      <c r="AH49" s="63">
        <f t="shared" si="10"/>
        <v>5118</v>
      </c>
      <c r="AI49" s="63">
        <f>VLOOKUP($C49,ROP200F!$C$6:$O$994,12,FALSE)</f>
        <v>0</v>
      </c>
      <c r="AJ49" s="63">
        <f>VLOOKUP($C49,'ROP100'!$B$6:$P$565,14,FALSE)</f>
        <v>0</v>
      </c>
      <c r="AK49" s="63">
        <f t="shared" si="11"/>
        <v>5118</v>
      </c>
      <c r="AL49" s="63">
        <f>VLOOKUP($C49,ROP200F!$C$6:$O$994,13,FALSE)</f>
        <v>0</v>
      </c>
      <c r="AM49" s="63">
        <f>VLOOKUP($C49,'ROP100'!$B$6:$P$565,15,FALSE)</f>
        <v>0</v>
      </c>
      <c r="AN49" s="63">
        <f t="shared" si="12"/>
        <v>5118</v>
      </c>
      <c r="AO49" s="58">
        <f t="shared" si="13"/>
        <v>98880</v>
      </c>
      <c r="AP49" s="58">
        <f t="shared" si="14"/>
        <v>99000</v>
      </c>
    </row>
    <row r="50" spans="1:42" hidden="1" x14ac:dyDescent="0.35">
      <c r="A50" s="64">
        <f t="shared" si="15"/>
        <v>42</v>
      </c>
      <c r="B50" s="65" t="s">
        <v>44</v>
      </c>
      <c r="C50" s="65" t="s">
        <v>45</v>
      </c>
      <c r="D50" s="66">
        <f>VLOOKUP($C50,'End Stock 2024'!$B$7:$C$1030,2,FALSE)</f>
        <v>4998</v>
      </c>
      <c r="E50" s="63">
        <f>VLOOKUP($C50,ROP200F!$C$6:$O$994,2,FALSE)</f>
        <v>0</v>
      </c>
      <c r="F50" s="63">
        <f>VLOOKUP($C50,'ROP100'!$B$6:$P$565,4,FALSE)</f>
        <v>0</v>
      </c>
      <c r="G50" s="63">
        <f t="shared" si="1"/>
        <v>4998</v>
      </c>
      <c r="H50" s="63">
        <f>VLOOKUP($C50,ROP200F!$C$6:$O$994,3,FALSE)</f>
        <v>0</v>
      </c>
      <c r="I50" s="63">
        <f>VLOOKUP($C50,'ROP100'!$B$6:$P$565,5,FALSE)</f>
        <v>0</v>
      </c>
      <c r="J50" s="63">
        <f t="shared" si="2"/>
        <v>4998</v>
      </c>
      <c r="K50" s="63">
        <f>VLOOKUP($C50,ROP200F!$C$6:$O$994,4,FALSE)</f>
        <v>0</v>
      </c>
      <c r="L50" s="63">
        <f>VLOOKUP($C50,'ROP100'!$B$6:$P$565,6,FALSE)</f>
        <v>0</v>
      </c>
      <c r="M50" s="63">
        <f t="shared" si="3"/>
        <v>4998</v>
      </c>
      <c r="N50" s="63">
        <f>VLOOKUP($C50,ROP200F!$C$6:$O$994,5,FALSE)</f>
        <v>49440</v>
      </c>
      <c r="O50" s="63">
        <f>VLOOKUP($C50,'ROP100'!$B$6:$P$565,7,FALSE)</f>
        <v>50000</v>
      </c>
      <c r="P50" s="63">
        <f t="shared" si="4"/>
        <v>5558</v>
      </c>
      <c r="Q50" s="63">
        <f>VLOOKUP($C50,ROP200F!$C$6:$O$994,6,FALSE)</f>
        <v>0</v>
      </c>
      <c r="R50" s="63">
        <f>VLOOKUP($C50,'ROP100'!$B$6:$P$565,8,FALSE)</f>
        <v>0</v>
      </c>
      <c r="S50" s="63">
        <f t="shared" si="5"/>
        <v>5558</v>
      </c>
      <c r="T50" s="63">
        <f>VLOOKUP($C50,ROP200F!$C$6:$O$994,7,FALSE)</f>
        <v>0</v>
      </c>
      <c r="U50" s="63">
        <f>VLOOKUP($C50,'ROP100'!$B$6:$P$565,9,FALSE)</f>
        <v>0</v>
      </c>
      <c r="V50" s="63">
        <f t="shared" si="6"/>
        <v>5558</v>
      </c>
      <c r="W50" s="63">
        <f>VLOOKUP($C50,ROP200F!$C$6:$O$994,8,FALSE)</f>
        <v>49440</v>
      </c>
      <c r="X50" s="63">
        <f>VLOOKUP($C50,'ROP100'!$B$6:$P$565,10,FALSE)</f>
        <v>49000</v>
      </c>
      <c r="Y50" s="63">
        <f t="shared" si="7"/>
        <v>5118</v>
      </c>
      <c r="Z50" s="63">
        <f>VLOOKUP($C50,ROP200F!$C$6:$O$994,9,FALSE)</f>
        <v>0</v>
      </c>
      <c r="AA50" s="63">
        <f>VLOOKUP($C50,'ROP100'!$B$6:$P$565,11,FALSE)</f>
        <v>0</v>
      </c>
      <c r="AB50" s="63">
        <f t="shared" si="8"/>
        <v>5118</v>
      </c>
      <c r="AC50" s="63">
        <f>VLOOKUP($C50,ROP200F!$C$6:$O$994,10,FALSE)</f>
        <v>0</v>
      </c>
      <c r="AD50" s="63">
        <f>VLOOKUP($C50,'ROP100'!$B$6:$P$565,12,FALSE)</f>
        <v>0</v>
      </c>
      <c r="AE50" s="63">
        <f t="shared" si="9"/>
        <v>5118</v>
      </c>
      <c r="AF50" s="63">
        <f>VLOOKUP($C50,ROP200F!$C$6:$O$994,11,FALSE)</f>
        <v>0</v>
      </c>
      <c r="AG50" s="63">
        <f>VLOOKUP($C50,'ROP100'!$B$6:$P$565,13,FALSE)</f>
        <v>0</v>
      </c>
      <c r="AH50" s="63">
        <f t="shared" si="10"/>
        <v>5118</v>
      </c>
      <c r="AI50" s="63">
        <f>VLOOKUP($C50,ROP200F!$C$6:$O$994,12,FALSE)</f>
        <v>0</v>
      </c>
      <c r="AJ50" s="63">
        <f>VLOOKUP($C50,'ROP100'!$B$6:$P$565,14,FALSE)</f>
        <v>0</v>
      </c>
      <c r="AK50" s="63">
        <f t="shared" si="11"/>
        <v>5118</v>
      </c>
      <c r="AL50" s="63">
        <f>VLOOKUP($C50,ROP200F!$C$6:$O$994,13,FALSE)</f>
        <v>0</v>
      </c>
      <c r="AM50" s="63">
        <f>VLOOKUP($C50,'ROP100'!$B$6:$P$565,15,FALSE)</f>
        <v>0</v>
      </c>
      <c r="AN50" s="63">
        <f t="shared" si="12"/>
        <v>5118</v>
      </c>
      <c r="AO50" s="58">
        <f t="shared" si="13"/>
        <v>98880</v>
      </c>
      <c r="AP50" s="58">
        <f t="shared" si="14"/>
        <v>99000</v>
      </c>
    </row>
    <row r="51" spans="1:42" hidden="1" x14ac:dyDescent="0.35">
      <c r="A51" s="64">
        <f t="shared" si="15"/>
        <v>43</v>
      </c>
      <c r="B51" s="65" t="s">
        <v>46</v>
      </c>
      <c r="C51" s="65" t="s">
        <v>47</v>
      </c>
      <c r="D51" s="66">
        <f>VLOOKUP($C51,'End Stock 2024'!$B$7:$C$1030,2,FALSE)</f>
        <v>4553</v>
      </c>
      <c r="E51" s="63">
        <f>VLOOKUP($C51,ROP200F!$C$6:$O$994,2,FALSE)</f>
        <v>784</v>
      </c>
      <c r="F51" s="63">
        <f>VLOOKUP($C51,'ROP100'!$B$6:$P$565,4,FALSE)</f>
        <v>5000</v>
      </c>
      <c r="G51" s="63">
        <f t="shared" si="1"/>
        <v>8769</v>
      </c>
      <c r="H51" s="63">
        <f>VLOOKUP($C51,ROP200F!$C$6:$O$994,3,FALSE)</f>
        <v>784</v>
      </c>
      <c r="I51" s="63">
        <f>VLOOKUP($C51,'ROP100'!$B$6:$P$565,5,FALSE)</f>
        <v>0</v>
      </c>
      <c r="J51" s="63">
        <f t="shared" si="2"/>
        <v>7985</v>
      </c>
      <c r="K51" s="63">
        <f>VLOOKUP($C51,ROP200F!$C$6:$O$994,4,FALSE)</f>
        <v>780</v>
      </c>
      <c r="L51" s="63">
        <f>VLOOKUP($C51,'ROP100'!$B$6:$P$565,6,FALSE)</f>
        <v>0</v>
      </c>
      <c r="M51" s="63">
        <f t="shared" si="3"/>
        <v>7205</v>
      </c>
      <c r="N51" s="63">
        <f>VLOOKUP($C51,ROP200F!$C$6:$O$994,5,FALSE)</f>
        <v>784</v>
      </c>
      <c r="O51" s="63">
        <f>VLOOKUP($C51,'ROP100'!$B$6:$P$565,7,FALSE)</f>
        <v>0</v>
      </c>
      <c r="P51" s="63">
        <f t="shared" si="4"/>
        <v>6421</v>
      </c>
      <c r="Q51" s="63">
        <f>VLOOKUP($C51,ROP200F!$C$6:$O$994,6,FALSE)</f>
        <v>784</v>
      </c>
      <c r="R51" s="63">
        <f>VLOOKUP($C51,'ROP100'!$B$6:$P$565,8,FALSE)</f>
        <v>0</v>
      </c>
      <c r="S51" s="63">
        <f t="shared" si="5"/>
        <v>5637</v>
      </c>
      <c r="T51" s="63">
        <f>VLOOKUP($C51,ROP200F!$C$6:$O$994,7,FALSE)</f>
        <v>1564</v>
      </c>
      <c r="U51" s="63">
        <f>VLOOKUP($C51,'ROP100'!$B$6:$P$565,9,FALSE)</f>
        <v>6000</v>
      </c>
      <c r="V51" s="63">
        <f t="shared" si="6"/>
        <v>10073</v>
      </c>
      <c r="W51" s="63">
        <f>VLOOKUP($C51,ROP200F!$C$6:$O$994,8,FALSE)</f>
        <v>784</v>
      </c>
      <c r="X51" s="63">
        <f>VLOOKUP($C51,'ROP100'!$B$6:$P$565,10,FALSE)</f>
        <v>0</v>
      </c>
      <c r="Y51" s="63">
        <f t="shared" si="7"/>
        <v>9289</v>
      </c>
      <c r="Z51" s="63">
        <f>VLOOKUP($C51,ROP200F!$C$6:$O$994,9,FALSE)</f>
        <v>784</v>
      </c>
      <c r="AA51" s="63">
        <f>VLOOKUP($C51,'ROP100'!$B$6:$P$565,11,FALSE)</f>
        <v>0</v>
      </c>
      <c r="AB51" s="63">
        <f t="shared" si="8"/>
        <v>8505</v>
      </c>
      <c r="AC51" s="63">
        <f>VLOOKUP($C51,ROP200F!$C$6:$O$994,10,FALSE)</f>
        <v>784</v>
      </c>
      <c r="AD51" s="63">
        <f>VLOOKUP($C51,'ROP100'!$B$6:$P$565,12,FALSE)</f>
        <v>0</v>
      </c>
      <c r="AE51" s="63">
        <f t="shared" si="9"/>
        <v>7721</v>
      </c>
      <c r="AF51" s="63">
        <f>VLOOKUP($C51,ROP200F!$C$6:$O$994,11,FALSE)</f>
        <v>1564</v>
      </c>
      <c r="AG51" s="63">
        <f>VLOOKUP($C51,'ROP100'!$B$6:$P$565,13,FALSE)</f>
        <v>0</v>
      </c>
      <c r="AH51" s="63">
        <f t="shared" si="10"/>
        <v>6157</v>
      </c>
      <c r="AI51" s="63">
        <f>VLOOKUP($C51,ROP200F!$C$6:$O$994,12,FALSE)</f>
        <v>784</v>
      </c>
      <c r="AJ51" s="63">
        <f>VLOOKUP($C51,'ROP100'!$B$6:$P$565,14,FALSE)</f>
        <v>0</v>
      </c>
      <c r="AK51" s="63">
        <f t="shared" si="11"/>
        <v>5373</v>
      </c>
      <c r="AL51" s="63">
        <f>VLOOKUP($C51,ROP200F!$C$6:$O$994,13,FALSE)</f>
        <v>784</v>
      </c>
      <c r="AM51" s="63">
        <f>VLOOKUP($C51,'ROP100'!$B$6:$P$565,15,FALSE)</f>
        <v>0</v>
      </c>
      <c r="AN51" s="63">
        <f t="shared" si="12"/>
        <v>4589</v>
      </c>
      <c r="AO51" s="58">
        <f t="shared" si="13"/>
        <v>10964</v>
      </c>
      <c r="AP51" s="58">
        <f t="shared" si="14"/>
        <v>11000</v>
      </c>
    </row>
    <row r="52" spans="1:42" hidden="1" x14ac:dyDescent="0.35">
      <c r="A52" s="64">
        <f t="shared" si="15"/>
        <v>44</v>
      </c>
      <c r="B52" s="65" t="s">
        <v>48</v>
      </c>
      <c r="C52" s="65" t="s">
        <v>49</v>
      </c>
      <c r="D52" s="66">
        <f>VLOOKUP($C52,'End Stock 2024'!$B$7:$C$1030,2,FALSE)</f>
        <v>690</v>
      </c>
      <c r="E52" s="63">
        <f>VLOOKUP($C52,ROP200F!$C$6:$O$994,2,FALSE)</f>
        <v>0</v>
      </c>
      <c r="F52" s="63">
        <f>VLOOKUP($C52,'ROP100'!$B$6:$P$565,4,FALSE)</f>
        <v>0</v>
      </c>
      <c r="G52" s="63">
        <f t="shared" si="1"/>
        <v>690</v>
      </c>
      <c r="H52" s="63">
        <f>VLOOKUP($C52,ROP200F!$C$6:$O$994,3,FALSE)</f>
        <v>127</v>
      </c>
      <c r="I52" s="63">
        <f>VLOOKUP($C52,'ROP100'!$B$6:$P$565,5,FALSE)</f>
        <v>5000</v>
      </c>
      <c r="J52" s="63">
        <f t="shared" si="2"/>
        <v>5563</v>
      </c>
      <c r="K52" s="63">
        <f>VLOOKUP($C52,ROP200F!$C$6:$O$994,4,FALSE)</f>
        <v>0</v>
      </c>
      <c r="L52" s="63">
        <f>VLOOKUP($C52,'ROP100'!$B$6:$P$565,6,FALSE)</f>
        <v>0</v>
      </c>
      <c r="M52" s="63">
        <f t="shared" si="3"/>
        <v>5563</v>
      </c>
      <c r="N52" s="63">
        <f>VLOOKUP($C52,ROP200F!$C$6:$O$994,5,FALSE)</f>
        <v>148</v>
      </c>
      <c r="O52" s="63">
        <f>VLOOKUP($C52,'ROP100'!$B$6:$P$565,7,FALSE)</f>
        <v>0</v>
      </c>
      <c r="P52" s="63">
        <f t="shared" si="4"/>
        <v>5415</v>
      </c>
      <c r="Q52" s="63">
        <f>VLOOKUP($C52,ROP200F!$C$6:$O$994,6,FALSE)</f>
        <v>296</v>
      </c>
      <c r="R52" s="63">
        <f>VLOOKUP($C52,'ROP100'!$B$6:$P$565,8,FALSE)</f>
        <v>0</v>
      </c>
      <c r="S52" s="63">
        <f t="shared" si="5"/>
        <v>5119</v>
      </c>
      <c r="T52" s="63">
        <f>VLOOKUP($C52,ROP200F!$C$6:$O$994,7,FALSE)</f>
        <v>0</v>
      </c>
      <c r="U52" s="63">
        <f>VLOOKUP($C52,'ROP100'!$B$6:$P$565,9,FALSE)</f>
        <v>0</v>
      </c>
      <c r="V52" s="63">
        <f t="shared" si="6"/>
        <v>5119</v>
      </c>
      <c r="W52" s="63">
        <f>VLOOKUP($C52,ROP200F!$C$6:$O$994,8,FALSE)</f>
        <v>148</v>
      </c>
      <c r="X52" s="63">
        <f>VLOOKUP($C52,'ROP100'!$B$6:$P$565,10,FALSE)</f>
        <v>0</v>
      </c>
      <c r="Y52" s="63">
        <f t="shared" si="7"/>
        <v>4971</v>
      </c>
      <c r="Z52" s="63">
        <f>VLOOKUP($C52,ROP200F!$C$6:$O$994,9,FALSE)</f>
        <v>0</v>
      </c>
      <c r="AA52" s="63">
        <f>VLOOKUP($C52,'ROP100'!$B$6:$P$565,11,FALSE)</f>
        <v>0</v>
      </c>
      <c r="AB52" s="63">
        <f t="shared" si="8"/>
        <v>4971</v>
      </c>
      <c r="AC52" s="63">
        <f>VLOOKUP($C52,ROP200F!$C$6:$O$994,10,FALSE)</f>
        <v>148</v>
      </c>
      <c r="AD52" s="63">
        <f>VLOOKUP($C52,'ROP100'!$B$6:$P$565,12,FALSE)</f>
        <v>0</v>
      </c>
      <c r="AE52" s="63">
        <f t="shared" si="9"/>
        <v>4823</v>
      </c>
      <c r="AF52" s="63">
        <f>VLOOKUP($C52,ROP200F!$C$6:$O$994,11,FALSE)</f>
        <v>0</v>
      </c>
      <c r="AG52" s="63">
        <f>VLOOKUP($C52,'ROP100'!$B$6:$P$565,13,FALSE)</f>
        <v>0</v>
      </c>
      <c r="AH52" s="63">
        <f t="shared" si="10"/>
        <v>4823</v>
      </c>
      <c r="AI52" s="63">
        <f>VLOOKUP($C52,ROP200F!$C$6:$O$994,12,FALSE)</f>
        <v>0</v>
      </c>
      <c r="AJ52" s="63">
        <f>VLOOKUP($C52,'ROP100'!$B$6:$P$565,14,FALSE)</f>
        <v>0</v>
      </c>
      <c r="AK52" s="63">
        <f t="shared" si="11"/>
        <v>4823</v>
      </c>
      <c r="AL52" s="63">
        <f>VLOOKUP($C52,ROP200F!$C$6:$O$994,13,FALSE)</f>
        <v>296</v>
      </c>
      <c r="AM52" s="63">
        <f>VLOOKUP($C52,'ROP100'!$B$6:$P$565,15,FALSE)</f>
        <v>0</v>
      </c>
      <c r="AN52" s="63">
        <f t="shared" si="12"/>
        <v>4527</v>
      </c>
      <c r="AO52" s="58">
        <f t="shared" si="13"/>
        <v>1163</v>
      </c>
      <c r="AP52" s="58">
        <f t="shared" si="14"/>
        <v>5000</v>
      </c>
    </row>
    <row r="53" spans="1:42" hidden="1" x14ac:dyDescent="0.35">
      <c r="A53" s="64">
        <f t="shared" si="15"/>
        <v>45</v>
      </c>
      <c r="B53" s="65" t="s">
        <v>1242</v>
      </c>
      <c r="C53" s="65" t="s">
        <v>1243</v>
      </c>
      <c r="D53" s="66">
        <f>VLOOKUP($C53,'End Stock 2024'!$B$7:$C$1030,2,FALSE)</f>
        <v>1907</v>
      </c>
      <c r="E53" s="63">
        <f>VLOOKUP($C53,ROP200F!$C$6:$O$994,2,FALSE)</f>
        <v>0</v>
      </c>
      <c r="F53" s="63">
        <f>VLOOKUP($C53,'ROP100'!$B$6:$P$565,4,FALSE)</f>
        <v>0</v>
      </c>
      <c r="G53" s="63">
        <f t="shared" si="1"/>
        <v>1907</v>
      </c>
      <c r="H53" s="63">
        <f>VLOOKUP($C53,ROP200F!$C$6:$O$994,3,FALSE)</f>
        <v>0</v>
      </c>
      <c r="I53" s="63">
        <f>VLOOKUP($C53,'ROP100'!$B$6:$P$565,5,FALSE)</f>
        <v>0</v>
      </c>
      <c r="J53" s="63">
        <f t="shared" si="2"/>
        <v>1907</v>
      </c>
      <c r="K53" s="63">
        <f>VLOOKUP($C53,ROP200F!$C$6:$O$994,4,FALSE)</f>
        <v>0</v>
      </c>
      <c r="L53" s="63">
        <f>VLOOKUP($C53,'ROP100'!$B$6:$P$565,6,FALSE)</f>
        <v>0</v>
      </c>
      <c r="M53" s="63">
        <f t="shared" si="3"/>
        <v>1907</v>
      </c>
      <c r="N53" s="63">
        <f>VLOOKUP($C53,ROP200F!$C$6:$O$994,5,FALSE)</f>
        <v>0</v>
      </c>
      <c r="O53" s="63">
        <f>VLOOKUP($C53,'ROP100'!$B$6:$P$565,7,FALSE)</f>
        <v>0</v>
      </c>
      <c r="P53" s="63">
        <f t="shared" si="4"/>
        <v>1907</v>
      </c>
      <c r="Q53" s="63">
        <f>VLOOKUP($C53,ROP200F!$C$6:$O$994,6,FALSE)</f>
        <v>0</v>
      </c>
      <c r="R53" s="63">
        <f>VLOOKUP($C53,'ROP100'!$B$6:$P$565,8,FALSE)</f>
        <v>0</v>
      </c>
      <c r="S53" s="63">
        <f t="shared" si="5"/>
        <v>1907</v>
      </c>
      <c r="T53" s="63">
        <f>VLOOKUP($C53,ROP200F!$C$6:$O$994,7,FALSE)</f>
        <v>15450</v>
      </c>
      <c r="U53" s="63">
        <f>VLOOKUP($C53,'ROP100'!$B$6:$P$565,9,FALSE)</f>
        <v>16000</v>
      </c>
      <c r="V53" s="63">
        <f t="shared" si="6"/>
        <v>2457</v>
      </c>
      <c r="W53" s="63">
        <f>VLOOKUP($C53,ROP200F!$C$6:$O$994,8,FALSE)</f>
        <v>0</v>
      </c>
      <c r="X53" s="63">
        <f>VLOOKUP($C53,'ROP100'!$B$6:$P$565,10,FALSE)</f>
        <v>0</v>
      </c>
      <c r="Y53" s="63">
        <f t="shared" si="7"/>
        <v>2457</v>
      </c>
      <c r="Z53" s="63">
        <f>VLOOKUP($C53,ROP200F!$C$6:$O$994,9,FALSE)</f>
        <v>0</v>
      </c>
      <c r="AA53" s="63">
        <f>VLOOKUP($C53,'ROP100'!$B$6:$P$565,11,FALSE)</f>
        <v>0</v>
      </c>
      <c r="AB53" s="63">
        <f t="shared" si="8"/>
        <v>2457</v>
      </c>
      <c r="AC53" s="63">
        <f>VLOOKUP($C53,ROP200F!$C$6:$O$994,10,FALSE)</f>
        <v>0</v>
      </c>
      <c r="AD53" s="63">
        <f>VLOOKUP($C53,'ROP100'!$B$6:$P$565,12,FALSE)</f>
        <v>0</v>
      </c>
      <c r="AE53" s="63">
        <f t="shared" si="9"/>
        <v>2457</v>
      </c>
      <c r="AF53" s="63">
        <f>VLOOKUP($C53,ROP200F!$C$6:$O$994,11,FALSE)</f>
        <v>0</v>
      </c>
      <c r="AG53" s="63">
        <f>VLOOKUP($C53,'ROP100'!$B$6:$P$565,13,FALSE)</f>
        <v>0</v>
      </c>
      <c r="AH53" s="63">
        <f t="shared" si="10"/>
        <v>2457</v>
      </c>
      <c r="AI53" s="63">
        <f>VLOOKUP($C53,ROP200F!$C$6:$O$994,12,FALSE)</f>
        <v>0</v>
      </c>
      <c r="AJ53" s="63">
        <f>VLOOKUP($C53,'ROP100'!$B$6:$P$565,14,FALSE)</f>
        <v>0</v>
      </c>
      <c r="AK53" s="63">
        <f t="shared" si="11"/>
        <v>2457</v>
      </c>
      <c r="AL53" s="63">
        <f>VLOOKUP($C53,ROP200F!$C$6:$O$994,13,FALSE)</f>
        <v>0</v>
      </c>
      <c r="AM53" s="63">
        <f>VLOOKUP($C53,'ROP100'!$B$6:$P$565,15,FALSE)</f>
        <v>0</v>
      </c>
      <c r="AN53" s="63">
        <f t="shared" si="12"/>
        <v>2457</v>
      </c>
      <c r="AO53" s="58">
        <f t="shared" si="13"/>
        <v>15450</v>
      </c>
      <c r="AP53" s="58">
        <f t="shared" si="14"/>
        <v>16000</v>
      </c>
    </row>
    <row r="54" spans="1:42" hidden="1" x14ac:dyDescent="0.35">
      <c r="A54" s="64">
        <f t="shared" si="15"/>
        <v>46</v>
      </c>
      <c r="B54" s="65" t="s">
        <v>50</v>
      </c>
      <c r="C54" s="65" t="s">
        <v>51</v>
      </c>
      <c r="D54" s="66">
        <f>VLOOKUP($C54,'End Stock 2024'!$B$7:$C$1030,2,FALSE)</f>
        <v>297</v>
      </c>
      <c r="E54" s="63">
        <f>VLOOKUP($C54,ROP200F!$C$6:$O$994,2,FALSE)</f>
        <v>2030</v>
      </c>
      <c r="F54" s="63">
        <f>VLOOKUP($C54,'ROP100'!$B$6:$P$565,4,FALSE)</f>
        <v>5000</v>
      </c>
      <c r="G54" s="63">
        <f t="shared" si="1"/>
        <v>3267</v>
      </c>
      <c r="H54" s="63">
        <f>VLOOKUP($C54,ROP200F!$C$6:$O$994,3,FALSE)</f>
        <v>0</v>
      </c>
      <c r="I54" s="63">
        <f>VLOOKUP($C54,'ROP100'!$B$6:$P$565,5,FALSE)</f>
        <v>0</v>
      </c>
      <c r="J54" s="63">
        <f t="shared" si="2"/>
        <v>3267</v>
      </c>
      <c r="K54" s="63">
        <f>VLOOKUP($C54,ROP200F!$C$6:$O$994,4,FALSE)</f>
        <v>2233</v>
      </c>
      <c r="L54" s="63">
        <f>VLOOKUP($C54,'ROP100'!$B$6:$P$565,6,FALSE)</f>
        <v>0</v>
      </c>
      <c r="M54" s="63">
        <f t="shared" si="3"/>
        <v>1034</v>
      </c>
      <c r="N54" s="63">
        <f>VLOOKUP($C54,ROP200F!$C$6:$O$994,5,FALSE)</f>
        <v>0</v>
      </c>
      <c r="O54" s="63">
        <f>VLOOKUP($C54,'ROP100'!$B$6:$P$565,7,FALSE)</f>
        <v>0</v>
      </c>
      <c r="P54" s="63">
        <f t="shared" si="4"/>
        <v>1034</v>
      </c>
      <c r="Q54" s="63">
        <f>VLOOKUP($C54,ROP200F!$C$6:$O$994,6,FALSE)</f>
        <v>6699</v>
      </c>
      <c r="R54" s="63">
        <f>VLOOKUP($C54,'ROP100'!$B$6:$P$565,8,FALSE)</f>
        <v>6000</v>
      </c>
      <c r="S54" s="63">
        <f t="shared" si="5"/>
        <v>335</v>
      </c>
      <c r="T54" s="63">
        <f>VLOOKUP($C54,ROP200F!$C$6:$O$994,7,FALSE)</f>
        <v>0</v>
      </c>
      <c r="U54" s="63">
        <f>VLOOKUP($C54,'ROP100'!$B$6:$P$565,9,FALSE)</f>
        <v>0</v>
      </c>
      <c r="V54" s="63">
        <f t="shared" si="6"/>
        <v>335</v>
      </c>
      <c r="W54" s="63">
        <f>VLOOKUP($C54,ROP200F!$C$6:$O$994,8,FALSE)</f>
        <v>10150</v>
      </c>
      <c r="X54" s="63">
        <f>VLOOKUP($C54,'ROP100'!$B$6:$P$565,10,FALSE)</f>
        <v>11000</v>
      </c>
      <c r="Y54" s="63">
        <f t="shared" si="7"/>
        <v>1185</v>
      </c>
      <c r="Z54" s="63">
        <f>VLOOKUP($C54,ROP200F!$C$6:$O$994,9,FALSE)</f>
        <v>0</v>
      </c>
      <c r="AA54" s="63">
        <f>VLOOKUP($C54,'ROP100'!$B$6:$P$565,11,FALSE)</f>
        <v>0</v>
      </c>
      <c r="AB54" s="63">
        <f t="shared" si="8"/>
        <v>1185</v>
      </c>
      <c r="AC54" s="63">
        <f>VLOOKUP($C54,ROP200F!$C$6:$O$994,10,FALSE)</f>
        <v>2233</v>
      </c>
      <c r="AD54" s="63">
        <f>VLOOKUP($C54,'ROP100'!$B$6:$P$565,12,FALSE)</f>
        <v>6000</v>
      </c>
      <c r="AE54" s="63">
        <f t="shared" si="9"/>
        <v>4952</v>
      </c>
      <c r="AF54" s="63">
        <f>VLOOKUP($C54,ROP200F!$C$6:$O$994,11,FALSE)</f>
        <v>0</v>
      </c>
      <c r="AG54" s="63">
        <f>VLOOKUP($C54,'ROP100'!$B$6:$P$565,13,FALSE)</f>
        <v>0</v>
      </c>
      <c r="AH54" s="63">
        <f t="shared" si="10"/>
        <v>4952</v>
      </c>
      <c r="AI54" s="63">
        <f>VLOOKUP($C54,ROP200F!$C$6:$O$994,12,FALSE)</f>
        <v>4466</v>
      </c>
      <c r="AJ54" s="63">
        <f>VLOOKUP($C54,'ROP100'!$B$6:$P$565,14,FALSE)</f>
        <v>0</v>
      </c>
      <c r="AK54" s="63">
        <f t="shared" si="11"/>
        <v>486</v>
      </c>
      <c r="AL54" s="63">
        <f>VLOOKUP($C54,ROP200F!$C$6:$O$994,13,FALSE)</f>
        <v>0</v>
      </c>
      <c r="AM54" s="63">
        <f>VLOOKUP($C54,'ROP100'!$B$6:$P$565,15,FALSE)</f>
        <v>0</v>
      </c>
      <c r="AN54" s="63">
        <f t="shared" si="12"/>
        <v>486</v>
      </c>
      <c r="AO54" s="58">
        <f t="shared" si="13"/>
        <v>27811</v>
      </c>
      <c r="AP54" s="58">
        <f t="shared" si="14"/>
        <v>28000</v>
      </c>
    </row>
    <row r="55" spans="1:42" hidden="1" x14ac:dyDescent="0.35">
      <c r="A55" s="64">
        <f t="shared" si="15"/>
        <v>47</v>
      </c>
      <c r="B55" s="65" t="s">
        <v>52</v>
      </c>
      <c r="C55" s="65" t="s">
        <v>53</v>
      </c>
      <c r="D55" s="66">
        <f>VLOOKUP($C55,'End Stock 2024'!$B$7:$C$1030,2,FALSE)</f>
        <v>1359</v>
      </c>
      <c r="E55" s="63">
        <f>VLOOKUP($C55,ROP200F!$C$6:$O$994,2,FALSE)</f>
        <v>0</v>
      </c>
      <c r="F55" s="63">
        <f>VLOOKUP($C55,'ROP100'!$B$6:$P$565,4,FALSE)</f>
        <v>0</v>
      </c>
      <c r="G55" s="63">
        <f t="shared" si="1"/>
        <v>1359</v>
      </c>
      <c r="H55" s="63">
        <f>VLOOKUP($C55,ROP200F!$C$6:$O$994,3,FALSE)</f>
        <v>3152</v>
      </c>
      <c r="I55" s="63">
        <f>VLOOKUP($C55,'ROP100'!$B$6:$P$565,5,FALSE)</f>
        <v>5000</v>
      </c>
      <c r="J55" s="63">
        <f t="shared" si="2"/>
        <v>3207</v>
      </c>
      <c r="K55" s="63">
        <f>VLOOKUP($C55,ROP200F!$C$6:$O$994,4,FALSE)</f>
        <v>0</v>
      </c>
      <c r="L55" s="63">
        <f>VLOOKUP($C55,'ROP100'!$B$6:$P$565,6,FALSE)</f>
        <v>0</v>
      </c>
      <c r="M55" s="63">
        <f t="shared" si="3"/>
        <v>3207</v>
      </c>
      <c r="N55" s="63">
        <f>VLOOKUP($C55,ROP200F!$C$6:$O$994,5,FALSE)</f>
        <v>0</v>
      </c>
      <c r="O55" s="63">
        <f>VLOOKUP($C55,'ROP100'!$B$6:$P$565,7,FALSE)</f>
        <v>0</v>
      </c>
      <c r="P55" s="63">
        <f t="shared" si="4"/>
        <v>3207</v>
      </c>
      <c r="Q55" s="63">
        <f>VLOOKUP($C55,ROP200F!$C$6:$O$994,6,FALSE)</f>
        <v>0</v>
      </c>
      <c r="R55" s="63">
        <f>VLOOKUP($C55,'ROP100'!$B$6:$P$565,8,FALSE)</f>
        <v>0</v>
      </c>
      <c r="S55" s="63">
        <f t="shared" si="5"/>
        <v>3207</v>
      </c>
      <c r="T55" s="63">
        <f>VLOOKUP($C55,ROP200F!$C$6:$O$994,7,FALSE)</f>
        <v>3546</v>
      </c>
      <c r="U55" s="63">
        <f>VLOOKUP($C55,'ROP100'!$B$6:$P$565,9,FALSE)</f>
        <v>5000</v>
      </c>
      <c r="V55" s="63">
        <f t="shared" si="6"/>
        <v>4661</v>
      </c>
      <c r="W55" s="63">
        <f>VLOOKUP($C55,ROP200F!$C$6:$O$994,8,FALSE)</f>
        <v>0</v>
      </c>
      <c r="X55" s="63">
        <f>VLOOKUP($C55,'ROP100'!$B$6:$P$565,10,FALSE)</f>
        <v>0</v>
      </c>
      <c r="Y55" s="63">
        <f t="shared" si="7"/>
        <v>4661</v>
      </c>
      <c r="Z55" s="63">
        <f>VLOOKUP($C55,ROP200F!$C$6:$O$994,9,FALSE)</f>
        <v>0</v>
      </c>
      <c r="AA55" s="63">
        <f>VLOOKUP($C55,'ROP100'!$B$6:$P$565,11,FALSE)</f>
        <v>0</v>
      </c>
      <c r="AB55" s="63">
        <f t="shared" si="8"/>
        <v>4661</v>
      </c>
      <c r="AC55" s="63">
        <f>VLOOKUP($C55,ROP200F!$C$6:$O$994,10,FALSE)</f>
        <v>0</v>
      </c>
      <c r="AD55" s="63">
        <f>VLOOKUP($C55,'ROP100'!$B$6:$P$565,12,FALSE)</f>
        <v>0</v>
      </c>
      <c r="AE55" s="63">
        <f t="shared" si="9"/>
        <v>4661</v>
      </c>
      <c r="AF55" s="63">
        <f>VLOOKUP($C55,ROP200F!$C$6:$O$994,11,FALSE)</f>
        <v>2364</v>
      </c>
      <c r="AG55" s="63">
        <f>VLOOKUP($C55,'ROP100'!$B$6:$P$565,13,FALSE)</f>
        <v>0</v>
      </c>
      <c r="AH55" s="63">
        <f t="shared" si="10"/>
        <v>2297</v>
      </c>
      <c r="AI55" s="63">
        <f>VLOOKUP($C55,ROP200F!$C$6:$O$994,12,FALSE)</f>
        <v>0</v>
      </c>
      <c r="AJ55" s="63">
        <f>VLOOKUP($C55,'ROP100'!$B$6:$P$565,14,FALSE)</f>
        <v>0</v>
      </c>
      <c r="AK55" s="63">
        <f t="shared" si="11"/>
        <v>2297</v>
      </c>
      <c r="AL55" s="63">
        <f>VLOOKUP($C55,ROP200F!$C$6:$O$994,13,FALSE)</f>
        <v>0</v>
      </c>
      <c r="AM55" s="63">
        <f>VLOOKUP($C55,'ROP100'!$B$6:$P$565,15,FALSE)</f>
        <v>0</v>
      </c>
      <c r="AN55" s="63">
        <f t="shared" si="12"/>
        <v>2297</v>
      </c>
      <c r="AO55" s="58">
        <f t="shared" si="13"/>
        <v>9062</v>
      </c>
      <c r="AP55" s="58">
        <f t="shared" si="14"/>
        <v>10000</v>
      </c>
    </row>
    <row r="56" spans="1:42" hidden="1" x14ac:dyDescent="0.35">
      <c r="A56" s="64">
        <f t="shared" si="15"/>
        <v>48</v>
      </c>
      <c r="B56" s="65" t="s">
        <v>54</v>
      </c>
      <c r="C56" s="65" t="s">
        <v>55</v>
      </c>
      <c r="D56" s="66">
        <f>VLOOKUP($C56,'End Stock 2024'!$B$7:$C$1030,2,FALSE)</f>
        <v>3169</v>
      </c>
      <c r="E56" s="63">
        <f>VLOOKUP($C56,ROP200F!$C$6:$O$994,2,FALSE)</f>
        <v>0</v>
      </c>
      <c r="F56" s="63">
        <f>VLOOKUP($C56,'ROP100'!$B$6:$P$565,4,FALSE)</f>
        <v>0</v>
      </c>
      <c r="G56" s="63">
        <f t="shared" si="1"/>
        <v>3169</v>
      </c>
      <c r="H56" s="63">
        <f>VLOOKUP($C56,ROP200F!$C$6:$O$994,3,FALSE)</f>
        <v>2835</v>
      </c>
      <c r="I56" s="63">
        <f>VLOOKUP($C56,'ROP100'!$B$6:$P$565,5,FALSE)</f>
        <v>6000</v>
      </c>
      <c r="J56" s="63">
        <f t="shared" si="2"/>
        <v>6334</v>
      </c>
      <c r="K56" s="63">
        <f>VLOOKUP($C56,ROP200F!$C$6:$O$994,4,FALSE)</f>
        <v>2835</v>
      </c>
      <c r="L56" s="63">
        <f>VLOOKUP($C56,'ROP100'!$B$6:$P$565,6,FALSE)</f>
        <v>0</v>
      </c>
      <c r="M56" s="63">
        <f t="shared" si="3"/>
        <v>3499</v>
      </c>
      <c r="N56" s="63">
        <f>VLOOKUP($C56,ROP200F!$C$6:$O$994,5,FALSE)</f>
        <v>0</v>
      </c>
      <c r="O56" s="63">
        <f>VLOOKUP($C56,'ROP100'!$B$6:$P$565,7,FALSE)</f>
        <v>0</v>
      </c>
      <c r="P56" s="63">
        <f t="shared" si="4"/>
        <v>3499</v>
      </c>
      <c r="Q56" s="63">
        <f>VLOOKUP($C56,ROP200F!$C$6:$O$994,6,FALSE)</f>
        <v>0</v>
      </c>
      <c r="R56" s="63">
        <f>VLOOKUP($C56,'ROP100'!$B$6:$P$565,8,FALSE)</f>
        <v>0</v>
      </c>
      <c r="S56" s="63">
        <f t="shared" si="5"/>
        <v>3499</v>
      </c>
      <c r="T56" s="63">
        <f>VLOOKUP($C56,ROP200F!$C$6:$O$994,7,FALSE)</f>
        <v>2835</v>
      </c>
      <c r="U56" s="63">
        <f>VLOOKUP($C56,'ROP100'!$B$6:$P$565,9,FALSE)</f>
        <v>6000</v>
      </c>
      <c r="V56" s="63">
        <f t="shared" si="6"/>
        <v>6664</v>
      </c>
      <c r="W56" s="63">
        <f>VLOOKUP($C56,ROP200F!$C$6:$O$994,8,FALSE)</f>
        <v>0</v>
      </c>
      <c r="X56" s="63">
        <f>VLOOKUP($C56,'ROP100'!$B$6:$P$565,10,FALSE)</f>
        <v>0</v>
      </c>
      <c r="Y56" s="63">
        <f t="shared" si="7"/>
        <v>6664</v>
      </c>
      <c r="Z56" s="63">
        <f>VLOOKUP($C56,ROP200F!$C$6:$O$994,9,FALSE)</f>
        <v>2835</v>
      </c>
      <c r="AA56" s="63">
        <f>VLOOKUP($C56,'ROP100'!$B$6:$P$565,11,FALSE)</f>
        <v>0</v>
      </c>
      <c r="AB56" s="63">
        <f t="shared" si="8"/>
        <v>3829</v>
      </c>
      <c r="AC56" s="63">
        <f>VLOOKUP($C56,ROP200F!$C$6:$O$994,10,FALSE)</f>
        <v>0</v>
      </c>
      <c r="AD56" s="63">
        <f>VLOOKUP($C56,'ROP100'!$B$6:$P$565,12,FALSE)</f>
        <v>0</v>
      </c>
      <c r="AE56" s="63">
        <f t="shared" si="9"/>
        <v>3829</v>
      </c>
      <c r="AF56" s="63">
        <f>VLOOKUP($C56,ROP200F!$C$6:$O$994,11,FALSE)</f>
        <v>0</v>
      </c>
      <c r="AG56" s="63">
        <f>VLOOKUP($C56,'ROP100'!$B$6:$P$565,13,FALSE)</f>
        <v>0</v>
      </c>
      <c r="AH56" s="63">
        <f t="shared" si="10"/>
        <v>3829</v>
      </c>
      <c r="AI56" s="63">
        <f>VLOOKUP($C56,ROP200F!$C$6:$O$994,12,FALSE)</f>
        <v>2835</v>
      </c>
      <c r="AJ56" s="63">
        <f>VLOOKUP($C56,'ROP100'!$B$6:$P$565,14,FALSE)</f>
        <v>6000</v>
      </c>
      <c r="AK56" s="63">
        <f t="shared" si="11"/>
        <v>6994</v>
      </c>
      <c r="AL56" s="63">
        <f>VLOOKUP($C56,ROP200F!$C$6:$O$994,13,FALSE)</f>
        <v>2835</v>
      </c>
      <c r="AM56" s="63">
        <f>VLOOKUP($C56,'ROP100'!$B$6:$P$565,15,FALSE)</f>
        <v>0</v>
      </c>
      <c r="AN56" s="63">
        <f t="shared" si="12"/>
        <v>4159</v>
      </c>
      <c r="AO56" s="58">
        <f t="shared" si="13"/>
        <v>17010</v>
      </c>
      <c r="AP56" s="58">
        <f t="shared" si="14"/>
        <v>18000</v>
      </c>
    </row>
    <row r="57" spans="1:42" hidden="1" x14ac:dyDescent="0.35">
      <c r="A57" s="64">
        <f t="shared" si="15"/>
        <v>49</v>
      </c>
      <c r="B57" s="65" t="s">
        <v>56</v>
      </c>
      <c r="C57" s="65" t="s">
        <v>57</v>
      </c>
      <c r="D57" s="66">
        <f>VLOOKUP($C57,'End Stock 2024'!$B$7:$C$1030,2,FALSE)</f>
        <v>3935</v>
      </c>
      <c r="E57" s="63">
        <f>VLOOKUP($C57,ROP200F!$C$6:$O$994,2,FALSE)</f>
        <v>0</v>
      </c>
      <c r="F57" s="63">
        <f>VLOOKUP($C57,'ROP100'!$B$6:$P$565,4,FALSE)</f>
        <v>0</v>
      </c>
      <c r="G57" s="63">
        <f t="shared" si="1"/>
        <v>3935</v>
      </c>
      <c r="H57" s="63">
        <f>VLOOKUP($C57,ROP200F!$C$6:$O$994,3,FALSE)</f>
        <v>45360</v>
      </c>
      <c r="I57" s="63">
        <f>VLOOKUP($C57,'ROP100'!$B$6:$P$565,5,FALSE)</f>
        <v>46000</v>
      </c>
      <c r="J57" s="63">
        <f t="shared" si="2"/>
        <v>4575</v>
      </c>
      <c r="K57" s="63">
        <f>VLOOKUP($C57,ROP200F!$C$6:$O$994,4,FALSE)</f>
        <v>56700</v>
      </c>
      <c r="L57" s="63">
        <f>VLOOKUP($C57,'ROP100'!$B$6:$P$565,6,FALSE)</f>
        <v>57000</v>
      </c>
      <c r="M57" s="63">
        <f t="shared" si="3"/>
        <v>4875</v>
      </c>
      <c r="N57" s="63">
        <f>VLOOKUP($C57,ROP200F!$C$6:$O$994,5,FALSE)</f>
        <v>0</v>
      </c>
      <c r="O57" s="63">
        <f>VLOOKUP($C57,'ROP100'!$B$6:$P$565,7,FALSE)</f>
        <v>0</v>
      </c>
      <c r="P57" s="63">
        <f t="shared" si="4"/>
        <v>4875</v>
      </c>
      <c r="Q57" s="63">
        <f>VLOOKUP($C57,ROP200F!$C$6:$O$994,6,FALSE)</f>
        <v>56700</v>
      </c>
      <c r="R57" s="63">
        <f>VLOOKUP($C57,'ROP100'!$B$6:$P$565,8,FALSE)</f>
        <v>56000</v>
      </c>
      <c r="S57" s="63">
        <f t="shared" si="5"/>
        <v>4175</v>
      </c>
      <c r="T57" s="63">
        <f>VLOOKUP($C57,ROP200F!$C$6:$O$994,7,FALSE)</f>
        <v>51030</v>
      </c>
      <c r="U57" s="63">
        <f>VLOOKUP($C57,'ROP100'!$B$6:$P$565,9,FALSE)</f>
        <v>51000</v>
      </c>
      <c r="V57" s="63">
        <f t="shared" si="6"/>
        <v>4145</v>
      </c>
      <c r="W57" s="63">
        <f>VLOOKUP($C57,ROP200F!$C$6:$O$994,8,FALSE)</f>
        <v>0</v>
      </c>
      <c r="X57" s="63">
        <f>VLOOKUP($C57,'ROP100'!$B$6:$P$565,10,FALSE)</f>
        <v>0</v>
      </c>
      <c r="Y57" s="63">
        <f t="shared" si="7"/>
        <v>4145</v>
      </c>
      <c r="Z57" s="63">
        <f>VLOOKUP($C57,ROP200F!$C$6:$O$994,9,FALSE)</f>
        <v>62370</v>
      </c>
      <c r="AA57" s="63">
        <f>VLOOKUP($C57,'ROP100'!$B$6:$P$565,11,FALSE)</f>
        <v>62000</v>
      </c>
      <c r="AB57" s="63">
        <f t="shared" si="8"/>
        <v>3775</v>
      </c>
      <c r="AC57" s="63">
        <f>VLOOKUP($C57,ROP200F!$C$6:$O$994,10,FALSE)</f>
        <v>51030</v>
      </c>
      <c r="AD57" s="63">
        <f>VLOOKUP($C57,'ROP100'!$B$6:$P$565,12,FALSE)</f>
        <v>51000</v>
      </c>
      <c r="AE57" s="63">
        <f t="shared" si="9"/>
        <v>3745</v>
      </c>
      <c r="AF57" s="63">
        <f>VLOOKUP($C57,ROP200F!$C$6:$O$994,11,FALSE)</f>
        <v>0</v>
      </c>
      <c r="AG57" s="63">
        <f>VLOOKUP($C57,'ROP100'!$B$6:$P$565,13,FALSE)</f>
        <v>0</v>
      </c>
      <c r="AH57" s="63">
        <f t="shared" si="10"/>
        <v>3745</v>
      </c>
      <c r="AI57" s="63">
        <f>VLOOKUP($C57,ROP200F!$C$6:$O$994,12,FALSE)</f>
        <v>62370</v>
      </c>
      <c r="AJ57" s="63">
        <f>VLOOKUP($C57,'ROP100'!$B$6:$P$565,14,FALSE)</f>
        <v>63000</v>
      </c>
      <c r="AK57" s="63">
        <f t="shared" si="11"/>
        <v>4375</v>
      </c>
      <c r="AL57" s="63">
        <f>VLOOKUP($C57,ROP200F!$C$6:$O$994,13,FALSE)</f>
        <v>68040</v>
      </c>
      <c r="AM57" s="63">
        <f>VLOOKUP($C57,'ROP100'!$B$6:$P$565,15,FALSE)</f>
        <v>68000</v>
      </c>
      <c r="AN57" s="63">
        <f t="shared" si="12"/>
        <v>4335</v>
      </c>
      <c r="AO57" s="58">
        <f t="shared" si="13"/>
        <v>453600</v>
      </c>
      <c r="AP57" s="58">
        <f t="shared" si="14"/>
        <v>454000</v>
      </c>
    </row>
    <row r="58" spans="1:42" hidden="1" x14ac:dyDescent="0.35">
      <c r="A58" s="64">
        <f t="shared" si="15"/>
        <v>50</v>
      </c>
      <c r="B58" s="65" t="s">
        <v>58</v>
      </c>
      <c r="C58" s="65" t="s">
        <v>59</v>
      </c>
      <c r="D58" s="66">
        <f>VLOOKUP($C58,'End Stock 2024'!$B$7:$C$1030,2,FALSE)</f>
        <v>4445</v>
      </c>
      <c r="E58" s="63">
        <f>VLOOKUP($C58,ROP200F!$C$6:$O$994,2,FALSE)</f>
        <v>0</v>
      </c>
      <c r="F58" s="63">
        <f>VLOOKUP($C58,'ROP100'!$B$6:$P$565,4,FALSE)</f>
        <v>0</v>
      </c>
      <c r="G58" s="63">
        <f t="shared" si="1"/>
        <v>4445</v>
      </c>
      <c r="H58" s="63">
        <f>VLOOKUP($C58,ROP200F!$C$6:$O$994,3,FALSE)</f>
        <v>0</v>
      </c>
      <c r="I58" s="63">
        <f>VLOOKUP($C58,'ROP100'!$B$6:$P$565,5,FALSE)</f>
        <v>0</v>
      </c>
      <c r="J58" s="63">
        <f t="shared" si="2"/>
        <v>4445</v>
      </c>
      <c r="K58" s="63">
        <f>VLOOKUP($C58,ROP200F!$C$6:$O$994,4,FALSE)</f>
        <v>0</v>
      </c>
      <c r="L58" s="63">
        <f>VLOOKUP($C58,'ROP100'!$B$6:$P$565,6,FALSE)</f>
        <v>0</v>
      </c>
      <c r="M58" s="63">
        <f t="shared" si="3"/>
        <v>4445</v>
      </c>
      <c r="N58" s="63">
        <f>VLOOKUP($C58,ROP200F!$C$6:$O$994,5,FALSE)</f>
        <v>0</v>
      </c>
      <c r="O58" s="63">
        <f>VLOOKUP($C58,'ROP100'!$B$6:$P$565,7,FALSE)</f>
        <v>0</v>
      </c>
      <c r="P58" s="63">
        <f t="shared" si="4"/>
        <v>4445</v>
      </c>
      <c r="Q58" s="63">
        <f>VLOOKUP($C58,ROP200F!$C$6:$O$994,6,FALSE)</f>
        <v>0</v>
      </c>
      <c r="R58" s="63">
        <f>VLOOKUP($C58,'ROP100'!$B$6:$P$565,8,FALSE)</f>
        <v>0</v>
      </c>
      <c r="S58" s="63">
        <f t="shared" si="5"/>
        <v>4445</v>
      </c>
      <c r="T58" s="63">
        <f>VLOOKUP($C58,ROP200F!$C$6:$O$994,7,FALSE)</f>
        <v>0</v>
      </c>
      <c r="U58" s="63">
        <f>VLOOKUP($C58,'ROP100'!$B$6:$P$565,9,FALSE)</f>
        <v>0</v>
      </c>
      <c r="V58" s="63">
        <f t="shared" si="6"/>
        <v>4445</v>
      </c>
      <c r="W58" s="63">
        <f>VLOOKUP($C58,ROP200F!$C$6:$O$994,8,FALSE)</f>
        <v>0</v>
      </c>
      <c r="X58" s="63">
        <f>VLOOKUP($C58,'ROP100'!$B$6:$P$565,10,FALSE)</f>
        <v>0</v>
      </c>
      <c r="Y58" s="63">
        <f t="shared" si="7"/>
        <v>4445</v>
      </c>
      <c r="Z58" s="63">
        <f>VLOOKUP($C58,ROP200F!$C$6:$O$994,9,FALSE)</f>
        <v>0</v>
      </c>
      <c r="AA58" s="63">
        <f>VLOOKUP($C58,'ROP100'!$B$6:$P$565,11,FALSE)</f>
        <v>0</v>
      </c>
      <c r="AB58" s="63">
        <f t="shared" si="8"/>
        <v>4445</v>
      </c>
      <c r="AC58" s="63">
        <f>VLOOKUP($C58,ROP200F!$C$6:$O$994,10,FALSE)</f>
        <v>0</v>
      </c>
      <c r="AD58" s="63">
        <f>VLOOKUP($C58,'ROP100'!$B$6:$P$565,12,FALSE)</f>
        <v>0</v>
      </c>
      <c r="AE58" s="63">
        <f t="shared" si="9"/>
        <v>4445</v>
      </c>
      <c r="AF58" s="63">
        <f>VLOOKUP($C58,ROP200F!$C$6:$O$994,11,FALSE)</f>
        <v>2384</v>
      </c>
      <c r="AG58" s="63">
        <f>VLOOKUP($C58,'ROP100'!$B$6:$P$565,13,FALSE)</f>
        <v>5000</v>
      </c>
      <c r="AH58" s="63">
        <f t="shared" si="10"/>
        <v>7061</v>
      </c>
      <c r="AI58" s="63">
        <f>VLOOKUP($C58,ROP200F!$C$6:$O$994,12,FALSE)</f>
        <v>0</v>
      </c>
      <c r="AJ58" s="63">
        <f>VLOOKUP($C58,'ROP100'!$B$6:$P$565,14,FALSE)</f>
        <v>0</v>
      </c>
      <c r="AK58" s="63">
        <f t="shared" si="11"/>
        <v>7061</v>
      </c>
      <c r="AL58" s="63">
        <f>VLOOKUP($C58,ROP200F!$C$6:$O$994,13,FALSE)</f>
        <v>0</v>
      </c>
      <c r="AM58" s="63">
        <f>VLOOKUP($C58,'ROP100'!$B$6:$P$565,15,FALSE)</f>
        <v>0</v>
      </c>
      <c r="AN58" s="63">
        <f t="shared" si="12"/>
        <v>7061</v>
      </c>
      <c r="AO58" s="58">
        <f t="shared" si="13"/>
        <v>2384</v>
      </c>
      <c r="AP58" s="58">
        <f t="shared" si="14"/>
        <v>5000</v>
      </c>
    </row>
    <row r="59" spans="1:42" hidden="1" x14ac:dyDescent="0.35">
      <c r="A59" s="64">
        <f t="shared" si="15"/>
        <v>51</v>
      </c>
      <c r="B59" t="s">
        <v>1984</v>
      </c>
      <c r="C59" s="65" t="s">
        <v>1957</v>
      </c>
      <c r="D59" s="66">
        <f>VLOOKUP($C59,'End Stock 2024'!$B$7:$C$1030,2,FALSE)</f>
        <v>5000</v>
      </c>
      <c r="E59" s="63">
        <f>VLOOKUP($C59,ROP200F!$C$6:$O$994,2,FALSE)</f>
        <v>0</v>
      </c>
      <c r="F59" s="63">
        <f>VLOOKUP($C59,'ROP100'!$B$6:$P$565,4,FALSE)</f>
        <v>0</v>
      </c>
      <c r="G59" s="63">
        <f t="shared" si="1"/>
        <v>5000</v>
      </c>
      <c r="H59" s="63">
        <f>VLOOKUP($C59,ROP200F!$C$6:$O$994,3,FALSE)</f>
        <v>0</v>
      </c>
      <c r="I59" s="63">
        <f>VLOOKUP($C59,'ROP100'!$B$6:$P$565,5,FALSE)</f>
        <v>0</v>
      </c>
      <c r="J59" s="63">
        <f t="shared" si="2"/>
        <v>5000</v>
      </c>
      <c r="K59" s="63">
        <f>VLOOKUP($C59,ROP200F!$C$6:$O$994,4,FALSE)</f>
        <v>0</v>
      </c>
      <c r="L59" s="63">
        <f>VLOOKUP($C59,'ROP100'!$B$6:$P$565,6,FALSE)</f>
        <v>0</v>
      </c>
      <c r="M59" s="63">
        <f t="shared" si="3"/>
        <v>5000</v>
      </c>
      <c r="N59" s="63">
        <f>VLOOKUP($C59,ROP200F!$C$6:$O$994,5,FALSE)</f>
        <v>0</v>
      </c>
      <c r="O59" s="63">
        <f>VLOOKUP($C59,'ROP100'!$B$6:$P$565,7,FALSE)</f>
        <v>0</v>
      </c>
      <c r="P59" s="63">
        <f t="shared" si="4"/>
        <v>5000</v>
      </c>
      <c r="Q59" s="63">
        <f>VLOOKUP($C59,ROP200F!$C$6:$O$994,6,FALSE)</f>
        <v>0</v>
      </c>
      <c r="R59" s="63">
        <f>VLOOKUP($C59,'ROP100'!$B$6:$P$565,8,FALSE)</f>
        <v>0</v>
      </c>
      <c r="S59" s="63">
        <f t="shared" si="5"/>
        <v>5000</v>
      </c>
      <c r="T59" s="63">
        <f>VLOOKUP($C59,ROP200F!$C$6:$O$994,7,FALSE)</f>
        <v>0</v>
      </c>
      <c r="U59" s="63">
        <f>VLOOKUP($C59,'ROP100'!$B$6:$P$565,9,FALSE)</f>
        <v>0</v>
      </c>
      <c r="V59" s="63">
        <f t="shared" si="6"/>
        <v>5000</v>
      </c>
      <c r="W59" s="63">
        <f>VLOOKUP($C59,ROP200F!$C$6:$O$994,8,FALSE)</f>
        <v>0</v>
      </c>
      <c r="X59" s="63">
        <f>VLOOKUP($C59,'ROP100'!$B$6:$P$565,10,FALSE)</f>
        <v>0</v>
      </c>
      <c r="Y59" s="63">
        <f t="shared" si="7"/>
        <v>5000</v>
      </c>
      <c r="Z59" s="63">
        <f>VLOOKUP($C59,ROP200F!$C$6:$O$994,9,FALSE)</f>
        <v>2384</v>
      </c>
      <c r="AA59" s="63">
        <f>VLOOKUP($C59,'ROP100'!$B$6:$P$565,11,FALSE)</f>
        <v>5000</v>
      </c>
      <c r="AB59" s="63">
        <f t="shared" si="8"/>
        <v>7616</v>
      </c>
      <c r="AC59" s="63">
        <f>VLOOKUP($C59,ROP200F!$C$6:$O$994,10,FALSE)</f>
        <v>0</v>
      </c>
      <c r="AD59" s="63">
        <f>VLOOKUP($C59,'ROP100'!$B$6:$P$565,12,FALSE)</f>
        <v>0</v>
      </c>
      <c r="AE59" s="63">
        <f t="shared" si="9"/>
        <v>7616</v>
      </c>
      <c r="AF59" s="63">
        <f>VLOOKUP($C59,ROP200F!$C$6:$O$994,11,FALSE)</f>
        <v>0</v>
      </c>
      <c r="AG59" s="63">
        <f>VLOOKUP($C59,'ROP100'!$B$6:$P$565,13,FALSE)</f>
        <v>0</v>
      </c>
      <c r="AH59" s="63">
        <f t="shared" si="10"/>
        <v>7616</v>
      </c>
      <c r="AI59" s="63">
        <f>VLOOKUP($C59,ROP200F!$C$6:$O$994,12,FALSE)</f>
        <v>2384</v>
      </c>
      <c r="AJ59" s="63">
        <f>VLOOKUP($C59,'ROP100'!$B$6:$P$565,14,FALSE)</f>
        <v>0</v>
      </c>
      <c r="AK59" s="63">
        <f t="shared" si="11"/>
        <v>5232</v>
      </c>
      <c r="AL59" s="63">
        <f>VLOOKUP($C59,ROP200F!$C$6:$O$994,13,FALSE)</f>
        <v>0</v>
      </c>
      <c r="AM59" s="63">
        <f>VLOOKUP($C59,'ROP100'!$B$6:$P$565,15,FALSE)</f>
        <v>0</v>
      </c>
      <c r="AN59" s="63">
        <f t="shared" si="12"/>
        <v>5232</v>
      </c>
      <c r="AO59" s="58">
        <f t="shared" si="13"/>
        <v>4768</v>
      </c>
      <c r="AP59" s="58">
        <f t="shared" si="14"/>
        <v>5000</v>
      </c>
    </row>
    <row r="60" spans="1:42" hidden="1" x14ac:dyDescent="0.35">
      <c r="A60" s="64">
        <f t="shared" si="15"/>
        <v>52</v>
      </c>
      <c r="B60" s="65" t="s">
        <v>58</v>
      </c>
      <c r="C60" s="65" t="s">
        <v>60</v>
      </c>
      <c r="D60" s="66">
        <f>VLOOKUP($C60,'End Stock 2024'!$B$7:$C$1030,2,FALSE)</f>
        <v>2527</v>
      </c>
      <c r="E60" s="63">
        <f>VLOOKUP($C60,ROP200F!$C$6:$O$994,2,FALSE)</f>
        <v>0</v>
      </c>
      <c r="F60" s="63">
        <f>VLOOKUP($C60,'ROP100'!$B$6:$P$565,4,FALSE)</f>
        <v>0</v>
      </c>
      <c r="G60" s="63">
        <f t="shared" si="1"/>
        <v>2527</v>
      </c>
      <c r="H60" s="63">
        <f>VLOOKUP($C60,ROP200F!$C$6:$O$994,3,FALSE)</f>
        <v>0</v>
      </c>
      <c r="I60" s="63">
        <f>VLOOKUP($C60,'ROP100'!$B$6:$P$565,5,FALSE)</f>
        <v>0</v>
      </c>
      <c r="J60" s="63">
        <f t="shared" si="2"/>
        <v>2527</v>
      </c>
      <c r="K60" s="63">
        <f>VLOOKUP($C60,ROP200F!$C$6:$O$994,4,FALSE)</f>
        <v>0</v>
      </c>
      <c r="L60" s="63">
        <f>VLOOKUP($C60,'ROP100'!$B$6:$P$565,6,FALSE)</f>
        <v>0</v>
      </c>
      <c r="M60" s="63">
        <f t="shared" si="3"/>
        <v>2527</v>
      </c>
      <c r="N60" s="63">
        <f>VLOOKUP($C60,ROP200F!$C$6:$O$994,5,FALSE)</f>
        <v>0</v>
      </c>
      <c r="O60" s="63">
        <f>VLOOKUP($C60,'ROP100'!$B$6:$P$565,7,FALSE)</f>
        <v>0</v>
      </c>
      <c r="P60" s="63">
        <f t="shared" si="4"/>
        <v>2527</v>
      </c>
      <c r="Q60" s="63">
        <f>VLOOKUP($C60,ROP200F!$C$6:$O$994,6,FALSE)</f>
        <v>0</v>
      </c>
      <c r="R60" s="63">
        <f>VLOOKUP($C60,'ROP100'!$B$6:$P$565,8,FALSE)</f>
        <v>0</v>
      </c>
      <c r="S60" s="63">
        <f t="shared" si="5"/>
        <v>2527</v>
      </c>
      <c r="T60" s="63">
        <f>VLOOKUP($C60,ROP200F!$C$6:$O$994,7,FALSE)</f>
        <v>0</v>
      </c>
      <c r="U60" s="63">
        <f>VLOOKUP($C60,'ROP100'!$B$6:$P$565,9,FALSE)</f>
        <v>0</v>
      </c>
      <c r="V60" s="63">
        <f t="shared" si="6"/>
        <v>2527</v>
      </c>
      <c r="W60" s="63">
        <f>VLOOKUP($C60,ROP200F!$C$6:$O$994,8,FALSE)</f>
        <v>0</v>
      </c>
      <c r="X60" s="63">
        <f>VLOOKUP($C60,'ROP100'!$B$6:$P$565,10,FALSE)</f>
        <v>0</v>
      </c>
      <c r="Y60" s="63">
        <f t="shared" si="7"/>
        <v>2527</v>
      </c>
      <c r="Z60" s="63">
        <f>VLOOKUP($C60,ROP200F!$C$6:$O$994,9,FALSE)</f>
        <v>0</v>
      </c>
      <c r="AA60" s="63">
        <f>VLOOKUP($C60,'ROP100'!$B$6:$P$565,11,FALSE)</f>
        <v>0</v>
      </c>
      <c r="AB60" s="63">
        <f t="shared" si="8"/>
        <v>2527</v>
      </c>
      <c r="AC60" s="63">
        <f>VLOOKUP($C60,ROP200F!$C$6:$O$994,10,FALSE)</f>
        <v>0</v>
      </c>
      <c r="AD60" s="63">
        <f>VLOOKUP($C60,'ROP100'!$B$6:$P$565,12,FALSE)</f>
        <v>0</v>
      </c>
      <c r="AE60" s="63">
        <f t="shared" si="9"/>
        <v>2527</v>
      </c>
      <c r="AF60" s="63">
        <f>VLOOKUP($C60,ROP200F!$C$6:$O$994,11,FALSE)</f>
        <v>2384</v>
      </c>
      <c r="AG60" s="63">
        <f>VLOOKUP($C60,'ROP100'!$B$6:$P$565,13,FALSE)</f>
        <v>5000</v>
      </c>
      <c r="AH60" s="63">
        <f t="shared" si="10"/>
        <v>5143</v>
      </c>
      <c r="AI60" s="63">
        <f>VLOOKUP($C60,ROP200F!$C$6:$O$994,12,FALSE)</f>
        <v>0</v>
      </c>
      <c r="AJ60" s="63">
        <f>VLOOKUP($C60,'ROP100'!$B$6:$P$565,14,FALSE)</f>
        <v>0</v>
      </c>
      <c r="AK60" s="63">
        <f t="shared" si="11"/>
        <v>5143</v>
      </c>
      <c r="AL60" s="63">
        <f>VLOOKUP($C60,ROP200F!$C$6:$O$994,13,FALSE)</f>
        <v>0</v>
      </c>
      <c r="AM60" s="63">
        <f>VLOOKUP($C60,'ROP100'!$B$6:$P$565,15,FALSE)</f>
        <v>0</v>
      </c>
      <c r="AN60" s="63">
        <f t="shared" si="12"/>
        <v>5143</v>
      </c>
      <c r="AO60" s="58">
        <f t="shared" si="13"/>
        <v>2384</v>
      </c>
      <c r="AP60" s="58">
        <f t="shared" si="14"/>
        <v>5000</v>
      </c>
    </row>
    <row r="61" spans="1:42" hidden="1" x14ac:dyDescent="0.35">
      <c r="A61" s="64">
        <f t="shared" si="15"/>
        <v>53</v>
      </c>
      <c r="B61" s="65" t="s">
        <v>61</v>
      </c>
      <c r="C61" s="65" t="s">
        <v>62</v>
      </c>
      <c r="D61" s="66">
        <f>VLOOKUP($C61,'End Stock 2024'!$B$7:$C$1030,2,FALSE)</f>
        <v>150</v>
      </c>
      <c r="E61" s="63">
        <f>VLOOKUP($C61,ROP200F!$C$6:$O$994,2,FALSE)</f>
        <v>0</v>
      </c>
      <c r="F61" s="63">
        <f>VLOOKUP($C61,'ROP100'!$B$6:$P$565,4,FALSE)</f>
        <v>0</v>
      </c>
      <c r="G61" s="63">
        <f t="shared" si="1"/>
        <v>150</v>
      </c>
      <c r="H61" s="63">
        <f>VLOOKUP($C61,ROP200F!$C$6:$O$994,3,FALSE)</f>
        <v>266</v>
      </c>
      <c r="I61" s="63">
        <f>VLOOKUP($C61,'ROP100'!$B$6:$P$565,5,FALSE)</f>
        <v>5000</v>
      </c>
      <c r="J61" s="63">
        <f t="shared" si="2"/>
        <v>4884</v>
      </c>
      <c r="K61" s="63">
        <f>VLOOKUP($C61,ROP200F!$C$6:$O$994,4,FALSE)</f>
        <v>0</v>
      </c>
      <c r="L61" s="63">
        <f>VLOOKUP($C61,'ROP100'!$B$6:$P$565,6,FALSE)</f>
        <v>0</v>
      </c>
      <c r="M61" s="63">
        <f t="shared" si="3"/>
        <v>4884</v>
      </c>
      <c r="N61" s="63">
        <f>VLOOKUP($C61,ROP200F!$C$6:$O$994,5,FALSE)</f>
        <v>639</v>
      </c>
      <c r="O61" s="63">
        <f>VLOOKUP($C61,'ROP100'!$B$6:$P$565,7,FALSE)</f>
        <v>0</v>
      </c>
      <c r="P61" s="63">
        <f t="shared" si="4"/>
        <v>4245</v>
      </c>
      <c r="Q61" s="63">
        <f>VLOOKUP($C61,ROP200F!$C$6:$O$994,6,FALSE)</f>
        <v>491</v>
      </c>
      <c r="R61" s="63">
        <f>VLOOKUP($C61,'ROP100'!$B$6:$P$565,8,FALSE)</f>
        <v>0</v>
      </c>
      <c r="S61" s="63">
        <f t="shared" si="5"/>
        <v>3754</v>
      </c>
      <c r="T61" s="63">
        <f>VLOOKUP($C61,ROP200F!$C$6:$O$994,7,FALSE)</f>
        <v>0</v>
      </c>
      <c r="U61" s="63">
        <f>VLOOKUP($C61,'ROP100'!$B$6:$P$565,9,FALSE)</f>
        <v>0</v>
      </c>
      <c r="V61" s="63">
        <f t="shared" si="6"/>
        <v>3754</v>
      </c>
      <c r="W61" s="63">
        <f>VLOOKUP($C61,ROP200F!$C$6:$O$994,8,FALSE)</f>
        <v>228</v>
      </c>
      <c r="X61" s="63">
        <f>VLOOKUP($C61,'ROP100'!$B$6:$P$565,10,FALSE)</f>
        <v>0</v>
      </c>
      <c r="Y61" s="63">
        <f t="shared" si="7"/>
        <v>3526</v>
      </c>
      <c r="Z61" s="63">
        <f>VLOOKUP($C61,ROP200F!$C$6:$O$994,9,FALSE)</f>
        <v>0</v>
      </c>
      <c r="AA61" s="63">
        <f>VLOOKUP($C61,'ROP100'!$B$6:$P$565,11,FALSE)</f>
        <v>0</v>
      </c>
      <c r="AB61" s="63">
        <f t="shared" si="8"/>
        <v>3526</v>
      </c>
      <c r="AC61" s="63">
        <f>VLOOKUP($C61,ROP200F!$C$6:$O$994,10,FALSE)</f>
        <v>639</v>
      </c>
      <c r="AD61" s="63">
        <f>VLOOKUP($C61,'ROP100'!$B$6:$P$565,12,FALSE)</f>
        <v>0</v>
      </c>
      <c r="AE61" s="63">
        <f t="shared" si="9"/>
        <v>2887</v>
      </c>
      <c r="AF61" s="63">
        <f>VLOOKUP($C61,ROP200F!$C$6:$O$994,11,FALSE)</f>
        <v>0</v>
      </c>
      <c r="AG61" s="63">
        <f>VLOOKUP($C61,'ROP100'!$B$6:$P$565,13,FALSE)</f>
        <v>0</v>
      </c>
      <c r="AH61" s="63">
        <f t="shared" si="10"/>
        <v>2887</v>
      </c>
      <c r="AI61" s="63">
        <f>VLOOKUP($C61,ROP200F!$C$6:$O$994,12,FALSE)</f>
        <v>0</v>
      </c>
      <c r="AJ61" s="63">
        <f>VLOOKUP($C61,'ROP100'!$B$6:$P$565,14,FALSE)</f>
        <v>0</v>
      </c>
      <c r="AK61" s="63">
        <f t="shared" si="11"/>
        <v>2887</v>
      </c>
      <c r="AL61" s="63">
        <f>VLOOKUP($C61,ROP200F!$C$6:$O$994,13,FALSE)</f>
        <v>491</v>
      </c>
      <c r="AM61" s="63">
        <f>VLOOKUP($C61,'ROP100'!$B$6:$P$565,15,FALSE)</f>
        <v>0</v>
      </c>
      <c r="AN61" s="63">
        <f t="shared" si="12"/>
        <v>2396</v>
      </c>
      <c r="AO61" s="58">
        <f t="shared" si="13"/>
        <v>2754</v>
      </c>
      <c r="AP61" s="58">
        <f t="shared" si="14"/>
        <v>5000</v>
      </c>
    </row>
    <row r="62" spans="1:42" hidden="1" x14ac:dyDescent="0.35">
      <c r="A62" s="64">
        <f t="shared" si="15"/>
        <v>54</v>
      </c>
      <c r="B62" s="65" t="s">
        <v>63</v>
      </c>
      <c r="C62" s="65" t="s">
        <v>64</v>
      </c>
      <c r="D62" s="66">
        <f>VLOOKUP($C62,'End Stock 2024'!$B$7:$C$1030,2,FALSE)</f>
        <v>10192</v>
      </c>
      <c r="E62" s="63">
        <f>VLOOKUP($C62,ROP200F!$C$6:$O$994,2,FALSE)</f>
        <v>25619</v>
      </c>
      <c r="F62" s="63">
        <f>VLOOKUP($C62,'ROP100'!$B$6:$P$565,4,FALSE)</f>
        <v>26000</v>
      </c>
      <c r="G62" s="63">
        <f t="shared" si="1"/>
        <v>10573</v>
      </c>
      <c r="H62" s="63">
        <f>VLOOKUP($C62,ROP200F!$C$6:$O$994,3,FALSE)</f>
        <v>11318</v>
      </c>
      <c r="I62" s="63">
        <f>VLOOKUP($C62,'ROP100'!$B$6:$P$565,5,FALSE)</f>
        <v>11000</v>
      </c>
      <c r="J62" s="63">
        <f t="shared" si="2"/>
        <v>10255</v>
      </c>
      <c r="K62" s="63">
        <f>VLOOKUP($C62,ROP200F!$C$6:$O$994,4,FALSE)</f>
        <v>13792</v>
      </c>
      <c r="L62" s="63">
        <f>VLOOKUP($C62,'ROP100'!$B$6:$P$565,6,FALSE)</f>
        <v>14000</v>
      </c>
      <c r="M62" s="63">
        <f t="shared" si="3"/>
        <v>10463</v>
      </c>
      <c r="N62" s="63">
        <f>VLOOKUP($C62,ROP200F!$C$6:$O$994,5,FALSE)</f>
        <v>30077</v>
      </c>
      <c r="O62" s="63">
        <f>VLOOKUP($C62,'ROP100'!$B$6:$P$565,7,FALSE)</f>
        <v>30000</v>
      </c>
      <c r="P62" s="63">
        <f t="shared" si="4"/>
        <v>10386</v>
      </c>
      <c r="Q62" s="63">
        <f>VLOOKUP($C62,ROP200F!$C$6:$O$994,6,FALSE)</f>
        <v>28400</v>
      </c>
      <c r="R62" s="63">
        <f>VLOOKUP($C62,'ROP100'!$B$6:$P$565,8,FALSE)</f>
        <v>29000</v>
      </c>
      <c r="S62" s="63">
        <f t="shared" si="5"/>
        <v>10986</v>
      </c>
      <c r="T62" s="63">
        <f>VLOOKUP($C62,ROP200F!$C$6:$O$994,7,FALSE)</f>
        <v>18646</v>
      </c>
      <c r="U62" s="63">
        <f>VLOOKUP($C62,'ROP100'!$B$6:$P$565,9,FALSE)</f>
        <v>18000</v>
      </c>
      <c r="V62" s="63">
        <f t="shared" si="6"/>
        <v>10340</v>
      </c>
      <c r="W62" s="63">
        <f>VLOOKUP($C62,ROP200F!$C$6:$O$994,8,FALSE)</f>
        <v>10899</v>
      </c>
      <c r="X62" s="63">
        <f>VLOOKUP($C62,'ROP100'!$B$6:$P$565,10,FALSE)</f>
        <v>11000</v>
      </c>
      <c r="Y62" s="63">
        <f t="shared" si="7"/>
        <v>10441</v>
      </c>
      <c r="Z62" s="63">
        <f>VLOOKUP($C62,ROP200F!$C$6:$O$994,9,FALSE)</f>
        <v>12819</v>
      </c>
      <c r="AA62" s="63">
        <f>VLOOKUP($C62,'ROP100'!$B$6:$P$565,11,FALSE)</f>
        <v>13000</v>
      </c>
      <c r="AB62" s="63">
        <f t="shared" si="8"/>
        <v>10622</v>
      </c>
      <c r="AC62" s="63">
        <f>VLOOKUP($C62,ROP200F!$C$6:$O$994,10,FALSE)</f>
        <v>27318</v>
      </c>
      <c r="AD62" s="63">
        <f>VLOOKUP($C62,'ROP100'!$B$6:$P$565,12,FALSE)</f>
        <v>27000</v>
      </c>
      <c r="AE62" s="63">
        <f t="shared" si="9"/>
        <v>10304</v>
      </c>
      <c r="AF62" s="63">
        <f>VLOOKUP($C62,ROP200F!$C$6:$O$994,11,FALSE)</f>
        <v>28819</v>
      </c>
      <c r="AG62" s="63">
        <f>VLOOKUP($C62,'ROP100'!$B$6:$P$565,13,FALSE)</f>
        <v>29000</v>
      </c>
      <c r="AH62" s="63">
        <f t="shared" si="10"/>
        <v>10485</v>
      </c>
      <c r="AI62" s="63">
        <f>VLOOKUP($C62,ROP200F!$C$6:$O$994,12,FALSE)</f>
        <v>20918</v>
      </c>
      <c r="AJ62" s="63">
        <f>VLOOKUP($C62,'ROP100'!$B$6:$P$565,14,FALSE)</f>
        <v>21000</v>
      </c>
      <c r="AK62" s="63">
        <f t="shared" si="11"/>
        <v>10567</v>
      </c>
      <c r="AL62" s="63">
        <f>VLOOKUP($C62,ROP200F!$C$6:$O$994,13,FALSE)</f>
        <v>19638</v>
      </c>
      <c r="AM62" s="63">
        <f>VLOOKUP($C62,'ROP100'!$B$6:$P$565,15,FALSE)</f>
        <v>20000</v>
      </c>
      <c r="AN62" s="63">
        <f t="shared" si="12"/>
        <v>10929</v>
      </c>
      <c r="AO62" s="58">
        <f t="shared" si="13"/>
        <v>248263</v>
      </c>
      <c r="AP62" s="58">
        <f t="shared" si="14"/>
        <v>249000</v>
      </c>
    </row>
    <row r="63" spans="1:42" hidden="1" x14ac:dyDescent="0.35">
      <c r="A63" s="64">
        <f t="shared" si="15"/>
        <v>55</v>
      </c>
      <c r="B63" s="65" t="s">
        <v>65</v>
      </c>
      <c r="C63" s="65" t="s">
        <v>66</v>
      </c>
      <c r="D63" s="66">
        <f>VLOOKUP($C63,'End Stock 2024'!$B$7:$C$1030,2,FALSE)</f>
        <v>1291</v>
      </c>
      <c r="E63" s="63">
        <f>VLOOKUP($C63,ROP200F!$C$6:$O$994,2,FALSE)</f>
        <v>7355</v>
      </c>
      <c r="F63" s="63">
        <f>VLOOKUP($C63,'ROP100'!$B$6:$P$565,4,FALSE)</f>
        <v>8000</v>
      </c>
      <c r="G63" s="63">
        <f t="shared" si="1"/>
        <v>1936</v>
      </c>
      <c r="H63" s="63">
        <f>VLOOKUP($C63,ROP200F!$C$6:$O$994,3,FALSE)</f>
        <v>0</v>
      </c>
      <c r="I63" s="63">
        <f>VLOOKUP($C63,'ROP100'!$B$6:$P$565,5,FALSE)</f>
        <v>0</v>
      </c>
      <c r="J63" s="63">
        <f t="shared" si="2"/>
        <v>1936</v>
      </c>
      <c r="K63" s="63">
        <f>VLOOKUP($C63,ROP200F!$C$6:$O$994,4,FALSE)</f>
        <v>7355</v>
      </c>
      <c r="L63" s="63">
        <f>VLOOKUP($C63,'ROP100'!$B$6:$P$565,6,FALSE)</f>
        <v>7000</v>
      </c>
      <c r="M63" s="63">
        <f t="shared" si="3"/>
        <v>1581</v>
      </c>
      <c r="N63" s="63">
        <f>VLOOKUP($C63,ROP200F!$C$6:$O$994,5,FALSE)</f>
        <v>0</v>
      </c>
      <c r="O63" s="63">
        <f>VLOOKUP($C63,'ROP100'!$B$6:$P$565,7,FALSE)</f>
        <v>0</v>
      </c>
      <c r="P63" s="63">
        <f t="shared" si="4"/>
        <v>1581</v>
      </c>
      <c r="Q63" s="63">
        <f>VLOOKUP($C63,ROP200F!$C$6:$O$994,6,FALSE)</f>
        <v>7355</v>
      </c>
      <c r="R63" s="63">
        <f>VLOOKUP($C63,'ROP100'!$B$6:$P$565,8,FALSE)</f>
        <v>8000</v>
      </c>
      <c r="S63" s="63">
        <f t="shared" si="5"/>
        <v>2226</v>
      </c>
      <c r="T63" s="63">
        <f>VLOOKUP($C63,ROP200F!$C$6:$O$994,7,FALSE)</f>
        <v>0</v>
      </c>
      <c r="U63" s="63">
        <f>VLOOKUP($C63,'ROP100'!$B$6:$P$565,9,FALSE)</f>
        <v>0</v>
      </c>
      <c r="V63" s="63">
        <f t="shared" si="6"/>
        <v>2226</v>
      </c>
      <c r="W63" s="63">
        <f>VLOOKUP($C63,ROP200F!$C$6:$O$994,8,FALSE)</f>
        <v>7355</v>
      </c>
      <c r="X63" s="63">
        <f>VLOOKUP($C63,'ROP100'!$B$6:$P$565,10,FALSE)</f>
        <v>7000</v>
      </c>
      <c r="Y63" s="63">
        <f t="shared" si="7"/>
        <v>1871</v>
      </c>
      <c r="Z63" s="63">
        <f>VLOOKUP($C63,ROP200F!$C$6:$O$994,9,FALSE)</f>
        <v>0</v>
      </c>
      <c r="AA63" s="63">
        <f>VLOOKUP($C63,'ROP100'!$B$6:$P$565,11,FALSE)</f>
        <v>0</v>
      </c>
      <c r="AB63" s="63">
        <f t="shared" si="8"/>
        <v>1871</v>
      </c>
      <c r="AC63" s="63">
        <f>VLOOKUP($C63,ROP200F!$C$6:$O$994,10,FALSE)</f>
        <v>0</v>
      </c>
      <c r="AD63" s="63">
        <f>VLOOKUP($C63,'ROP100'!$B$6:$P$565,12,FALSE)</f>
        <v>0</v>
      </c>
      <c r="AE63" s="63">
        <f t="shared" si="9"/>
        <v>1871</v>
      </c>
      <c r="AF63" s="63">
        <f>VLOOKUP($C63,ROP200F!$C$6:$O$994,11,FALSE)</f>
        <v>7355</v>
      </c>
      <c r="AG63" s="63">
        <f>VLOOKUP($C63,'ROP100'!$B$6:$P$565,13,FALSE)</f>
        <v>7000</v>
      </c>
      <c r="AH63" s="63">
        <f t="shared" si="10"/>
        <v>1516</v>
      </c>
      <c r="AI63" s="63">
        <f>VLOOKUP($C63,ROP200F!$C$6:$O$994,12,FALSE)</f>
        <v>0</v>
      </c>
      <c r="AJ63" s="63">
        <f>VLOOKUP($C63,'ROP100'!$B$6:$P$565,14,FALSE)</f>
        <v>0</v>
      </c>
      <c r="AK63" s="63">
        <f t="shared" si="11"/>
        <v>1516</v>
      </c>
      <c r="AL63" s="63">
        <f>VLOOKUP($C63,ROP200F!$C$6:$O$994,13,FALSE)</f>
        <v>0</v>
      </c>
      <c r="AM63" s="63">
        <f>VLOOKUP($C63,'ROP100'!$B$6:$P$565,15,FALSE)</f>
        <v>0</v>
      </c>
      <c r="AN63" s="63">
        <f t="shared" si="12"/>
        <v>1516</v>
      </c>
      <c r="AO63" s="58">
        <f t="shared" si="13"/>
        <v>36775</v>
      </c>
      <c r="AP63" s="58">
        <f t="shared" si="14"/>
        <v>37000</v>
      </c>
    </row>
    <row r="64" spans="1:42" hidden="1" x14ac:dyDescent="0.35">
      <c r="A64" s="64">
        <f t="shared" si="15"/>
        <v>56</v>
      </c>
      <c r="B64" s="65" t="s">
        <v>1244</v>
      </c>
      <c r="C64" s="65" t="s">
        <v>1245</v>
      </c>
      <c r="D64" s="66">
        <f>VLOOKUP($C64,'End Stock 2024'!$B$7:$C$1030,2,FALSE)</f>
        <v>1274</v>
      </c>
      <c r="E64" s="63">
        <f>VLOOKUP($C64,ROP200F!$C$6:$O$994,2,FALSE)</f>
        <v>0</v>
      </c>
      <c r="F64" s="63">
        <f>VLOOKUP($C64,'ROP100'!$B$6:$P$565,4,FALSE)</f>
        <v>0</v>
      </c>
      <c r="G64" s="63">
        <f t="shared" si="1"/>
        <v>1274</v>
      </c>
      <c r="H64" s="63">
        <f>VLOOKUP($C64,ROP200F!$C$6:$O$994,3,FALSE)</f>
        <v>0</v>
      </c>
      <c r="I64" s="63">
        <f>VLOOKUP($C64,'ROP100'!$B$6:$P$565,5,FALSE)</f>
        <v>0</v>
      </c>
      <c r="J64" s="63">
        <f t="shared" si="2"/>
        <v>1274</v>
      </c>
      <c r="K64" s="63">
        <f>VLOOKUP($C64,ROP200F!$C$6:$O$994,4,FALSE)</f>
        <v>1226</v>
      </c>
      <c r="L64" s="63">
        <f>VLOOKUP($C64,'ROP100'!$B$6:$P$565,6,FALSE)</f>
        <v>5000</v>
      </c>
      <c r="M64" s="63">
        <f t="shared" si="3"/>
        <v>5048</v>
      </c>
      <c r="N64" s="63">
        <f>VLOOKUP($C64,ROP200F!$C$6:$O$994,5,FALSE)</f>
        <v>0</v>
      </c>
      <c r="O64" s="63">
        <f>VLOOKUP($C64,'ROP100'!$B$6:$P$565,7,FALSE)</f>
        <v>0</v>
      </c>
      <c r="P64" s="63">
        <f t="shared" si="4"/>
        <v>5048</v>
      </c>
      <c r="Q64" s="63">
        <f>VLOOKUP($C64,ROP200F!$C$6:$O$994,6,FALSE)</f>
        <v>0</v>
      </c>
      <c r="R64" s="63">
        <f>VLOOKUP($C64,'ROP100'!$B$6:$P$565,8,FALSE)</f>
        <v>0</v>
      </c>
      <c r="S64" s="63">
        <f t="shared" si="5"/>
        <v>5048</v>
      </c>
      <c r="T64" s="63">
        <f>VLOOKUP($C64,ROP200F!$C$6:$O$994,7,FALSE)</f>
        <v>0</v>
      </c>
      <c r="U64" s="63">
        <f>VLOOKUP($C64,'ROP100'!$B$6:$P$565,9,FALSE)</f>
        <v>0</v>
      </c>
      <c r="V64" s="63">
        <f t="shared" si="6"/>
        <v>5048</v>
      </c>
      <c r="W64" s="63">
        <f>VLOOKUP($C64,ROP200F!$C$6:$O$994,8,FALSE)</f>
        <v>0</v>
      </c>
      <c r="X64" s="63">
        <f>VLOOKUP($C64,'ROP100'!$B$6:$P$565,10,FALSE)</f>
        <v>0</v>
      </c>
      <c r="Y64" s="63">
        <f t="shared" si="7"/>
        <v>5048</v>
      </c>
      <c r="Z64" s="63">
        <f>VLOOKUP($C64,ROP200F!$C$6:$O$994,9,FALSE)</f>
        <v>0</v>
      </c>
      <c r="AA64" s="63">
        <f>VLOOKUP($C64,'ROP100'!$B$6:$P$565,11,FALSE)</f>
        <v>0</v>
      </c>
      <c r="AB64" s="63">
        <f t="shared" si="8"/>
        <v>5048</v>
      </c>
      <c r="AC64" s="63">
        <f>VLOOKUP($C64,ROP200F!$C$6:$O$994,10,FALSE)</f>
        <v>0</v>
      </c>
      <c r="AD64" s="63">
        <f>VLOOKUP($C64,'ROP100'!$B$6:$P$565,12,FALSE)</f>
        <v>0</v>
      </c>
      <c r="AE64" s="63">
        <f t="shared" si="9"/>
        <v>5048</v>
      </c>
      <c r="AF64" s="63">
        <f>VLOOKUP($C64,ROP200F!$C$6:$O$994,11,FALSE)</f>
        <v>0</v>
      </c>
      <c r="AG64" s="63">
        <f>VLOOKUP($C64,'ROP100'!$B$6:$P$565,13,FALSE)</f>
        <v>0</v>
      </c>
      <c r="AH64" s="63">
        <f t="shared" si="10"/>
        <v>5048</v>
      </c>
      <c r="AI64" s="63">
        <f>VLOOKUP($C64,ROP200F!$C$6:$O$994,12,FALSE)</f>
        <v>0</v>
      </c>
      <c r="AJ64" s="63">
        <f>VLOOKUP($C64,'ROP100'!$B$6:$P$565,14,FALSE)</f>
        <v>0</v>
      </c>
      <c r="AK64" s="63">
        <f t="shared" si="11"/>
        <v>5048</v>
      </c>
      <c r="AL64" s="63">
        <f>VLOOKUP($C64,ROP200F!$C$6:$O$994,13,FALSE)</f>
        <v>0</v>
      </c>
      <c r="AM64" s="63">
        <f>VLOOKUP($C64,'ROP100'!$B$6:$P$565,15,FALSE)</f>
        <v>0</v>
      </c>
      <c r="AN64" s="63">
        <f t="shared" si="12"/>
        <v>5048</v>
      </c>
      <c r="AO64" s="58">
        <f t="shared" si="13"/>
        <v>1226</v>
      </c>
      <c r="AP64" s="58">
        <f t="shared" si="14"/>
        <v>5000</v>
      </c>
    </row>
    <row r="65" spans="1:42" hidden="1" x14ac:dyDescent="0.35">
      <c r="A65" s="64">
        <f t="shared" si="15"/>
        <v>57</v>
      </c>
      <c r="B65" s="65" t="s">
        <v>1958</v>
      </c>
      <c r="C65" s="65" t="s">
        <v>1959</v>
      </c>
      <c r="D65" s="66">
        <f>VLOOKUP($C65,'End Stock 2024'!$B$7:$C$1030,2,FALSE)</f>
        <v>460</v>
      </c>
      <c r="E65" s="63">
        <f>VLOOKUP($C65,ROP200F!$C$6:$O$994,2,FALSE)</f>
        <v>0</v>
      </c>
      <c r="F65" s="63">
        <f>VLOOKUP($C65,'ROP100'!$B$6:$P$565,4,FALSE)</f>
        <v>0</v>
      </c>
      <c r="G65" s="63">
        <f t="shared" si="1"/>
        <v>460</v>
      </c>
      <c r="H65" s="63">
        <f>VLOOKUP($C65,ROP200F!$C$6:$O$994,3,FALSE)</f>
        <v>0</v>
      </c>
      <c r="I65" s="63">
        <f>VLOOKUP($C65,'ROP100'!$B$6:$P$565,5,FALSE)</f>
        <v>0</v>
      </c>
      <c r="J65" s="63">
        <f t="shared" si="2"/>
        <v>460</v>
      </c>
      <c r="K65" s="63">
        <f>VLOOKUP($C65,ROP200F!$C$6:$O$994,4,FALSE)</f>
        <v>0</v>
      </c>
      <c r="L65" s="63">
        <f>VLOOKUP($C65,'ROP100'!$B$6:$P$565,6,FALSE)</f>
        <v>0</v>
      </c>
      <c r="M65" s="63">
        <f t="shared" si="3"/>
        <v>460</v>
      </c>
      <c r="N65" s="63">
        <f>VLOOKUP($C65,ROP200F!$C$6:$O$994,5,FALSE)</f>
        <v>0</v>
      </c>
      <c r="O65" s="63">
        <f>VLOOKUP($C65,'ROP100'!$B$6:$P$565,7,FALSE)</f>
        <v>0</v>
      </c>
      <c r="P65" s="63">
        <f t="shared" si="4"/>
        <v>460</v>
      </c>
      <c r="Q65" s="63">
        <f>VLOOKUP($C65,ROP200F!$C$6:$O$994,6,FALSE)</f>
        <v>0</v>
      </c>
      <c r="R65" s="63">
        <f>VLOOKUP($C65,'ROP100'!$B$6:$P$565,8,FALSE)</f>
        <v>0</v>
      </c>
      <c r="S65" s="63">
        <f t="shared" si="5"/>
        <v>460</v>
      </c>
      <c r="T65" s="63">
        <f>VLOOKUP($C65,ROP200F!$C$6:$O$994,7,FALSE)</f>
        <v>8243</v>
      </c>
      <c r="U65" s="63">
        <f>VLOOKUP($C65,'ROP100'!$B$6:$P$565,9,FALSE)</f>
        <v>10000</v>
      </c>
      <c r="V65" s="63">
        <f t="shared" si="6"/>
        <v>2217</v>
      </c>
      <c r="W65" s="63">
        <f>VLOOKUP($C65,ROP200F!$C$6:$O$994,8,FALSE)</f>
        <v>0</v>
      </c>
      <c r="X65" s="63">
        <f>VLOOKUP($C65,'ROP100'!$B$6:$P$565,10,FALSE)</f>
        <v>0</v>
      </c>
      <c r="Y65" s="63">
        <f t="shared" si="7"/>
        <v>2217</v>
      </c>
      <c r="Z65" s="63">
        <f>VLOOKUP($C65,ROP200F!$C$6:$O$994,9,FALSE)</f>
        <v>0</v>
      </c>
      <c r="AA65" s="63">
        <f>VLOOKUP($C65,'ROP100'!$B$6:$P$565,11,FALSE)</f>
        <v>0</v>
      </c>
      <c r="AB65" s="63">
        <f t="shared" si="8"/>
        <v>2217</v>
      </c>
      <c r="AC65" s="63">
        <f>VLOOKUP($C65,ROP200F!$C$6:$O$994,10,FALSE)</f>
        <v>0</v>
      </c>
      <c r="AD65" s="63">
        <f>VLOOKUP($C65,'ROP100'!$B$6:$P$565,12,FALSE)</f>
        <v>0</v>
      </c>
      <c r="AE65" s="63">
        <f t="shared" si="9"/>
        <v>2217</v>
      </c>
      <c r="AF65" s="63">
        <f>VLOOKUP($C65,ROP200F!$C$6:$O$994,11,FALSE)</f>
        <v>0</v>
      </c>
      <c r="AG65" s="63">
        <f>VLOOKUP($C65,'ROP100'!$B$6:$P$565,13,FALSE)</f>
        <v>0</v>
      </c>
      <c r="AH65" s="63">
        <f t="shared" si="10"/>
        <v>2217</v>
      </c>
      <c r="AI65" s="63">
        <f>VLOOKUP($C65,ROP200F!$C$6:$O$994,12,FALSE)</f>
        <v>0</v>
      </c>
      <c r="AJ65" s="63">
        <f>VLOOKUP($C65,'ROP100'!$B$6:$P$565,14,FALSE)</f>
        <v>0</v>
      </c>
      <c r="AK65" s="63">
        <f t="shared" si="11"/>
        <v>2217</v>
      </c>
      <c r="AL65" s="63">
        <f>VLOOKUP($C65,ROP200F!$C$6:$O$994,13,FALSE)</f>
        <v>0</v>
      </c>
      <c r="AM65" s="63">
        <f>VLOOKUP($C65,'ROP100'!$B$6:$P$565,15,FALSE)</f>
        <v>0</v>
      </c>
      <c r="AN65" s="63">
        <f t="shared" si="12"/>
        <v>2217</v>
      </c>
      <c r="AO65" s="58">
        <f t="shared" si="13"/>
        <v>8243</v>
      </c>
      <c r="AP65" s="58">
        <f t="shared" si="14"/>
        <v>10000</v>
      </c>
    </row>
    <row r="66" spans="1:42" hidden="1" x14ac:dyDescent="0.35">
      <c r="A66" s="64">
        <f t="shared" si="15"/>
        <v>58</v>
      </c>
      <c r="B66" s="65" t="s">
        <v>67</v>
      </c>
      <c r="C66" s="65" t="s">
        <v>68</v>
      </c>
      <c r="D66" s="66">
        <f>VLOOKUP($C66,'End Stock 2024'!$B$7:$C$1030,2,FALSE)</f>
        <v>3039</v>
      </c>
      <c r="E66" s="63">
        <f>VLOOKUP($C66,ROP200F!$C$6:$O$994,2,FALSE)</f>
        <v>0</v>
      </c>
      <c r="F66" s="63">
        <f>VLOOKUP($C66,'ROP100'!$B$6:$P$565,4,FALSE)</f>
        <v>0</v>
      </c>
      <c r="G66" s="63">
        <f t="shared" si="1"/>
        <v>3039</v>
      </c>
      <c r="H66" s="63">
        <f>VLOOKUP($C66,ROP200F!$C$6:$O$994,3,FALSE)</f>
        <v>0</v>
      </c>
      <c r="I66" s="63">
        <f>VLOOKUP($C66,'ROP100'!$B$6:$P$565,5,FALSE)</f>
        <v>0</v>
      </c>
      <c r="J66" s="63">
        <f t="shared" si="2"/>
        <v>3039</v>
      </c>
      <c r="K66" s="63">
        <f>VLOOKUP($C66,ROP200F!$C$6:$O$994,4,FALSE)</f>
        <v>0</v>
      </c>
      <c r="L66" s="63">
        <f>VLOOKUP($C66,'ROP100'!$B$6:$P$565,6,FALSE)</f>
        <v>0</v>
      </c>
      <c r="M66" s="63">
        <f t="shared" si="3"/>
        <v>3039</v>
      </c>
      <c r="N66" s="63">
        <f>VLOOKUP($C66,ROP200F!$C$6:$O$994,5,FALSE)</f>
        <v>7506</v>
      </c>
      <c r="O66" s="63">
        <f>VLOOKUP($C66,'ROP100'!$B$6:$P$565,7,FALSE)</f>
        <v>8000</v>
      </c>
      <c r="P66" s="63">
        <f t="shared" si="4"/>
        <v>3533</v>
      </c>
      <c r="Q66" s="63">
        <f>VLOOKUP($C66,ROP200F!$C$6:$O$994,6,FALSE)</f>
        <v>0</v>
      </c>
      <c r="R66" s="63">
        <f>VLOOKUP($C66,'ROP100'!$B$6:$P$565,8,FALSE)</f>
        <v>0</v>
      </c>
      <c r="S66" s="63">
        <f t="shared" si="5"/>
        <v>3533</v>
      </c>
      <c r="T66" s="63">
        <f>VLOOKUP($C66,ROP200F!$C$6:$O$994,7,FALSE)</f>
        <v>0</v>
      </c>
      <c r="U66" s="63">
        <f>VLOOKUP($C66,'ROP100'!$B$6:$P$565,9,FALSE)</f>
        <v>0</v>
      </c>
      <c r="V66" s="63">
        <f t="shared" si="6"/>
        <v>3533</v>
      </c>
      <c r="W66" s="63">
        <f>VLOOKUP($C66,ROP200F!$C$6:$O$994,8,FALSE)</f>
        <v>0</v>
      </c>
      <c r="X66" s="63">
        <f>VLOOKUP($C66,'ROP100'!$B$6:$P$565,10,FALSE)</f>
        <v>0</v>
      </c>
      <c r="Y66" s="63">
        <f t="shared" si="7"/>
        <v>3533</v>
      </c>
      <c r="Z66" s="63">
        <f>VLOOKUP($C66,ROP200F!$C$6:$O$994,9,FALSE)</f>
        <v>0</v>
      </c>
      <c r="AA66" s="63">
        <f>VLOOKUP($C66,'ROP100'!$B$6:$P$565,11,FALSE)</f>
        <v>0</v>
      </c>
      <c r="AB66" s="63">
        <f t="shared" si="8"/>
        <v>3533</v>
      </c>
      <c r="AC66" s="63">
        <f>VLOOKUP($C66,ROP200F!$C$6:$O$994,10,FALSE)</f>
        <v>8478</v>
      </c>
      <c r="AD66" s="63">
        <f>VLOOKUP($C66,'ROP100'!$B$6:$P$565,12,FALSE)</f>
        <v>8000</v>
      </c>
      <c r="AE66" s="63">
        <f t="shared" si="9"/>
        <v>3055</v>
      </c>
      <c r="AF66" s="63">
        <f>VLOOKUP($C66,ROP200F!$C$6:$O$994,11,FALSE)</f>
        <v>0</v>
      </c>
      <c r="AG66" s="63">
        <f>VLOOKUP($C66,'ROP100'!$B$6:$P$565,13,FALSE)</f>
        <v>0</v>
      </c>
      <c r="AH66" s="63">
        <f t="shared" si="10"/>
        <v>3055</v>
      </c>
      <c r="AI66" s="63">
        <f>VLOOKUP($C66,ROP200F!$C$6:$O$994,12,FALSE)</f>
        <v>0</v>
      </c>
      <c r="AJ66" s="63">
        <f>VLOOKUP($C66,'ROP100'!$B$6:$P$565,14,FALSE)</f>
        <v>0</v>
      </c>
      <c r="AK66" s="63">
        <f t="shared" si="11"/>
        <v>3055</v>
      </c>
      <c r="AL66" s="63">
        <f>VLOOKUP($C66,ROP200F!$C$6:$O$994,13,FALSE)</f>
        <v>0</v>
      </c>
      <c r="AM66" s="63">
        <f>VLOOKUP($C66,'ROP100'!$B$6:$P$565,15,FALSE)</f>
        <v>0</v>
      </c>
      <c r="AN66" s="63">
        <f t="shared" si="12"/>
        <v>3055</v>
      </c>
      <c r="AO66" s="58">
        <f t="shared" si="13"/>
        <v>15984</v>
      </c>
      <c r="AP66" s="58">
        <f t="shared" si="14"/>
        <v>16000</v>
      </c>
    </row>
    <row r="67" spans="1:42" hidden="1" x14ac:dyDescent="0.35">
      <c r="A67" s="64">
        <f t="shared" si="15"/>
        <v>59</v>
      </c>
      <c r="B67" s="65" t="s">
        <v>1960</v>
      </c>
      <c r="C67" s="65" t="s">
        <v>1961</v>
      </c>
      <c r="D67" s="66">
        <f>VLOOKUP($C67,'End Stock 2024'!$B$7:$C$1030,2,FALSE)</f>
        <v>1411</v>
      </c>
      <c r="E67" s="63">
        <f>VLOOKUP($C67,ROP200F!$C$6:$O$994,2,FALSE)</f>
        <v>0</v>
      </c>
      <c r="F67" s="63">
        <f>VLOOKUP($C67,'ROP100'!$B$6:$P$565,4,FALSE)</f>
        <v>0</v>
      </c>
      <c r="G67" s="63">
        <f t="shared" si="1"/>
        <v>1411</v>
      </c>
      <c r="H67" s="63">
        <f>VLOOKUP($C67,ROP200F!$C$6:$O$994,3,FALSE)</f>
        <v>0</v>
      </c>
      <c r="I67" s="63">
        <f>VLOOKUP($C67,'ROP100'!$B$6:$P$565,5,FALSE)</f>
        <v>0</v>
      </c>
      <c r="J67" s="63">
        <f t="shared" si="2"/>
        <v>1411</v>
      </c>
      <c r="K67" s="63">
        <f>VLOOKUP($C67,ROP200F!$C$6:$O$994,4,FALSE)</f>
        <v>0</v>
      </c>
      <c r="L67" s="63">
        <f>VLOOKUP($C67,'ROP100'!$B$6:$P$565,6,FALSE)</f>
        <v>0</v>
      </c>
      <c r="M67" s="63">
        <f t="shared" si="3"/>
        <v>1411</v>
      </c>
      <c r="N67" s="63">
        <f>VLOOKUP($C67,ROP200F!$C$6:$O$994,5,FALSE)</f>
        <v>0</v>
      </c>
      <c r="O67" s="63">
        <f>VLOOKUP($C67,'ROP100'!$B$6:$P$565,7,FALSE)</f>
        <v>0</v>
      </c>
      <c r="P67" s="63">
        <f t="shared" si="4"/>
        <v>1411</v>
      </c>
      <c r="Q67" s="63">
        <f>VLOOKUP($C67,ROP200F!$C$6:$O$994,6,FALSE)</f>
        <v>0</v>
      </c>
      <c r="R67" s="63">
        <f>VLOOKUP($C67,'ROP100'!$B$6:$P$565,8,FALSE)</f>
        <v>0</v>
      </c>
      <c r="S67" s="63">
        <f t="shared" si="5"/>
        <v>1411</v>
      </c>
      <c r="T67" s="63">
        <f>VLOOKUP($C67,ROP200F!$C$6:$O$994,7,FALSE)</f>
        <v>8243</v>
      </c>
      <c r="U67" s="63">
        <f>VLOOKUP($C67,'ROP100'!$B$6:$P$565,9,FALSE)</f>
        <v>10000</v>
      </c>
      <c r="V67" s="63">
        <f t="shared" si="6"/>
        <v>3168</v>
      </c>
      <c r="W67" s="63">
        <f>VLOOKUP($C67,ROP200F!$C$6:$O$994,8,FALSE)</f>
        <v>0</v>
      </c>
      <c r="X67" s="63">
        <f>VLOOKUP($C67,'ROP100'!$B$6:$P$565,10,FALSE)</f>
        <v>0</v>
      </c>
      <c r="Y67" s="63">
        <f t="shared" si="7"/>
        <v>3168</v>
      </c>
      <c r="Z67" s="63">
        <f>VLOOKUP($C67,ROP200F!$C$6:$O$994,9,FALSE)</f>
        <v>0</v>
      </c>
      <c r="AA67" s="63">
        <f>VLOOKUP($C67,'ROP100'!$B$6:$P$565,11,FALSE)</f>
        <v>0</v>
      </c>
      <c r="AB67" s="63">
        <f t="shared" si="8"/>
        <v>3168</v>
      </c>
      <c r="AC67" s="63">
        <f>VLOOKUP($C67,ROP200F!$C$6:$O$994,10,FALSE)</f>
        <v>0</v>
      </c>
      <c r="AD67" s="63">
        <f>VLOOKUP($C67,'ROP100'!$B$6:$P$565,12,FALSE)</f>
        <v>0</v>
      </c>
      <c r="AE67" s="63">
        <f t="shared" si="9"/>
        <v>3168</v>
      </c>
      <c r="AF67" s="63">
        <f>VLOOKUP($C67,ROP200F!$C$6:$O$994,11,FALSE)</f>
        <v>0</v>
      </c>
      <c r="AG67" s="63">
        <f>VLOOKUP($C67,'ROP100'!$B$6:$P$565,13,FALSE)</f>
        <v>0</v>
      </c>
      <c r="AH67" s="63">
        <f t="shared" si="10"/>
        <v>3168</v>
      </c>
      <c r="AI67" s="63">
        <f>VLOOKUP($C67,ROP200F!$C$6:$O$994,12,FALSE)</f>
        <v>0</v>
      </c>
      <c r="AJ67" s="63">
        <f>VLOOKUP($C67,'ROP100'!$B$6:$P$565,14,FALSE)</f>
        <v>0</v>
      </c>
      <c r="AK67" s="63">
        <f t="shared" si="11"/>
        <v>3168</v>
      </c>
      <c r="AL67" s="63">
        <f>VLOOKUP($C67,ROP200F!$C$6:$O$994,13,FALSE)</f>
        <v>0</v>
      </c>
      <c r="AM67" s="63">
        <f>VLOOKUP($C67,'ROP100'!$B$6:$P$565,15,FALSE)</f>
        <v>0</v>
      </c>
      <c r="AN67" s="63">
        <f t="shared" si="12"/>
        <v>3168</v>
      </c>
      <c r="AO67" s="58">
        <f t="shared" si="13"/>
        <v>8243</v>
      </c>
      <c r="AP67" s="58">
        <f t="shared" si="14"/>
        <v>10000</v>
      </c>
    </row>
    <row r="68" spans="1:42" hidden="1" x14ac:dyDescent="0.35">
      <c r="A68" s="64">
        <f t="shared" si="15"/>
        <v>60</v>
      </c>
      <c r="B68" s="65" t="s">
        <v>1246</v>
      </c>
      <c r="C68" s="65" t="s">
        <v>1247</v>
      </c>
      <c r="D68" s="66">
        <f>VLOOKUP($C68,'End Stock 2024'!$B$7:$C$1030,2,FALSE)</f>
        <v>1527</v>
      </c>
      <c r="E68" s="63">
        <f>VLOOKUP($C68,ROP200F!$C$6:$O$994,2,FALSE)</f>
        <v>0</v>
      </c>
      <c r="F68" s="63">
        <f>VLOOKUP($C68,'ROP100'!$B$6:$P$565,4,FALSE)</f>
        <v>0</v>
      </c>
      <c r="G68" s="63">
        <f t="shared" si="1"/>
        <v>1527</v>
      </c>
      <c r="H68" s="63">
        <f>VLOOKUP($C68,ROP200F!$C$6:$O$994,3,FALSE)</f>
        <v>8478</v>
      </c>
      <c r="I68" s="63">
        <f>VLOOKUP($C68,'ROP100'!$B$6:$P$565,5,FALSE)</f>
        <v>9000</v>
      </c>
      <c r="J68" s="63">
        <f t="shared" si="2"/>
        <v>2049</v>
      </c>
      <c r="K68" s="63">
        <f>VLOOKUP($C68,ROP200F!$C$6:$O$994,4,FALSE)</f>
        <v>0</v>
      </c>
      <c r="L68" s="63">
        <f>VLOOKUP($C68,'ROP100'!$B$6:$P$565,6,FALSE)</f>
        <v>0</v>
      </c>
      <c r="M68" s="63">
        <f t="shared" si="3"/>
        <v>2049</v>
      </c>
      <c r="N68" s="63">
        <f>VLOOKUP($C68,ROP200F!$C$6:$O$994,5,FALSE)</f>
        <v>0</v>
      </c>
      <c r="O68" s="63">
        <f>VLOOKUP($C68,'ROP100'!$B$6:$P$565,7,FALSE)</f>
        <v>0</v>
      </c>
      <c r="P68" s="63">
        <f t="shared" si="4"/>
        <v>2049</v>
      </c>
      <c r="Q68" s="63">
        <f>VLOOKUP($C68,ROP200F!$C$6:$O$994,6,FALSE)</f>
        <v>0</v>
      </c>
      <c r="R68" s="63">
        <f>VLOOKUP($C68,'ROP100'!$B$6:$P$565,8,FALSE)</f>
        <v>0</v>
      </c>
      <c r="S68" s="63">
        <f t="shared" si="5"/>
        <v>2049</v>
      </c>
      <c r="T68" s="63">
        <f>VLOOKUP($C68,ROP200F!$C$6:$O$994,7,FALSE)</f>
        <v>0</v>
      </c>
      <c r="U68" s="63">
        <f>VLOOKUP($C68,'ROP100'!$B$6:$P$565,9,FALSE)</f>
        <v>0</v>
      </c>
      <c r="V68" s="63">
        <f t="shared" si="6"/>
        <v>2049</v>
      </c>
      <c r="W68" s="63">
        <f>VLOOKUP($C68,ROP200F!$C$6:$O$994,8,FALSE)</f>
        <v>8478</v>
      </c>
      <c r="X68" s="63">
        <f>VLOOKUP($C68,'ROP100'!$B$6:$P$565,10,FALSE)</f>
        <v>8000</v>
      </c>
      <c r="Y68" s="63">
        <f t="shared" si="7"/>
        <v>1571</v>
      </c>
      <c r="Z68" s="63">
        <f>VLOOKUP($C68,ROP200F!$C$6:$O$994,9,FALSE)</f>
        <v>0</v>
      </c>
      <c r="AA68" s="63">
        <f>VLOOKUP($C68,'ROP100'!$B$6:$P$565,11,FALSE)</f>
        <v>0</v>
      </c>
      <c r="AB68" s="63">
        <f t="shared" si="8"/>
        <v>1571</v>
      </c>
      <c r="AC68" s="63">
        <f>VLOOKUP($C68,ROP200F!$C$6:$O$994,10,FALSE)</f>
        <v>0</v>
      </c>
      <c r="AD68" s="63">
        <f>VLOOKUP($C68,'ROP100'!$B$6:$P$565,12,FALSE)</f>
        <v>0</v>
      </c>
      <c r="AE68" s="63">
        <f t="shared" si="9"/>
        <v>1571</v>
      </c>
      <c r="AF68" s="63">
        <f>VLOOKUP($C68,ROP200F!$C$6:$O$994,11,FALSE)</f>
        <v>0</v>
      </c>
      <c r="AG68" s="63">
        <f>VLOOKUP($C68,'ROP100'!$B$6:$P$565,13,FALSE)</f>
        <v>0</v>
      </c>
      <c r="AH68" s="63">
        <f t="shared" si="10"/>
        <v>1571</v>
      </c>
      <c r="AI68" s="63">
        <f>VLOOKUP($C68,ROP200F!$C$6:$O$994,12,FALSE)</f>
        <v>0</v>
      </c>
      <c r="AJ68" s="63">
        <f>VLOOKUP($C68,'ROP100'!$B$6:$P$565,14,FALSE)</f>
        <v>0</v>
      </c>
      <c r="AK68" s="63">
        <f t="shared" si="11"/>
        <v>1571</v>
      </c>
      <c r="AL68" s="63">
        <f>VLOOKUP($C68,ROP200F!$C$6:$O$994,13,FALSE)</f>
        <v>0</v>
      </c>
      <c r="AM68" s="63">
        <f>VLOOKUP($C68,'ROP100'!$B$6:$P$565,15,FALSE)</f>
        <v>0</v>
      </c>
      <c r="AN68" s="63">
        <f t="shared" si="12"/>
        <v>1571</v>
      </c>
      <c r="AO68" s="58">
        <f t="shared" si="13"/>
        <v>16956</v>
      </c>
      <c r="AP68" s="58">
        <f t="shared" si="14"/>
        <v>17000</v>
      </c>
    </row>
    <row r="69" spans="1:42" hidden="1" x14ac:dyDescent="0.35">
      <c r="A69" s="64">
        <f t="shared" si="15"/>
        <v>61</v>
      </c>
      <c r="B69" s="65" t="s">
        <v>69</v>
      </c>
      <c r="C69" s="65" t="s">
        <v>70</v>
      </c>
      <c r="D69" s="66">
        <f>VLOOKUP($C69,'End Stock 2024'!$B$7:$C$1030,2,FALSE)</f>
        <v>4632</v>
      </c>
      <c r="E69" s="63">
        <f>VLOOKUP($C69,ROP200F!$C$6:$O$994,2,FALSE)</f>
        <v>0</v>
      </c>
      <c r="F69" s="63">
        <f>VLOOKUP($C69,'ROP100'!$B$6:$P$565,4,FALSE)</f>
        <v>0</v>
      </c>
      <c r="G69" s="63">
        <f t="shared" si="1"/>
        <v>4632</v>
      </c>
      <c r="H69" s="63">
        <f>VLOOKUP($C69,ROP200F!$C$6:$O$994,3,FALSE)</f>
        <v>30385</v>
      </c>
      <c r="I69" s="63">
        <f>VLOOKUP($C69,'ROP100'!$B$6:$P$565,5,FALSE)</f>
        <v>31000</v>
      </c>
      <c r="J69" s="63">
        <f t="shared" si="2"/>
        <v>5247</v>
      </c>
      <c r="K69" s="63">
        <f>VLOOKUP($C69,ROP200F!$C$6:$O$994,4,FALSE)</f>
        <v>0</v>
      </c>
      <c r="L69" s="63">
        <f>VLOOKUP($C69,'ROP100'!$B$6:$P$565,6,FALSE)</f>
        <v>0</v>
      </c>
      <c r="M69" s="63">
        <f t="shared" si="3"/>
        <v>5247</v>
      </c>
      <c r="N69" s="63">
        <f>VLOOKUP($C69,ROP200F!$C$6:$O$994,5,FALSE)</f>
        <v>0</v>
      </c>
      <c r="O69" s="63">
        <f>VLOOKUP($C69,'ROP100'!$B$6:$P$565,7,FALSE)</f>
        <v>0</v>
      </c>
      <c r="P69" s="63">
        <f t="shared" si="4"/>
        <v>5247</v>
      </c>
      <c r="Q69" s="63">
        <f>VLOOKUP($C69,ROP200F!$C$6:$O$994,6,FALSE)</f>
        <v>0</v>
      </c>
      <c r="R69" s="63">
        <f>VLOOKUP($C69,'ROP100'!$B$6:$P$565,8,FALSE)</f>
        <v>0</v>
      </c>
      <c r="S69" s="63">
        <f t="shared" si="5"/>
        <v>5247</v>
      </c>
      <c r="T69" s="63">
        <f>VLOOKUP($C69,ROP200F!$C$6:$O$994,7,FALSE)</f>
        <v>15450</v>
      </c>
      <c r="U69" s="63">
        <f>VLOOKUP($C69,'ROP100'!$B$6:$P$565,9,FALSE)</f>
        <v>15000</v>
      </c>
      <c r="V69" s="63">
        <f t="shared" si="6"/>
        <v>4797</v>
      </c>
      <c r="W69" s="63">
        <f>VLOOKUP($C69,ROP200F!$C$6:$O$994,8,FALSE)</f>
        <v>0</v>
      </c>
      <c r="X69" s="63">
        <f>VLOOKUP($C69,'ROP100'!$B$6:$P$565,10,FALSE)</f>
        <v>0</v>
      </c>
      <c r="Y69" s="63">
        <f t="shared" si="7"/>
        <v>4797</v>
      </c>
      <c r="Z69" s="63">
        <f>VLOOKUP($C69,ROP200F!$C$6:$O$994,9,FALSE)</f>
        <v>12360</v>
      </c>
      <c r="AA69" s="63">
        <f>VLOOKUP($C69,'ROP100'!$B$6:$P$565,11,FALSE)</f>
        <v>13000</v>
      </c>
      <c r="AB69" s="63">
        <f t="shared" si="8"/>
        <v>5437</v>
      </c>
      <c r="AC69" s="63">
        <f>VLOOKUP($C69,ROP200F!$C$6:$O$994,10,FALSE)</f>
        <v>0</v>
      </c>
      <c r="AD69" s="63">
        <f>VLOOKUP($C69,'ROP100'!$B$6:$P$565,12,FALSE)</f>
        <v>0</v>
      </c>
      <c r="AE69" s="63">
        <f t="shared" si="9"/>
        <v>5437</v>
      </c>
      <c r="AF69" s="63">
        <f>VLOOKUP($C69,ROP200F!$C$6:$O$994,11,FALSE)</f>
        <v>23690</v>
      </c>
      <c r="AG69" s="63">
        <f>VLOOKUP($C69,'ROP100'!$B$6:$P$565,13,FALSE)</f>
        <v>23000</v>
      </c>
      <c r="AH69" s="63">
        <f t="shared" si="10"/>
        <v>4747</v>
      </c>
      <c r="AI69" s="63">
        <f>VLOOKUP($C69,ROP200F!$C$6:$O$994,12,FALSE)</f>
        <v>0</v>
      </c>
      <c r="AJ69" s="63">
        <f>VLOOKUP($C69,'ROP100'!$B$6:$P$565,14,FALSE)</f>
        <v>0</v>
      </c>
      <c r="AK69" s="63">
        <f t="shared" si="11"/>
        <v>4747</v>
      </c>
      <c r="AL69" s="63">
        <f>VLOOKUP($C69,ROP200F!$C$6:$O$994,13,FALSE)</f>
        <v>0</v>
      </c>
      <c r="AM69" s="63">
        <f>VLOOKUP($C69,'ROP100'!$B$6:$P$565,15,FALSE)</f>
        <v>0</v>
      </c>
      <c r="AN69" s="63">
        <f t="shared" si="12"/>
        <v>4747</v>
      </c>
      <c r="AO69" s="58">
        <f t="shared" si="13"/>
        <v>81885</v>
      </c>
      <c r="AP69" s="58">
        <f t="shared" si="14"/>
        <v>82000</v>
      </c>
    </row>
    <row r="70" spans="1:42" hidden="1" x14ac:dyDescent="0.35">
      <c r="A70" s="64">
        <f t="shared" si="15"/>
        <v>62</v>
      </c>
      <c r="B70" s="65" t="s">
        <v>71</v>
      </c>
      <c r="C70" s="65" t="s">
        <v>72</v>
      </c>
      <c r="D70" s="66">
        <f>VLOOKUP($C70,'End Stock 2024'!$B$7:$C$1030,2,FALSE)</f>
        <v>10192</v>
      </c>
      <c r="E70" s="63">
        <f>VLOOKUP($C70,ROP200F!$C$6:$O$994,2,FALSE)</f>
        <v>25619</v>
      </c>
      <c r="F70" s="63">
        <f>VLOOKUP($C70,'ROP100'!$B$6:$P$565,4,FALSE)</f>
        <v>26000</v>
      </c>
      <c r="G70" s="63">
        <f t="shared" si="1"/>
        <v>10573</v>
      </c>
      <c r="H70" s="63">
        <f>VLOOKUP($C70,ROP200F!$C$6:$O$994,3,FALSE)</f>
        <v>11318</v>
      </c>
      <c r="I70" s="63">
        <f>VLOOKUP($C70,'ROP100'!$B$6:$P$565,5,FALSE)</f>
        <v>11000</v>
      </c>
      <c r="J70" s="63">
        <f t="shared" si="2"/>
        <v>10255</v>
      </c>
      <c r="K70" s="63">
        <f>VLOOKUP($C70,ROP200F!$C$6:$O$994,4,FALSE)</f>
        <v>13792</v>
      </c>
      <c r="L70" s="63">
        <f>VLOOKUP($C70,'ROP100'!$B$6:$P$565,6,FALSE)</f>
        <v>14000</v>
      </c>
      <c r="M70" s="63">
        <f t="shared" si="3"/>
        <v>10463</v>
      </c>
      <c r="N70" s="63">
        <f>VLOOKUP($C70,ROP200F!$C$6:$O$994,5,FALSE)</f>
        <v>30077</v>
      </c>
      <c r="O70" s="63">
        <f>VLOOKUP($C70,'ROP100'!$B$6:$P$565,7,FALSE)</f>
        <v>30000</v>
      </c>
      <c r="P70" s="63">
        <f t="shared" si="4"/>
        <v>10386</v>
      </c>
      <c r="Q70" s="63">
        <f>VLOOKUP($C70,ROP200F!$C$6:$O$994,6,FALSE)</f>
        <v>28400</v>
      </c>
      <c r="R70" s="63">
        <f>VLOOKUP($C70,'ROP100'!$B$6:$P$565,8,FALSE)</f>
        <v>29000</v>
      </c>
      <c r="S70" s="63">
        <f t="shared" si="5"/>
        <v>10986</v>
      </c>
      <c r="T70" s="63">
        <f>VLOOKUP($C70,ROP200F!$C$6:$O$994,7,FALSE)</f>
        <v>18646</v>
      </c>
      <c r="U70" s="63">
        <f>VLOOKUP($C70,'ROP100'!$B$6:$P$565,9,FALSE)</f>
        <v>19000</v>
      </c>
      <c r="V70" s="63">
        <f t="shared" si="6"/>
        <v>11340</v>
      </c>
      <c r="W70" s="63">
        <f>VLOOKUP($C70,ROP200F!$C$6:$O$994,8,FALSE)</f>
        <v>10899</v>
      </c>
      <c r="X70" s="63">
        <f>VLOOKUP($C70,'ROP100'!$B$6:$P$565,10,FALSE)</f>
        <v>10000</v>
      </c>
      <c r="Y70" s="63">
        <f t="shared" si="7"/>
        <v>10441</v>
      </c>
      <c r="Z70" s="63">
        <f>VLOOKUP($C70,ROP200F!$C$6:$O$994,9,FALSE)</f>
        <v>12819</v>
      </c>
      <c r="AA70" s="63">
        <f>VLOOKUP($C70,'ROP100'!$B$6:$P$565,11,FALSE)</f>
        <v>13000</v>
      </c>
      <c r="AB70" s="63">
        <f t="shared" si="8"/>
        <v>10622</v>
      </c>
      <c r="AC70" s="63">
        <f>VLOOKUP($C70,ROP200F!$C$6:$O$994,10,FALSE)</f>
        <v>27318</v>
      </c>
      <c r="AD70" s="63">
        <f>VLOOKUP($C70,'ROP100'!$B$6:$P$565,12,FALSE)</f>
        <v>27000</v>
      </c>
      <c r="AE70" s="63">
        <f t="shared" si="9"/>
        <v>10304</v>
      </c>
      <c r="AF70" s="63">
        <f>VLOOKUP($C70,ROP200F!$C$6:$O$994,11,FALSE)</f>
        <v>28819</v>
      </c>
      <c r="AG70" s="63">
        <f>VLOOKUP($C70,'ROP100'!$B$6:$P$565,13,FALSE)</f>
        <v>29000</v>
      </c>
      <c r="AH70" s="63">
        <f t="shared" si="10"/>
        <v>10485</v>
      </c>
      <c r="AI70" s="63">
        <f>VLOOKUP($C70,ROP200F!$C$6:$O$994,12,FALSE)</f>
        <v>20918</v>
      </c>
      <c r="AJ70" s="63">
        <f>VLOOKUP($C70,'ROP100'!$B$6:$P$565,14,FALSE)</f>
        <v>21000</v>
      </c>
      <c r="AK70" s="63">
        <f t="shared" si="11"/>
        <v>10567</v>
      </c>
      <c r="AL70" s="63">
        <f>VLOOKUP($C70,ROP200F!$C$6:$O$994,13,FALSE)</f>
        <v>19638</v>
      </c>
      <c r="AM70" s="63">
        <f>VLOOKUP($C70,'ROP100'!$B$6:$P$565,15,FALSE)</f>
        <v>20000</v>
      </c>
      <c r="AN70" s="63">
        <f t="shared" si="12"/>
        <v>10929</v>
      </c>
      <c r="AO70" s="58">
        <f t="shared" si="13"/>
        <v>248263</v>
      </c>
      <c r="AP70" s="58">
        <f t="shared" si="14"/>
        <v>249000</v>
      </c>
    </row>
    <row r="71" spans="1:42" hidden="1" x14ac:dyDescent="0.35">
      <c r="A71" s="64">
        <f t="shared" si="15"/>
        <v>63</v>
      </c>
      <c r="B71" s="65" t="s">
        <v>1987</v>
      </c>
      <c r="C71" s="65" t="s">
        <v>1962</v>
      </c>
      <c r="D71" s="66">
        <f>VLOOKUP($C71,'End Stock 2024'!$B$7:$C$1030,2,FALSE)</f>
        <v>6419</v>
      </c>
      <c r="E71" s="63">
        <f>VLOOKUP($C71,ROP200F!$C$6:$O$994,2,FALSE)</f>
        <v>0</v>
      </c>
      <c r="F71" s="63">
        <f>VLOOKUP($C71,'ROP100'!$B$6:$P$565,4,FALSE)</f>
        <v>0</v>
      </c>
      <c r="G71" s="63">
        <f t="shared" si="1"/>
        <v>6419</v>
      </c>
      <c r="H71" s="63">
        <f>VLOOKUP($C71,ROP200F!$C$6:$O$994,3,FALSE)</f>
        <v>0</v>
      </c>
      <c r="I71" s="63">
        <f>VLOOKUP($C71,'ROP100'!$B$6:$P$565,5,FALSE)</f>
        <v>0</v>
      </c>
      <c r="J71" s="63">
        <f t="shared" si="2"/>
        <v>6419</v>
      </c>
      <c r="K71" s="63">
        <f>VLOOKUP($C71,ROP200F!$C$6:$O$994,4,FALSE)</f>
        <v>0</v>
      </c>
      <c r="L71" s="63">
        <f>VLOOKUP($C71,'ROP100'!$B$6:$P$565,6,FALSE)</f>
        <v>0</v>
      </c>
      <c r="M71" s="63">
        <f t="shared" si="3"/>
        <v>6419</v>
      </c>
      <c r="N71" s="63">
        <f>VLOOKUP($C71,ROP200F!$C$6:$O$994,5,FALSE)</f>
        <v>0</v>
      </c>
      <c r="O71" s="63">
        <f>VLOOKUP($C71,'ROP100'!$B$6:$P$565,7,FALSE)</f>
        <v>0</v>
      </c>
      <c r="P71" s="63">
        <f t="shared" si="4"/>
        <v>6419</v>
      </c>
      <c r="Q71" s="63">
        <f>VLOOKUP($C71,ROP200F!$C$6:$O$994,6,FALSE)</f>
        <v>0</v>
      </c>
      <c r="R71" s="63">
        <f>VLOOKUP($C71,'ROP100'!$B$6:$P$565,8,FALSE)</f>
        <v>0</v>
      </c>
      <c r="S71" s="63">
        <f t="shared" si="5"/>
        <v>6419</v>
      </c>
      <c r="T71" s="63">
        <f>VLOOKUP($C71,ROP200F!$C$6:$O$994,7,FALSE)</f>
        <v>4795</v>
      </c>
      <c r="U71" s="63">
        <f>VLOOKUP($C71,'ROP100'!$B$6:$P$565,9,FALSE)</f>
        <v>5000</v>
      </c>
      <c r="V71" s="63">
        <f t="shared" si="6"/>
        <v>6624</v>
      </c>
      <c r="W71" s="63">
        <f>VLOOKUP($C71,ROP200F!$C$6:$O$994,8,FALSE)</f>
        <v>0</v>
      </c>
      <c r="X71" s="63">
        <f>VLOOKUP($C71,'ROP100'!$B$6:$P$565,10,FALSE)</f>
        <v>0</v>
      </c>
      <c r="Y71" s="63">
        <f t="shared" si="7"/>
        <v>6624</v>
      </c>
      <c r="Z71" s="63">
        <f>VLOOKUP($C71,ROP200F!$C$6:$O$994,9,FALSE)</f>
        <v>0</v>
      </c>
      <c r="AA71" s="63">
        <f>VLOOKUP($C71,'ROP100'!$B$6:$P$565,11,FALSE)</f>
        <v>0</v>
      </c>
      <c r="AB71" s="63">
        <f t="shared" si="8"/>
        <v>6624</v>
      </c>
      <c r="AC71" s="63">
        <f>VLOOKUP($C71,ROP200F!$C$6:$O$994,10,FALSE)</f>
        <v>0</v>
      </c>
      <c r="AD71" s="63">
        <f>VLOOKUP($C71,'ROP100'!$B$6:$P$565,12,FALSE)</f>
        <v>0</v>
      </c>
      <c r="AE71" s="63">
        <f t="shared" si="9"/>
        <v>6624</v>
      </c>
      <c r="AF71" s="63">
        <f>VLOOKUP($C71,ROP200F!$C$6:$O$994,11,FALSE)</f>
        <v>4795</v>
      </c>
      <c r="AG71" s="63">
        <f>VLOOKUP($C71,'ROP100'!$B$6:$P$565,13,FALSE)</f>
        <v>5000</v>
      </c>
      <c r="AH71" s="63">
        <f t="shared" si="10"/>
        <v>6829</v>
      </c>
      <c r="AI71" s="63">
        <f>VLOOKUP($C71,ROP200F!$C$6:$O$994,12,FALSE)</f>
        <v>0</v>
      </c>
      <c r="AJ71" s="63">
        <f>VLOOKUP($C71,'ROP100'!$B$6:$P$565,14,FALSE)</f>
        <v>0</v>
      </c>
      <c r="AK71" s="63">
        <f t="shared" si="11"/>
        <v>6829</v>
      </c>
      <c r="AL71" s="63">
        <f>VLOOKUP($C71,ROP200F!$C$6:$O$994,13,FALSE)</f>
        <v>0</v>
      </c>
      <c r="AM71" s="63">
        <f>VLOOKUP($C71,'ROP100'!$B$6:$P$565,15,FALSE)</f>
        <v>0</v>
      </c>
      <c r="AN71" s="63">
        <f t="shared" si="12"/>
        <v>6829</v>
      </c>
      <c r="AO71" s="58">
        <f t="shared" si="13"/>
        <v>9590</v>
      </c>
      <c r="AP71" s="58">
        <f t="shared" si="14"/>
        <v>10000</v>
      </c>
    </row>
    <row r="72" spans="1:42" hidden="1" x14ac:dyDescent="0.35">
      <c r="A72" s="64">
        <f t="shared" si="15"/>
        <v>64</v>
      </c>
      <c r="B72" s="65" t="s">
        <v>1248</v>
      </c>
      <c r="C72" s="65" t="s">
        <v>1249</v>
      </c>
      <c r="D72" s="66">
        <f>VLOOKUP($C72,'End Stock 2024'!$B$7:$C$1030,2,FALSE)</f>
        <v>2536</v>
      </c>
      <c r="E72" s="63">
        <f>VLOOKUP($C72,ROP200F!$C$6:$O$994,2,FALSE)</f>
        <v>3015</v>
      </c>
      <c r="F72" s="63">
        <f>VLOOKUP($C72,'ROP100'!$B$6:$P$565,4,FALSE)</f>
        <v>6000</v>
      </c>
      <c r="G72" s="63">
        <f t="shared" si="1"/>
        <v>5521</v>
      </c>
      <c r="H72" s="63">
        <f>VLOOKUP($C72,ROP200F!$C$6:$O$994,3,FALSE)</f>
        <v>2010</v>
      </c>
      <c r="I72" s="63">
        <f>VLOOKUP($C72,'ROP100'!$B$6:$P$565,5,FALSE)</f>
        <v>0</v>
      </c>
      <c r="J72" s="63">
        <f t="shared" si="2"/>
        <v>3511</v>
      </c>
      <c r="K72" s="63">
        <f>VLOOKUP($C72,ROP200F!$C$6:$O$994,4,FALSE)</f>
        <v>4020</v>
      </c>
      <c r="L72" s="63">
        <f>VLOOKUP($C72,'ROP100'!$B$6:$P$565,6,FALSE)</f>
        <v>5000</v>
      </c>
      <c r="M72" s="63">
        <f t="shared" si="3"/>
        <v>4491</v>
      </c>
      <c r="N72" s="63">
        <f>VLOOKUP($C72,ROP200F!$C$6:$O$994,5,FALSE)</f>
        <v>0</v>
      </c>
      <c r="O72" s="63">
        <f>VLOOKUP($C72,'ROP100'!$B$6:$P$565,7,FALSE)</f>
        <v>0</v>
      </c>
      <c r="P72" s="63">
        <f t="shared" si="4"/>
        <v>4491</v>
      </c>
      <c r="Q72" s="63">
        <f>VLOOKUP($C72,ROP200F!$C$6:$O$994,6,FALSE)</f>
        <v>5025</v>
      </c>
      <c r="R72" s="63">
        <f>VLOOKUP($C72,'ROP100'!$B$6:$P$565,8,FALSE)</f>
        <v>5000</v>
      </c>
      <c r="S72" s="63">
        <f t="shared" si="5"/>
        <v>4466</v>
      </c>
      <c r="T72" s="63">
        <f>VLOOKUP($C72,ROP200F!$C$6:$O$994,7,FALSE)</f>
        <v>5025</v>
      </c>
      <c r="U72" s="63">
        <f>VLOOKUP($C72,'ROP100'!$B$6:$P$565,9,FALSE)</f>
        <v>5000</v>
      </c>
      <c r="V72" s="63">
        <f t="shared" si="6"/>
        <v>4441</v>
      </c>
      <c r="W72" s="63">
        <f>VLOOKUP($C72,ROP200F!$C$6:$O$994,8,FALSE)</f>
        <v>2010</v>
      </c>
      <c r="X72" s="63">
        <f>VLOOKUP($C72,'ROP100'!$B$6:$P$565,10,FALSE)</f>
        <v>5000</v>
      </c>
      <c r="Y72" s="63">
        <f t="shared" si="7"/>
        <v>7431</v>
      </c>
      <c r="Z72" s="63">
        <f>VLOOKUP($C72,ROP200F!$C$6:$O$994,9,FALSE)</f>
        <v>2010</v>
      </c>
      <c r="AA72" s="63">
        <f>VLOOKUP($C72,'ROP100'!$B$6:$P$565,11,FALSE)</f>
        <v>0</v>
      </c>
      <c r="AB72" s="63">
        <f t="shared" si="8"/>
        <v>5421</v>
      </c>
      <c r="AC72" s="63">
        <f>VLOOKUP($C72,ROP200F!$C$6:$O$994,10,FALSE)</f>
        <v>4020</v>
      </c>
      <c r="AD72" s="63">
        <f>VLOOKUP($C72,'ROP100'!$B$6:$P$565,12,FALSE)</f>
        <v>6000</v>
      </c>
      <c r="AE72" s="63">
        <f t="shared" si="9"/>
        <v>7401</v>
      </c>
      <c r="AF72" s="63">
        <f>VLOOKUP($C72,ROP200F!$C$6:$O$994,11,FALSE)</f>
        <v>4020</v>
      </c>
      <c r="AG72" s="63">
        <f>VLOOKUP($C72,'ROP100'!$B$6:$P$565,13,FALSE)</f>
        <v>6000</v>
      </c>
      <c r="AH72" s="63">
        <f t="shared" si="10"/>
        <v>9381</v>
      </c>
      <c r="AI72" s="63">
        <f>VLOOKUP($C72,ROP200F!$C$6:$O$994,12,FALSE)</f>
        <v>2010</v>
      </c>
      <c r="AJ72" s="63">
        <f>VLOOKUP($C72,'ROP100'!$B$6:$P$565,14,FALSE)</f>
        <v>0</v>
      </c>
      <c r="AK72" s="63">
        <f t="shared" si="11"/>
        <v>7371</v>
      </c>
      <c r="AL72" s="63">
        <f>VLOOKUP($C72,ROP200F!$C$6:$O$994,13,FALSE)</f>
        <v>4020</v>
      </c>
      <c r="AM72" s="63">
        <f>VLOOKUP($C72,'ROP100'!$B$6:$P$565,15,FALSE)</f>
        <v>0</v>
      </c>
      <c r="AN72" s="63">
        <f t="shared" si="12"/>
        <v>3351</v>
      </c>
      <c r="AO72" s="58">
        <f t="shared" si="13"/>
        <v>37185</v>
      </c>
      <c r="AP72" s="58">
        <f t="shared" si="14"/>
        <v>38000</v>
      </c>
    </row>
    <row r="73" spans="1:42" hidden="1" x14ac:dyDescent="0.35">
      <c r="A73" s="64">
        <f t="shared" si="15"/>
        <v>65</v>
      </c>
      <c r="B73" s="65" t="s">
        <v>1250</v>
      </c>
      <c r="C73" s="65" t="s">
        <v>1251</v>
      </c>
      <c r="D73" s="66">
        <f>VLOOKUP($C73,'End Stock 2024'!$B$7:$C$1030,2,FALSE)</f>
        <v>2536</v>
      </c>
      <c r="E73" s="63">
        <f>VLOOKUP($C73,ROP200F!$C$6:$O$994,2,FALSE)</f>
        <v>3010</v>
      </c>
      <c r="F73" s="63">
        <f>VLOOKUP($C73,'ROP100'!$B$6:$P$565,4,FALSE)</f>
        <v>6000</v>
      </c>
      <c r="G73" s="63">
        <f t="shared" si="1"/>
        <v>5526</v>
      </c>
      <c r="H73" s="63">
        <f>VLOOKUP($C73,ROP200F!$C$6:$O$994,3,FALSE)</f>
        <v>2000</v>
      </c>
      <c r="I73" s="63">
        <f>VLOOKUP($C73,'ROP100'!$B$6:$P$565,5,FALSE)</f>
        <v>0</v>
      </c>
      <c r="J73" s="63">
        <f t="shared" si="2"/>
        <v>3526</v>
      </c>
      <c r="K73" s="63">
        <f>VLOOKUP($C73,ROP200F!$C$6:$O$994,4,FALSE)</f>
        <v>4020</v>
      </c>
      <c r="L73" s="63">
        <f>VLOOKUP($C73,'ROP100'!$B$6:$P$565,6,FALSE)</f>
        <v>5000</v>
      </c>
      <c r="M73" s="63">
        <f t="shared" si="3"/>
        <v>4506</v>
      </c>
      <c r="N73" s="63">
        <f>VLOOKUP($C73,ROP200F!$C$6:$O$994,5,FALSE)</f>
        <v>0</v>
      </c>
      <c r="O73" s="63">
        <f>VLOOKUP($C73,'ROP100'!$B$6:$P$565,7,FALSE)</f>
        <v>0</v>
      </c>
      <c r="P73" s="63">
        <f t="shared" si="4"/>
        <v>4506</v>
      </c>
      <c r="Q73" s="63">
        <f>VLOOKUP($C73,ROP200F!$C$6:$O$994,6,FALSE)</f>
        <v>5015</v>
      </c>
      <c r="R73" s="63">
        <f>VLOOKUP($C73,'ROP100'!$B$6:$P$565,8,FALSE)</f>
        <v>5000</v>
      </c>
      <c r="S73" s="63">
        <f t="shared" si="5"/>
        <v>4491</v>
      </c>
      <c r="T73" s="63">
        <f>VLOOKUP($C73,ROP200F!$C$6:$O$994,7,FALSE)</f>
        <v>5025</v>
      </c>
      <c r="U73" s="63">
        <f>VLOOKUP($C73,'ROP100'!$B$6:$P$565,9,FALSE)</f>
        <v>5000</v>
      </c>
      <c r="V73" s="63">
        <f t="shared" si="6"/>
        <v>4466</v>
      </c>
      <c r="W73" s="63">
        <f>VLOOKUP($C73,ROP200F!$C$6:$O$994,8,FALSE)</f>
        <v>2000</v>
      </c>
      <c r="X73" s="63">
        <f>VLOOKUP($C73,'ROP100'!$B$6:$P$565,10,FALSE)</f>
        <v>5000</v>
      </c>
      <c r="Y73" s="63">
        <f t="shared" si="7"/>
        <v>7466</v>
      </c>
      <c r="Z73" s="63">
        <f>VLOOKUP($C73,ROP200F!$C$6:$O$994,9,FALSE)</f>
        <v>2010</v>
      </c>
      <c r="AA73" s="63">
        <f>VLOOKUP($C73,'ROP100'!$B$6:$P$565,11,FALSE)</f>
        <v>0</v>
      </c>
      <c r="AB73" s="63">
        <f t="shared" si="8"/>
        <v>5456</v>
      </c>
      <c r="AC73" s="63">
        <f>VLOOKUP($C73,ROP200F!$C$6:$O$994,10,FALSE)</f>
        <v>4020</v>
      </c>
      <c r="AD73" s="63">
        <f>VLOOKUP($C73,'ROP100'!$B$6:$P$565,12,FALSE)</f>
        <v>6000</v>
      </c>
      <c r="AE73" s="63">
        <f t="shared" si="9"/>
        <v>7436</v>
      </c>
      <c r="AF73" s="63">
        <f>VLOOKUP($C73,ROP200F!$C$6:$O$994,11,FALSE)</f>
        <v>4010</v>
      </c>
      <c r="AG73" s="63">
        <f>VLOOKUP($C73,'ROP100'!$B$6:$P$565,13,FALSE)</f>
        <v>6000</v>
      </c>
      <c r="AH73" s="63">
        <f t="shared" si="10"/>
        <v>9426</v>
      </c>
      <c r="AI73" s="63">
        <f>VLOOKUP($C73,ROP200F!$C$6:$O$994,12,FALSE)</f>
        <v>2010</v>
      </c>
      <c r="AJ73" s="63">
        <f>VLOOKUP($C73,'ROP100'!$B$6:$P$565,14,FALSE)</f>
        <v>0</v>
      </c>
      <c r="AK73" s="63">
        <f t="shared" si="11"/>
        <v>7416</v>
      </c>
      <c r="AL73" s="63">
        <f>VLOOKUP($C73,ROP200F!$C$6:$O$994,13,FALSE)</f>
        <v>4015</v>
      </c>
      <c r="AM73" s="63">
        <f>VLOOKUP($C73,'ROP100'!$B$6:$P$565,15,FALSE)</f>
        <v>0</v>
      </c>
      <c r="AN73" s="63">
        <f t="shared" si="12"/>
        <v>3401</v>
      </c>
      <c r="AO73" s="58">
        <f t="shared" si="13"/>
        <v>37135</v>
      </c>
      <c r="AP73" s="58">
        <f t="shared" si="14"/>
        <v>38000</v>
      </c>
    </row>
    <row r="74" spans="1:42" hidden="1" x14ac:dyDescent="0.35">
      <c r="A74" s="64">
        <f t="shared" si="15"/>
        <v>66</v>
      </c>
      <c r="B74" s="65" t="s">
        <v>1252</v>
      </c>
      <c r="C74" s="65" t="s">
        <v>1253</v>
      </c>
      <c r="D74" s="66">
        <f>VLOOKUP($C74,'End Stock 2024'!$B$7:$C$1030,2,FALSE)</f>
        <v>0</v>
      </c>
      <c r="E74" s="63">
        <f>VLOOKUP($C74,ROP200F!$C$6:$O$994,2,FALSE)</f>
        <v>3143</v>
      </c>
      <c r="F74" s="63">
        <f>VLOOKUP($C74,'ROP100'!$B$6:$P$565,4,FALSE)</f>
        <v>5000</v>
      </c>
      <c r="G74" s="63">
        <f t="shared" ref="G74:G137" si="16">+D74+F74-E74</f>
        <v>1857</v>
      </c>
      <c r="H74" s="63">
        <f>VLOOKUP($C74,ROP200F!$C$6:$O$994,3,FALSE)</f>
        <v>0</v>
      </c>
      <c r="I74" s="63">
        <f>VLOOKUP($C74,'ROP100'!$B$6:$P$565,5,FALSE)</f>
        <v>0</v>
      </c>
      <c r="J74" s="63">
        <f t="shared" ref="J74:J137" si="17">+G74+I74-H74</f>
        <v>1857</v>
      </c>
      <c r="K74" s="63">
        <f>VLOOKUP($C74,ROP200F!$C$6:$O$994,4,FALSE)</f>
        <v>2694</v>
      </c>
      <c r="L74" s="63">
        <f>VLOOKUP($C74,'ROP100'!$B$6:$P$565,6,FALSE)</f>
        <v>5000</v>
      </c>
      <c r="M74" s="63">
        <f t="shared" ref="M74:M137" si="18">+J74+L74-K74</f>
        <v>4163</v>
      </c>
      <c r="N74" s="63">
        <f>VLOOKUP($C74,ROP200F!$C$6:$O$994,5,FALSE)</f>
        <v>0</v>
      </c>
      <c r="O74" s="63">
        <f>VLOOKUP($C74,'ROP100'!$B$6:$P$565,7,FALSE)</f>
        <v>0</v>
      </c>
      <c r="P74" s="63">
        <f t="shared" ref="P74:P137" si="19">+M74+O74-N74</f>
        <v>4163</v>
      </c>
      <c r="Q74" s="63">
        <f>VLOOKUP($C74,ROP200F!$C$6:$O$994,6,FALSE)</f>
        <v>4490</v>
      </c>
      <c r="R74" s="63">
        <f>VLOOKUP($C74,'ROP100'!$B$6:$P$565,8,FALSE)</f>
        <v>5000</v>
      </c>
      <c r="S74" s="63">
        <f t="shared" ref="S74:S137" si="20">+P74+R74-Q74</f>
        <v>4673</v>
      </c>
      <c r="T74" s="63">
        <f>VLOOKUP($C74,ROP200F!$C$6:$O$994,7,FALSE)</f>
        <v>0</v>
      </c>
      <c r="U74" s="63">
        <f>VLOOKUP($C74,'ROP100'!$B$6:$P$565,9,FALSE)</f>
        <v>0</v>
      </c>
      <c r="V74" s="63">
        <f t="shared" ref="V74:V137" si="21">+S74+U74-T74</f>
        <v>4673</v>
      </c>
      <c r="W74" s="63">
        <f>VLOOKUP($C74,ROP200F!$C$6:$O$994,8,FALSE)</f>
        <v>0</v>
      </c>
      <c r="X74" s="63">
        <f>VLOOKUP($C74,'ROP100'!$B$6:$P$565,10,FALSE)</f>
        <v>0</v>
      </c>
      <c r="Y74" s="63">
        <f t="shared" ref="Y74:Y137" si="22">+V74+X74-W74</f>
        <v>4673</v>
      </c>
      <c r="Z74" s="63">
        <f>VLOOKUP($C74,ROP200F!$C$6:$O$994,9,FALSE)</f>
        <v>2694</v>
      </c>
      <c r="AA74" s="63">
        <f>VLOOKUP($C74,'ROP100'!$B$6:$P$565,11,FALSE)</f>
        <v>0</v>
      </c>
      <c r="AB74" s="63">
        <f t="shared" ref="AB74:AB137" si="23">+Y74+AA74-Z74</f>
        <v>1979</v>
      </c>
      <c r="AC74" s="63">
        <f>VLOOKUP($C74,ROP200F!$C$6:$O$994,10,FALSE)</f>
        <v>0</v>
      </c>
      <c r="AD74" s="63">
        <f>VLOOKUP($C74,'ROP100'!$B$6:$P$565,12,FALSE)</f>
        <v>0</v>
      </c>
      <c r="AE74" s="63">
        <f t="shared" ref="AE74:AE137" si="24">+AB74+AD74-AC74</f>
        <v>1979</v>
      </c>
      <c r="AF74" s="63">
        <f>VLOOKUP($C74,ROP200F!$C$6:$O$994,11,FALSE)</f>
        <v>0</v>
      </c>
      <c r="AG74" s="63">
        <f>VLOOKUP($C74,'ROP100'!$B$6:$P$565,13,FALSE)</f>
        <v>0</v>
      </c>
      <c r="AH74" s="63">
        <f t="shared" ref="AH74:AH137" si="25">+AE74+AG74-AF74</f>
        <v>1979</v>
      </c>
      <c r="AI74" s="63">
        <f>VLOOKUP($C74,ROP200F!$C$6:$O$994,12,FALSE)</f>
        <v>1347</v>
      </c>
      <c r="AJ74" s="63">
        <f>VLOOKUP($C74,'ROP100'!$B$6:$P$565,14,FALSE)</f>
        <v>0</v>
      </c>
      <c r="AK74" s="63">
        <f t="shared" ref="AK74:AK137" si="26">+AH74+AJ74-AI74</f>
        <v>632</v>
      </c>
      <c r="AL74" s="63">
        <f>VLOOKUP($C74,ROP200F!$C$6:$O$994,13,FALSE)</f>
        <v>0</v>
      </c>
      <c r="AM74" s="63">
        <f>VLOOKUP($C74,'ROP100'!$B$6:$P$565,15,FALSE)</f>
        <v>0</v>
      </c>
      <c r="AN74" s="63">
        <f t="shared" ref="AN74:AN137" si="27">+AK74+AM74-AL74</f>
        <v>632</v>
      </c>
      <c r="AO74" s="58">
        <f t="shared" ref="AO74:AO137" si="28">E74+H74+K74+N74+Q74+T74+W74+Z74+AC74+AF74+AI74+AL74</f>
        <v>14368</v>
      </c>
      <c r="AP74" s="58">
        <f t="shared" ref="AP74:AP137" si="29">F74+I74+L74+O74+R74+U74+X74+AA74+AD74+AG74+AJ74+AM74</f>
        <v>15000</v>
      </c>
    </row>
    <row r="75" spans="1:42" hidden="1" x14ac:dyDescent="0.35">
      <c r="A75" s="64">
        <f t="shared" ref="A75:A138" si="30">1+A74</f>
        <v>67</v>
      </c>
      <c r="B75" s="65" t="s">
        <v>1254</v>
      </c>
      <c r="C75" s="65" t="s">
        <v>1255</v>
      </c>
      <c r="D75" s="66">
        <f>VLOOKUP($C75,'End Stock 2024'!$B$7:$C$1030,2,FALSE)</f>
        <v>141</v>
      </c>
      <c r="E75" s="63">
        <f>VLOOKUP($C75,ROP200F!$C$6:$O$994,2,FALSE)</f>
        <v>0</v>
      </c>
      <c r="F75" s="63">
        <f>VLOOKUP($C75,'ROP100'!$B$6:$P$565,4,FALSE)</f>
        <v>0</v>
      </c>
      <c r="G75" s="63">
        <f t="shared" si="16"/>
        <v>141</v>
      </c>
      <c r="H75" s="63">
        <f>VLOOKUP($C75,ROP200F!$C$6:$O$994,3,FALSE)</f>
        <v>0</v>
      </c>
      <c r="I75" s="63">
        <f>VLOOKUP($C75,'ROP100'!$B$6:$P$565,5,FALSE)</f>
        <v>6000</v>
      </c>
      <c r="J75" s="63">
        <f t="shared" si="17"/>
        <v>6141</v>
      </c>
      <c r="K75" s="63">
        <f>VLOOKUP($C75,ROP200F!$C$6:$O$994,4,FALSE)</f>
        <v>0</v>
      </c>
      <c r="L75" s="63">
        <f>VLOOKUP($C75,'ROP100'!$B$6:$P$565,6,FALSE)</f>
        <v>0</v>
      </c>
      <c r="M75" s="63">
        <f t="shared" si="18"/>
        <v>6141</v>
      </c>
      <c r="N75" s="63">
        <f>VLOOKUP($C75,ROP200F!$C$6:$O$994,5,FALSE)</f>
        <v>0</v>
      </c>
      <c r="O75" s="63">
        <f>VLOOKUP($C75,'ROP100'!$B$6:$P$565,7,FALSE)</f>
        <v>0</v>
      </c>
      <c r="P75" s="63">
        <f t="shared" si="19"/>
        <v>6141</v>
      </c>
      <c r="Q75" s="63">
        <f>VLOOKUP($C75,ROP200F!$C$6:$O$994,6,FALSE)</f>
        <v>0</v>
      </c>
      <c r="R75" s="63">
        <f>VLOOKUP($C75,'ROP100'!$B$6:$P$565,8,FALSE)</f>
        <v>0</v>
      </c>
      <c r="S75" s="63">
        <f t="shared" si="20"/>
        <v>6141</v>
      </c>
      <c r="T75" s="63">
        <f>VLOOKUP($C75,ROP200F!$C$6:$O$994,7,FALSE)</f>
        <v>0</v>
      </c>
      <c r="U75" s="63">
        <f>VLOOKUP($C75,'ROP100'!$B$6:$P$565,9,FALSE)</f>
        <v>6000</v>
      </c>
      <c r="V75" s="63">
        <f t="shared" si="21"/>
        <v>12141</v>
      </c>
      <c r="W75" s="63">
        <f>VLOOKUP($C75,ROP200F!$C$6:$O$994,8,FALSE)</f>
        <v>0</v>
      </c>
      <c r="X75" s="63">
        <f>VLOOKUP($C75,'ROP100'!$B$6:$P$565,10,FALSE)</f>
        <v>0</v>
      </c>
      <c r="Y75" s="63">
        <f t="shared" si="22"/>
        <v>12141</v>
      </c>
      <c r="Z75" s="63">
        <f>VLOOKUP($C75,ROP200F!$C$6:$O$994,9,FALSE)</f>
        <v>0</v>
      </c>
      <c r="AA75" s="63">
        <f>VLOOKUP($C75,'ROP100'!$B$6:$P$565,11,FALSE)</f>
        <v>0</v>
      </c>
      <c r="AB75" s="63">
        <f t="shared" si="23"/>
        <v>12141</v>
      </c>
      <c r="AC75" s="63">
        <f>VLOOKUP($C75,ROP200F!$C$6:$O$994,10,FALSE)</f>
        <v>5732</v>
      </c>
      <c r="AD75" s="63">
        <f>VLOOKUP($C75,'ROP100'!$B$6:$P$565,12,FALSE)</f>
        <v>0</v>
      </c>
      <c r="AE75" s="63">
        <f t="shared" si="24"/>
        <v>6409</v>
      </c>
      <c r="AF75" s="63">
        <f>VLOOKUP($C75,ROP200F!$C$6:$O$994,11,FALSE)</f>
        <v>0</v>
      </c>
      <c r="AG75" s="63">
        <f>VLOOKUP($C75,'ROP100'!$B$6:$P$565,13,FALSE)</f>
        <v>6000</v>
      </c>
      <c r="AH75" s="63">
        <f t="shared" si="25"/>
        <v>12409</v>
      </c>
      <c r="AI75" s="63">
        <f>VLOOKUP($C75,ROP200F!$C$6:$O$994,12,FALSE)</f>
        <v>0</v>
      </c>
      <c r="AJ75" s="63">
        <f>VLOOKUP($C75,'ROP100'!$B$6:$P$565,14,FALSE)</f>
        <v>0</v>
      </c>
      <c r="AK75" s="63">
        <f t="shared" si="26"/>
        <v>12409</v>
      </c>
      <c r="AL75" s="63">
        <f>VLOOKUP($C75,ROP200F!$C$6:$O$994,13,FALSE)</f>
        <v>0</v>
      </c>
      <c r="AM75" s="63">
        <f>VLOOKUP($C75,'ROP100'!$B$6:$P$565,15,FALSE)</f>
        <v>0</v>
      </c>
      <c r="AN75" s="63">
        <f t="shared" si="27"/>
        <v>12409</v>
      </c>
      <c r="AO75" s="58">
        <f t="shared" si="28"/>
        <v>5732</v>
      </c>
      <c r="AP75" s="58">
        <f t="shared" si="29"/>
        <v>18000</v>
      </c>
    </row>
    <row r="76" spans="1:42" hidden="1" x14ac:dyDescent="0.35">
      <c r="A76" s="64">
        <f t="shared" si="30"/>
        <v>68</v>
      </c>
      <c r="B76" s="65" t="s">
        <v>1256</v>
      </c>
      <c r="C76" s="65" t="s">
        <v>1257</v>
      </c>
      <c r="D76" s="66">
        <f>VLOOKUP($C76,'End Stock 2024'!$B$7:$C$1030,2,FALSE)</f>
        <v>8681</v>
      </c>
      <c r="E76" s="63">
        <f>VLOOKUP($C76,ROP200F!$C$6:$O$994,2,FALSE)</f>
        <v>17195</v>
      </c>
      <c r="F76" s="63">
        <f>VLOOKUP($C76,'ROP100'!$B$6:$P$565,4,FALSE)</f>
        <v>23000</v>
      </c>
      <c r="G76" s="63">
        <f t="shared" si="16"/>
        <v>14486</v>
      </c>
      <c r="H76" s="63">
        <f>VLOOKUP($C76,ROP200F!$C$6:$O$994,3,FALSE)</f>
        <v>17195</v>
      </c>
      <c r="I76" s="63">
        <f>VLOOKUP($C76,'ROP100'!$B$6:$P$565,5,FALSE)</f>
        <v>12000</v>
      </c>
      <c r="J76" s="63">
        <f t="shared" si="17"/>
        <v>9291</v>
      </c>
      <c r="K76" s="63">
        <f>VLOOKUP($C76,ROP200F!$C$6:$O$994,4,FALSE)</f>
        <v>22927</v>
      </c>
      <c r="L76" s="63">
        <f>VLOOKUP($C76,'ROP100'!$B$6:$P$565,6,FALSE)</f>
        <v>23000</v>
      </c>
      <c r="M76" s="63">
        <f t="shared" si="18"/>
        <v>9364</v>
      </c>
      <c r="N76" s="63">
        <f>VLOOKUP($C76,ROP200F!$C$6:$O$994,5,FALSE)</f>
        <v>22927</v>
      </c>
      <c r="O76" s="63">
        <f>VLOOKUP($C76,'ROP100'!$B$6:$P$565,7,FALSE)</f>
        <v>23000</v>
      </c>
      <c r="P76" s="63">
        <f t="shared" si="19"/>
        <v>9437</v>
      </c>
      <c r="Q76" s="63">
        <f>VLOOKUP($C76,ROP200F!$C$6:$O$994,6,FALSE)</f>
        <v>11464</v>
      </c>
      <c r="R76" s="63">
        <f>VLOOKUP($C76,'ROP100'!$B$6:$P$565,8,FALSE)</f>
        <v>11000</v>
      </c>
      <c r="S76" s="63">
        <f t="shared" si="20"/>
        <v>8973</v>
      </c>
      <c r="T76" s="63">
        <f>VLOOKUP($C76,ROP200F!$C$6:$O$994,7,FALSE)</f>
        <v>17195</v>
      </c>
      <c r="U76" s="63">
        <f>VLOOKUP($C76,'ROP100'!$B$6:$P$565,9,FALSE)</f>
        <v>18000</v>
      </c>
      <c r="V76" s="63">
        <f t="shared" si="21"/>
        <v>9778</v>
      </c>
      <c r="W76" s="63">
        <f>VLOOKUP($C76,ROP200F!$C$6:$O$994,8,FALSE)</f>
        <v>22927</v>
      </c>
      <c r="X76" s="63">
        <f>VLOOKUP($C76,'ROP100'!$B$6:$P$565,10,FALSE)</f>
        <v>23000</v>
      </c>
      <c r="Y76" s="63">
        <f t="shared" si="22"/>
        <v>9851</v>
      </c>
      <c r="Z76" s="63">
        <f>VLOOKUP($C76,ROP200F!$C$6:$O$994,9,FALSE)</f>
        <v>11464</v>
      </c>
      <c r="AA76" s="63">
        <f>VLOOKUP($C76,'ROP100'!$B$6:$P$565,11,FALSE)</f>
        <v>18000</v>
      </c>
      <c r="AB76" s="63">
        <f t="shared" si="23"/>
        <v>16387</v>
      </c>
      <c r="AC76" s="63">
        <f>VLOOKUP($C76,ROP200F!$C$6:$O$994,10,FALSE)</f>
        <v>17195</v>
      </c>
      <c r="AD76" s="63">
        <f>VLOOKUP($C76,'ROP100'!$B$6:$P$565,12,FALSE)</f>
        <v>17000</v>
      </c>
      <c r="AE76" s="63">
        <f t="shared" si="24"/>
        <v>16192</v>
      </c>
      <c r="AF76" s="63">
        <f>VLOOKUP($C76,ROP200F!$C$6:$O$994,11,FALSE)</f>
        <v>17195</v>
      </c>
      <c r="AG76" s="63">
        <f>VLOOKUP($C76,'ROP100'!$B$6:$P$565,13,FALSE)</f>
        <v>17000</v>
      </c>
      <c r="AH76" s="63">
        <f t="shared" si="25"/>
        <v>15997</v>
      </c>
      <c r="AI76" s="63">
        <f>VLOOKUP($C76,ROP200F!$C$6:$O$994,12,FALSE)</f>
        <v>22927</v>
      </c>
      <c r="AJ76" s="63">
        <f>VLOOKUP($C76,'ROP100'!$B$6:$P$565,14,FALSE)</f>
        <v>23000</v>
      </c>
      <c r="AK76" s="63">
        <f t="shared" si="26"/>
        <v>16070</v>
      </c>
      <c r="AL76" s="63">
        <f>VLOOKUP($C76,ROP200F!$C$6:$O$994,13,FALSE)</f>
        <v>5732</v>
      </c>
      <c r="AM76" s="63">
        <f>VLOOKUP($C76,'ROP100'!$B$6:$P$565,15,FALSE)</f>
        <v>10000</v>
      </c>
      <c r="AN76" s="63">
        <f t="shared" si="27"/>
        <v>20338</v>
      </c>
      <c r="AO76" s="58">
        <f t="shared" si="28"/>
        <v>206343</v>
      </c>
      <c r="AP76" s="58">
        <f t="shared" si="29"/>
        <v>218000</v>
      </c>
    </row>
    <row r="77" spans="1:42" hidden="1" x14ac:dyDescent="0.35">
      <c r="A77" s="64">
        <f t="shared" si="30"/>
        <v>69</v>
      </c>
      <c r="B77" s="65" t="s">
        <v>1258</v>
      </c>
      <c r="C77" s="65" t="s">
        <v>1259</v>
      </c>
      <c r="D77" s="66">
        <f>VLOOKUP($C77,'End Stock 2024'!$B$7:$C$1030,2,FALSE)</f>
        <v>3938</v>
      </c>
      <c r="E77" s="63">
        <f>VLOOKUP($C77,ROP200F!$C$6:$O$994,2,FALSE)</f>
        <v>0</v>
      </c>
      <c r="F77" s="63">
        <f>VLOOKUP($C77,'ROP100'!$B$6:$P$565,4,FALSE)</f>
        <v>0</v>
      </c>
      <c r="G77" s="63">
        <f t="shared" si="16"/>
        <v>3938</v>
      </c>
      <c r="H77" s="63">
        <f>VLOOKUP($C77,ROP200F!$C$6:$O$994,3,FALSE)</f>
        <v>0</v>
      </c>
      <c r="I77" s="63">
        <f>VLOOKUP($C77,'ROP100'!$B$6:$P$565,5,FALSE)</f>
        <v>0</v>
      </c>
      <c r="J77" s="63">
        <f t="shared" si="17"/>
        <v>3938</v>
      </c>
      <c r="K77" s="63">
        <f>VLOOKUP($C77,ROP200F!$C$6:$O$994,4,FALSE)</f>
        <v>0</v>
      </c>
      <c r="L77" s="63">
        <f>VLOOKUP($C77,'ROP100'!$B$6:$P$565,6,FALSE)</f>
        <v>0</v>
      </c>
      <c r="M77" s="63">
        <f t="shared" si="18"/>
        <v>3938</v>
      </c>
      <c r="N77" s="63">
        <f>VLOOKUP($C77,ROP200F!$C$6:$O$994,5,FALSE)</f>
        <v>0</v>
      </c>
      <c r="O77" s="63">
        <f>VLOOKUP($C77,'ROP100'!$B$6:$P$565,7,FALSE)</f>
        <v>0</v>
      </c>
      <c r="P77" s="63">
        <f t="shared" si="19"/>
        <v>3938</v>
      </c>
      <c r="Q77" s="63">
        <f>VLOOKUP($C77,ROP200F!$C$6:$O$994,6,FALSE)</f>
        <v>2293</v>
      </c>
      <c r="R77" s="63">
        <f>VLOOKUP($C77,'ROP100'!$B$6:$P$565,8,FALSE)</f>
        <v>6000</v>
      </c>
      <c r="S77" s="63">
        <f t="shared" si="20"/>
        <v>7645</v>
      </c>
      <c r="T77" s="63">
        <f>VLOOKUP($C77,ROP200F!$C$6:$O$994,7,FALSE)</f>
        <v>0</v>
      </c>
      <c r="U77" s="63">
        <f>VLOOKUP($C77,'ROP100'!$B$6:$P$565,9,FALSE)</f>
        <v>0</v>
      </c>
      <c r="V77" s="63">
        <f t="shared" si="21"/>
        <v>7645</v>
      </c>
      <c r="W77" s="63">
        <f>VLOOKUP($C77,ROP200F!$C$6:$O$994,8,FALSE)</f>
        <v>0</v>
      </c>
      <c r="X77" s="63">
        <f>VLOOKUP($C77,'ROP100'!$B$6:$P$565,10,FALSE)</f>
        <v>0</v>
      </c>
      <c r="Y77" s="63">
        <f t="shared" si="22"/>
        <v>7645</v>
      </c>
      <c r="Z77" s="63">
        <f>VLOOKUP($C77,ROP200F!$C$6:$O$994,9,FALSE)</f>
        <v>0</v>
      </c>
      <c r="AA77" s="63">
        <f>VLOOKUP($C77,'ROP100'!$B$6:$P$565,11,FALSE)</f>
        <v>0</v>
      </c>
      <c r="AB77" s="63">
        <f t="shared" si="23"/>
        <v>7645</v>
      </c>
      <c r="AC77" s="63">
        <f>VLOOKUP($C77,ROP200F!$C$6:$O$994,10,FALSE)</f>
        <v>0</v>
      </c>
      <c r="AD77" s="63">
        <f>VLOOKUP($C77,'ROP100'!$B$6:$P$565,12,FALSE)</f>
        <v>0</v>
      </c>
      <c r="AE77" s="63">
        <f t="shared" si="24"/>
        <v>7645</v>
      </c>
      <c r="AF77" s="63">
        <f>VLOOKUP($C77,ROP200F!$C$6:$O$994,11,FALSE)</f>
        <v>1146</v>
      </c>
      <c r="AG77" s="63">
        <f>VLOOKUP($C77,'ROP100'!$B$6:$P$565,13,FALSE)</f>
        <v>0</v>
      </c>
      <c r="AH77" s="63">
        <f t="shared" si="25"/>
        <v>6499</v>
      </c>
      <c r="AI77" s="63">
        <f>VLOOKUP($C77,ROP200F!$C$6:$O$994,12,FALSE)</f>
        <v>0</v>
      </c>
      <c r="AJ77" s="63">
        <f>VLOOKUP($C77,'ROP100'!$B$6:$P$565,14,FALSE)</f>
        <v>0</v>
      </c>
      <c r="AK77" s="63">
        <f t="shared" si="26"/>
        <v>6499</v>
      </c>
      <c r="AL77" s="63">
        <f>VLOOKUP($C77,ROP200F!$C$6:$O$994,13,FALSE)</f>
        <v>1146</v>
      </c>
      <c r="AM77" s="63">
        <f>VLOOKUP($C77,'ROP100'!$B$6:$P$565,15,FALSE)</f>
        <v>0</v>
      </c>
      <c r="AN77" s="63">
        <f t="shared" si="27"/>
        <v>5353</v>
      </c>
      <c r="AO77" s="58">
        <f t="shared" si="28"/>
        <v>4585</v>
      </c>
      <c r="AP77" s="58">
        <f t="shared" si="29"/>
        <v>6000</v>
      </c>
    </row>
    <row r="78" spans="1:42" s="102" customFormat="1" hidden="1" x14ac:dyDescent="0.35">
      <c r="A78" s="97">
        <f t="shared" si="30"/>
        <v>70</v>
      </c>
      <c r="B78" s="98" t="s">
        <v>1260</v>
      </c>
      <c r="C78" s="98" t="s">
        <v>1261</v>
      </c>
      <c r="D78" s="99">
        <f>VLOOKUP($C78,'End Stock 2024'!$B$7:$C$1030,2,FALSE)</f>
        <v>8288</v>
      </c>
      <c r="E78" s="100">
        <f>VLOOKUP($C78,ROP200F!$C$6:$O$994,2,FALSE)</f>
        <v>34391</v>
      </c>
      <c r="F78" s="100">
        <f>VLOOKUP($C78,'ROP100'!$B$6:$P$565,4,FALSE)</f>
        <v>40000</v>
      </c>
      <c r="G78" s="100">
        <f t="shared" si="16"/>
        <v>13897</v>
      </c>
      <c r="H78" s="100">
        <f>VLOOKUP($C78,ROP200F!$C$6:$O$994,3,FALSE)</f>
        <v>40122</v>
      </c>
      <c r="I78" s="100">
        <f>VLOOKUP($C78,'ROP100'!$B$6:$P$565,5,FALSE)</f>
        <v>40000</v>
      </c>
      <c r="J78" s="100">
        <f t="shared" si="17"/>
        <v>13775</v>
      </c>
      <c r="K78" s="100">
        <f>VLOOKUP($C78,ROP200F!$C$6:$O$994,4,FALSE)</f>
        <v>28659</v>
      </c>
      <c r="L78" s="100">
        <f>VLOOKUP($C78,'ROP100'!$B$6:$P$565,6,FALSE)</f>
        <v>30000</v>
      </c>
      <c r="M78" s="100">
        <f t="shared" si="18"/>
        <v>15116</v>
      </c>
      <c r="N78" s="100">
        <f>VLOOKUP($C78,ROP200F!$C$6:$O$994,5,FALSE)</f>
        <v>28659</v>
      </c>
      <c r="O78" s="100">
        <f>VLOOKUP($C78,'ROP100'!$B$6:$P$565,7,FALSE)</f>
        <v>30000</v>
      </c>
      <c r="P78" s="100">
        <f t="shared" si="19"/>
        <v>16457</v>
      </c>
      <c r="Q78" s="100">
        <f>VLOOKUP($C78,ROP200F!$C$6:$O$994,6,FALSE)</f>
        <v>34391</v>
      </c>
      <c r="R78" s="100">
        <f>VLOOKUP($C78,'ROP100'!$B$6:$P$565,8,FALSE)</f>
        <v>30000</v>
      </c>
      <c r="S78" s="100">
        <f t="shared" si="20"/>
        <v>12066</v>
      </c>
      <c r="T78" s="100">
        <f>VLOOKUP($C78,ROP200F!$C$6:$O$994,7,FALSE)</f>
        <v>40122</v>
      </c>
      <c r="U78" s="100">
        <f>VLOOKUP($C78,'ROP100'!$B$6:$P$565,9,FALSE)</f>
        <v>40000</v>
      </c>
      <c r="V78" s="100">
        <f t="shared" si="21"/>
        <v>11944</v>
      </c>
      <c r="W78" s="100">
        <f>VLOOKUP($C78,ROP200F!$C$6:$O$994,8,FALSE)</f>
        <v>40122</v>
      </c>
      <c r="X78" s="100">
        <f>VLOOKUP($C78,'ROP100'!$B$6:$P$565,10,FALSE)</f>
        <v>40000</v>
      </c>
      <c r="Y78" s="100">
        <f t="shared" si="22"/>
        <v>11822</v>
      </c>
      <c r="Z78" s="100">
        <f>VLOOKUP($C78,ROP200F!$C$6:$O$994,9,FALSE)</f>
        <v>40122</v>
      </c>
      <c r="AA78" s="100">
        <f>VLOOKUP($C78,'ROP100'!$B$6:$P$565,11,FALSE)</f>
        <v>40000</v>
      </c>
      <c r="AB78" s="100">
        <f t="shared" si="23"/>
        <v>11700</v>
      </c>
      <c r="AC78" s="100">
        <f>VLOOKUP($C78,ROP200F!$C$6:$O$994,10,FALSE)</f>
        <v>40122</v>
      </c>
      <c r="AD78" s="100">
        <f>VLOOKUP($C78,'ROP100'!$B$6:$P$565,12,FALSE)</f>
        <v>40000</v>
      </c>
      <c r="AE78" s="100">
        <f t="shared" si="24"/>
        <v>11578</v>
      </c>
      <c r="AF78" s="100">
        <f>VLOOKUP($C78,ROP200F!$C$6:$O$994,11,FALSE)</f>
        <v>45854</v>
      </c>
      <c r="AG78" s="100">
        <f>VLOOKUP($C78,'ROP100'!$B$6:$P$565,13,FALSE)</f>
        <v>50000</v>
      </c>
      <c r="AH78" s="100">
        <f t="shared" si="25"/>
        <v>15724</v>
      </c>
      <c r="AI78" s="100">
        <f>VLOOKUP($C78,ROP200F!$C$6:$O$994,12,FALSE)</f>
        <v>34391</v>
      </c>
      <c r="AJ78" s="100">
        <f>VLOOKUP($C78,'ROP100'!$B$6:$P$565,14,FALSE)</f>
        <v>30000</v>
      </c>
      <c r="AK78" s="100">
        <f t="shared" si="26"/>
        <v>11333</v>
      </c>
      <c r="AL78" s="100">
        <f>VLOOKUP($C78,ROP200F!$C$6:$O$994,13,FALSE)</f>
        <v>45854</v>
      </c>
      <c r="AM78" s="100">
        <f>VLOOKUP($C78,'ROP100'!$B$6:$P$565,15,FALSE)</f>
        <v>45000</v>
      </c>
      <c r="AN78" s="100">
        <f t="shared" si="27"/>
        <v>10479</v>
      </c>
      <c r="AO78" s="101">
        <f t="shared" si="28"/>
        <v>452809</v>
      </c>
      <c r="AP78" s="101">
        <f t="shared" si="29"/>
        <v>455000</v>
      </c>
    </row>
    <row r="79" spans="1:42" hidden="1" x14ac:dyDescent="0.35">
      <c r="A79" s="64">
        <f t="shared" si="30"/>
        <v>71</v>
      </c>
      <c r="B79" s="65" t="s">
        <v>1262</v>
      </c>
      <c r="C79" s="65" t="s">
        <v>1263</v>
      </c>
      <c r="D79" s="66">
        <f>VLOOKUP($C79,'End Stock 2024'!$B$7:$C$1030,2,FALSE)</f>
        <v>3902</v>
      </c>
      <c r="E79" s="63">
        <f>VLOOKUP($C79,ROP200F!$C$6:$O$994,2,FALSE)</f>
        <v>5732</v>
      </c>
      <c r="F79" s="63">
        <f>VLOOKUP($C79,'ROP100'!$B$6:$P$565,4,FALSE)</f>
        <v>12000</v>
      </c>
      <c r="G79" s="63">
        <f t="shared" si="16"/>
        <v>10170</v>
      </c>
      <c r="H79" s="63">
        <f>VLOOKUP($C79,ROP200F!$C$6:$O$994,3,FALSE)</f>
        <v>5732</v>
      </c>
      <c r="I79" s="63">
        <f>VLOOKUP($C79,'ROP100'!$B$6:$P$565,5,FALSE)</f>
        <v>6000</v>
      </c>
      <c r="J79" s="63">
        <f t="shared" si="17"/>
        <v>10438</v>
      </c>
      <c r="K79" s="63">
        <f>VLOOKUP($C79,ROP200F!$C$6:$O$994,4,FALSE)</f>
        <v>5732</v>
      </c>
      <c r="L79" s="63">
        <f>VLOOKUP($C79,'ROP100'!$B$6:$P$565,6,FALSE)</f>
        <v>5000</v>
      </c>
      <c r="M79" s="63">
        <f t="shared" si="18"/>
        <v>9706</v>
      </c>
      <c r="N79" s="63">
        <f>VLOOKUP($C79,ROP200F!$C$6:$O$994,5,FALSE)</f>
        <v>5732</v>
      </c>
      <c r="O79" s="63">
        <f>VLOOKUP($C79,'ROP100'!$B$6:$P$565,7,FALSE)</f>
        <v>6000</v>
      </c>
      <c r="P79" s="63">
        <f t="shared" si="19"/>
        <v>9974</v>
      </c>
      <c r="Q79" s="63">
        <f>VLOOKUP($C79,ROP200F!$C$6:$O$994,6,FALSE)</f>
        <v>5732</v>
      </c>
      <c r="R79" s="63">
        <f>VLOOKUP($C79,'ROP100'!$B$6:$P$565,8,FALSE)</f>
        <v>6000</v>
      </c>
      <c r="S79" s="63">
        <f t="shared" si="20"/>
        <v>10242</v>
      </c>
      <c r="T79" s="63">
        <f>VLOOKUP($C79,ROP200F!$C$6:$O$994,7,FALSE)</f>
        <v>5732</v>
      </c>
      <c r="U79" s="63">
        <f>VLOOKUP($C79,'ROP100'!$B$6:$P$565,9,FALSE)</f>
        <v>5000</v>
      </c>
      <c r="V79" s="63">
        <f t="shared" si="21"/>
        <v>9510</v>
      </c>
      <c r="W79" s="63">
        <f>VLOOKUP($C79,ROP200F!$C$6:$O$994,8,FALSE)</f>
        <v>5732</v>
      </c>
      <c r="X79" s="63">
        <f>VLOOKUP($C79,'ROP100'!$B$6:$P$565,10,FALSE)</f>
        <v>6000</v>
      </c>
      <c r="Y79" s="63">
        <f t="shared" si="22"/>
        <v>9778</v>
      </c>
      <c r="Z79" s="63">
        <f>VLOOKUP($C79,ROP200F!$C$6:$O$994,9,FALSE)</f>
        <v>5732</v>
      </c>
      <c r="AA79" s="63">
        <f>VLOOKUP($C79,'ROP100'!$B$6:$P$565,11,FALSE)</f>
        <v>6000</v>
      </c>
      <c r="AB79" s="63">
        <f t="shared" si="23"/>
        <v>10046</v>
      </c>
      <c r="AC79" s="63">
        <f>VLOOKUP($C79,ROP200F!$C$6:$O$994,10,FALSE)</f>
        <v>5732</v>
      </c>
      <c r="AD79" s="63">
        <f>VLOOKUP($C79,'ROP100'!$B$6:$P$565,12,FALSE)</f>
        <v>5000</v>
      </c>
      <c r="AE79" s="63">
        <f t="shared" si="24"/>
        <v>9314</v>
      </c>
      <c r="AF79" s="63">
        <f>VLOOKUP($C79,ROP200F!$C$6:$O$994,11,FALSE)</f>
        <v>5732</v>
      </c>
      <c r="AG79" s="63">
        <f>VLOOKUP($C79,'ROP100'!$B$6:$P$565,13,FALSE)</f>
        <v>6000</v>
      </c>
      <c r="AH79" s="63">
        <f t="shared" si="25"/>
        <v>9582</v>
      </c>
      <c r="AI79" s="63">
        <f>VLOOKUP($C79,ROP200F!$C$6:$O$994,12,FALSE)</f>
        <v>5732</v>
      </c>
      <c r="AJ79" s="63">
        <f>VLOOKUP($C79,'ROP100'!$B$6:$P$565,14,FALSE)</f>
        <v>6000</v>
      </c>
      <c r="AK79" s="63">
        <f t="shared" si="26"/>
        <v>9850</v>
      </c>
      <c r="AL79" s="63">
        <f>VLOOKUP($C79,ROP200F!$C$6:$O$994,13,FALSE)</f>
        <v>5732</v>
      </c>
      <c r="AM79" s="63">
        <f>VLOOKUP($C79,'ROP100'!$B$6:$P$565,15,FALSE)</f>
        <v>6000</v>
      </c>
      <c r="AN79" s="63">
        <f t="shared" si="27"/>
        <v>10118</v>
      </c>
      <c r="AO79" s="58">
        <f t="shared" si="28"/>
        <v>68784</v>
      </c>
      <c r="AP79" s="58">
        <f t="shared" si="29"/>
        <v>75000</v>
      </c>
    </row>
    <row r="80" spans="1:42" hidden="1" x14ac:dyDescent="0.35">
      <c r="A80" s="64">
        <f t="shared" si="30"/>
        <v>72</v>
      </c>
      <c r="B80" s="65" t="s">
        <v>1264</v>
      </c>
      <c r="C80" s="65" t="s">
        <v>1265</v>
      </c>
      <c r="D80" s="66">
        <f>VLOOKUP($C80,'End Stock 2024'!$B$7:$C$1030,2,FALSE)</f>
        <v>293</v>
      </c>
      <c r="E80" s="63">
        <f>VLOOKUP($C80,ROP200F!$C$6:$O$994,2,FALSE)</f>
        <v>0</v>
      </c>
      <c r="F80" s="63">
        <f>VLOOKUP($C80,'ROP100'!$B$6:$P$565,4,FALSE)</f>
        <v>0</v>
      </c>
      <c r="G80" s="63">
        <f t="shared" si="16"/>
        <v>293</v>
      </c>
      <c r="H80" s="63">
        <f>VLOOKUP($C80,ROP200F!$C$6:$O$994,3,FALSE)</f>
        <v>0</v>
      </c>
      <c r="I80" s="63">
        <f>VLOOKUP($C80,'ROP100'!$B$6:$P$565,5,FALSE)</f>
        <v>0</v>
      </c>
      <c r="J80" s="63">
        <f t="shared" si="17"/>
        <v>293</v>
      </c>
      <c r="K80" s="63">
        <f>VLOOKUP($C80,ROP200F!$C$6:$O$994,4,FALSE)</f>
        <v>2293</v>
      </c>
      <c r="L80" s="63">
        <f>VLOOKUP($C80,'ROP100'!$B$6:$P$565,6,FALSE)</f>
        <v>7000</v>
      </c>
      <c r="M80" s="63">
        <f t="shared" si="18"/>
        <v>5000</v>
      </c>
      <c r="N80" s="63">
        <f>VLOOKUP($C80,ROP200F!$C$6:$O$994,5,FALSE)</f>
        <v>0</v>
      </c>
      <c r="O80" s="63">
        <f>VLOOKUP($C80,'ROP100'!$B$6:$P$565,7,FALSE)</f>
        <v>0</v>
      </c>
      <c r="P80" s="63">
        <f t="shared" si="19"/>
        <v>5000</v>
      </c>
      <c r="Q80" s="63">
        <f>VLOOKUP($C80,ROP200F!$C$6:$O$994,6,FALSE)</f>
        <v>0</v>
      </c>
      <c r="R80" s="63">
        <f>VLOOKUP($C80,'ROP100'!$B$6:$P$565,8,FALSE)</f>
        <v>0</v>
      </c>
      <c r="S80" s="63">
        <f t="shared" si="20"/>
        <v>5000</v>
      </c>
      <c r="T80" s="63">
        <f>VLOOKUP($C80,ROP200F!$C$6:$O$994,7,FALSE)</f>
        <v>2293</v>
      </c>
      <c r="U80" s="63">
        <f>VLOOKUP($C80,'ROP100'!$B$6:$P$565,9,FALSE)</f>
        <v>0</v>
      </c>
      <c r="V80" s="63">
        <f t="shared" si="21"/>
        <v>2707</v>
      </c>
      <c r="W80" s="63">
        <f>VLOOKUP($C80,ROP200F!$C$6:$O$994,8,FALSE)</f>
        <v>0</v>
      </c>
      <c r="X80" s="63">
        <f>VLOOKUP($C80,'ROP100'!$B$6:$P$565,10,FALSE)</f>
        <v>0</v>
      </c>
      <c r="Y80" s="63">
        <f t="shared" si="22"/>
        <v>2707</v>
      </c>
      <c r="Z80" s="63">
        <f>VLOOKUP($C80,ROP200F!$C$6:$O$994,9,FALSE)</f>
        <v>0</v>
      </c>
      <c r="AA80" s="63">
        <f>VLOOKUP($C80,'ROP100'!$B$6:$P$565,11,FALSE)</f>
        <v>0</v>
      </c>
      <c r="AB80" s="63">
        <f t="shared" si="23"/>
        <v>2707</v>
      </c>
      <c r="AC80" s="63">
        <f>VLOOKUP($C80,ROP200F!$C$6:$O$994,10,FALSE)</f>
        <v>0</v>
      </c>
      <c r="AD80" s="63">
        <f>VLOOKUP($C80,'ROP100'!$B$6:$P$565,12,FALSE)</f>
        <v>0</v>
      </c>
      <c r="AE80" s="63">
        <f t="shared" si="24"/>
        <v>2707</v>
      </c>
      <c r="AF80" s="63">
        <f>VLOOKUP($C80,ROP200F!$C$6:$O$994,11,FALSE)</f>
        <v>2293</v>
      </c>
      <c r="AG80" s="63">
        <f>VLOOKUP($C80,'ROP100'!$B$6:$P$565,13,FALSE)</f>
        <v>0</v>
      </c>
      <c r="AH80" s="63">
        <f t="shared" si="25"/>
        <v>414</v>
      </c>
      <c r="AI80" s="63">
        <f>VLOOKUP($C80,ROP200F!$C$6:$O$994,12,FALSE)</f>
        <v>0</v>
      </c>
      <c r="AJ80" s="63">
        <f>VLOOKUP($C80,'ROP100'!$B$6:$P$565,14,FALSE)</f>
        <v>0</v>
      </c>
      <c r="AK80" s="63">
        <f t="shared" si="26"/>
        <v>414</v>
      </c>
      <c r="AL80" s="63">
        <f>VLOOKUP($C80,ROP200F!$C$6:$O$994,13,FALSE)</f>
        <v>0</v>
      </c>
      <c r="AM80" s="63">
        <f>VLOOKUP($C80,'ROP100'!$B$6:$P$565,15,FALSE)</f>
        <v>0</v>
      </c>
      <c r="AN80" s="63">
        <f t="shared" si="27"/>
        <v>414</v>
      </c>
      <c r="AO80" s="58">
        <f t="shared" si="28"/>
        <v>6879</v>
      </c>
      <c r="AP80" s="58">
        <f t="shared" si="29"/>
        <v>7000</v>
      </c>
    </row>
    <row r="81" spans="1:42" hidden="1" x14ac:dyDescent="0.35">
      <c r="A81" s="64">
        <f t="shared" si="30"/>
        <v>73</v>
      </c>
      <c r="B81" s="65" t="s">
        <v>1963</v>
      </c>
      <c r="C81" s="65" t="s">
        <v>1964</v>
      </c>
      <c r="D81" s="66">
        <f>VLOOKUP($C81,'End Stock 2024'!$B$7:$C$1030,2,FALSE)</f>
        <v>0</v>
      </c>
      <c r="E81" s="63">
        <f>VLOOKUP($C81,ROP200F!$C$6:$O$994,2,FALSE)</f>
        <v>0</v>
      </c>
      <c r="F81" s="63">
        <f>VLOOKUP($C81,'ROP100'!$B$6:$P$565,4,FALSE)</f>
        <v>0</v>
      </c>
      <c r="G81" s="63">
        <f t="shared" si="16"/>
        <v>0</v>
      </c>
      <c r="H81" s="63">
        <f>VLOOKUP($C81,ROP200F!$C$6:$O$994,3,FALSE)</f>
        <v>2293</v>
      </c>
      <c r="I81" s="63">
        <f>VLOOKUP($C81,'ROP100'!$B$6:$P$565,5,FALSE)</f>
        <v>5000</v>
      </c>
      <c r="J81" s="63">
        <f t="shared" si="17"/>
        <v>2707</v>
      </c>
      <c r="K81" s="63">
        <f>VLOOKUP($C81,ROP200F!$C$6:$O$994,4,FALSE)</f>
        <v>0</v>
      </c>
      <c r="L81" s="63">
        <f>VLOOKUP($C81,'ROP100'!$B$6:$P$565,6,FALSE)</f>
        <v>0</v>
      </c>
      <c r="M81" s="63">
        <f t="shared" si="18"/>
        <v>2707</v>
      </c>
      <c r="N81" s="63">
        <f>VLOOKUP($C81,ROP200F!$C$6:$O$994,5,FALSE)</f>
        <v>0</v>
      </c>
      <c r="O81" s="63">
        <f>VLOOKUP($C81,'ROP100'!$B$6:$P$565,7,FALSE)</f>
        <v>0</v>
      </c>
      <c r="P81" s="63">
        <f t="shared" si="19"/>
        <v>2707</v>
      </c>
      <c r="Q81" s="63">
        <f>VLOOKUP($C81,ROP200F!$C$6:$O$994,6,FALSE)</f>
        <v>0</v>
      </c>
      <c r="R81" s="63">
        <f>VLOOKUP($C81,'ROP100'!$B$6:$P$565,8,FALSE)</f>
        <v>0</v>
      </c>
      <c r="S81" s="63">
        <f t="shared" si="20"/>
        <v>2707</v>
      </c>
      <c r="T81" s="63">
        <f>VLOOKUP($C81,ROP200F!$C$6:$O$994,7,FALSE)</f>
        <v>2293</v>
      </c>
      <c r="U81" s="63">
        <f>VLOOKUP($C81,'ROP100'!$B$6:$P$565,9,FALSE)</f>
        <v>5000</v>
      </c>
      <c r="V81" s="63">
        <f t="shared" si="21"/>
        <v>5414</v>
      </c>
      <c r="W81" s="63">
        <f>VLOOKUP($C81,ROP200F!$C$6:$O$994,8,FALSE)</f>
        <v>0</v>
      </c>
      <c r="X81" s="63">
        <f>VLOOKUP($C81,'ROP100'!$B$6:$P$565,10,FALSE)</f>
        <v>0</v>
      </c>
      <c r="Y81" s="63">
        <f t="shared" si="22"/>
        <v>5414</v>
      </c>
      <c r="Z81" s="63">
        <f>VLOOKUP($C81,ROP200F!$C$6:$O$994,9,FALSE)</f>
        <v>0</v>
      </c>
      <c r="AA81" s="63">
        <f>VLOOKUP($C81,'ROP100'!$B$6:$P$565,11,FALSE)</f>
        <v>0</v>
      </c>
      <c r="AB81" s="63">
        <f t="shared" si="23"/>
        <v>5414</v>
      </c>
      <c r="AC81" s="63">
        <f>VLOOKUP($C81,ROP200F!$C$6:$O$994,10,FALSE)</f>
        <v>2293</v>
      </c>
      <c r="AD81" s="63">
        <f>VLOOKUP($C81,'ROP100'!$B$6:$P$565,12,FALSE)</f>
        <v>0</v>
      </c>
      <c r="AE81" s="63">
        <f t="shared" si="24"/>
        <v>3121</v>
      </c>
      <c r="AF81" s="63">
        <f>VLOOKUP($C81,ROP200F!$C$6:$O$994,11,FALSE)</f>
        <v>379</v>
      </c>
      <c r="AG81" s="63">
        <f>VLOOKUP($C81,'ROP100'!$B$6:$P$565,13,FALSE)</f>
        <v>0</v>
      </c>
      <c r="AH81" s="63">
        <f t="shared" si="25"/>
        <v>2742</v>
      </c>
      <c r="AI81" s="63">
        <f>VLOOKUP($C81,ROP200F!$C$6:$O$994,12,FALSE)</f>
        <v>0</v>
      </c>
      <c r="AJ81" s="63">
        <f>VLOOKUP($C81,'ROP100'!$B$6:$P$565,14,FALSE)</f>
        <v>0</v>
      </c>
      <c r="AK81" s="63">
        <f t="shared" si="26"/>
        <v>2742</v>
      </c>
      <c r="AL81" s="63">
        <f>VLOOKUP($C81,ROP200F!$C$6:$O$994,13,FALSE)</f>
        <v>0</v>
      </c>
      <c r="AM81" s="63">
        <f>VLOOKUP($C81,'ROP100'!$B$6:$P$565,15,FALSE)</f>
        <v>0</v>
      </c>
      <c r="AN81" s="63">
        <f t="shared" si="27"/>
        <v>2742</v>
      </c>
      <c r="AO81" s="58">
        <f t="shared" si="28"/>
        <v>7258</v>
      </c>
      <c r="AP81" s="58">
        <f t="shared" si="29"/>
        <v>10000</v>
      </c>
    </row>
    <row r="82" spans="1:42" hidden="1" x14ac:dyDescent="0.35">
      <c r="A82" s="64">
        <f t="shared" si="30"/>
        <v>74</v>
      </c>
      <c r="B82" s="65" t="s">
        <v>1266</v>
      </c>
      <c r="C82" s="65" t="s">
        <v>1267</v>
      </c>
      <c r="D82" s="66">
        <f>VLOOKUP($C82,'End Stock 2024'!$B$7:$C$1030,2,FALSE)</f>
        <v>12598</v>
      </c>
      <c r="E82" s="63">
        <f>VLOOKUP($C82,ROP200F!$C$6:$O$994,2,FALSE)</f>
        <v>11464</v>
      </c>
      <c r="F82" s="63">
        <f>VLOOKUP($C82,'ROP100'!$B$6:$P$565,4,FALSE)</f>
        <v>18000</v>
      </c>
      <c r="G82" s="63">
        <f t="shared" si="16"/>
        <v>19134</v>
      </c>
      <c r="H82" s="63">
        <f>VLOOKUP($C82,ROP200F!$C$6:$O$994,3,FALSE)</f>
        <v>11464</v>
      </c>
      <c r="I82" s="63">
        <f>VLOOKUP($C82,'ROP100'!$B$6:$P$565,5,FALSE)</f>
        <v>11000</v>
      </c>
      <c r="J82" s="63">
        <f t="shared" si="17"/>
        <v>18670</v>
      </c>
      <c r="K82" s="63">
        <f>VLOOKUP($C82,ROP200F!$C$6:$O$994,4,FALSE)</f>
        <v>17195</v>
      </c>
      <c r="L82" s="63">
        <f>VLOOKUP($C82,'ROP100'!$B$6:$P$565,6,FALSE)</f>
        <v>18000</v>
      </c>
      <c r="M82" s="63">
        <f t="shared" si="18"/>
        <v>19475</v>
      </c>
      <c r="N82" s="63">
        <f>VLOOKUP($C82,ROP200F!$C$6:$O$994,5,FALSE)</f>
        <v>11464</v>
      </c>
      <c r="O82" s="63">
        <f>VLOOKUP($C82,'ROP100'!$B$6:$P$565,7,FALSE)</f>
        <v>11000</v>
      </c>
      <c r="P82" s="63">
        <f t="shared" si="19"/>
        <v>19011</v>
      </c>
      <c r="Q82" s="63">
        <f>VLOOKUP($C82,ROP200F!$C$6:$O$994,6,FALSE)</f>
        <v>22927</v>
      </c>
      <c r="R82" s="63">
        <f>VLOOKUP($C82,'ROP100'!$B$6:$P$565,8,FALSE)</f>
        <v>23000</v>
      </c>
      <c r="S82" s="63">
        <f t="shared" si="20"/>
        <v>19084</v>
      </c>
      <c r="T82" s="63">
        <f>VLOOKUP($C82,ROP200F!$C$6:$O$994,7,FALSE)</f>
        <v>17195</v>
      </c>
      <c r="U82" s="63">
        <f>VLOOKUP($C82,'ROP100'!$B$6:$P$565,9,FALSE)</f>
        <v>12000</v>
      </c>
      <c r="V82" s="63">
        <f t="shared" si="21"/>
        <v>13889</v>
      </c>
      <c r="W82" s="63">
        <f>VLOOKUP($C82,ROP200F!$C$6:$O$994,8,FALSE)</f>
        <v>17195</v>
      </c>
      <c r="X82" s="63">
        <f>VLOOKUP($C82,'ROP100'!$B$6:$P$565,10,FALSE)</f>
        <v>17000</v>
      </c>
      <c r="Y82" s="63">
        <f t="shared" si="22"/>
        <v>13694</v>
      </c>
      <c r="Z82" s="63">
        <f>VLOOKUP($C82,ROP200F!$C$6:$O$994,9,FALSE)</f>
        <v>17195</v>
      </c>
      <c r="AA82" s="63">
        <f>VLOOKUP($C82,'ROP100'!$B$6:$P$565,11,FALSE)</f>
        <v>17000</v>
      </c>
      <c r="AB82" s="63">
        <f t="shared" si="23"/>
        <v>13499</v>
      </c>
      <c r="AC82" s="63">
        <f>VLOOKUP($C82,ROP200F!$C$6:$O$994,10,FALSE)</f>
        <v>11464</v>
      </c>
      <c r="AD82" s="63">
        <f>VLOOKUP($C82,'ROP100'!$B$6:$P$565,12,FALSE)</f>
        <v>12000</v>
      </c>
      <c r="AE82" s="63">
        <f t="shared" si="24"/>
        <v>14035</v>
      </c>
      <c r="AF82" s="63">
        <f>VLOOKUP($C82,ROP200F!$C$6:$O$994,11,FALSE)</f>
        <v>17195</v>
      </c>
      <c r="AG82" s="63">
        <f>VLOOKUP($C82,'ROP100'!$B$6:$P$565,13,FALSE)</f>
        <v>17000</v>
      </c>
      <c r="AH82" s="63">
        <f t="shared" si="25"/>
        <v>13840</v>
      </c>
      <c r="AI82" s="63">
        <f>VLOOKUP($C82,ROP200F!$C$6:$O$994,12,FALSE)</f>
        <v>11464</v>
      </c>
      <c r="AJ82" s="63">
        <f>VLOOKUP($C82,'ROP100'!$B$6:$P$565,14,FALSE)</f>
        <v>17000</v>
      </c>
      <c r="AK82" s="63">
        <f t="shared" si="26"/>
        <v>19376</v>
      </c>
      <c r="AL82" s="63">
        <f>VLOOKUP($C82,ROP200F!$C$6:$O$994,13,FALSE)</f>
        <v>11464</v>
      </c>
      <c r="AM82" s="63">
        <f>VLOOKUP($C82,'ROP100'!$B$6:$P$565,15,FALSE)</f>
        <v>11000</v>
      </c>
      <c r="AN82" s="63">
        <f t="shared" si="27"/>
        <v>18912</v>
      </c>
      <c r="AO82" s="58">
        <f t="shared" si="28"/>
        <v>177686</v>
      </c>
      <c r="AP82" s="58">
        <f t="shared" si="29"/>
        <v>184000</v>
      </c>
    </row>
    <row r="83" spans="1:42" hidden="1" x14ac:dyDescent="0.35">
      <c r="A83" s="64">
        <f t="shared" si="30"/>
        <v>75</v>
      </c>
      <c r="B83" s="65" t="s">
        <v>1268</v>
      </c>
      <c r="C83" s="65" t="s">
        <v>1269</v>
      </c>
      <c r="D83" s="66">
        <f>VLOOKUP($C83,'End Stock 2024'!$B$7:$C$1030,2,FALSE)</f>
        <v>1458</v>
      </c>
      <c r="E83" s="63">
        <f>VLOOKUP($C83,ROP200F!$C$6:$O$994,2,FALSE)</f>
        <v>0</v>
      </c>
      <c r="F83" s="63">
        <f>VLOOKUP($C83,'ROP100'!$B$6:$P$565,4,FALSE)</f>
        <v>6000</v>
      </c>
      <c r="G83" s="63">
        <f t="shared" si="16"/>
        <v>7458</v>
      </c>
      <c r="H83" s="63">
        <f>VLOOKUP($C83,ROP200F!$C$6:$O$994,3,FALSE)</f>
        <v>5732</v>
      </c>
      <c r="I83" s="63">
        <f>VLOOKUP($C83,'ROP100'!$B$6:$P$565,5,FALSE)</f>
        <v>6000</v>
      </c>
      <c r="J83" s="63">
        <f t="shared" si="17"/>
        <v>7726</v>
      </c>
      <c r="K83" s="63">
        <f>VLOOKUP($C83,ROP200F!$C$6:$O$994,4,FALSE)</f>
        <v>0</v>
      </c>
      <c r="L83" s="63">
        <f>VLOOKUP($C83,'ROP100'!$B$6:$P$565,6,FALSE)</f>
        <v>0</v>
      </c>
      <c r="M83" s="63">
        <f t="shared" si="18"/>
        <v>7726</v>
      </c>
      <c r="N83" s="63">
        <f>VLOOKUP($C83,ROP200F!$C$6:$O$994,5,FALSE)</f>
        <v>5732</v>
      </c>
      <c r="O83" s="63">
        <f>VLOOKUP($C83,'ROP100'!$B$6:$P$565,7,FALSE)</f>
        <v>0</v>
      </c>
      <c r="P83" s="63">
        <f t="shared" si="19"/>
        <v>1994</v>
      </c>
      <c r="Q83" s="63">
        <f>VLOOKUP($C83,ROP200F!$C$6:$O$994,6,FALSE)</f>
        <v>5732</v>
      </c>
      <c r="R83" s="63">
        <f>VLOOKUP($C83,'ROP100'!$B$6:$P$565,8,FALSE)</f>
        <v>5000</v>
      </c>
      <c r="S83" s="63">
        <f t="shared" si="20"/>
        <v>1262</v>
      </c>
      <c r="T83" s="63">
        <f>VLOOKUP($C83,ROP200F!$C$6:$O$994,7,FALSE)</f>
        <v>5732</v>
      </c>
      <c r="U83" s="63">
        <f>VLOOKUP($C83,'ROP100'!$B$6:$P$565,9,FALSE)</f>
        <v>6000</v>
      </c>
      <c r="V83" s="63">
        <f t="shared" si="21"/>
        <v>1530</v>
      </c>
      <c r="W83" s="63">
        <f>VLOOKUP($C83,ROP200F!$C$6:$O$994,8,FALSE)</f>
        <v>0</v>
      </c>
      <c r="X83" s="63">
        <f>VLOOKUP($C83,'ROP100'!$B$6:$P$565,10,FALSE)</f>
        <v>6000</v>
      </c>
      <c r="Y83" s="63">
        <f t="shared" si="22"/>
        <v>7530</v>
      </c>
      <c r="Z83" s="63">
        <f>VLOOKUP($C83,ROP200F!$C$6:$O$994,9,FALSE)</f>
        <v>5732</v>
      </c>
      <c r="AA83" s="63">
        <f>VLOOKUP($C83,'ROP100'!$B$6:$P$565,11,FALSE)</f>
        <v>0</v>
      </c>
      <c r="AB83" s="63">
        <f t="shared" si="23"/>
        <v>1798</v>
      </c>
      <c r="AC83" s="63">
        <f>VLOOKUP($C83,ROP200F!$C$6:$O$994,10,FALSE)</f>
        <v>5732</v>
      </c>
      <c r="AD83" s="63">
        <f>VLOOKUP($C83,'ROP100'!$B$6:$P$565,12,FALSE)</f>
        <v>5000</v>
      </c>
      <c r="AE83" s="63">
        <f t="shared" si="24"/>
        <v>1066</v>
      </c>
      <c r="AF83" s="63">
        <f>VLOOKUP($C83,ROP200F!$C$6:$O$994,11,FALSE)</f>
        <v>0</v>
      </c>
      <c r="AG83" s="63">
        <f>VLOOKUP($C83,'ROP100'!$B$6:$P$565,13,FALSE)</f>
        <v>6000</v>
      </c>
      <c r="AH83" s="63">
        <f t="shared" si="25"/>
        <v>7066</v>
      </c>
      <c r="AI83" s="63">
        <f>VLOOKUP($C83,ROP200F!$C$6:$O$994,12,FALSE)</f>
        <v>5732</v>
      </c>
      <c r="AJ83" s="63">
        <f>VLOOKUP($C83,'ROP100'!$B$6:$P$565,14,FALSE)</f>
        <v>6000</v>
      </c>
      <c r="AK83" s="63">
        <f t="shared" si="26"/>
        <v>7334</v>
      </c>
      <c r="AL83" s="63">
        <f>VLOOKUP($C83,ROP200F!$C$6:$O$994,13,FALSE)</f>
        <v>5732</v>
      </c>
      <c r="AM83" s="63">
        <f>VLOOKUP($C83,'ROP100'!$B$6:$P$565,15,FALSE)</f>
        <v>0</v>
      </c>
      <c r="AN83" s="63">
        <f t="shared" si="27"/>
        <v>1602</v>
      </c>
      <c r="AO83" s="58">
        <f t="shared" si="28"/>
        <v>45856</v>
      </c>
      <c r="AP83" s="58">
        <f t="shared" si="29"/>
        <v>46000</v>
      </c>
    </row>
    <row r="84" spans="1:42" s="102" customFormat="1" hidden="1" x14ac:dyDescent="0.35">
      <c r="A84" s="97">
        <f t="shared" si="30"/>
        <v>76</v>
      </c>
      <c r="B84" s="98" t="s">
        <v>1270</v>
      </c>
      <c r="C84" s="98" t="s">
        <v>1271</v>
      </c>
      <c r="D84" s="99">
        <f>VLOOKUP($C84,'End Stock 2024'!$B$7:$C$1030,2,FALSE)</f>
        <v>3386</v>
      </c>
      <c r="E84" s="100">
        <f>VLOOKUP($C84,ROP200F!$C$6:$O$994,2,FALSE)</f>
        <v>5732</v>
      </c>
      <c r="F84" s="100">
        <f>VLOOKUP($C84,'ROP100'!$B$6:$P$565,4,FALSE)</f>
        <v>6000</v>
      </c>
      <c r="G84" s="100">
        <f t="shared" si="16"/>
        <v>3654</v>
      </c>
      <c r="H84" s="100">
        <f>VLOOKUP($C84,ROP200F!$C$6:$O$994,3,FALSE)</f>
        <v>0</v>
      </c>
      <c r="I84" s="100">
        <f>VLOOKUP($C84,'ROP100'!$B$6:$P$565,5,FALSE)</f>
        <v>0</v>
      </c>
      <c r="J84" s="100">
        <f t="shared" si="17"/>
        <v>3654</v>
      </c>
      <c r="K84" s="100">
        <f>VLOOKUP($C84,ROP200F!$C$6:$O$994,4,FALSE)</f>
        <v>0</v>
      </c>
      <c r="L84" s="100">
        <f>VLOOKUP($C84,'ROP100'!$B$6:$P$565,6,FALSE)</f>
        <v>0</v>
      </c>
      <c r="M84" s="100">
        <f t="shared" si="18"/>
        <v>3654</v>
      </c>
      <c r="N84" s="100">
        <f>VLOOKUP($C84,ROP200F!$C$6:$O$994,5,FALSE)</f>
        <v>5732</v>
      </c>
      <c r="O84" s="100">
        <f>VLOOKUP($C84,'ROP100'!$B$6:$P$565,7,FALSE)</f>
        <v>6000</v>
      </c>
      <c r="P84" s="100">
        <f t="shared" si="19"/>
        <v>3922</v>
      </c>
      <c r="Q84" s="100">
        <f>VLOOKUP($C84,ROP200F!$C$6:$O$994,6,FALSE)</f>
        <v>0</v>
      </c>
      <c r="R84" s="100">
        <f>VLOOKUP($C84,'ROP100'!$B$6:$P$565,8,FALSE)</f>
        <v>0</v>
      </c>
      <c r="S84" s="100">
        <f t="shared" si="20"/>
        <v>3922</v>
      </c>
      <c r="T84" s="100">
        <f>VLOOKUP($C84,ROP200F!$C$6:$O$994,7,FALSE)</f>
        <v>0</v>
      </c>
      <c r="U84" s="100">
        <f>VLOOKUP($C84,'ROP100'!$B$6:$P$565,9,FALSE)</f>
        <v>0</v>
      </c>
      <c r="V84" s="100">
        <f t="shared" si="21"/>
        <v>3922</v>
      </c>
      <c r="W84" s="100">
        <f>VLOOKUP($C84,ROP200F!$C$6:$O$994,8,FALSE)</f>
        <v>0</v>
      </c>
      <c r="X84" s="100">
        <f>VLOOKUP($C84,'ROP100'!$B$6:$P$565,10,FALSE)</f>
        <v>0</v>
      </c>
      <c r="Y84" s="100">
        <f t="shared" si="22"/>
        <v>3922</v>
      </c>
      <c r="Z84" s="100">
        <f>VLOOKUP($C84,ROP200F!$C$6:$O$994,9,FALSE)</f>
        <v>0</v>
      </c>
      <c r="AA84" s="100">
        <f>VLOOKUP($C84,'ROP100'!$B$6:$P$565,11,FALSE)</f>
        <v>0</v>
      </c>
      <c r="AB84" s="100">
        <f t="shared" si="23"/>
        <v>3922</v>
      </c>
      <c r="AC84" s="100">
        <f>VLOOKUP($C84,ROP200F!$C$6:$O$994,10,FALSE)</f>
        <v>0</v>
      </c>
      <c r="AD84" s="100">
        <f>VLOOKUP($C84,'ROP100'!$B$6:$P$565,12,FALSE)</f>
        <v>0</v>
      </c>
      <c r="AE84" s="100">
        <f t="shared" si="24"/>
        <v>3922</v>
      </c>
      <c r="AF84" s="100">
        <f>VLOOKUP($C84,ROP200F!$C$6:$O$994,11,FALSE)</f>
        <v>0</v>
      </c>
      <c r="AG84" s="100">
        <f>VLOOKUP($C84,'ROP100'!$B$6:$P$565,13,FALSE)</f>
        <v>0</v>
      </c>
      <c r="AH84" s="100">
        <f t="shared" si="25"/>
        <v>3922</v>
      </c>
      <c r="AI84" s="100">
        <f>VLOOKUP($C84,ROP200F!$C$6:$O$994,12,FALSE)</f>
        <v>0</v>
      </c>
      <c r="AJ84" s="100">
        <f>VLOOKUP($C84,'ROP100'!$B$6:$P$565,14,FALSE)</f>
        <v>0</v>
      </c>
      <c r="AK84" s="100">
        <f t="shared" si="26"/>
        <v>3922</v>
      </c>
      <c r="AL84" s="100">
        <f>VLOOKUP($C84,ROP200F!$C$6:$O$994,13,FALSE)</f>
        <v>0</v>
      </c>
      <c r="AM84" s="100">
        <f>VLOOKUP($C84,'ROP100'!$B$6:$P$565,15,FALSE)</f>
        <v>0</v>
      </c>
      <c r="AN84" s="100">
        <f t="shared" si="27"/>
        <v>3922</v>
      </c>
      <c r="AO84" s="101">
        <f t="shared" si="28"/>
        <v>11464</v>
      </c>
      <c r="AP84" s="101">
        <f t="shared" si="29"/>
        <v>12000</v>
      </c>
    </row>
    <row r="85" spans="1:42" hidden="1" x14ac:dyDescent="0.35">
      <c r="A85" s="64">
        <f t="shared" si="30"/>
        <v>77</v>
      </c>
      <c r="B85" s="65" t="s">
        <v>1272</v>
      </c>
      <c r="C85" s="65" t="s">
        <v>1273</v>
      </c>
      <c r="D85" s="66">
        <f>VLOOKUP($C85,'End Stock 2024'!$B$7:$C$1030,2,FALSE)</f>
        <v>7934</v>
      </c>
      <c r="E85" s="63">
        <f>VLOOKUP($C85,ROP200F!$C$6:$O$994,2,FALSE)</f>
        <v>17195</v>
      </c>
      <c r="F85" s="63">
        <f>VLOOKUP($C85,'ROP100'!$B$6:$P$565,4,FALSE)</f>
        <v>18000</v>
      </c>
      <c r="G85" s="63">
        <f t="shared" si="16"/>
        <v>8739</v>
      </c>
      <c r="H85" s="63">
        <f>VLOOKUP($C85,ROP200F!$C$6:$O$994,3,FALSE)</f>
        <v>22927</v>
      </c>
      <c r="I85" s="63">
        <f>VLOOKUP($C85,'ROP100'!$B$6:$P$565,5,FALSE)</f>
        <v>23000</v>
      </c>
      <c r="J85" s="63">
        <f t="shared" si="17"/>
        <v>8812</v>
      </c>
      <c r="K85" s="63">
        <f>VLOOKUP($C85,ROP200F!$C$6:$O$994,4,FALSE)</f>
        <v>22927</v>
      </c>
      <c r="L85" s="63">
        <f>VLOOKUP($C85,'ROP100'!$B$6:$P$565,6,FALSE)</f>
        <v>23000</v>
      </c>
      <c r="M85" s="63">
        <f t="shared" si="18"/>
        <v>8885</v>
      </c>
      <c r="N85" s="63">
        <f>VLOOKUP($C85,ROP200F!$C$6:$O$994,5,FALSE)</f>
        <v>22927</v>
      </c>
      <c r="O85" s="63">
        <f>VLOOKUP($C85,'ROP100'!$B$6:$P$565,7,FALSE)</f>
        <v>23000</v>
      </c>
      <c r="P85" s="63">
        <f t="shared" si="19"/>
        <v>8958</v>
      </c>
      <c r="Q85" s="63">
        <f>VLOOKUP($C85,ROP200F!$C$6:$O$994,6,FALSE)</f>
        <v>22927</v>
      </c>
      <c r="R85" s="63">
        <f>VLOOKUP($C85,'ROP100'!$B$6:$P$565,8,FALSE)</f>
        <v>23000</v>
      </c>
      <c r="S85" s="63">
        <f t="shared" si="20"/>
        <v>9031</v>
      </c>
      <c r="T85" s="63">
        <f>VLOOKUP($C85,ROP200F!$C$6:$O$994,7,FALSE)</f>
        <v>22927</v>
      </c>
      <c r="U85" s="63">
        <f>VLOOKUP($C85,'ROP100'!$B$6:$P$565,9,FALSE)</f>
        <v>23000</v>
      </c>
      <c r="V85" s="63">
        <f t="shared" si="21"/>
        <v>9104</v>
      </c>
      <c r="W85" s="63">
        <f>VLOOKUP($C85,ROP200F!$C$6:$O$994,8,FALSE)</f>
        <v>22927</v>
      </c>
      <c r="X85" s="63">
        <f>VLOOKUP($C85,'ROP100'!$B$6:$P$565,10,FALSE)</f>
        <v>23000</v>
      </c>
      <c r="Y85" s="63">
        <f t="shared" si="22"/>
        <v>9177</v>
      </c>
      <c r="Z85" s="63">
        <f>VLOOKUP($C85,ROP200F!$C$6:$O$994,9,FALSE)</f>
        <v>28659</v>
      </c>
      <c r="AA85" s="63">
        <f>VLOOKUP($C85,'ROP100'!$B$6:$P$565,11,FALSE)</f>
        <v>28000</v>
      </c>
      <c r="AB85" s="63">
        <f t="shared" si="23"/>
        <v>8518</v>
      </c>
      <c r="AC85" s="63">
        <f>VLOOKUP($C85,ROP200F!$C$6:$O$994,10,FALSE)</f>
        <v>17195</v>
      </c>
      <c r="AD85" s="63">
        <f>VLOOKUP($C85,'ROP100'!$B$6:$P$565,12,FALSE)</f>
        <v>17000</v>
      </c>
      <c r="AE85" s="63">
        <f t="shared" si="24"/>
        <v>8323</v>
      </c>
      <c r="AF85" s="63">
        <f>VLOOKUP($C85,ROP200F!$C$6:$O$994,11,FALSE)</f>
        <v>22927</v>
      </c>
      <c r="AG85" s="63">
        <f>VLOOKUP($C85,'ROP100'!$B$6:$P$565,13,FALSE)</f>
        <v>23000</v>
      </c>
      <c r="AH85" s="63">
        <f t="shared" si="25"/>
        <v>8396</v>
      </c>
      <c r="AI85" s="63">
        <f>VLOOKUP($C85,ROP200F!$C$6:$O$994,12,FALSE)</f>
        <v>22927</v>
      </c>
      <c r="AJ85" s="63">
        <f>VLOOKUP($C85,'ROP100'!$B$6:$P$565,14,FALSE)</f>
        <v>23000</v>
      </c>
      <c r="AK85" s="63">
        <f t="shared" si="26"/>
        <v>8469</v>
      </c>
      <c r="AL85" s="63">
        <f>VLOOKUP($C85,ROP200F!$C$6:$O$994,13,FALSE)</f>
        <v>22927</v>
      </c>
      <c r="AM85" s="63">
        <f>VLOOKUP($C85,'ROP100'!$B$6:$P$565,15,FALSE)</f>
        <v>23000</v>
      </c>
      <c r="AN85" s="63">
        <f t="shared" si="27"/>
        <v>8542</v>
      </c>
      <c r="AO85" s="58">
        <f t="shared" si="28"/>
        <v>269392</v>
      </c>
      <c r="AP85" s="58">
        <f t="shared" si="29"/>
        <v>270000</v>
      </c>
    </row>
    <row r="86" spans="1:42" hidden="1" x14ac:dyDescent="0.35">
      <c r="A86" s="64">
        <f t="shared" si="30"/>
        <v>78</v>
      </c>
      <c r="B86" s="65" t="s">
        <v>1274</v>
      </c>
      <c r="C86" s="65" t="s">
        <v>1275</v>
      </c>
      <c r="D86" s="66">
        <f>VLOOKUP($C86,'End Stock 2024'!$B$7:$C$1030,2,FALSE)</f>
        <v>3828</v>
      </c>
      <c r="E86" s="63">
        <f>VLOOKUP($C86,ROP200F!$C$6:$O$994,2,FALSE)</f>
        <v>0</v>
      </c>
      <c r="F86" s="63">
        <f>VLOOKUP($C86,'ROP100'!$B$6:$P$565,4,FALSE)</f>
        <v>0</v>
      </c>
      <c r="G86" s="63">
        <f t="shared" si="16"/>
        <v>3828</v>
      </c>
      <c r="H86" s="63">
        <f>VLOOKUP($C86,ROP200F!$C$6:$O$994,3,FALSE)</f>
        <v>0</v>
      </c>
      <c r="I86" s="63">
        <f>VLOOKUP($C86,'ROP100'!$B$6:$P$565,5,FALSE)</f>
        <v>0</v>
      </c>
      <c r="J86" s="63">
        <f t="shared" si="17"/>
        <v>3828</v>
      </c>
      <c r="K86" s="63">
        <f>VLOOKUP($C86,ROP200F!$C$6:$O$994,4,FALSE)</f>
        <v>0</v>
      </c>
      <c r="L86" s="63">
        <f>VLOOKUP($C86,'ROP100'!$B$6:$P$565,6,FALSE)</f>
        <v>0</v>
      </c>
      <c r="M86" s="63">
        <f t="shared" si="18"/>
        <v>3828</v>
      </c>
      <c r="N86" s="63">
        <f>VLOOKUP($C86,ROP200F!$C$6:$O$994,5,FALSE)</f>
        <v>0</v>
      </c>
      <c r="O86" s="63">
        <f>VLOOKUP($C86,'ROP100'!$B$6:$P$565,7,FALSE)</f>
        <v>0</v>
      </c>
      <c r="P86" s="63">
        <f t="shared" si="19"/>
        <v>3828</v>
      </c>
      <c r="Q86" s="63">
        <f>VLOOKUP($C86,ROP200F!$C$6:$O$994,6,FALSE)</f>
        <v>1146</v>
      </c>
      <c r="R86" s="63">
        <f>VLOOKUP($C86,'ROP100'!$B$6:$P$565,8,FALSE)</f>
        <v>5000</v>
      </c>
      <c r="S86" s="63">
        <f t="shared" si="20"/>
        <v>7682</v>
      </c>
      <c r="T86" s="63">
        <f>VLOOKUP($C86,ROP200F!$C$6:$O$994,7,FALSE)</f>
        <v>0</v>
      </c>
      <c r="U86" s="63">
        <f>VLOOKUP($C86,'ROP100'!$B$6:$P$565,9,FALSE)</f>
        <v>0</v>
      </c>
      <c r="V86" s="63">
        <f t="shared" si="21"/>
        <v>7682</v>
      </c>
      <c r="W86" s="63">
        <f>VLOOKUP($C86,ROP200F!$C$6:$O$994,8,FALSE)</f>
        <v>0</v>
      </c>
      <c r="X86" s="63">
        <f>VLOOKUP($C86,'ROP100'!$B$6:$P$565,10,FALSE)</f>
        <v>0</v>
      </c>
      <c r="Y86" s="63">
        <f t="shared" si="22"/>
        <v>7682</v>
      </c>
      <c r="Z86" s="63">
        <f>VLOOKUP($C86,ROP200F!$C$6:$O$994,9,FALSE)</f>
        <v>0</v>
      </c>
      <c r="AA86" s="63">
        <f>VLOOKUP($C86,'ROP100'!$B$6:$P$565,11,FALSE)</f>
        <v>0</v>
      </c>
      <c r="AB86" s="63">
        <f t="shared" si="23"/>
        <v>7682</v>
      </c>
      <c r="AC86" s="63">
        <f>VLOOKUP($C86,ROP200F!$C$6:$O$994,10,FALSE)</f>
        <v>0</v>
      </c>
      <c r="AD86" s="63">
        <f>VLOOKUP($C86,'ROP100'!$B$6:$P$565,12,FALSE)</f>
        <v>0</v>
      </c>
      <c r="AE86" s="63">
        <f t="shared" si="24"/>
        <v>7682</v>
      </c>
      <c r="AF86" s="63">
        <f>VLOOKUP($C86,ROP200F!$C$6:$O$994,11,FALSE)</f>
        <v>1146</v>
      </c>
      <c r="AG86" s="63">
        <f>VLOOKUP($C86,'ROP100'!$B$6:$P$565,13,FALSE)</f>
        <v>0</v>
      </c>
      <c r="AH86" s="63">
        <f t="shared" si="25"/>
        <v>6536</v>
      </c>
      <c r="AI86" s="63">
        <f>VLOOKUP($C86,ROP200F!$C$6:$O$994,12,FALSE)</f>
        <v>0</v>
      </c>
      <c r="AJ86" s="63">
        <f>VLOOKUP($C86,'ROP100'!$B$6:$P$565,14,FALSE)</f>
        <v>0</v>
      </c>
      <c r="AK86" s="63">
        <f t="shared" si="26"/>
        <v>6536</v>
      </c>
      <c r="AL86" s="63">
        <f>VLOOKUP($C86,ROP200F!$C$6:$O$994,13,FALSE)</f>
        <v>0</v>
      </c>
      <c r="AM86" s="63">
        <f>VLOOKUP($C86,'ROP100'!$B$6:$P$565,15,FALSE)</f>
        <v>0</v>
      </c>
      <c r="AN86" s="63">
        <f t="shared" si="27"/>
        <v>6536</v>
      </c>
      <c r="AO86" s="58">
        <f t="shared" si="28"/>
        <v>2292</v>
      </c>
      <c r="AP86" s="58">
        <f t="shared" si="29"/>
        <v>5000</v>
      </c>
    </row>
    <row r="87" spans="1:42" hidden="1" x14ac:dyDescent="0.35">
      <c r="A87" s="64">
        <f t="shared" si="30"/>
        <v>79</v>
      </c>
      <c r="B87" s="65" t="s">
        <v>1276</v>
      </c>
      <c r="C87" s="65" t="s">
        <v>1277</v>
      </c>
      <c r="D87" s="66">
        <f>VLOOKUP($C87,'End Stock 2024'!$B$7:$C$1030,2,FALSE)</f>
        <v>2637</v>
      </c>
      <c r="E87" s="63">
        <f>VLOOKUP($C87,ROP200F!$C$6:$O$994,2,FALSE)</f>
        <v>0</v>
      </c>
      <c r="F87" s="63">
        <f>VLOOKUP($C87,'ROP100'!$B$6:$P$565,4,FALSE)</f>
        <v>0</v>
      </c>
      <c r="G87" s="63">
        <f t="shared" si="16"/>
        <v>2637</v>
      </c>
      <c r="H87" s="63">
        <f>VLOOKUP($C87,ROP200F!$C$6:$O$994,3,FALSE)</f>
        <v>0</v>
      </c>
      <c r="I87" s="63">
        <f>VLOOKUP($C87,'ROP100'!$B$6:$P$565,5,FALSE)</f>
        <v>0</v>
      </c>
      <c r="J87" s="63">
        <f t="shared" si="17"/>
        <v>2637</v>
      </c>
      <c r="K87" s="63">
        <f>VLOOKUP($C87,ROP200F!$C$6:$O$994,4,FALSE)</f>
        <v>0</v>
      </c>
      <c r="L87" s="63">
        <f>VLOOKUP($C87,'ROP100'!$B$6:$P$565,6,FALSE)</f>
        <v>0</v>
      </c>
      <c r="M87" s="63">
        <f t="shared" si="18"/>
        <v>2637</v>
      </c>
      <c r="N87" s="63">
        <f>VLOOKUP($C87,ROP200F!$C$6:$O$994,5,FALSE)</f>
        <v>1146</v>
      </c>
      <c r="O87" s="63">
        <f>VLOOKUP($C87,'ROP100'!$B$6:$P$565,7,FALSE)</f>
        <v>0</v>
      </c>
      <c r="P87" s="63">
        <f t="shared" si="19"/>
        <v>1491</v>
      </c>
      <c r="Q87" s="63">
        <f>VLOOKUP($C87,ROP200F!$C$6:$O$994,6,FALSE)</f>
        <v>0</v>
      </c>
      <c r="R87" s="63">
        <f>VLOOKUP($C87,'ROP100'!$B$6:$P$565,8,FALSE)</f>
        <v>0</v>
      </c>
      <c r="S87" s="63">
        <f t="shared" si="20"/>
        <v>1491</v>
      </c>
      <c r="T87" s="63">
        <f>VLOOKUP($C87,ROP200F!$C$6:$O$994,7,FALSE)</f>
        <v>0</v>
      </c>
      <c r="U87" s="63">
        <f>VLOOKUP($C87,'ROP100'!$B$6:$P$565,9,FALSE)</f>
        <v>5000</v>
      </c>
      <c r="V87" s="63">
        <f t="shared" si="21"/>
        <v>6491</v>
      </c>
      <c r="W87" s="63">
        <f>VLOOKUP($C87,ROP200F!$C$6:$O$994,8,FALSE)</f>
        <v>0</v>
      </c>
      <c r="X87" s="63">
        <f>VLOOKUP($C87,'ROP100'!$B$6:$P$565,10,FALSE)</f>
        <v>0</v>
      </c>
      <c r="Y87" s="63">
        <f t="shared" si="22"/>
        <v>6491</v>
      </c>
      <c r="Z87" s="63">
        <f>VLOOKUP($C87,ROP200F!$C$6:$O$994,9,FALSE)</f>
        <v>1146</v>
      </c>
      <c r="AA87" s="63">
        <f>VLOOKUP($C87,'ROP100'!$B$6:$P$565,11,FALSE)</f>
        <v>0</v>
      </c>
      <c r="AB87" s="63">
        <f t="shared" si="23"/>
        <v>5345</v>
      </c>
      <c r="AC87" s="63">
        <f>VLOOKUP($C87,ROP200F!$C$6:$O$994,10,FALSE)</f>
        <v>0</v>
      </c>
      <c r="AD87" s="63">
        <f>VLOOKUP($C87,'ROP100'!$B$6:$P$565,12,FALSE)</f>
        <v>0</v>
      </c>
      <c r="AE87" s="63">
        <f t="shared" si="24"/>
        <v>5345</v>
      </c>
      <c r="AF87" s="63">
        <f>VLOOKUP($C87,ROP200F!$C$6:$O$994,11,FALSE)</f>
        <v>0</v>
      </c>
      <c r="AG87" s="63">
        <f>VLOOKUP($C87,'ROP100'!$B$6:$P$565,13,FALSE)</f>
        <v>0</v>
      </c>
      <c r="AH87" s="63">
        <f t="shared" si="25"/>
        <v>5345</v>
      </c>
      <c r="AI87" s="63">
        <f>VLOOKUP($C87,ROP200F!$C$6:$O$994,12,FALSE)</f>
        <v>0</v>
      </c>
      <c r="AJ87" s="63">
        <f>VLOOKUP($C87,'ROP100'!$B$6:$P$565,14,FALSE)</f>
        <v>0</v>
      </c>
      <c r="AK87" s="63">
        <f t="shared" si="26"/>
        <v>5345</v>
      </c>
      <c r="AL87" s="63">
        <f>VLOOKUP($C87,ROP200F!$C$6:$O$994,13,FALSE)</f>
        <v>0</v>
      </c>
      <c r="AM87" s="63">
        <f>VLOOKUP($C87,'ROP100'!$B$6:$P$565,15,FALSE)</f>
        <v>0</v>
      </c>
      <c r="AN87" s="63">
        <f t="shared" si="27"/>
        <v>5345</v>
      </c>
      <c r="AO87" s="58">
        <f t="shared" si="28"/>
        <v>2292</v>
      </c>
      <c r="AP87" s="58">
        <f t="shared" si="29"/>
        <v>5000</v>
      </c>
    </row>
    <row r="88" spans="1:42" hidden="1" x14ac:dyDescent="0.35">
      <c r="A88" s="64">
        <f t="shared" si="30"/>
        <v>80</v>
      </c>
      <c r="B88" s="65" t="s">
        <v>1278</v>
      </c>
      <c r="C88" s="65" t="s">
        <v>1279</v>
      </c>
      <c r="D88" s="66">
        <f>VLOOKUP($C88,'End Stock 2024'!$B$7:$C$1030,2,FALSE)</f>
        <v>3828</v>
      </c>
      <c r="E88" s="63">
        <f>VLOOKUP($C88,ROP200F!$C$6:$O$994,2,FALSE)</f>
        <v>0</v>
      </c>
      <c r="F88" s="63">
        <f>VLOOKUP($C88,'ROP100'!$B$6:$P$565,4,FALSE)</f>
        <v>0</v>
      </c>
      <c r="G88" s="63">
        <f t="shared" si="16"/>
        <v>3828</v>
      </c>
      <c r="H88" s="63">
        <f>VLOOKUP($C88,ROP200F!$C$6:$O$994,3,FALSE)</f>
        <v>0</v>
      </c>
      <c r="I88" s="63">
        <f>VLOOKUP($C88,'ROP100'!$B$6:$P$565,5,FALSE)</f>
        <v>0</v>
      </c>
      <c r="J88" s="63">
        <f t="shared" si="17"/>
        <v>3828</v>
      </c>
      <c r="K88" s="63">
        <f>VLOOKUP($C88,ROP200F!$C$6:$O$994,4,FALSE)</f>
        <v>0</v>
      </c>
      <c r="L88" s="63">
        <f>VLOOKUP($C88,'ROP100'!$B$6:$P$565,6,FALSE)</f>
        <v>0</v>
      </c>
      <c r="M88" s="63">
        <f t="shared" si="18"/>
        <v>3828</v>
      </c>
      <c r="N88" s="63">
        <f>VLOOKUP($C88,ROP200F!$C$6:$O$994,5,FALSE)</f>
        <v>0</v>
      </c>
      <c r="O88" s="63">
        <f>VLOOKUP($C88,'ROP100'!$B$6:$P$565,7,FALSE)</f>
        <v>0</v>
      </c>
      <c r="P88" s="63">
        <f t="shared" si="19"/>
        <v>3828</v>
      </c>
      <c r="Q88" s="63">
        <f>VLOOKUP($C88,ROP200F!$C$6:$O$994,6,FALSE)</f>
        <v>0</v>
      </c>
      <c r="R88" s="63">
        <f>VLOOKUP($C88,'ROP100'!$B$6:$P$565,8,FALSE)</f>
        <v>5000</v>
      </c>
      <c r="S88" s="63">
        <f t="shared" si="20"/>
        <v>8828</v>
      </c>
      <c r="T88" s="63">
        <f>VLOOKUP($C88,ROP200F!$C$6:$O$994,7,FALSE)</f>
        <v>1146</v>
      </c>
      <c r="U88" s="63">
        <f>VLOOKUP($C88,'ROP100'!$B$6:$P$565,9,FALSE)</f>
        <v>0</v>
      </c>
      <c r="V88" s="63">
        <f t="shared" si="21"/>
        <v>7682</v>
      </c>
      <c r="W88" s="63">
        <f>VLOOKUP($C88,ROP200F!$C$6:$O$994,8,FALSE)</f>
        <v>0</v>
      </c>
      <c r="X88" s="63">
        <f>VLOOKUP($C88,'ROP100'!$B$6:$P$565,10,FALSE)</f>
        <v>0</v>
      </c>
      <c r="Y88" s="63">
        <f t="shared" si="22"/>
        <v>7682</v>
      </c>
      <c r="Z88" s="63">
        <f>VLOOKUP($C88,ROP200F!$C$6:$O$994,9,FALSE)</f>
        <v>0</v>
      </c>
      <c r="AA88" s="63">
        <f>VLOOKUP($C88,'ROP100'!$B$6:$P$565,11,FALSE)</f>
        <v>0</v>
      </c>
      <c r="AB88" s="63">
        <f t="shared" si="23"/>
        <v>7682</v>
      </c>
      <c r="AC88" s="63">
        <f>VLOOKUP($C88,ROP200F!$C$6:$O$994,10,FALSE)</f>
        <v>0</v>
      </c>
      <c r="AD88" s="63">
        <f>VLOOKUP($C88,'ROP100'!$B$6:$P$565,12,FALSE)</f>
        <v>0</v>
      </c>
      <c r="AE88" s="63">
        <f t="shared" si="24"/>
        <v>7682</v>
      </c>
      <c r="AF88" s="63">
        <f>VLOOKUP($C88,ROP200F!$C$6:$O$994,11,FALSE)</f>
        <v>0</v>
      </c>
      <c r="AG88" s="63">
        <f>VLOOKUP($C88,'ROP100'!$B$6:$P$565,13,FALSE)</f>
        <v>0</v>
      </c>
      <c r="AH88" s="63">
        <f t="shared" si="25"/>
        <v>7682</v>
      </c>
      <c r="AI88" s="63">
        <f>VLOOKUP($C88,ROP200F!$C$6:$O$994,12,FALSE)</f>
        <v>0</v>
      </c>
      <c r="AJ88" s="63">
        <f>VLOOKUP($C88,'ROP100'!$B$6:$P$565,14,FALSE)</f>
        <v>0</v>
      </c>
      <c r="AK88" s="63">
        <f t="shared" si="26"/>
        <v>7682</v>
      </c>
      <c r="AL88" s="63">
        <f>VLOOKUP($C88,ROP200F!$C$6:$O$994,13,FALSE)</f>
        <v>0</v>
      </c>
      <c r="AM88" s="63">
        <f>VLOOKUP($C88,'ROP100'!$B$6:$P$565,15,FALSE)</f>
        <v>0</v>
      </c>
      <c r="AN88" s="63">
        <f t="shared" si="27"/>
        <v>7682</v>
      </c>
      <c r="AO88" s="58">
        <f t="shared" si="28"/>
        <v>1146</v>
      </c>
      <c r="AP88" s="58">
        <f t="shared" si="29"/>
        <v>5000</v>
      </c>
    </row>
    <row r="89" spans="1:42" s="102" customFormat="1" hidden="1" x14ac:dyDescent="0.35">
      <c r="A89" s="97">
        <f t="shared" si="30"/>
        <v>81</v>
      </c>
      <c r="B89" s="98" t="s">
        <v>1280</v>
      </c>
      <c r="C89" s="98" t="s">
        <v>1281</v>
      </c>
      <c r="D89" s="99">
        <f>VLOOKUP($C89,'End Stock 2024'!$B$7:$C$1030,2,FALSE)</f>
        <v>495</v>
      </c>
      <c r="E89" s="100">
        <f>VLOOKUP($C89,ROP200F!$C$6:$O$994,2,FALSE)</f>
        <v>5732</v>
      </c>
      <c r="F89" s="100">
        <f>VLOOKUP($C89,'ROP100'!$B$6:$P$565,4,FALSE)</f>
        <v>6000</v>
      </c>
      <c r="G89" s="100">
        <f t="shared" si="16"/>
        <v>763</v>
      </c>
      <c r="H89" s="100">
        <f>VLOOKUP($C89,ROP200F!$C$6:$O$994,3,FALSE)</f>
        <v>0</v>
      </c>
      <c r="I89" s="100">
        <f>VLOOKUP($C89,'ROP100'!$B$6:$P$565,5,FALSE)</f>
        <v>0</v>
      </c>
      <c r="J89" s="100">
        <f t="shared" si="17"/>
        <v>763</v>
      </c>
      <c r="K89" s="100">
        <f>VLOOKUP($C89,ROP200F!$C$6:$O$994,4,FALSE)</f>
        <v>0</v>
      </c>
      <c r="L89" s="100">
        <f>VLOOKUP($C89,'ROP100'!$B$6:$P$565,6,FALSE)</f>
        <v>0</v>
      </c>
      <c r="M89" s="100">
        <f t="shared" si="18"/>
        <v>763</v>
      </c>
      <c r="N89" s="100">
        <f>VLOOKUP($C89,ROP200F!$C$6:$O$994,5,FALSE)</f>
        <v>5732</v>
      </c>
      <c r="O89" s="100">
        <f>VLOOKUP($C89,'ROP100'!$B$6:$P$565,7,FALSE)</f>
        <v>6000</v>
      </c>
      <c r="P89" s="100">
        <f t="shared" si="19"/>
        <v>1031</v>
      </c>
      <c r="Q89" s="100">
        <f>VLOOKUP($C89,ROP200F!$C$6:$O$994,6,FALSE)</f>
        <v>0</v>
      </c>
      <c r="R89" s="100">
        <f>VLOOKUP($C89,'ROP100'!$B$6:$P$565,8,FALSE)</f>
        <v>0</v>
      </c>
      <c r="S89" s="100">
        <f t="shared" si="20"/>
        <v>1031</v>
      </c>
      <c r="T89" s="100">
        <f>VLOOKUP($C89,ROP200F!$C$6:$O$994,7,FALSE)</f>
        <v>0</v>
      </c>
      <c r="U89" s="100">
        <f>VLOOKUP($C89,'ROP100'!$B$6:$P$565,9,FALSE)</f>
        <v>0</v>
      </c>
      <c r="V89" s="100">
        <f t="shared" si="21"/>
        <v>1031</v>
      </c>
      <c r="W89" s="100">
        <f>VLOOKUP($C89,ROP200F!$C$6:$O$994,8,FALSE)</f>
        <v>5732</v>
      </c>
      <c r="X89" s="100">
        <f>VLOOKUP($C89,'ROP100'!$B$6:$P$565,10,FALSE)</f>
        <v>6000</v>
      </c>
      <c r="Y89" s="100">
        <f t="shared" si="22"/>
        <v>1299</v>
      </c>
      <c r="Z89" s="100">
        <f>VLOOKUP($C89,ROP200F!$C$6:$O$994,9,FALSE)</f>
        <v>0</v>
      </c>
      <c r="AA89" s="100">
        <f>VLOOKUP($C89,'ROP100'!$B$6:$P$565,11,FALSE)</f>
        <v>0</v>
      </c>
      <c r="AB89" s="100">
        <f t="shared" si="23"/>
        <v>1299</v>
      </c>
      <c r="AC89" s="100">
        <f>VLOOKUP($C89,ROP200F!$C$6:$O$994,10,FALSE)</f>
        <v>0</v>
      </c>
      <c r="AD89" s="100">
        <f>VLOOKUP($C89,'ROP100'!$B$6:$P$565,12,FALSE)</f>
        <v>0</v>
      </c>
      <c r="AE89" s="100">
        <f t="shared" si="24"/>
        <v>1299</v>
      </c>
      <c r="AF89" s="100">
        <f>VLOOKUP($C89,ROP200F!$C$6:$O$994,11,FALSE)</f>
        <v>5732</v>
      </c>
      <c r="AG89" s="100">
        <f>VLOOKUP($C89,'ROP100'!$B$6:$P$565,13,FALSE)</f>
        <v>6000</v>
      </c>
      <c r="AH89" s="100">
        <f t="shared" si="25"/>
        <v>1567</v>
      </c>
      <c r="AI89" s="100">
        <f>VLOOKUP($C89,ROP200F!$C$6:$O$994,12,FALSE)</f>
        <v>0</v>
      </c>
      <c r="AJ89" s="100">
        <f>VLOOKUP($C89,'ROP100'!$B$6:$P$565,14,FALSE)</f>
        <v>0</v>
      </c>
      <c r="AK89" s="100">
        <f t="shared" si="26"/>
        <v>1567</v>
      </c>
      <c r="AL89" s="100">
        <f>VLOOKUP($C89,ROP200F!$C$6:$O$994,13,FALSE)</f>
        <v>0</v>
      </c>
      <c r="AM89" s="100">
        <f>VLOOKUP($C89,'ROP100'!$B$6:$P$565,15,FALSE)</f>
        <v>0</v>
      </c>
      <c r="AN89" s="100">
        <f t="shared" si="27"/>
        <v>1567</v>
      </c>
      <c r="AO89" s="101">
        <f t="shared" si="28"/>
        <v>22928</v>
      </c>
      <c r="AP89" s="101">
        <f t="shared" si="29"/>
        <v>24000</v>
      </c>
    </row>
    <row r="90" spans="1:42" s="102" customFormat="1" hidden="1" x14ac:dyDescent="0.35">
      <c r="A90" s="97">
        <f t="shared" si="30"/>
        <v>82</v>
      </c>
      <c r="B90" s="98" t="s">
        <v>1282</v>
      </c>
      <c r="C90" s="98" t="s">
        <v>1283</v>
      </c>
      <c r="D90" s="99">
        <f>VLOOKUP($C90,'End Stock 2024'!$B$7:$C$1030,2,FALSE)</f>
        <v>318</v>
      </c>
      <c r="E90" s="100">
        <f>VLOOKUP($C90,ROP200F!$C$6:$O$994,2,FALSE)</f>
        <v>2293</v>
      </c>
      <c r="F90" s="100">
        <f>VLOOKUP($C90,'ROP100'!$B$6:$P$565,4,FALSE)</f>
        <v>5000</v>
      </c>
      <c r="G90" s="100">
        <f t="shared" si="16"/>
        <v>3025</v>
      </c>
      <c r="H90" s="100">
        <f>VLOOKUP($C90,ROP200F!$C$6:$O$994,3,FALSE)</f>
        <v>0</v>
      </c>
      <c r="I90" s="100">
        <f>VLOOKUP($C90,'ROP100'!$B$6:$P$565,5,FALSE)</f>
        <v>0</v>
      </c>
      <c r="J90" s="100">
        <f t="shared" si="17"/>
        <v>3025</v>
      </c>
      <c r="K90" s="100">
        <f>VLOOKUP($C90,ROP200F!$C$6:$O$994,4,FALSE)</f>
        <v>2293</v>
      </c>
      <c r="L90" s="100">
        <f>VLOOKUP($C90,'ROP100'!$B$6:$P$565,6,FALSE)</f>
        <v>0</v>
      </c>
      <c r="M90" s="100">
        <f t="shared" si="18"/>
        <v>732</v>
      </c>
      <c r="N90" s="100">
        <f>VLOOKUP($C90,ROP200F!$C$6:$O$994,5,FALSE)</f>
        <v>0</v>
      </c>
      <c r="O90" s="100">
        <f>VLOOKUP($C90,'ROP100'!$B$6:$P$565,7,FALSE)</f>
        <v>0</v>
      </c>
      <c r="P90" s="100">
        <f t="shared" si="19"/>
        <v>732</v>
      </c>
      <c r="Q90" s="100">
        <f>VLOOKUP($C90,ROP200F!$C$6:$O$994,6,FALSE)</f>
        <v>0</v>
      </c>
      <c r="R90" s="100">
        <f>VLOOKUP($C90,'ROP100'!$B$6:$P$565,8,FALSE)</f>
        <v>0</v>
      </c>
      <c r="S90" s="100">
        <f t="shared" si="20"/>
        <v>732</v>
      </c>
      <c r="T90" s="100">
        <f>VLOOKUP($C90,ROP200F!$C$6:$O$994,7,FALSE)</f>
        <v>0</v>
      </c>
      <c r="U90" s="100">
        <f>VLOOKUP($C90,'ROP100'!$B$6:$P$565,9,FALSE)</f>
        <v>0</v>
      </c>
      <c r="V90" s="100">
        <f t="shared" si="21"/>
        <v>732</v>
      </c>
      <c r="W90" s="100">
        <f>VLOOKUP($C90,ROP200F!$C$6:$O$994,8,FALSE)</f>
        <v>0</v>
      </c>
      <c r="X90" s="100">
        <f>VLOOKUP($C90,'ROP100'!$B$6:$P$565,10,FALSE)</f>
        <v>0</v>
      </c>
      <c r="Y90" s="100">
        <f t="shared" si="22"/>
        <v>732</v>
      </c>
      <c r="Z90" s="100">
        <f>VLOOKUP($C90,ROP200F!$C$6:$O$994,9,FALSE)</f>
        <v>0</v>
      </c>
      <c r="AA90" s="100">
        <f>VLOOKUP($C90,'ROP100'!$B$6:$P$565,11,FALSE)</f>
        <v>0</v>
      </c>
      <c r="AB90" s="100">
        <f t="shared" si="23"/>
        <v>732</v>
      </c>
      <c r="AC90" s="100">
        <f>VLOOKUP($C90,ROP200F!$C$6:$O$994,10,FALSE)</f>
        <v>0</v>
      </c>
      <c r="AD90" s="100">
        <f>VLOOKUP($C90,'ROP100'!$B$6:$P$565,12,FALSE)</f>
        <v>0</v>
      </c>
      <c r="AE90" s="100">
        <f t="shared" si="24"/>
        <v>732</v>
      </c>
      <c r="AF90" s="100">
        <f>VLOOKUP($C90,ROP200F!$C$6:$O$994,11,FALSE)</f>
        <v>0</v>
      </c>
      <c r="AG90" s="100">
        <f>VLOOKUP($C90,'ROP100'!$B$6:$P$565,13,FALSE)</f>
        <v>0</v>
      </c>
      <c r="AH90" s="100">
        <f t="shared" si="25"/>
        <v>732</v>
      </c>
      <c r="AI90" s="100">
        <f>VLOOKUP($C90,ROP200F!$C$6:$O$994,12,FALSE)</f>
        <v>0</v>
      </c>
      <c r="AJ90" s="100">
        <f>VLOOKUP($C90,'ROP100'!$B$6:$P$565,14,FALSE)</f>
        <v>0</v>
      </c>
      <c r="AK90" s="100">
        <f t="shared" si="26"/>
        <v>732</v>
      </c>
      <c r="AL90" s="100">
        <f>VLOOKUP($C90,ROP200F!$C$6:$O$994,13,FALSE)</f>
        <v>0</v>
      </c>
      <c r="AM90" s="100">
        <f>VLOOKUP($C90,'ROP100'!$B$6:$P$565,15,FALSE)</f>
        <v>0</v>
      </c>
      <c r="AN90" s="100">
        <f t="shared" si="27"/>
        <v>732</v>
      </c>
      <c r="AO90" s="101">
        <f t="shared" si="28"/>
        <v>4586</v>
      </c>
      <c r="AP90" s="101">
        <f t="shared" si="29"/>
        <v>5000</v>
      </c>
    </row>
    <row r="91" spans="1:42" s="102" customFormat="1" hidden="1" x14ac:dyDescent="0.35">
      <c r="A91" s="97">
        <f t="shared" si="30"/>
        <v>83</v>
      </c>
      <c r="B91" s="98" t="s">
        <v>1284</v>
      </c>
      <c r="C91" s="98" t="s">
        <v>1285</v>
      </c>
      <c r="D91" s="99">
        <f>VLOOKUP($C91,'End Stock 2024'!$B$7:$C$1030,2,FALSE)</f>
        <v>713</v>
      </c>
      <c r="E91" s="100">
        <f>VLOOKUP($C91,ROP200F!$C$6:$O$994,2,FALSE)</f>
        <v>5732</v>
      </c>
      <c r="F91" s="100">
        <f>VLOOKUP($C91,'ROP100'!$B$6:$P$565,4,FALSE)</f>
        <v>6000</v>
      </c>
      <c r="G91" s="100">
        <f t="shared" si="16"/>
        <v>981</v>
      </c>
      <c r="H91" s="100">
        <f>VLOOKUP($C91,ROP200F!$C$6:$O$994,3,FALSE)</f>
        <v>0</v>
      </c>
      <c r="I91" s="100">
        <f>VLOOKUP($C91,'ROP100'!$B$6:$P$565,5,FALSE)</f>
        <v>0</v>
      </c>
      <c r="J91" s="100">
        <f t="shared" si="17"/>
        <v>981</v>
      </c>
      <c r="K91" s="100">
        <f>VLOOKUP($C91,ROP200F!$C$6:$O$994,4,FALSE)</f>
        <v>5732</v>
      </c>
      <c r="L91" s="100">
        <f>VLOOKUP($C91,'ROP100'!$B$6:$P$565,6,FALSE)</f>
        <v>6000</v>
      </c>
      <c r="M91" s="100">
        <f t="shared" si="18"/>
        <v>1249</v>
      </c>
      <c r="N91" s="100">
        <f>VLOOKUP($C91,ROP200F!$C$6:$O$994,5,FALSE)</f>
        <v>0</v>
      </c>
      <c r="O91" s="100">
        <f>VLOOKUP($C91,'ROP100'!$B$6:$P$565,7,FALSE)</f>
        <v>0</v>
      </c>
      <c r="P91" s="100">
        <f t="shared" si="19"/>
        <v>1249</v>
      </c>
      <c r="Q91" s="100">
        <f>VLOOKUP($C91,ROP200F!$C$6:$O$994,6,FALSE)</f>
        <v>5732</v>
      </c>
      <c r="R91" s="100">
        <f>VLOOKUP($C91,'ROP100'!$B$6:$P$565,8,FALSE)</f>
        <v>6000</v>
      </c>
      <c r="S91" s="100">
        <f t="shared" si="20"/>
        <v>1517</v>
      </c>
      <c r="T91" s="100">
        <f>VLOOKUP($C91,ROP200F!$C$6:$O$994,7,FALSE)</f>
        <v>0</v>
      </c>
      <c r="U91" s="100">
        <f>VLOOKUP($C91,'ROP100'!$B$6:$P$565,9,FALSE)</f>
        <v>0</v>
      </c>
      <c r="V91" s="100">
        <f t="shared" si="21"/>
        <v>1517</v>
      </c>
      <c r="W91" s="100">
        <f>VLOOKUP($C91,ROP200F!$C$6:$O$994,8,FALSE)</f>
        <v>0</v>
      </c>
      <c r="X91" s="100">
        <f>VLOOKUP($C91,'ROP100'!$B$6:$P$565,10,FALSE)</f>
        <v>0</v>
      </c>
      <c r="Y91" s="100">
        <f t="shared" si="22"/>
        <v>1517</v>
      </c>
      <c r="Z91" s="100">
        <f>VLOOKUP($C91,ROP200F!$C$6:$O$994,9,FALSE)</f>
        <v>0</v>
      </c>
      <c r="AA91" s="100">
        <f>VLOOKUP($C91,'ROP100'!$B$6:$P$565,11,FALSE)</f>
        <v>0</v>
      </c>
      <c r="AB91" s="100">
        <f t="shared" si="23"/>
        <v>1517</v>
      </c>
      <c r="AC91" s="100">
        <f>VLOOKUP($C91,ROP200F!$C$6:$O$994,10,FALSE)</f>
        <v>5732</v>
      </c>
      <c r="AD91" s="100">
        <f>VLOOKUP($C91,'ROP100'!$B$6:$P$565,12,FALSE)</f>
        <v>6000</v>
      </c>
      <c r="AE91" s="100">
        <f t="shared" si="24"/>
        <v>1785</v>
      </c>
      <c r="AF91" s="100">
        <f>VLOOKUP($C91,ROP200F!$C$6:$O$994,11,FALSE)</f>
        <v>0</v>
      </c>
      <c r="AG91" s="100">
        <f>VLOOKUP($C91,'ROP100'!$B$6:$P$565,13,FALSE)</f>
        <v>0</v>
      </c>
      <c r="AH91" s="100">
        <f t="shared" si="25"/>
        <v>1785</v>
      </c>
      <c r="AI91" s="100">
        <f>VLOOKUP($C91,ROP200F!$C$6:$O$994,12,FALSE)</f>
        <v>0</v>
      </c>
      <c r="AJ91" s="100">
        <f>VLOOKUP($C91,'ROP100'!$B$6:$P$565,14,FALSE)</f>
        <v>0</v>
      </c>
      <c r="AK91" s="100">
        <f t="shared" si="26"/>
        <v>1785</v>
      </c>
      <c r="AL91" s="100">
        <f>VLOOKUP($C91,ROP200F!$C$6:$O$994,13,FALSE)</f>
        <v>0</v>
      </c>
      <c r="AM91" s="100">
        <f>VLOOKUP($C91,'ROP100'!$B$6:$P$565,15,FALSE)</f>
        <v>0</v>
      </c>
      <c r="AN91" s="100">
        <f t="shared" si="27"/>
        <v>1785</v>
      </c>
      <c r="AO91" s="101">
        <f t="shared" si="28"/>
        <v>22928</v>
      </c>
      <c r="AP91" s="101">
        <f t="shared" si="29"/>
        <v>24000</v>
      </c>
    </row>
    <row r="92" spans="1:42" hidden="1" x14ac:dyDescent="0.35">
      <c r="A92" s="64">
        <f t="shared" si="30"/>
        <v>84</v>
      </c>
      <c r="B92" s="65" t="s">
        <v>73</v>
      </c>
      <c r="C92" s="65" t="s">
        <v>74</v>
      </c>
      <c r="D92" s="66">
        <f>VLOOKUP($C92,'End Stock 2024'!$B$7:$C$1030,2,FALSE)</f>
        <v>0</v>
      </c>
      <c r="E92" s="63">
        <f>VLOOKUP($C92,ROP200F!$C$6:$O$994,2,FALSE)</f>
        <v>804</v>
      </c>
      <c r="F92" s="63">
        <f>VLOOKUP($C92,'ROP100'!$B$6:$P$565,4,FALSE)</f>
        <v>5000</v>
      </c>
      <c r="G92" s="63">
        <f t="shared" si="16"/>
        <v>4196</v>
      </c>
      <c r="H92" s="63">
        <f>VLOOKUP($C92,ROP200F!$C$6:$O$994,3,FALSE)</f>
        <v>0</v>
      </c>
      <c r="I92" s="63">
        <f>VLOOKUP($C92,'ROP100'!$B$6:$P$565,5,FALSE)</f>
        <v>0</v>
      </c>
      <c r="J92" s="63">
        <f t="shared" si="17"/>
        <v>4196</v>
      </c>
      <c r="K92" s="63">
        <f>VLOOKUP($C92,ROP200F!$C$6:$O$994,4,FALSE)</f>
        <v>804</v>
      </c>
      <c r="L92" s="63">
        <f>VLOOKUP($C92,'ROP100'!$B$6:$P$565,6,FALSE)</f>
        <v>0</v>
      </c>
      <c r="M92" s="63">
        <f t="shared" si="18"/>
        <v>3392</v>
      </c>
      <c r="N92" s="63">
        <f>VLOOKUP($C92,ROP200F!$C$6:$O$994,5,FALSE)</f>
        <v>0</v>
      </c>
      <c r="O92" s="63">
        <f>VLOOKUP($C92,'ROP100'!$B$6:$P$565,7,FALSE)</f>
        <v>0</v>
      </c>
      <c r="P92" s="63">
        <f t="shared" si="19"/>
        <v>3392</v>
      </c>
      <c r="Q92" s="63">
        <f>VLOOKUP($C92,ROP200F!$C$6:$O$994,6,FALSE)</f>
        <v>804</v>
      </c>
      <c r="R92" s="63">
        <f>VLOOKUP($C92,'ROP100'!$B$6:$P$565,8,FALSE)</f>
        <v>0</v>
      </c>
      <c r="S92" s="63">
        <f t="shared" si="20"/>
        <v>2588</v>
      </c>
      <c r="T92" s="63">
        <f>VLOOKUP($C92,ROP200F!$C$6:$O$994,7,FALSE)</f>
        <v>0</v>
      </c>
      <c r="U92" s="63">
        <f>VLOOKUP($C92,'ROP100'!$B$6:$P$565,9,FALSE)</f>
        <v>0</v>
      </c>
      <c r="V92" s="63">
        <f t="shared" si="21"/>
        <v>2588</v>
      </c>
      <c r="W92" s="63">
        <f>VLOOKUP($C92,ROP200F!$C$6:$O$994,8,FALSE)</f>
        <v>804</v>
      </c>
      <c r="X92" s="63">
        <f>VLOOKUP($C92,'ROP100'!$B$6:$P$565,10,FALSE)</f>
        <v>0</v>
      </c>
      <c r="Y92" s="63">
        <f t="shared" si="22"/>
        <v>1784</v>
      </c>
      <c r="Z92" s="63">
        <f>VLOOKUP($C92,ROP200F!$C$6:$O$994,9,FALSE)</f>
        <v>0</v>
      </c>
      <c r="AA92" s="63">
        <f>VLOOKUP($C92,'ROP100'!$B$6:$P$565,11,FALSE)</f>
        <v>0</v>
      </c>
      <c r="AB92" s="63">
        <f t="shared" si="23"/>
        <v>1784</v>
      </c>
      <c r="AC92" s="63">
        <f>VLOOKUP($C92,ROP200F!$C$6:$O$994,10,FALSE)</f>
        <v>0</v>
      </c>
      <c r="AD92" s="63">
        <f>VLOOKUP($C92,'ROP100'!$B$6:$P$565,12,FALSE)</f>
        <v>0</v>
      </c>
      <c r="AE92" s="63">
        <f t="shared" si="24"/>
        <v>1784</v>
      </c>
      <c r="AF92" s="63">
        <f>VLOOKUP($C92,ROP200F!$C$6:$O$994,11,FALSE)</f>
        <v>804</v>
      </c>
      <c r="AG92" s="63">
        <f>VLOOKUP($C92,'ROP100'!$B$6:$P$565,13,FALSE)</f>
        <v>0</v>
      </c>
      <c r="AH92" s="63">
        <f t="shared" si="25"/>
        <v>980</v>
      </c>
      <c r="AI92" s="63">
        <f>VLOOKUP($C92,ROP200F!$C$6:$O$994,12,FALSE)</f>
        <v>0</v>
      </c>
      <c r="AJ92" s="63">
        <f>VLOOKUP($C92,'ROP100'!$B$6:$P$565,14,FALSE)</f>
        <v>0</v>
      </c>
      <c r="AK92" s="63">
        <f t="shared" si="26"/>
        <v>980</v>
      </c>
      <c r="AL92" s="63">
        <f>VLOOKUP($C92,ROP200F!$C$6:$O$994,13,FALSE)</f>
        <v>0</v>
      </c>
      <c r="AM92" s="63">
        <f>VLOOKUP($C92,'ROP100'!$B$6:$P$565,15,FALSE)</f>
        <v>0</v>
      </c>
      <c r="AN92" s="63">
        <f t="shared" si="27"/>
        <v>980</v>
      </c>
      <c r="AO92" s="58">
        <f t="shared" si="28"/>
        <v>4020</v>
      </c>
      <c r="AP92" s="58">
        <f t="shared" si="29"/>
        <v>5000</v>
      </c>
    </row>
    <row r="93" spans="1:42" hidden="1" x14ac:dyDescent="0.35">
      <c r="A93" s="64">
        <f t="shared" si="30"/>
        <v>85</v>
      </c>
      <c r="B93" s="65" t="s">
        <v>75</v>
      </c>
      <c r="C93" s="65" t="s">
        <v>76</v>
      </c>
      <c r="D93" s="66">
        <f>VLOOKUP($C93,'End Stock 2024'!$B$7:$C$1030,2,FALSE)</f>
        <v>1184</v>
      </c>
      <c r="E93" s="63">
        <f>VLOOKUP($C93,ROP200F!$C$6:$O$994,2,FALSE)</f>
        <v>5191</v>
      </c>
      <c r="F93" s="63">
        <f>VLOOKUP($C93,'ROP100'!$B$6:$P$565,4,FALSE)</f>
        <v>6000</v>
      </c>
      <c r="G93" s="63">
        <f t="shared" si="16"/>
        <v>1993</v>
      </c>
      <c r="H93" s="63">
        <f>VLOOKUP($C93,ROP200F!$C$6:$O$994,3,FALSE)</f>
        <v>3863</v>
      </c>
      <c r="I93" s="63">
        <f>VLOOKUP($C93,'ROP100'!$B$6:$P$565,5,FALSE)</f>
        <v>5000</v>
      </c>
      <c r="J93" s="63">
        <f t="shared" si="17"/>
        <v>3130</v>
      </c>
      <c r="K93" s="63">
        <f>VLOOKUP($C93,ROP200F!$C$6:$O$994,4,FALSE)</f>
        <v>4907</v>
      </c>
      <c r="L93" s="63">
        <f>VLOOKUP($C93,'ROP100'!$B$6:$P$565,6,FALSE)</f>
        <v>5000</v>
      </c>
      <c r="M93" s="63">
        <f t="shared" si="18"/>
        <v>3223</v>
      </c>
      <c r="N93" s="63">
        <f>VLOOKUP($C93,ROP200F!$C$6:$O$994,5,FALSE)</f>
        <v>11927</v>
      </c>
      <c r="O93" s="63">
        <f>VLOOKUP($C93,'ROP100'!$B$6:$P$565,7,FALSE)</f>
        <v>10000</v>
      </c>
      <c r="P93" s="63">
        <f t="shared" si="19"/>
        <v>1296</v>
      </c>
      <c r="Q93" s="63">
        <f>VLOOKUP($C93,ROP200F!$C$6:$O$994,6,FALSE)</f>
        <v>11680</v>
      </c>
      <c r="R93" s="63">
        <f>VLOOKUP($C93,'ROP100'!$B$6:$P$565,8,FALSE)</f>
        <v>12000</v>
      </c>
      <c r="S93" s="63">
        <f t="shared" si="20"/>
        <v>1616</v>
      </c>
      <c r="T93" s="63">
        <f>VLOOKUP($C93,ROP200F!$C$6:$O$994,7,FALSE)</f>
        <v>5809</v>
      </c>
      <c r="U93" s="63">
        <f>VLOOKUP($C93,'ROP100'!$B$6:$P$565,9,FALSE)</f>
        <v>6000</v>
      </c>
      <c r="V93" s="63">
        <f t="shared" si="21"/>
        <v>1807</v>
      </c>
      <c r="W93" s="63">
        <f>VLOOKUP($C93,ROP200F!$C$6:$O$994,8,FALSE)</f>
        <v>9048</v>
      </c>
      <c r="X93" s="63">
        <f>VLOOKUP($C93,'ROP100'!$B$6:$P$565,10,FALSE)</f>
        <v>9000</v>
      </c>
      <c r="Y93" s="63">
        <f t="shared" si="22"/>
        <v>1759</v>
      </c>
      <c r="Z93" s="63">
        <f>VLOOKUP($C93,ROP200F!$C$6:$O$994,9,FALSE)</f>
        <v>15635</v>
      </c>
      <c r="AA93" s="63">
        <f>VLOOKUP($C93,'ROP100'!$B$6:$P$565,11,FALSE)</f>
        <v>16000</v>
      </c>
      <c r="AB93" s="63">
        <f t="shared" si="23"/>
        <v>2124</v>
      </c>
      <c r="AC93" s="63">
        <f>VLOOKUP($C93,ROP200F!$C$6:$O$994,10,FALSE)</f>
        <v>11680</v>
      </c>
      <c r="AD93" s="63">
        <f>VLOOKUP($C93,'ROP100'!$B$6:$P$565,12,FALSE)</f>
        <v>12000</v>
      </c>
      <c r="AE93" s="63">
        <f t="shared" si="24"/>
        <v>2444</v>
      </c>
      <c r="AF93" s="63">
        <f>VLOOKUP($C93,ROP200F!$C$6:$O$994,11,FALSE)</f>
        <v>10201</v>
      </c>
      <c r="AG93" s="63">
        <f>VLOOKUP($C93,'ROP100'!$B$6:$P$565,13,FALSE)</f>
        <v>10000</v>
      </c>
      <c r="AH93" s="63">
        <f t="shared" si="25"/>
        <v>2243</v>
      </c>
      <c r="AI93" s="63">
        <f>VLOOKUP($C93,ROP200F!$C$6:$O$994,12,FALSE)</f>
        <v>14276</v>
      </c>
      <c r="AJ93" s="63">
        <f>VLOOKUP($C93,'ROP100'!$B$6:$P$565,14,FALSE)</f>
        <v>14000</v>
      </c>
      <c r="AK93" s="63">
        <f t="shared" si="26"/>
        <v>1967</v>
      </c>
      <c r="AL93" s="63">
        <f>VLOOKUP($C93,ROP200F!$C$6:$O$994,13,FALSE)</f>
        <v>21651</v>
      </c>
      <c r="AM93" s="63">
        <f>VLOOKUP($C93,'ROP100'!$B$6:$P$565,15,FALSE)</f>
        <v>22000</v>
      </c>
      <c r="AN93" s="63">
        <f t="shared" si="27"/>
        <v>2316</v>
      </c>
      <c r="AO93" s="58">
        <f t="shared" si="28"/>
        <v>125868</v>
      </c>
      <c r="AP93" s="58">
        <f t="shared" si="29"/>
        <v>127000</v>
      </c>
    </row>
    <row r="94" spans="1:42" hidden="1" x14ac:dyDescent="0.35">
      <c r="A94" s="64">
        <f t="shared" si="30"/>
        <v>86</v>
      </c>
      <c r="B94" s="65" t="s">
        <v>77</v>
      </c>
      <c r="C94" s="65" t="s">
        <v>78</v>
      </c>
      <c r="D94" s="66">
        <f>VLOOKUP($C94,'End Stock 2024'!$B$7:$C$1030,2,FALSE)</f>
        <v>4928</v>
      </c>
      <c r="E94" s="63">
        <f>VLOOKUP($C94,ROP200F!$C$6:$O$994,2,FALSE)</f>
        <v>0</v>
      </c>
      <c r="F94" s="63">
        <f>VLOOKUP($C94,'ROP100'!$B$6:$P$565,4,FALSE)</f>
        <v>0</v>
      </c>
      <c r="G94" s="63">
        <f t="shared" si="16"/>
        <v>4928</v>
      </c>
      <c r="H94" s="63">
        <f>VLOOKUP($C94,ROP200F!$C$6:$O$994,3,FALSE)</f>
        <v>4813</v>
      </c>
      <c r="I94" s="63">
        <f>VLOOKUP($C94,'ROP100'!$B$6:$P$565,5,FALSE)</f>
        <v>5000</v>
      </c>
      <c r="J94" s="63">
        <f t="shared" si="17"/>
        <v>5115</v>
      </c>
      <c r="K94" s="63">
        <f>VLOOKUP($C94,ROP200F!$C$6:$O$994,4,FALSE)</f>
        <v>0</v>
      </c>
      <c r="L94" s="63">
        <f>VLOOKUP($C94,'ROP100'!$B$6:$P$565,6,FALSE)</f>
        <v>0</v>
      </c>
      <c r="M94" s="63">
        <f t="shared" si="18"/>
        <v>5115</v>
      </c>
      <c r="N94" s="63">
        <f>VLOOKUP($C94,ROP200F!$C$6:$O$994,5,FALSE)</f>
        <v>0</v>
      </c>
      <c r="O94" s="63">
        <f>VLOOKUP($C94,'ROP100'!$B$6:$P$565,7,FALSE)</f>
        <v>0</v>
      </c>
      <c r="P94" s="63">
        <f t="shared" si="19"/>
        <v>5115</v>
      </c>
      <c r="Q94" s="63">
        <f>VLOOKUP($C94,ROP200F!$C$6:$O$994,6,FALSE)</f>
        <v>0</v>
      </c>
      <c r="R94" s="63">
        <f>VLOOKUP($C94,'ROP100'!$B$6:$P$565,8,FALSE)</f>
        <v>0</v>
      </c>
      <c r="S94" s="63">
        <f t="shared" si="20"/>
        <v>5115</v>
      </c>
      <c r="T94" s="63">
        <f>VLOOKUP($C94,ROP200F!$C$6:$O$994,7,FALSE)</f>
        <v>4813</v>
      </c>
      <c r="U94" s="63">
        <f>VLOOKUP($C94,'ROP100'!$B$6:$P$565,9,FALSE)</f>
        <v>5000</v>
      </c>
      <c r="V94" s="63">
        <f t="shared" si="21"/>
        <v>5302</v>
      </c>
      <c r="W94" s="63">
        <f>VLOOKUP($C94,ROP200F!$C$6:$O$994,8,FALSE)</f>
        <v>0</v>
      </c>
      <c r="X94" s="63">
        <f>VLOOKUP($C94,'ROP100'!$B$6:$P$565,10,FALSE)</f>
        <v>0</v>
      </c>
      <c r="Y94" s="63">
        <f t="shared" si="22"/>
        <v>5302</v>
      </c>
      <c r="Z94" s="63">
        <f>VLOOKUP($C94,ROP200F!$C$6:$O$994,9,FALSE)</f>
        <v>0</v>
      </c>
      <c r="AA94" s="63">
        <f>VLOOKUP($C94,'ROP100'!$B$6:$P$565,11,FALSE)</f>
        <v>0</v>
      </c>
      <c r="AB94" s="63">
        <f t="shared" si="23"/>
        <v>5302</v>
      </c>
      <c r="AC94" s="63">
        <f>VLOOKUP($C94,ROP200F!$C$6:$O$994,10,FALSE)</f>
        <v>4813</v>
      </c>
      <c r="AD94" s="63">
        <f>VLOOKUP($C94,'ROP100'!$B$6:$P$565,12,FALSE)</f>
        <v>5000</v>
      </c>
      <c r="AE94" s="63">
        <f t="shared" si="24"/>
        <v>5489</v>
      </c>
      <c r="AF94" s="63">
        <f>VLOOKUP($C94,ROP200F!$C$6:$O$994,11,FALSE)</f>
        <v>0</v>
      </c>
      <c r="AG94" s="63">
        <f>VLOOKUP($C94,'ROP100'!$B$6:$P$565,13,FALSE)</f>
        <v>0</v>
      </c>
      <c r="AH94" s="63">
        <f t="shared" si="25"/>
        <v>5489</v>
      </c>
      <c r="AI94" s="63">
        <f>VLOOKUP($C94,ROP200F!$C$6:$O$994,12,FALSE)</f>
        <v>0</v>
      </c>
      <c r="AJ94" s="63">
        <f>VLOOKUP($C94,'ROP100'!$B$6:$P$565,14,FALSE)</f>
        <v>0</v>
      </c>
      <c r="AK94" s="63">
        <f t="shared" si="26"/>
        <v>5489</v>
      </c>
      <c r="AL94" s="63">
        <f>VLOOKUP($C94,ROP200F!$C$6:$O$994,13,FALSE)</f>
        <v>0</v>
      </c>
      <c r="AM94" s="63">
        <f>VLOOKUP($C94,'ROP100'!$B$6:$P$565,15,FALSE)</f>
        <v>0</v>
      </c>
      <c r="AN94" s="63">
        <f t="shared" si="27"/>
        <v>5489</v>
      </c>
      <c r="AO94" s="58">
        <f t="shared" si="28"/>
        <v>14439</v>
      </c>
      <c r="AP94" s="58">
        <f t="shared" si="29"/>
        <v>15000</v>
      </c>
    </row>
    <row r="95" spans="1:42" hidden="1" x14ac:dyDescent="0.35">
      <c r="A95" s="64">
        <f t="shared" si="30"/>
        <v>87</v>
      </c>
      <c r="B95" s="65" t="s">
        <v>79</v>
      </c>
      <c r="C95" s="65" t="s">
        <v>80</v>
      </c>
      <c r="D95" s="66">
        <f>VLOOKUP($C95,'End Stock 2024'!$B$7:$C$1030,2,FALSE)</f>
        <v>5003</v>
      </c>
      <c r="E95" s="63">
        <f>VLOOKUP($C95,ROP200F!$C$6:$O$994,2,FALSE)</f>
        <v>0</v>
      </c>
      <c r="F95" s="63">
        <f>VLOOKUP($C95,'ROP100'!$B$6:$P$565,4,FALSE)</f>
        <v>0</v>
      </c>
      <c r="G95" s="63">
        <f t="shared" si="16"/>
        <v>5003</v>
      </c>
      <c r="H95" s="63">
        <f>VLOOKUP($C95,ROP200F!$C$6:$O$994,3,FALSE)</f>
        <v>3110</v>
      </c>
      <c r="I95" s="63">
        <f>VLOOKUP($C95,'ROP100'!$B$6:$P$565,5,FALSE)</f>
        <v>7000</v>
      </c>
      <c r="J95" s="63">
        <f t="shared" si="17"/>
        <v>8893</v>
      </c>
      <c r="K95" s="63">
        <f>VLOOKUP($C95,ROP200F!$C$6:$O$994,4,FALSE)</f>
        <v>0</v>
      </c>
      <c r="L95" s="63">
        <f>VLOOKUP($C95,'ROP100'!$B$6:$P$565,6,FALSE)</f>
        <v>0</v>
      </c>
      <c r="M95" s="63">
        <f t="shared" si="18"/>
        <v>8893</v>
      </c>
      <c r="N95" s="63">
        <f>VLOOKUP($C95,ROP200F!$C$6:$O$994,5,FALSE)</f>
        <v>0</v>
      </c>
      <c r="O95" s="63">
        <f>VLOOKUP($C95,'ROP100'!$B$6:$P$565,7,FALSE)</f>
        <v>0</v>
      </c>
      <c r="P95" s="63">
        <f t="shared" si="19"/>
        <v>8893</v>
      </c>
      <c r="Q95" s="63">
        <f>VLOOKUP($C95,ROP200F!$C$6:$O$994,6,FALSE)</f>
        <v>0</v>
      </c>
      <c r="R95" s="63">
        <f>VLOOKUP($C95,'ROP100'!$B$6:$P$565,8,FALSE)</f>
        <v>0</v>
      </c>
      <c r="S95" s="63">
        <f t="shared" si="20"/>
        <v>8893</v>
      </c>
      <c r="T95" s="63">
        <f>VLOOKUP($C95,ROP200F!$C$6:$O$994,7,FALSE)</f>
        <v>0</v>
      </c>
      <c r="U95" s="63">
        <f>VLOOKUP($C95,'ROP100'!$B$6:$P$565,9,FALSE)</f>
        <v>0</v>
      </c>
      <c r="V95" s="63">
        <f t="shared" si="21"/>
        <v>8893</v>
      </c>
      <c r="W95" s="63">
        <f>VLOOKUP($C95,ROP200F!$C$6:$O$994,8,FALSE)</f>
        <v>0</v>
      </c>
      <c r="X95" s="63">
        <f>VLOOKUP($C95,'ROP100'!$B$6:$P$565,10,FALSE)</f>
        <v>0</v>
      </c>
      <c r="Y95" s="63">
        <f t="shared" si="22"/>
        <v>8893</v>
      </c>
      <c r="Z95" s="63">
        <f>VLOOKUP($C95,ROP200F!$C$6:$O$994,9,FALSE)</f>
        <v>0</v>
      </c>
      <c r="AA95" s="63">
        <f>VLOOKUP($C95,'ROP100'!$B$6:$P$565,11,FALSE)</f>
        <v>0</v>
      </c>
      <c r="AB95" s="63">
        <f t="shared" si="23"/>
        <v>8893</v>
      </c>
      <c r="AC95" s="63">
        <f>VLOOKUP($C95,ROP200F!$C$6:$O$994,10,FALSE)</f>
        <v>3110</v>
      </c>
      <c r="AD95" s="63">
        <f>VLOOKUP($C95,'ROP100'!$B$6:$P$565,12,FALSE)</f>
        <v>0</v>
      </c>
      <c r="AE95" s="63">
        <f t="shared" si="24"/>
        <v>5783</v>
      </c>
      <c r="AF95" s="63">
        <f>VLOOKUP($C95,ROP200F!$C$6:$O$994,11,FALSE)</f>
        <v>0</v>
      </c>
      <c r="AG95" s="63">
        <f>VLOOKUP($C95,'ROP100'!$B$6:$P$565,13,FALSE)</f>
        <v>0</v>
      </c>
      <c r="AH95" s="63">
        <f t="shared" si="25"/>
        <v>5783</v>
      </c>
      <c r="AI95" s="63">
        <f>VLOOKUP($C95,ROP200F!$C$6:$O$994,12,FALSE)</f>
        <v>0</v>
      </c>
      <c r="AJ95" s="63">
        <f>VLOOKUP($C95,'ROP100'!$B$6:$P$565,14,FALSE)</f>
        <v>0</v>
      </c>
      <c r="AK95" s="63">
        <f t="shared" si="26"/>
        <v>5783</v>
      </c>
      <c r="AL95" s="63">
        <f>VLOOKUP($C95,ROP200F!$C$6:$O$994,13,FALSE)</f>
        <v>0</v>
      </c>
      <c r="AM95" s="63">
        <f>VLOOKUP($C95,'ROP100'!$B$6:$P$565,15,FALSE)</f>
        <v>0</v>
      </c>
      <c r="AN95" s="63">
        <f t="shared" si="27"/>
        <v>5783</v>
      </c>
      <c r="AO95" s="58">
        <f t="shared" si="28"/>
        <v>6220</v>
      </c>
      <c r="AP95" s="58">
        <f t="shared" si="29"/>
        <v>7000</v>
      </c>
    </row>
    <row r="96" spans="1:42" hidden="1" x14ac:dyDescent="0.35">
      <c r="A96" s="64">
        <f t="shared" si="30"/>
        <v>88</v>
      </c>
      <c r="B96" s="65" t="s">
        <v>1286</v>
      </c>
      <c r="C96" s="65" t="s">
        <v>1287</v>
      </c>
      <c r="D96" s="66">
        <f>VLOOKUP($C96,'End Stock 2024'!$B$7:$C$1030,2,FALSE)</f>
        <v>0</v>
      </c>
      <c r="E96" s="63">
        <f>VLOOKUP($C96,ROP200F!$C$6:$O$994,2,FALSE)</f>
        <v>804</v>
      </c>
      <c r="F96" s="63">
        <f>VLOOKUP($C96,'ROP100'!$B$6:$P$565,4,FALSE)</f>
        <v>5000</v>
      </c>
      <c r="G96" s="63">
        <f t="shared" si="16"/>
        <v>4196</v>
      </c>
      <c r="H96" s="63">
        <f>VLOOKUP($C96,ROP200F!$C$6:$O$994,3,FALSE)</f>
        <v>0</v>
      </c>
      <c r="I96" s="63">
        <f>VLOOKUP($C96,'ROP100'!$B$6:$P$565,5,FALSE)</f>
        <v>0</v>
      </c>
      <c r="J96" s="63">
        <f t="shared" si="17"/>
        <v>4196</v>
      </c>
      <c r="K96" s="63">
        <f>VLOOKUP($C96,ROP200F!$C$6:$O$994,4,FALSE)</f>
        <v>804</v>
      </c>
      <c r="L96" s="63">
        <f>VLOOKUP($C96,'ROP100'!$B$6:$P$565,6,FALSE)</f>
        <v>0</v>
      </c>
      <c r="M96" s="63">
        <f t="shared" si="18"/>
        <v>3392</v>
      </c>
      <c r="N96" s="63">
        <f>VLOOKUP($C96,ROP200F!$C$6:$O$994,5,FALSE)</f>
        <v>0</v>
      </c>
      <c r="O96" s="63">
        <f>VLOOKUP($C96,'ROP100'!$B$6:$P$565,7,FALSE)</f>
        <v>0</v>
      </c>
      <c r="P96" s="63">
        <f t="shared" si="19"/>
        <v>3392</v>
      </c>
      <c r="Q96" s="63">
        <f>VLOOKUP($C96,ROP200F!$C$6:$O$994,6,FALSE)</f>
        <v>804</v>
      </c>
      <c r="R96" s="63">
        <f>VLOOKUP($C96,'ROP100'!$B$6:$P$565,8,FALSE)</f>
        <v>0</v>
      </c>
      <c r="S96" s="63">
        <f t="shared" si="20"/>
        <v>2588</v>
      </c>
      <c r="T96" s="63">
        <f>VLOOKUP($C96,ROP200F!$C$6:$O$994,7,FALSE)</f>
        <v>0</v>
      </c>
      <c r="U96" s="63">
        <f>VLOOKUP($C96,'ROP100'!$B$6:$P$565,9,FALSE)</f>
        <v>0</v>
      </c>
      <c r="V96" s="63">
        <f t="shared" si="21"/>
        <v>2588</v>
      </c>
      <c r="W96" s="63">
        <f>VLOOKUP($C96,ROP200F!$C$6:$O$994,8,FALSE)</f>
        <v>804</v>
      </c>
      <c r="X96" s="63">
        <f>VLOOKUP($C96,'ROP100'!$B$6:$P$565,10,FALSE)</f>
        <v>0</v>
      </c>
      <c r="Y96" s="63">
        <f t="shared" si="22"/>
        <v>1784</v>
      </c>
      <c r="Z96" s="63">
        <f>VLOOKUP($C96,ROP200F!$C$6:$O$994,9,FALSE)</f>
        <v>0</v>
      </c>
      <c r="AA96" s="63">
        <f>VLOOKUP($C96,'ROP100'!$B$6:$P$565,11,FALSE)</f>
        <v>0</v>
      </c>
      <c r="AB96" s="63">
        <f t="shared" si="23"/>
        <v>1784</v>
      </c>
      <c r="AC96" s="63">
        <f>VLOOKUP($C96,ROP200F!$C$6:$O$994,10,FALSE)</f>
        <v>804</v>
      </c>
      <c r="AD96" s="63">
        <f>VLOOKUP($C96,'ROP100'!$B$6:$P$565,12,FALSE)</f>
        <v>0</v>
      </c>
      <c r="AE96" s="63">
        <f t="shared" si="24"/>
        <v>980</v>
      </c>
      <c r="AF96" s="63">
        <f>VLOOKUP($C96,ROP200F!$C$6:$O$994,11,FALSE)</f>
        <v>0</v>
      </c>
      <c r="AG96" s="63">
        <f>VLOOKUP($C96,'ROP100'!$B$6:$P$565,13,FALSE)</f>
        <v>0</v>
      </c>
      <c r="AH96" s="63">
        <f t="shared" si="25"/>
        <v>980</v>
      </c>
      <c r="AI96" s="63">
        <f>VLOOKUP($C96,ROP200F!$C$6:$O$994,12,FALSE)</f>
        <v>0</v>
      </c>
      <c r="AJ96" s="63">
        <f>VLOOKUP($C96,'ROP100'!$B$6:$P$565,14,FALSE)</f>
        <v>0</v>
      </c>
      <c r="AK96" s="63">
        <f t="shared" si="26"/>
        <v>980</v>
      </c>
      <c r="AL96" s="63">
        <f>VLOOKUP($C96,ROP200F!$C$6:$O$994,13,FALSE)</f>
        <v>0</v>
      </c>
      <c r="AM96" s="63">
        <f>VLOOKUP($C96,'ROP100'!$B$6:$P$565,15,FALSE)</f>
        <v>0</v>
      </c>
      <c r="AN96" s="63">
        <f t="shared" si="27"/>
        <v>980</v>
      </c>
      <c r="AO96" s="58">
        <f t="shared" si="28"/>
        <v>4020</v>
      </c>
      <c r="AP96" s="58">
        <f t="shared" si="29"/>
        <v>5000</v>
      </c>
    </row>
    <row r="97" spans="1:42" hidden="1" x14ac:dyDescent="0.35">
      <c r="A97" s="64">
        <f t="shared" si="30"/>
        <v>89</v>
      </c>
      <c r="B97" s="65" t="s">
        <v>1288</v>
      </c>
      <c r="C97" s="65" t="s">
        <v>1289</v>
      </c>
      <c r="D97" s="66">
        <f>VLOOKUP($C97,'End Stock 2024'!$B$7:$C$1030,2,FALSE)</f>
        <v>2825</v>
      </c>
      <c r="E97" s="63">
        <f>VLOOKUP($C97,ROP200F!$C$6:$O$994,2,FALSE)</f>
        <v>0</v>
      </c>
      <c r="F97" s="63">
        <f>VLOOKUP($C97,'ROP100'!$B$6:$P$565,4,FALSE)</f>
        <v>0</v>
      </c>
      <c r="G97" s="63">
        <f t="shared" si="16"/>
        <v>2825</v>
      </c>
      <c r="H97" s="63">
        <f>VLOOKUP($C97,ROP200F!$C$6:$O$994,3,FALSE)</f>
        <v>79310</v>
      </c>
      <c r="I97" s="63">
        <f>VLOOKUP($C97,'ROP100'!$B$6:$P$565,5,FALSE)</f>
        <v>80000</v>
      </c>
      <c r="J97" s="63">
        <f t="shared" si="17"/>
        <v>3515</v>
      </c>
      <c r="K97" s="63">
        <f>VLOOKUP($C97,ROP200F!$C$6:$O$994,4,FALSE)</f>
        <v>0</v>
      </c>
      <c r="L97" s="63">
        <f>VLOOKUP($C97,'ROP100'!$B$6:$P$565,6,FALSE)</f>
        <v>0</v>
      </c>
      <c r="M97" s="63">
        <f t="shared" si="18"/>
        <v>3515</v>
      </c>
      <c r="N97" s="63">
        <f>VLOOKUP($C97,ROP200F!$C$6:$O$994,5,FALSE)</f>
        <v>0</v>
      </c>
      <c r="O97" s="63">
        <f>VLOOKUP($C97,'ROP100'!$B$6:$P$565,7,FALSE)</f>
        <v>0</v>
      </c>
      <c r="P97" s="63">
        <f t="shared" si="19"/>
        <v>3515</v>
      </c>
      <c r="Q97" s="63">
        <f>VLOOKUP($C97,ROP200F!$C$6:$O$994,6,FALSE)</f>
        <v>0</v>
      </c>
      <c r="R97" s="63">
        <f>VLOOKUP($C97,'ROP100'!$B$6:$P$565,8,FALSE)</f>
        <v>0</v>
      </c>
      <c r="S97" s="63">
        <f t="shared" si="20"/>
        <v>3515</v>
      </c>
      <c r="T97" s="63">
        <f>VLOOKUP($C97,ROP200F!$C$6:$O$994,7,FALSE)</f>
        <v>61800</v>
      </c>
      <c r="U97" s="63">
        <f>VLOOKUP($C97,'ROP100'!$B$6:$P$565,9,FALSE)</f>
        <v>62000</v>
      </c>
      <c r="V97" s="63">
        <f t="shared" si="21"/>
        <v>3715</v>
      </c>
      <c r="W97" s="63">
        <f>VLOOKUP($C97,ROP200F!$C$6:$O$994,8,FALSE)</f>
        <v>0</v>
      </c>
      <c r="X97" s="63">
        <f>VLOOKUP($C97,'ROP100'!$B$6:$P$565,10,FALSE)</f>
        <v>0</v>
      </c>
      <c r="Y97" s="63">
        <f t="shared" si="22"/>
        <v>3715</v>
      </c>
      <c r="Z97" s="63">
        <f>VLOOKUP($C97,ROP200F!$C$6:$O$994,9,FALSE)</f>
        <v>0</v>
      </c>
      <c r="AA97" s="63">
        <f>VLOOKUP($C97,'ROP100'!$B$6:$P$565,11,FALSE)</f>
        <v>0</v>
      </c>
      <c r="AB97" s="63">
        <f t="shared" si="23"/>
        <v>3715</v>
      </c>
      <c r="AC97" s="63">
        <f>VLOOKUP($C97,ROP200F!$C$6:$O$994,10,FALSE)</f>
        <v>0</v>
      </c>
      <c r="AD97" s="63">
        <f>VLOOKUP($C97,'ROP100'!$B$6:$P$565,12,FALSE)</f>
        <v>0</v>
      </c>
      <c r="AE97" s="63">
        <f t="shared" si="24"/>
        <v>3715</v>
      </c>
      <c r="AF97" s="63">
        <f>VLOOKUP($C97,ROP200F!$C$6:$O$994,11,FALSE)</f>
        <v>28016</v>
      </c>
      <c r="AG97" s="63">
        <f>VLOOKUP($C97,'ROP100'!$B$6:$P$565,13,FALSE)</f>
        <v>28000</v>
      </c>
      <c r="AH97" s="63">
        <f t="shared" si="25"/>
        <v>3699</v>
      </c>
      <c r="AI97" s="63">
        <f>VLOOKUP($C97,ROP200F!$C$6:$O$994,12,FALSE)</f>
        <v>0</v>
      </c>
      <c r="AJ97" s="63">
        <f>VLOOKUP($C97,'ROP100'!$B$6:$P$565,14,FALSE)</f>
        <v>0</v>
      </c>
      <c r="AK97" s="63">
        <f t="shared" si="26"/>
        <v>3699</v>
      </c>
      <c r="AL97" s="63">
        <f>VLOOKUP($C97,ROP200F!$C$6:$O$994,13,FALSE)</f>
        <v>0</v>
      </c>
      <c r="AM97" s="63">
        <f>VLOOKUP($C97,'ROP100'!$B$6:$P$565,15,FALSE)</f>
        <v>0</v>
      </c>
      <c r="AN97" s="63">
        <f t="shared" si="27"/>
        <v>3699</v>
      </c>
      <c r="AO97" s="58">
        <f t="shared" si="28"/>
        <v>169126</v>
      </c>
      <c r="AP97" s="58">
        <f t="shared" si="29"/>
        <v>170000</v>
      </c>
    </row>
    <row r="98" spans="1:42" hidden="1" x14ac:dyDescent="0.35">
      <c r="A98" s="64">
        <f t="shared" si="30"/>
        <v>90</v>
      </c>
      <c r="B98" s="65" t="s">
        <v>81</v>
      </c>
      <c r="C98" s="65" t="s">
        <v>82</v>
      </c>
      <c r="D98" s="66">
        <f>VLOOKUP($C98,'End Stock 2024'!$B$7:$C$1030,2,FALSE)</f>
        <v>933</v>
      </c>
      <c r="E98" s="63">
        <f>VLOOKUP($C98,ROP200F!$C$6:$O$994,2,FALSE)</f>
        <v>2870</v>
      </c>
      <c r="F98" s="63">
        <f>VLOOKUP($C98,'ROP100'!$B$6:$P$565,4,FALSE)</f>
        <v>6000</v>
      </c>
      <c r="G98" s="63">
        <f t="shared" si="16"/>
        <v>4063</v>
      </c>
      <c r="H98" s="63">
        <f>VLOOKUP($C98,ROP200F!$C$6:$O$994,3,FALSE)</f>
        <v>0</v>
      </c>
      <c r="I98" s="63">
        <f>VLOOKUP($C98,'ROP100'!$B$6:$P$565,5,FALSE)</f>
        <v>0</v>
      </c>
      <c r="J98" s="63">
        <f t="shared" si="17"/>
        <v>4063</v>
      </c>
      <c r="K98" s="63">
        <f>VLOOKUP($C98,ROP200F!$C$6:$O$994,4,FALSE)</f>
        <v>0</v>
      </c>
      <c r="L98" s="63">
        <f>VLOOKUP($C98,'ROP100'!$B$6:$P$565,6,FALSE)</f>
        <v>0</v>
      </c>
      <c r="M98" s="63">
        <f t="shared" si="18"/>
        <v>4063</v>
      </c>
      <c r="N98" s="63">
        <f>VLOOKUP($C98,ROP200F!$C$6:$O$994,5,FALSE)</f>
        <v>2870</v>
      </c>
      <c r="O98" s="63">
        <f>VLOOKUP($C98,'ROP100'!$B$6:$P$565,7,FALSE)</f>
        <v>0</v>
      </c>
      <c r="P98" s="63">
        <f t="shared" si="19"/>
        <v>1193</v>
      </c>
      <c r="Q98" s="63">
        <f>VLOOKUP($C98,ROP200F!$C$6:$O$994,6,FALSE)</f>
        <v>0</v>
      </c>
      <c r="R98" s="63">
        <f>VLOOKUP($C98,'ROP100'!$B$6:$P$565,8,FALSE)</f>
        <v>0</v>
      </c>
      <c r="S98" s="63">
        <f t="shared" si="20"/>
        <v>1193</v>
      </c>
      <c r="T98" s="63">
        <f>VLOOKUP($C98,ROP200F!$C$6:$O$994,7,FALSE)</f>
        <v>2870</v>
      </c>
      <c r="U98" s="63">
        <f>VLOOKUP($C98,'ROP100'!$B$6:$P$565,9,FALSE)</f>
        <v>5000</v>
      </c>
      <c r="V98" s="63">
        <f t="shared" si="21"/>
        <v>3323</v>
      </c>
      <c r="W98" s="63">
        <f>VLOOKUP($C98,ROP200F!$C$6:$O$994,8,FALSE)</f>
        <v>0</v>
      </c>
      <c r="X98" s="63">
        <f>VLOOKUP($C98,'ROP100'!$B$6:$P$565,10,FALSE)</f>
        <v>0</v>
      </c>
      <c r="Y98" s="63">
        <f t="shared" si="22"/>
        <v>3323</v>
      </c>
      <c r="Z98" s="63">
        <f>VLOOKUP($C98,ROP200F!$C$6:$O$994,9,FALSE)</f>
        <v>2870</v>
      </c>
      <c r="AA98" s="63">
        <f>VLOOKUP($C98,'ROP100'!$B$6:$P$565,11,FALSE)</f>
        <v>0</v>
      </c>
      <c r="AB98" s="63">
        <f t="shared" si="23"/>
        <v>453</v>
      </c>
      <c r="AC98" s="63">
        <f>VLOOKUP($C98,ROP200F!$C$6:$O$994,10,FALSE)</f>
        <v>2870</v>
      </c>
      <c r="AD98" s="63">
        <f>VLOOKUP($C98,'ROP100'!$B$6:$P$565,12,FALSE)</f>
        <v>5000</v>
      </c>
      <c r="AE98" s="63">
        <f t="shared" si="24"/>
        <v>2583</v>
      </c>
      <c r="AF98" s="63">
        <f>VLOOKUP($C98,ROP200F!$C$6:$O$994,11,FALSE)</f>
        <v>0</v>
      </c>
      <c r="AG98" s="63">
        <f>VLOOKUP($C98,'ROP100'!$B$6:$P$565,13,FALSE)</f>
        <v>0</v>
      </c>
      <c r="AH98" s="63">
        <f t="shared" si="25"/>
        <v>2583</v>
      </c>
      <c r="AI98" s="63">
        <f>VLOOKUP($C98,ROP200F!$C$6:$O$994,12,FALSE)</f>
        <v>2870</v>
      </c>
      <c r="AJ98" s="63">
        <f>VLOOKUP($C98,'ROP100'!$B$6:$P$565,14,FALSE)</f>
        <v>5000</v>
      </c>
      <c r="AK98" s="63">
        <f t="shared" si="26"/>
        <v>4713</v>
      </c>
      <c r="AL98" s="63">
        <f>VLOOKUP($C98,ROP200F!$C$6:$O$994,13,FALSE)</f>
        <v>2870</v>
      </c>
      <c r="AM98" s="63">
        <f>VLOOKUP($C98,'ROP100'!$B$6:$P$565,15,FALSE)</f>
        <v>0</v>
      </c>
      <c r="AN98" s="63">
        <f t="shared" si="27"/>
        <v>1843</v>
      </c>
      <c r="AO98" s="58">
        <f t="shared" si="28"/>
        <v>20090</v>
      </c>
      <c r="AP98" s="58">
        <f t="shared" si="29"/>
        <v>21000</v>
      </c>
    </row>
    <row r="99" spans="1:42" hidden="1" x14ac:dyDescent="0.35">
      <c r="A99" s="64">
        <f t="shared" si="30"/>
        <v>91</v>
      </c>
      <c r="B99" s="65" t="s">
        <v>83</v>
      </c>
      <c r="C99" s="65" t="s">
        <v>84</v>
      </c>
      <c r="D99" s="66">
        <f>VLOOKUP($C99,'End Stock 2024'!$B$7:$C$1030,2,FALSE)</f>
        <v>4503</v>
      </c>
      <c r="E99" s="63">
        <f>VLOOKUP($C99,ROP200F!$C$6:$O$994,2,FALSE)</f>
        <v>1920</v>
      </c>
      <c r="F99" s="63">
        <f>VLOOKUP($C99,'ROP100'!$B$6:$P$565,4,FALSE)</f>
        <v>6000</v>
      </c>
      <c r="G99" s="63">
        <f t="shared" si="16"/>
        <v>8583</v>
      </c>
      <c r="H99" s="63">
        <f>VLOOKUP($C99,ROP200F!$C$6:$O$994,3,FALSE)</f>
        <v>0</v>
      </c>
      <c r="I99" s="63">
        <f>VLOOKUP($C99,'ROP100'!$B$6:$P$565,5,FALSE)</f>
        <v>0</v>
      </c>
      <c r="J99" s="63">
        <f t="shared" si="17"/>
        <v>8583</v>
      </c>
      <c r="K99" s="63">
        <f>VLOOKUP($C99,ROP200F!$C$6:$O$994,4,FALSE)</f>
        <v>0</v>
      </c>
      <c r="L99" s="63">
        <f>VLOOKUP($C99,'ROP100'!$B$6:$P$565,6,FALSE)</f>
        <v>0</v>
      </c>
      <c r="M99" s="63">
        <f t="shared" si="18"/>
        <v>8583</v>
      </c>
      <c r="N99" s="63">
        <f>VLOOKUP($C99,ROP200F!$C$6:$O$994,5,FALSE)</f>
        <v>1920</v>
      </c>
      <c r="O99" s="63">
        <f>VLOOKUP($C99,'ROP100'!$B$6:$P$565,7,FALSE)</f>
        <v>0</v>
      </c>
      <c r="P99" s="63">
        <f t="shared" si="19"/>
        <v>6663</v>
      </c>
      <c r="Q99" s="63">
        <f>VLOOKUP($C99,ROP200F!$C$6:$O$994,6,FALSE)</f>
        <v>1920</v>
      </c>
      <c r="R99" s="63">
        <f>VLOOKUP($C99,'ROP100'!$B$6:$P$565,8,FALSE)</f>
        <v>0</v>
      </c>
      <c r="S99" s="63">
        <f t="shared" si="20"/>
        <v>4743</v>
      </c>
      <c r="T99" s="63">
        <f>VLOOKUP($C99,ROP200F!$C$6:$O$994,7,FALSE)</f>
        <v>1920</v>
      </c>
      <c r="U99" s="63">
        <f>VLOOKUP($C99,'ROP100'!$B$6:$P$565,9,FALSE)</f>
        <v>8000</v>
      </c>
      <c r="V99" s="63">
        <f t="shared" si="21"/>
        <v>10823</v>
      </c>
      <c r="W99" s="63">
        <f>VLOOKUP($C99,ROP200F!$C$6:$O$994,8,FALSE)</f>
        <v>0</v>
      </c>
      <c r="X99" s="63">
        <f>VLOOKUP($C99,'ROP100'!$B$6:$P$565,10,FALSE)</f>
        <v>0</v>
      </c>
      <c r="Y99" s="63">
        <f t="shared" si="22"/>
        <v>10823</v>
      </c>
      <c r="Z99" s="63">
        <f>VLOOKUP($C99,ROP200F!$C$6:$O$994,9,FALSE)</f>
        <v>0</v>
      </c>
      <c r="AA99" s="63">
        <f>VLOOKUP($C99,'ROP100'!$B$6:$P$565,11,FALSE)</f>
        <v>0</v>
      </c>
      <c r="AB99" s="63">
        <f t="shared" si="23"/>
        <v>10823</v>
      </c>
      <c r="AC99" s="63">
        <f>VLOOKUP($C99,ROP200F!$C$6:$O$994,10,FALSE)</f>
        <v>1920</v>
      </c>
      <c r="AD99" s="63">
        <f>VLOOKUP($C99,'ROP100'!$B$6:$P$565,12,FALSE)</f>
        <v>0</v>
      </c>
      <c r="AE99" s="63">
        <f t="shared" si="24"/>
        <v>8903</v>
      </c>
      <c r="AF99" s="63">
        <f>VLOOKUP($C99,ROP200F!$C$6:$O$994,11,FALSE)</f>
        <v>1920</v>
      </c>
      <c r="AG99" s="63">
        <f>VLOOKUP($C99,'ROP100'!$B$6:$P$565,13,FALSE)</f>
        <v>0</v>
      </c>
      <c r="AH99" s="63">
        <f t="shared" si="25"/>
        <v>6983</v>
      </c>
      <c r="AI99" s="63">
        <f>VLOOKUP($C99,ROP200F!$C$6:$O$994,12,FALSE)</f>
        <v>1920</v>
      </c>
      <c r="AJ99" s="63">
        <f>VLOOKUP($C99,'ROP100'!$B$6:$P$565,14,FALSE)</f>
        <v>0</v>
      </c>
      <c r="AK99" s="63">
        <f t="shared" si="26"/>
        <v>5063</v>
      </c>
      <c r="AL99" s="63">
        <f>VLOOKUP($C99,ROP200F!$C$6:$O$994,13,FALSE)</f>
        <v>0</v>
      </c>
      <c r="AM99" s="63">
        <f>VLOOKUP($C99,'ROP100'!$B$6:$P$565,15,FALSE)</f>
        <v>0</v>
      </c>
      <c r="AN99" s="63">
        <f t="shared" si="27"/>
        <v>5063</v>
      </c>
      <c r="AO99" s="58">
        <f t="shared" si="28"/>
        <v>13440</v>
      </c>
      <c r="AP99" s="58">
        <f t="shared" si="29"/>
        <v>14000</v>
      </c>
    </row>
    <row r="100" spans="1:42" hidden="1" x14ac:dyDescent="0.35">
      <c r="A100" s="64">
        <f t="shared" si="30"/>
        <v>92</v>
      </c>
      <c r="B100" s="65" t="s">
        <v>85</v>
      </c>
      <c r="C100" s="65" t="s">
        <v>86</v>
      </c>
      <c r="D100" s="66">
        <f>VLOOKUP($C100,'End Stock 2024'!$B$7:$C$1030,2,FALSE)</f>
        <v>2718</v>
      </c>
      <c r="E100" s="63">
        <f>VLOOKUP($C100,ROP200F!$C$6:$O$994,2,FALSE)</f>
        <v>102</v>
      </c>
      <c r="F100" s="63">
        <f>VLOOKUP($C100,'ROP100'!$B$6:$P$565,4,FALSE)</f>
        <v>5000</v>
      </c>
      <c r="G100" s="63">
        <f t="shared" si="16"/>
        <v>7616</v>
      </c>
      <c r="H100" s="63">
        <f>VLOOKUP($C100,ROP200F!$C$6:$O$994,3,FALSE)</f>
        <v>0</v>
      </c>
      <c r="I100" s="63">
        <f>VLOOKUP($C100,'ROP100'!$B$6:$P$565,5,FALSE)</f>
        <v>0</v>
      </c>
      <c r="J100" s="63">
        <f t="shared" si="17"/>
        <v>7616</v>
      </c>
      <c r="K100" s="63">
        <f>VLOOKUP($C100,ROP200F!$C$6:$O$994,4,FALSE)</f>
        <v>102</v>
      </c>
      <c r="L100" s="63">
        <f>VLOOKUP($C100,'ROP100'!$B$6:$P$565,6,FALSE)</f>
        <v>0</v>
      </c>
      <c r="M100" s="63">
        <f t="shared" si="18"/>
        <v>7514</v>
      </c>
      <c r="N100" s="63">
        <f>VLOOKUP($C100,ROP200F!$C$6:$O$994,5,FALSE)</f>
        <v>102</v>
      </c>
      <c r="O100" s="63">
        <f>VLOOKUP($C100,'ROP100'!$B$6:$P$565,7,FALSE)</f>
        <v>0</v>
      </c>
      <c r="P100" s="63">
        <f t="shared" si="19"/>
        <v>7412</v>
      </c>
      <c r="Q100" s="63">
        <f>VLOOKUP($C100,ROP200F!$C$6:$O$994,6,FALSE)</f>
        <v>102</v>
      </c>
      <c r="R100" s="63">
        <f>VLOOKUP($C100,'ROP100'!$B$6:$P$565,8,FALSE)</f>
        <v>0</v>
      </c>
      <c r="S100" s="63">
        <f t="shared" si="20"/>
        <v>7310</v>
      </c>
      <c r="T100" s="63">
        <f>VLOOKUP($C100,ROP200F!$C$6:$O$994,7,FALSE)</f>
        <v>0</v>
      </c>
      <c r="U100" s="63">
        <f>VLOOKUP($C100,'ROP100'!$B$6:$P$565,9,FALSE)</f>
        <v>0</v>
      </c>
      <c r="V100" s="63">
        <f t="shared" si="21"/>
        <v>7310</v>
      </c>
      <c r="W100" s="63">
        <f>VLOOKUP($C100,ROP200F!$C$6:$O$994,8,FALSE)</f>
        <v>102</v>
      </c>
      <c r="X100" s="63">
        <f>VLOOKUP($C100,'ROP100'!$B$6:$P$565,10,FALSE)</f>
        <v>0</v>
      </c>
      <c r="Y100" s="63">
        <f t="shared" si="22"/>
        <v>7208</v>
      </c>
      <c r="Z100" s="63">
        <f>VLOOKUP($C100,ROP200F!$C$6:$O$994,9,FALSE)</f>
        <v>102</v>
      </c>
      <c r="AA100" s="63">
        <f>VLOOKUP($C100,'ROP100'!$B$6:$P$565,11,FALSE)</f>
        <v>0</v>
      </c>
      <c r="AB100" s="63">
        <f t="shared" si="23"/>
        <v>7106</v>
      </c>
      <c r="AC100" s="63">
        <f>VLOOKUP($C100,ROP200F!$C$6:$O$994,10,FALSE)</f>
        <v>102</v>
      </c>
      <c r="AD100" s="63">
        <f>VLOOKUP($C100,'ROP100'!$B$6:$P$565,12,FALSE)</f>
        <v>0</v>
      </c>
      <c r="AE100" s="63">
        <f t="shared" si="24"/>
        <v>7004</v>
      </c>
      <c r="AF100" s="63">
        <f>VLOOKUP($C100,ROP200F!$C$6:$O$994,11,FALSE)</f>
        <v>0</v>
      </c>
      <c r="AG100" s="63">
        <f>VLOOKUP($C100,'ROP100'!$B$6:$P$565,13,FALSE)</f>
        <v>0</v>
      </c>
      <c r="AH100" s="63">
        <f t="shared" si="25"/>
        <v>7004</v>
      </c>
      <c r="AI100" s="63">
        <f>VLOOKUP($C100,ROP200F!$C$6:$O$994,12,FALSE)</f>
        <v>102</v>
      </c>
      <c r="AJ100" s="63">
        <f>VLOOKUP($C100,'ROP100'!$B$6:$P$565,14,FALSE)</f>
        <v>0</v>
      </c>
      <c r="AK100" s="63">
        <f t="shared" si="26"/>
        <v>6902</v>
      </c>
      <c r="AL100" s="63">
        <f>VLOOKUP($C100,ROP200F!$C$6:$O$994,13,FALSE)</f>
        <v>0</v>
      </c>
      <c r="AM100" s="63">
        <f>VLOOKUP($C100,'ROP100'!$B$6:$P$565,15,FALSE)</f>
        <v>0</v>
      </c>
      <c r="AN100" s="63">
        <f t="shared" si="27"/>
        <v>6902</v>
      </c>
      <c r="AO100" s="58">
        <f t="shared" si="28"/>
        <v>816</v>
      </c>
      <c r="AP100" s="58">
        <f t="shared" si="29"/>
        <v>5000</v>
      </c>
    </row>
    <row r="101" spans="1:42" hidden="1" x14ac:dyDescent="0.35">
      <c r="A101" s="64">
        <f t="shared" si="30"/>
        <v>93</v>
      </c>
      <c r="B101" s="65" t="s">
        <v>1290</v>
      </c>
      <c r="C101" s="65" t="s">
        <v>1291</v>
      </c>
      <c r="D101" s="66">
        <f>VLOOKUP($C101,'End Stock 2024'!$B$7:$C$1030,2,FALSE)</f>
        <v>2605</v>
      </c>
      <c r="E101" s="63">
        <f>VLOOKUP($C101,ROP200F!$C$6:$O$994,2,FALSE)</f>
        <v>0</v>
      </c>
      <c r="F101" s="63">
        <f>VLOOKUP($C101,'ROP100'!$B$6:$P$565,4,FALSE)</f>
        <v>5000</v>
      </c>
      <c r="G101" s="63">
        <f t="shared" si="16"/>
        <v>7605</v>
      </c>
      <c r="H101" s="63">
        <f>VLOOKUP($C101,ROP200F!$C$6:$O$994,3,FALSE)</f>
        <v>0</v>
      </c>
      <c r="I101" s="63">
        <f>VLOOKUP($C101,'ROP100'!$B$6:$P$565,5,FALSE)</f>
        <v>0</v>
      </c>
      <c r="J101" s="63">
        <f t="shared" si="17"/>
        <v>7605</v>
      </c>
      <c r="K101" s="63">
        <f>VLOOKUP($C101,ROP200F!$C$6:$O$994,4,FALSE)</f>
        <v>0</v>
      </c>
      <c r="L101" s="63">
        <f>VLOOKUP($C101,'ROP100'!$B$6:$P$565,6,FALSE)</f>
        <v>0</v>
      </c>
      <c r="M101" s="63">
        <f t="shared" si="18"/>
        <v>7605</v>
      </c>
      <c r="N101" s="63">
        <f>VLOOKUP($C101,ROP200F!$C$6:$O$994,5,FALSE)</f>
        <v>0</v>
      </c>
      <c r="O101" s="63">
        <f>VLOOKUP($C101,'ROP100'!$B$6:$P$565,7,FALSE)</f>
        <v>0</v>
      </c>
      <c r="P101" s="63">
        <f t="shared" si="19"/>
        <v>7605</v>
      </c>
      <c r="Q101" s="63">
        <f>VLOOKUP($C101,ROP200F!$C$6:$O$994,6,FALSE)</f>
        <v>0</v>
      </c>
      <c r="R101" s="63">
        <f>VLOOKUP($C101,'ROP100'!$B$6:$P$565,8,FALSE)</f>
        <v>0</v>
      </c>
      <c r="S101" s="63">
        <f t="shared" si="20"/>
        <v>7605</v>
      </c>
      <c r="T101" s="63">
        <f>VLOOKUP($C101,ROP200F!$C$6:$O$994,7,FALSE)</f>
        <v>0</v>
      </c>
      <c r="U101" s="63">
        <f>VLOOKUP($C101,'ROP100'!$B$6:$P$565,9,FALSE)</f>
        <v>0</v>
      </c>
      <c r="V101" s="63">
        <f t="shared" si="21"/>
        <v>7605</v>
      </c>
      <c r="W101" s="63">
        <f>VLOOKUP($C101,ROP200F!$C$6:$O$994,8,FALSE)</f>
        <v>0</v>
      </c>
      <c r="X101" s="63">
        <f>VLOOKUP($C101,'ROP100'!$B$6:$P$565,10,FALSE)</f>
        <v>0</v>
      </c>
      <c r="Y101" s="63">
        <f t="shared" si="22"/>
        <v>7605</v>
      </c>
      <c r="Z101" s="63">
        <f>VLOOKUP($C101,ROP200F!$C$6:$O$994,9,FALSE)</f>
        <v>0</v>
      </c>
      <c r="AA101" s="63">
        <f>VLOOKUP($C101,'ROP100'!$B$6:$P$565,11,FALSE)</f>
        <v>0</v>
      </c>
      <c r="AB101" s="63">
        <f t="shared" si="23"/>
        <v>7605</v>
      </c>
      <c r="AC101" s="63">
        <f>VLOOKUP($C101,ROP200F!$C$6:$O$994,10,FALSE)</f>
        <v>0</v>
      </c>
      <c r="AD101" s="63">
        <f>VLOOKUP($C101,'ROP100'!$B$6:$P$565,12,FALSE)</f>
        <v>0</v>
      </c>
      <c r="AE101" s="63">
        <f t="shared" si="24"/>
        <v>7605</v>
      </c>
      <c r="AF101" s="63">
        <f>VLOOKUP($C101,ROP200F!$C$6:$O$994,11,FALSE)</f>
        <v>824</v>
      </c>
      <c r="AG101" s="63">
        <f>VLOOKUP($C101,'ROP100'!$B$6:$P$565,13,FALSE)</f>
        <v>0</v>
      </c>
      <c r="AH101" s="63">
        <f t="shared" si="25"/>
        <v>6781</v>
      </c>
      <c r="AI101" s="63">
        <f>VLOOKUP($C101,ROP200F!$C$6:$O$994,12,FALSE)</f>
        <v>0</v>
      </c>
      <c r="AJ101" s="63">
        <f>VLOOKUP($C101,'ROP100'!$B$6:$P$565,14,FALSE)</f>
        <v>0</v>
      </c>
      <c r="AK101" s="63">
        <f t="shared" si="26"/>
        <v>6781</v>
      </c>
      <c r="AL101" s="63">
        <f>VLOOKUP($C101,ROP200F!$C$6:$O$994,13,FALSE)</f>
        <v>0</v>
      </c>
      <c r="AM101" s="63">
        <f>VLOOKUP($C101,'ROP100'!$B$6:$P$565,15,FALSE)</f>
        <v>0</v>
      </c>
      <c r="AN101" s="63">
        <f t="shared" si="27"/>
        <v>6781</v>
      </c>
      <c r="AO101" s="58">
        <f t="shared" si="28"/>
        <v>824</v>
      </c>
      <c r="AP101" s="58">
        <f t="shared" si="29"/>
        <v>5000</v>
      </c>
    </row>
    <row r="102" spans="1:42" hidden="1" x14ac:dyDescent="0.35">
      <c r="A102" s="64">
        <f t="shared" si="30"/>
        <v>94</v>
      </c>
      <c r="B102" s="65" t="s">
        <v>87</v>
      </c>
      <c r="C102" s="65" t="s">
        <v>88</v>
      </c>
      <c r="D102" s="66">
        <f>VLOOKUP($C102,'End Stock 2024'!$B$7:$C$1030,2,FALSE)</f>
        <v>4531</v>
      </c>
      <c r="E102" s="63">
        <f>VLOOKUP($C102,ROP200F!$C$6:$O$994,2,FALSE)</f>
        <v>41496</v>
      </c>
      <c r="F102" s="63">
        <f>VLOOKUP($C102,'ROP100'!$B$6:$P$565,4,FALSE)</f>
        <v>42000</v>
      </c>
      <c r="G102" s="63">
        <f t="shared" si="16"/>
        <v>5035</v>
      </c>
      <c r="H102" s="63">
        <f>VLOOKUP($C102,ROP200F!$C$6:$O$994,3,FALSE)</f>
        <v>0</v>
      </c>
      <c r="I102" s="63">
        <f>VLOOKUP($C102,'ROP100'!$B$6:$P$565,5,FALSE)</f>
        <v>0</v>
      </c>
      <c r="J102" s="63">
        <f t="shared" si="17"/>
        <v>5035</v>
      </c>
      <c r="K102" s="63">
        <f>VLOOKUP($C102,ROP200F!$C$6:$O$994,4,FALSE)</f>
        <v>0</v>
      </c>
      <c r="L102" s="63">
        <f>VLOOKUP($C102,'ROP100'!$B$6:$P$565,6,FALSE)</f>
        <v>0</v>
      </c>
      <c r="M102" s="63">
        <f t="shared" si="18"/>
        <v>5035</v>
      </c>
      <c r="N102" s="63">
        <f>VLOOKUP($C102,ROP200F!$C$6:$O$994,5,FALSE)</f>
        <v>41496</v>
      </c>
      <c r="O102" s="63">
        <f>VLOOKUP($C102,'ROP100'!$B$6:$P$565,7,FALSE)</f>
        <v>42000</v>
      </c>
      <c r="P102" s="63">
        <f t="shared" si="19"/>
        <v>5539</v>
      </c>
      <c r="Q102" s="63">
        <f>VLOOKUP($C102,ROP200F!$C$6:$O$994,6,FALSE)</f>
        <v>0</v>
      </c>
      <c r="R102" s="63">
        <f>VLOOKUP($C102,'ROP100'!$B$6:$P$565,8,FALSE)</f>
        <v>0</v>
      </c>
      <c r="S102" s="63">
        <f t="shared" si="20"/>
        <v>5539</v>
      </c>
      <c r="T102" s="63">
        <f>VLOOKUP($C102,ROP200F!$C$6:$O$994,7,FALSE)</f>
        <v>0</v>
      </c>
      <c r="U102" s="63">
        <f>VLOOKUP($C102,'ROP100'!$B$6:$P$565,9,FALSE)</f>
        <v>0</v>
      </c>
      <c r="V102" s="63">
        <f t="shared" si="21"/>
        <v>5539</v>
      </c>
      <c r="W102" s="63">
        <f>VLOOKUP($C102,ROP200F!$C$6:$O$994,8,FALSE)</f>
        <v>51072</v>
      </c>
      <c r="X102" s="63">
        <f>VLOOKUP($C102,'ROP100'!$B$6:$P$565,10,FALSE)</f>
        <v>51000</v>
      </c>
      <c r="Y102" s="63">
        <f t="shared" si="22"/>
        <v>5467</v>
      </c>
      <c r="Z102" s="63">
        <f>VLOOKUP($C102,ROP200F!$C$6:$O$994,9,FALSE)</f>
        <v>0</v>
      </c>
      <c r="AA102" s="63">
        <f>VLOOKUP($C102,'ROP100'!$B$6:$P$565,11,FALSE)</f>
        <v>0</v>
      </c>
      <c r="AB102" s="63">
        <f t="shared" si="23"/>
        <v>5467</v>
      </c>
      <c r="AC102" s="63">
        <f>VLOOKUP($C102,ROP200F!$C$6:$O$994,10,FALSE)</f>
        <v>0</v>
      </c>
      <c r="AD102" s="63">
        <f>VLOOKUP($C102,'ROP100'!$B$6:$P$565,12,FALSE)</f>
        <v>0</v>
      </c>
      <c r="AE102" s="63">
        <f t="shared" si="24"/>
        <v>5467</v>
      </c>
      <c r="AF102" s="63">
        <f>VLOOKUP($C102,ROP200F!$C$6:$O$994,11,FALSE)</f>
        <v>51072</v>
      </c>
      <c r="AG102" s="63">
        <f>VLOOKUP($C102,'ROP100'!$B$6:$P$565,13,FALSE)</f>
        <v>51000</v>
      </c>
      <c r="AH102" s="63">
        <f t="shared" si="25"/>
        <v>5395</v>
      </c>
      <c r="AI102" s="63">
        <f>VLOOKUP($C102,ROP200F!$C$6:$O$994,12,FALSE)</f>
        <v>0</v>
      </c>
      <c r="AJ102" s="63">
        <f>VLOOKUP($C102,'ROP100'!$B$6:$P$565,14,FALSE)</f>
        <v>0</v>
      </c>
      <c r="AK102" s="63">
        <f t="shared" si="26"/>
        <v>5395</v>
      </c>
      <c r="AL102" s="63">
        <f>VLOOKUP($C102,ROP200F!$C$6:$O$994,13,FALSE)</f>
        <v>0</v>
      </c>
      <c r="AM102" s="63">
        <f>VLOOKUP($C102,'ROP100'!$B$6:$P$565,15,FALSE)</f>
        <v>0</v>
      </c>
      <c r="AN102" s="63">
        <f t="shared" si="27"/>
        <v>5395</v>
      </c>
      <c r="AO102" s="58">
        <f t="shared" si="28"/>
        <v>185136</v>
      </c>
      <c r="AP102" s="58">
        <f t="shared" si="29"/>
        <v>186000</v>
      </c>
    </row>
    <row r="103" spans="1:42" hidden="1" x14ac:dyDescent="0.35">
      <c r="A103" s="64">
        <f t="shared" si="30"/>
        <v>95</v>
      </c>
      <c r="B103" s="65" t="s">
        <v>89</v>
      </c>
      <c r="C103" s="65" t="s">
        <v>90</v>
      </c>
      <c r="D103" s="66">
        <f>VLOOKUP($C103,'End Stock 2024'!$B$7:$C$1030,2,FALSE)</f>
        <v>3745</v>
      </c>
      <c r="E103" s="63">
        <f>VLOOKUP($C103,ROP200F!$C$6:$O$994,2,FALSE)</f>
        <v>47880</v>
      </c>
      <c r="F103" s="63">
        <f>VLOOKUP($C103,'ROP100'!$B$6:$P$565,4,FALSE)</f>
        <v>48000</v>
      </c>
      <c r="G103" s="63">
        <f t="shared" si="16"/>
        <v>3865</v>
      </c>
      <c r="H103" s="63">
        <f>VLOOKUP($C103,ROP200F!$C$6:$O$994,3,FALSE)</f>
        <v>0</v>
      </c>
      <c r="I103" s="63">
        <f>VLOOKUP($C103,'ROP100'!$B$6:$P$565,5,FALSE)</f>
        <v>0</v>
      </c>
      <c r="J103" s="63">
        <f t="shared" si="17"/>
        <v>3865</v>
      </c>
      <c r="K103" s="63">
        <f>VLOOKUP($C103,ROP200F!$C$6:$O$994,4,FALSE)</f>
        <v>0</v>
      </c>
      <c r="L103" s="63">
        <f>VLOOKUP($C103,'ROP100'!$B$6:$P$565,6,FALSE)</f>
        <v>0</v>
      </c>
      <c r="M103" s="63">
        <f t="shared" si="18"/>
        <v>3865</v>
      </c>
      <c r="N103" s="63">
        <f>VLOOKUP($C103,ROP200F!$C$6:$O$994,5,FALSE)</f>
        <v>38304</v>
      </c>
      <c r="O103" s="63">
        <f>VLOOKUP($C103,'ROP100'!$B$6:$P$565,7,FALSE)</f>
        <v>39000</v>
      </c>
      <c r="P103" s="63">
        <f t="shared" si="19"/>
        <v>4561</v>
      </c>
      <c r="Q103" s="63">
        <f>VLOOKUP($C103,ROP200F!$C$6:$O$994,6,FALSE)</f>
        <v>0</v>
      </c>
      <c r="R103" s="63">
        <f>VLOOKUP($C103,'ROP100'!$B$6:$P$565,8,FALSE)</f>
        <v>0</v>
      </c>
      <c r="S103" s="63">
        <f t="shared" si="20"/>
        <v>4561</v>
      </c>
      <c r="T103" s="63">
        <f>VLOOKUP($C103,ROP200F!$C$6:$O$994,7,FALSE)</f>
        <v>0</v>
      </c>
      <c r="U103" s="63">
        <f>VLOOKUP($C103,'ROP100'!$B$6:$P$565,9,FALSE)</f>
        <v>0</v>
      </c>
      <c r="V103" s="63">
        <f t="shared" si="21"/>
        <v>4561</v>
      </c>
      <c r="W103" s="63">
        <f>VLOOKUP($C103,ROP200F!$C$6:$O$994,8,FALSE)</f>
        <v>47880</v>
      </c>
      <c r="X103" s="63">
        <f>VLOOKUP($C103,'ROP100'!$B$6:$P$565,10,FALSE)</f>
        <v>48000</v>
      </c>
      <c r="Y103" s="63">
        <f t="shared" si="22"/>
        <v>4681</v>
      </c>
      <c r="Z103" s="63">
        <f>VLOOKUP($C103,ROP200F!$C$6:$O$994,9,FALSE)</f>
        <v>0</v>
      </c>
      <c r="AA103" s="63">
        <f>VLOOKUP($C103,'ROP100'!$B$6:$P$565,11,FALSE)</f>
        <v>0</v>
      </c>
      <c r="AB103" s="63">
        <f t="shared" si="23"/>
        <v>4681</v>
      </c>
      <c r="AC103" s="63">
        <f>VLOOKUP($C103,ROP200F!$C$6:$O$994,10,FALSE)</f>
        <v>0</v>
      </c>
      <c r="AD103" s="63">
        <f>VLOOKUP($C103,'ROP100'!$B$6:$P$565,12,FALSE)</f>
        <v>0</v>
      </c>
      <c r="AE103" s="63">
        <f t="shared" si="24"/>
        <v>4681</v>
      </c>
      <c r="AF103" s="63">
        <f>VLOOKUP($C103,ROP200F!$C$6:$O$994,11,FALSE)</f>
        <v>47880</v>
      </c>
      <c r="AG103" s="63">
        <f>VLOOKUP($C103,'ROP100'!$B$6:$P$565,13,FALSE)</f>
        <v>47000</v>
      </c>
      <c r="AH103" s="63">
        <f t="shared" si="25"/>
        <v>3801</v>
      </c>
      <c r="AI103" s="63">
        <f>VLOOKUP($C103,ROP200F!$C$6:$O$994,12,FALSE)</f>
        <v>0</v>
      </c>
      <c r="AJ103" s="63">
        <f>VLOOKUP($C103,'ROP100'!$B$6:$P$565,14,FALSE)</f>
        <v>0</v>
      </c>
      <c r="AK103" s="63">
        <f t="shared" si="26"/>
        <v>3801</v>
      </c>
      <c r="AL103" s="63">
        <f>VLOOKUP($C103,ROP200F!$C$6:$O$994,13,FALSE)</f>
        <v>0</v>
      </c>
      <c r="AM103" s="63">
        <f>VLOOKUP($C103,'ROP100'!$B$6:$P$565,15,FALSE)</f>
        <v>0</v>
      </c>
      <c r="AN103" s="63">
        <f t="shared" si="27"/>
        <v>3801</v>
      </c>
      <c r="AO103" s="58">
        <f t="shared" si="28"/>
        <v>181944</v>
      </c>
      <c r="AP103" s="58">
        <f t="shared" si="29"/>
        <v>182000</v>
      </c>
    </row>
    <row r="104" spans="1:42" hidden="1" x14ac:dyDescent="0.35">
      <c r="A104" s="64">
        <f t="shared" si="30"/>
        <v>96</v>
      </c>
      <c r="B104" s="65" t="s">
        <v>1292</v>
      </c>
      <c r="C104" s="65" t="s">
        <v>1293</v>
      </c>
      <c r="D104" s="66">
        <f>VLOOKUP($C104,'End Stock 2024'!$B$7:$C$1030,2,FALSE)</f>
        <v>6103</v>
      </c>
      <c r="E104" s="63">
        <f>VLOOKUP($C104,ROP200F!$C$6:$O$994,2,FALSE)</f>
        <v>5732</v>
      </c>
      <c r="F104" s="63">
        <f>VLOOKUP($C104,'ROP100'!$B$6:$P$565,4,FALSE)</f>
        <v>20000</v>
      </c>
      <c r="G104" s="63">
        <f t="shared" si="16"/>
        <v>20371</v>
      </c>
      <c r="H104" s="63">
        <f>VLOOKUP($C104,ROP200F!$C$6:$O$994,3,FALSE)</f>
        <v>5732</v>
      </c>
      <c r="I104" s="63">
        <f>VLOOKUP($C104,'ROP100'!$B$6:$P$565,5,FALSE)</f>
        <v>0</v>
      </c>
      <c r="J104" s="63">
        <f t="shared" si="17"/>
        <v>14639</v>
      </c>
      <c r="K104" s="63">
        <f>VLOOKUP($C104,ROP200F!$C$6:$O$994,4,FALSE)</f>
        <v>5732</v>
      </c>
      <c r="L104" s="63">
        <f>VLOOKUP($C104,'ROP100'!$B$6:$P$565,6,FALSE)</f>
        <v>10000</v>
      </c>
      <c r="M104" s="63">
        <f t="shared" si="18"/>
        <v>18907</v>
      </c>
      <c r="N104" s="63">
        <f>VLOOKUP($C104,ROP200F!$C$6:$O$994,5,FALSE)</f>
        <v>5732</v>
      </c>
      <c r="O104" s="63">
        <f>VLOOKUP($C104,'ROP100'!$B$6:$P$565,7,FALSE)</f>
        <v>0</v>
      </c>
      <c r="P104" s="63">
        <f t="shared" si="19"/>
        <v>13175</v>
      </c>
      <c r="Q104" s="63">
        <f>VLOOKUP($C104,ROP200F!$C$6:$O$994,6,FALSE)</f>
        <v>5732</v>
      </c>
      <c r="R104" s="63">
        <f>VLOOKUP($C104,'ROP100'!$B$6:$P$565,8,FALSE)</f>
        <v>10000</v>
      </c>
      <c r="S104" s="63">
        <f t="shared" si="20"/>
        <v>17443</v>
      </c>
      <c r="T104" s="63">
        <f>VLOOKUP($C104,ROP200F!$C$6:$O$994,7,FALSE)</f>
        <v>5732</v>
      </c>
      <c r="U104" s="63">
        <f>VLOOKUP($C104,'ROP100'!$B$6:$P$565,9,FALSE)</f>
        <v>0</v>
      </c>
      <c r="V104" s="63">
        <f t="shared" si="21"/>
        <v>11711</v>
      </c>
      <c r="W104" s="63">
        <f>VLOOKUP($C104,ROP200F!$C$6:$O$994,8,FALSE)</f>
        <v>5732</v>
      </c>
      <c r="X104" s="63">
        <f>VLOOKUP($C104,'ROP100'!$B$6:$P$565,10,FALSE)</f>
        <v>10000</v>
      </c>
      <c r="Y104" s="63">
        <f t="shared" si="22"/>
        <v>15979</v>
      </c>
      <c r="Z104" s="63">
        <f>VLOOKUP($C104,ROP200F!$C$6:$O$994,9,FALSE)</f>
        <v>5732</v>
      </c>
      <c r="AA104" s="63">
        <f>VLOOKUP($C104,'ROP100'!$B$6:$P$565,11,FALSE)</f>
        <v>0</v>
      </c>
      <c r="AB104" s="63">
        <f t="shared" si="23"/>
        <v>10247</v>
      </c>
      <c r="AC104" s="63">
        <f>VLOOKUP($C104,ROP200F!$C$6:$O$994,10,FALSE)</f>
        <v>5732</v>
      </c>
      <c r="AD104" s="63">
        <f>VLOOKUP($C104,'ROP100'!$B$6:$P$565,12,FALSE)</f>
        <v>10000</v>
      </c>
      <c r="AE104" s="63">
        <f t="shared" si="24"/>
        <v>14515</v>
      </c>
      <c r="AF104" s="63">
        <f>VLOOKUP($C104,ROP200F!$C$6:$O$994,11,FALSE)</f>
        <v>5732</v>
      </c>
      <c r="AG104" s="63">
        <f>VLOOKUP($C104,'ROP100'!$B$6:$P$565,13,FALSE)</f>
        <v>0</v>
      </c>
      <c r="AH104" s="63">
        <f t="shared" si="25"/>
        <v>8783</v>
      </c>
      <c r="AI104" s="63">
        <f>VLOOKUP($C104,ROP200F!$C$6:$O$994,12,FALSE)</f>
        <v>5732</v>
      </c>
      <c r="AJ104" s="63">
        <f>VLOOKUP($C104,'ROP100'!$B$6:$P$565,14,FALSE)</f>
        <v>10000</v>
      </c>
      <c r="AK104" s="63">
        <f t="shared" si="26"/>
        <v>13051</v>
      </c>
      <c r="AL104" s="63">
        <f>VLOOKUP($C104,ROP200F!$C$6:$O$994,13,FALSE)</f>
        <v>5732</v>
      </c>
      <c r="AM104" s="63">
        <f>VLOOKUP($C104,'ROP100'!$B$6:$P$565,15,FALSE)</f>
        <v>10000</v>
      </c>
      <c r="AN104" s="63">
        <f t="shared" si="27"/>
        <v>17319</v>
      </c>
      <c r="AO104" s="58">
        <f t="shared" si="28"/>
        <v>68784</v>
      </c>
      <c r="AP104" s="58">
        <f t="shared" si="29"/>
        <v>80000</v>
      </c>
    </row>
    <row r="105" spans="1:42" hidden="1" x14ac:dyDescent="0.35">
      <c r="A105" s="64">
        <f t="shared" si="30"/>
        <v>97</v>
      </c>
      <c r="B105" s="65" t="s">
        <v>1294</v>
      </c>
      <c r="C105" s="65" t="s">
        <v>1295</v>
      </c>
      <c r="D105" s="66">
        <f>VLOOKUP($C105,'End Stock 2024'!$B$7:$C$1030,2,FALSE)</f>
        <v>12008</v>
      </c>
      <c r="E105" s="63">
        <f>VLOOKUP($C105,ROP200F!$C$6:$O$994,2,FALSE)</f>
        <v>11464</v>
      </c>
      <c r="F105" s="63">
        <f>VLOOKUP($C105,'ROP100'!$B$6:$P$565,4,FALSE)</f>
        <v>20000</v>
      </c>
      <c r="G105" s="63">
        <f t="shared" si="16"/>
        <v>20544</v>
      </c>
      <c r="H105" s="63">
        <f>VLOOKUP($C105,ROP200F!$C$6:$O$994,3,FALSE)</f>
        <v>17195</v>
      </c>
      <c r="I105" s="63">
        <f>VLOOKUP($C105,'ROP100'!$B$6:$P$565,5,FALSE)</f>
        <v>10000</v>
      </c>
      <c r="J105" s="63">
        <f t="shared" si="17"/>
        <v>13349</v>
      </c>
      <c r="K105" s="63">
        <f>VLOOKUP($C105,ROP200F!$C$6:$O$994,4,FALSE)</f>
        <v>17195</v>
      </c>
      <c r="L105" s="63">
        <f>VLOOKUP($C105,'ROP100'!$B$6:$P$565,6,FALSE)</f>
        <v>20000</v>
      </c>
      <c r="M105" s="63">
        <f t="shared" si="18"/>
        <v>16154</v>
      </c>
      <c r="N105" s="63">
        <f>VLOOKUP($C105,ROP200F!$C$6:$O$994,5,FALSE)</f>
        <v>17195</v>
      </c>
      <c r="O105" s="63">
        <f>VLOOKUP($C105,'ROP100'!$B$6:$P$565,7,FALSE)</f>
        <v>20000</v>
      </c>
      <c r="P105" s="63">
        <f t="shared" si="19"/>
        <v>18959</v>
      </c>
      <c r="Q105" s="63">
        <f>VLOOKUP($C105,ROP200F!$C$6:$O$994,6,FALSE)</f>
        <v>11464</v>
      </c>
      <c r="R105" s="63">
        <f>VLOOKUP($C105,'ROP100'!$B$6:$P$565,8,FALSE)</f>
        <v>10000</v>
      </c>
      <c r="S105" s="63">
        <f t="shared" si="20"/>
        <v>17495</v>
      </c>
      <c r="T105" s="63">
        <f>VLOOKUP($C105,ROP200F!$C$6:$O$994,7,FALSE)</f>
        <v>11464</v>
      </c>
      <c r="U105" s="63">
        <f>VLOOKUP($C105,'ROP100'!$B$6:$P$565,9,FALSE)</f>
        <v>10000</v>
      </c>
      <c r="V105" s="63">
        <f t="shared" si="21"/>
        <v>16031</v>
      </c>
      <c r="W105" s="63">
        <f>VLOOKUP($C105,ROP200F!$C$6:$O$994,8,FALSE)</f>
        <v>17195</v>
      </c>
      <c r="X105" s="63">
        <f>VLOOKUP($C105,'ROP100'!$B$6:$P$565,10,FALSE)</f>
        <v>20000</v>
      </c>
      <c r="Y105" s="63">
        <f t="shared" si="22"/>
        <v>18836</v>
      </c>
      <c r="Z105" s="63">
        <f>VLOOKUP($C105,ROP200F!$C$6:$O$994,9,FALSE)</f>
        <v>11464</v>
      </c>
      <c r="AA105" s="63">
        <f>VLOOKUP($C105,'ROP100'!$B$6:$P$565,11,FALSE)</f>
        <v>20000</v>
      </c>
      <c r="AB105" s="63">
        <f t="shared" si="23"/>
        <v>27372</v>
      </c>
      <c r="AC105" s="63">
        <f>VLOOKUP($C105,ROP200F!$C$6:$O$994,10,FALSE)</f>
        <v>11464</v>
      </c>
      <c r="AD105" s="63">
        <f>VLOOKUP($C105,'ROP100'!$B$6:$P$565,12,FALSE)</f>
        <v>10000</v>
      </c>
      <c r="AE105" s="63">
        <f t="shared" si="24"/>
        <v>25908</v>
      </c>
      <c r="AF105" s="63">
        <f>VLOOKUP($C105,ROP200F!$C$6:$O$994,11,FALSE)</f>
        <v>17195</v>
      </c>
      <c r="AG105" s="63">
        <f>VLOOKUP($C105,'ROP100'!$B$6:$P$565,13,FALSE)</f>
        <v>20000</v>
      </c>
      <c r="AH105" s="63">
        <f t="shared" si="25"/>
        <v>28713</v>
      </c>
      <c r="AI105" s="63">
        <f>VLOOKUP($C105,ROP200F!$C$6:$O$994,12,FALSE)</f>
        <v>17195</v>
      </c>
      <c r="AJ105" s="63">
        <f>VLOOKUP($C105,'ROP100'!$B$6:$P$565,14,FALSE)</f>
        <v>20000</v>
      </c>
      <c r="AK105" s="63">
        <f t="shared" si="26"/>
        <v>31518</v>
      </c>
      <c r="AL105" s="63">
        <f>VLOOKUP($C105,ROP200F!$C$6:$O$994,13,FALSE)</f>
        <v>5732</v>
      </c>
      <c r="AM105" s="63">
        <f>VLOOKUP($C105,'ROP100'!$B$6:$P$565,15,FALSE)</f>
        <v>0</v>
      </c>
      <c r="AN105" s="63">
        <f t="shared" si="27"/>
        <v>25786</v>
      </c>
      <c r="AO105" s="58">
        <f t="shared" si="28"/>
        <v>166222</v>
      </c>
      <c r="AP105" s="58">
        <f t="shared" si="29"/>
        <v>180000</v>
      </c>
    </row>
    <row r="106" spans="1:42" s="102" customFormat="1" hidden="1" x14ac:dyDescent="0.35">
      <c r="A106" s="97">
        <f t="shared" si="30"/>
        <v>98</v>
      </c>
      <c r="B106" s="98" t="s">
        <v>1296</v>
      </c>
      <c r="C106" s="98" t="s">
        <v>1297</v>
      </c>
      <c r="D106" s="99">
        <f>VLOOKUP($C106,'End Stock 2024'!$B$7:$C$1030,2,FALSE)</f>
        <v>9295</v>
      </c>
      <c r="E106" s="100">
        <f>VLOOKUP($C106,ROP200F!$C$6:$O$994,2,FALSE)</f>
        <v>34391</v>
      </c>
      <c r="F106" s="100">
        <f>VLOOKUP($C106,'ROP100'!$B$6:$P$565,4,FALSE)</f>
        <v>50000</v>
      </c>
      <c r="G106" s="100">
        <f t="shared" si="16"/>
        <v>24904</v>
      </c>
      <c r="H106" s="100">
        <f>VLOOKUP($C106,ROP200F!$C$6:$O$994,3,FALSE)</f>
        <v>40122</v>
      </c>
      <c r="I106" s="100">
        <f>VLOOKUP($C106,'ROP100'!$B$6:$P$565,5,FALSE)</f>
        <v>40000</v>
      </c>
      <c r="J106" s="100">
        <f t="shared" si="17"/>
        <v>24782</v>
      </c>
      <c r="K106" s="100">
        <f>VLOOKUP($C106,ROP200F!$C$6:$O$994,4,FALSE)</f>
        <v>28659</v>
      </c>
      <c r="L106" s="100">
        <f>VLOOKUP($C106,'ROP100'!$B$6:$P$565,6,FALSE)</f>
        <v>20000</v>
      </c>
      <c r="M106" s="100">
        <f t="shared" si="18"/>
        <v>16123</v>
      </c>
      <c r="N106" s="100">
        <f>VLOOKUP($C106,ROP200F!$C$6:$O$994,5,FALSE)</f>
        <v>28659</v>
      </c>
      <c r="O106" s="100">
        <f>VLOOKUP($C106,'ROP100'!$B$6:$P$565,7,FALSE)</f>
        <v>30000</v>
      </c>
      <c r="P106" s="100">
        <f t="shared" si="19"/>
        <v>17464</v>
      </c>
      <c r="Q106" s="100">
        <f>VLOOKUP($C106,ROP200F!$C$6:$O$994,6,FALSE)</f>
        <v>34391</v>
      </c>
      <c r="R106" s="100">
        <f>VLOOKUP($C106,'ROP100'!$B$6:$P$565,8,FALSE)</f>
        <v>30000</v>
      </c>
      <c r="S106" s="100">
        <f t="shared" si="20"/>
        <v>13073</v>
      </c>
      <c r="T106" s="100">
        <f>VLOOKUP($C106,ROP200F!$C$6:$O$994,7,FALSE)</f>
        <v>40122</v>
      </c>
      <c r="U106" s="100">
        <f>VLOOKUP($C106,'ROP100'!$B$6:$P$565,9,FALSE)</f>
        <v>40000</v>
      </c>
      <c r="V106" s="100">
        <f t="shared" si="21"/>
        <v>12951</v>
      </c>
      <c r="W106" s="100">
        <f>VLOOKUP($C106,ROP200F!$C$6:$O$994,8,FALSE)</f>
        <v>40122</v>
      </c>
      <c r="X106" s="100">
        <f>VLOOKUP($C106,'ROP100'!$B$6:$P$565,10,FALSE)</f>
        <v>40000</v>
      </c>
      <c r="Y106" s="100">
        <f t="shared" si="22"/>
        <v>12829</v>
      </c>
      <c r="Z106" s="100">
        <f>VLOOKUP($C106,ROP200F!$C$6:$O$994,9,FALSE)</f>
        <v>40122</v>
      </c>
      <c r="AA106" s="100">
        <f>VLOOKUP($C106,'ROP100'!$B$6:$P$565,11,FALSE)</f>
        <v>40000</v>
      </c>
      <c r="AB106" s="100">
        <f t="shared" si="23"/>
        <v>12707</v>
      </c>
      <c r="AC106" s="100">
        <f>VLOOKUP($C106,ROP200F!$C$6:$O$994,10,FALSE)</f>
        <v>40122</v>
      </c>
      <c r="AD106" s="100">
        <f>VLOOKUP($C106,'ROP100'!$B$6:$P$565,12,FALSE)</f>
        <v>40000</v>
      </c>
      <c r="AE106" s="100">
        <f t="shared" si="24"/>
        <v>12585</v>
      </c>
      <c r="AF106" s="100">
        <f>VLOOKUP($C106,ROP200F!$C$6:$O$994,11,FALSE)</f>
        <v>45854</v>
      </c>
      <c r="AG106" s="100">
        <f>VLOOKUP($C106,'ROP100'!$B$6:$P$565,13,FALSE)</f>
        <v>50000</v>
      </c>
      <c r="AH106" s="100">
        <f t="shared" si="25"/>
        <v>16731</v>
      </c>
      <c r="AI106" s="100">
        <f>VLOOKUP($C106,ROP200F!$C$6:$O$994,12,FALSE)</f>
        <v>34391</v>
      </c>
      <c r="AJ106" s="100">
        <f>VLOOKUP($C106,'ROP100'!$B$6:$P$565,14,FALSE)</f>
        <v>40000</v>
      </c>
      <c r="AK106" s="100">
        <f t="shared" si="26"/>
        <v>22340</v>
      </c>
      <c r="AL106" s="100">
        <f>VLOOKUP($C106,ROP200F!$C$6:$O$994,13,FALSE)</f>
        <v>45854</v>
      </c>
      <c r="AM106" s="100">
        <f>VLOOKUP($C106,'ROP100'!$B$6:$P$565,15,FALSE)</f>
        <v>40000</v>
      </c>
      <c r="AN106" s="100">
        <f t="shared" si="27"/>
        <v>16486</v>
      </c>
      <c r="AO106" s="101">
        <f t="shared" si="28"/>
        <v>452809</v>
      </c>
      <c r="AP106" s="101">
        <f t="shared" si="29"/>
        <v>460000</v>
      </c>
    </row>
    <row r="107" spans="1:42" hidden="1" x14ac:dyDescent="0.35">
      <c r="A107" s="64">
        <f t="shared" si="30"/>
        <v>99</v>
      </c>
      <c r="B107" s="65" t="s">
        <v>1965</v>
      </c>
      <c r="C107" s="65" t="s">
        <v>1966</v>
      </c>
      <c r="D107" s="66">
        <f>VLOOKUP($C107,'End Stock 2024'!$B$7:$C$1030,2,FALSE)</f>
        <v>0</v>
      </c>
      <c r="E107" s="63">
        <f>VLOOKUP($C107,ROP200F!$C$6:$O$994,2,FALSE)</f>
        <v>0</v>
      </c>
      <c r="F107" s="63">
        <f>VLOOKUP($C107,'ROP100'!$B$6:$P$565,4,FALSE)</f>
        <v>0</v>
      </c>
      <c r="G107" s="63">
        <f t="shared" si="16"/>
        <v>0</v>
      </c>
      <c r="H107" s="63">
        <f>VLOOKUP($C107,ROP200F!$C$6:$O$994,3,FALSE)</f>
        <v>0</v>
      </c>
      <c r="I107" s="63">
        <f>VLOOKUP($C107,'ROP100'!$B$6:$P$565,5,FALSE)</f>
        <v>0</v>
      </c>
      <c r="J107" s="63">
        <f t="shared" si="17"/>
        <v>0</v>
      </c>
      <c r="K107" s="63">
        <f>VLOOKUP($C107,ROP200F!$C$6:$O$994,4,FALSE)</f>
        <v>0</v>
      </c>
      <c r="L107" s="63">
        <f>VLOOKUP($C107,'ROP100'!$B$6:$P$565,6,FALSE)</f>
        <v>0</v>
      </c>
      <c r="M107" s="63">
        <f t="shared" si="18"/>
        <v>0</v>
      </c>
      <c r="N107" s="63">
        <f>VLOOKUP($C107,ROP200F!$C$6:$O$994,5,FALSE)</f>
        <v>0</v>
      </c>
      <c r="O107" s="63">
        <f>VLOOKUP($C107,'ROP100'!$B$6:$P$565,7,FALSE)</f>
        <v>0</v>
      </c>
      <c r="P107" s="63">
        <f t="shared" si="19"/>
        <v>0</v>
      </c>
      <c r="Q107" s="63">
        <f>VLOOKUP($C107,ROP200F!$C$6:$O$994,6,FALSE)</f>
        <v>0</v>
      </c>
      <c r="R107" s="63">
        <f>VLOOKUP($C107,'ROP100'!$B$6:$P$565,8,FALSE)</f>
        <v>0</v>
      </c>
      <c r="S107" s="63">
        <f t="shared" si="20"/>
        <v>0</v>
      </c>
      <c r="T107" s="63">
        <f>VLOOKUP($C107,ROP200F!$C$6:$O$994,7,FALSE)</f>
        <v>0</v>
      </c>
      <c r="U107" s="63">
        <f>VLOOKUP($C107,'ROP100'!$B$6:$P$565,9,FALSE)</f>
        <v>0</v>
      </c>
      <c r="V107" s="63">
        <f t="shared" si="21"/>
        <v>0</v>
      </c>
      <c r="W107" s="63">
        <f>VLOOKUP($C107,ROP200F!$C$6:$O$994,8,FALSE)</f>
        <v>0</v>
      </c>
      <c r="X107" s="63">
        <f>VLOOKUP($C107,'ROP100'!$B$6:$P$565,10,FALSE)</f>
        <v>0</v>
      </c>
      <c r="Y107" s="63">
        <f t="shared" si="22"/>
        <v>0</v>
      </c>
      <c r="Z107" s="63">
        <f>VLOOKUP($C107,ROP200F!$C$6:$O$994,9,FALSE)</f>
        <v>0</v>
      </c>
      <c r="AA107" s="63">
        <f>VLOOKUP($C107,'ROP100'!$B$6:$P$565,11,FALSE)</f>
        <v>0</v>
      </c>
      <c r="AB107" s="63">
        <f t="shared" si="23"/>
        <v>0</v>
      </c>
      <c r="AC107" s="63">
        <f>VLOOKUP($C107,ROP200F!$C$6:$O$994,10,FALSE)</f>
        <v>5732</v>
      </c>
      <c r="AD107" s="63">
        <f>VLOOKUP($C107,'ROP100'!$B$6:$P$565,12,FALSE)</f>
        <v>10000</v>
      </c>
      <c r="AE107" s="63">
        <f t="shared" si="24"/>
        <v>4268</v>
      </c>
      <c r="AF107" s="63">
        <f>VLOOKUP($C107,ROP200F!$C$6:$O$994,11,FALSE)</f>
        <v>0</v>
      </c>
      <c r="AG107" s="63">
        <f>VLOOKUP($C107,'ROP100'!$B$6:$P$565,13,FALSE)</f>
        <v>0</v>
      </c>
      <c r="AH107" s="63">
        <f t="shared" si="25"/>
        <v>4268</v>
      </c>
      <c r="AI107" s="63">
        <f>VLOOKUP($C107,ROP200F!$C$6:$O$994,12,FALSE)</f>
        <v>0</v>
      </c>
      <c r="AJ107" s="63">
        <f>VLOOKUP($C107,'ROP100'!$B$6:$P$565,14,FALSE)</f>
        <v>0</v>
      </c>
      <c r="AK107" s="63">
        <f t="shared" si="26"/>
        <v>4268</v>
      </c>
      <c r="AL107" s="63">
        <f>VLOOKUP($C107,ROP200F!$C$6:$O$994,13,FALSE)</f>
        <v>0</v>
      </c>
      <c r="AM107" s="63">
        <f>VLOOKUP($C107,'ROP100'!$B$6:$P$565,15,FALSE)</f>
        <v>0</v>
      </c>
      <c r="AN107" s="63">
        <f t="shared" si="27"/>
        <v>4268</v>
      </c>
      <c r="AO107" s="58">
        <f t="shared" si="28"/>
        <v>5732</v>
      </c>
      <c r="AP107" s="58">
        <f t="shared" si="29"/>
        <v>10000</v>
      </c>
    </row>
    <row r="108" spans="1:42" hidden="1" x14ac:dyDescent="0.35">
      <c r="A108" s="64">
        <f t="shared" si="30"/>
        <v>100</v>
      </c>
      <c r="B108" s="65" t="s">
        <v>1298</v>
      </c>
      <c r="C108" s="65" t="s">
        <v>1299</v>
      </c>
      <c r="D108" s="66">
        <f>VLOOKUP($C108,'End Stock 2024'!$B$7:$C$1030,2,FALSE)</f>
        <v>8283</v>
      </c>
      <c r="E108" s="63">
        <f>VLOOKUP($C108,ROP200F!$C$6:$O$994,2,FALSE)</f>
        <v>5732</v>
      </c>
      <c r="F108" s="63">
        <f>VLOOKUP($C108,'ROP100'!$B$6:$P$565,4,FALSE)</f>
        <v>0</v>
      </c>
      <c r="G108" s="63">
        <f t="shared" si="16"/>
        <v>2551</v>
      </c>
      <c r="H108" s="63">
        <f>VLOOKUP($C108,ROP200F!$C$6:$O$994,3,FALSE)</f>
        <v>0</v>
      </c>
      <c r="I108" s="63">
        <f>VLOOKUP($C108,'ROP100'!$B$6:$P$565,5,FALSE)</f>
        <v>0</v>
      </c>
      <c r="J108" s="63">
        <f t="shared" si="17"/>
        <v>2551</v>
      </c>
      <c r="K108" s="63">
        <f>VLOOKUP($C108,ROP200F!$C$6:$O$994,4,FALSE)</f>
        <v>0</v>
      </c>
      <c r="L108" s="63">
        <f>VLOOKUP($C108,'ROP100'!$B$6:$P$565,6,FALSE)</f>
        <v>0</v>
      </c>
      <c r="M108" s="63">
        <f t="shared" si="18"/>
        <v>2551</v>
      </c>
      <c r="N108" s="63">
        <f>VLOOKUP($C108,ROP200F!$C$6:$O$994,5,FALSE)</f>
        <v>5732</v>
      </c>
      <c r="O108" s="63">
        <f>VLOOKUP($C108,'ROP100'!$B$6:$P$565,7,FALSE)</f>
        <v>6000</v>
      </c>
      <c r="P108" s="63">
        <f t="shared" si="19"/>
        <v>2819</v>
      </c>
      <c r="Q108" s="63">
        <f>VLOOKUP($C108,ROP200F!$C$6:$O$994,6,FALSE)</f>
        <v>0</v>
      </c>
      <c r="R108" s="63">
        <f>VLOOKUP($C108,'ROP100'!$B$6:$P$565,8,FALSE)</f>
        <v>0</v>
      </c>
      <c r="S108" s="63">
        <f t="shared" si="20"/>
        <v>2819</v>
      </c>
      <c r="T108" s="63">
        <f>VLOOKUP($C108,ROP200F!$C$6:$O$994,7,FALSE)</f>
        <v>0</v>
      </c>
      <c r="U108" s="63">
        <f>VLOOKUP($C108,'ROP100'!$B$6:$P$565,9,FALSE)</f>
        <v>0</v>
      </c>
      <c r="V108" s="63">
        <f t="shared" si="21"/>
        <v>2819</v>
      </c>
      <c r="W108" s="63">
        <f>VLOOKUP($C108,ROP200F!$C$6:$O$994,8,FALSE)</f>
        <v>0</v>
      </c>
      <c r="X108" s="63">
        <f>VLOOKUP($C108,'ROP100'!$B$6:$P$565,10,FALSE)</f>
        <v>0</v>
      </c>
      <c r="Y108" s="63">
        <f t="shared" si="22"/>
        <v>2819</v>
      </c>
      <c r="Z108" s="63">
        <f>VLOOKUP($C108,ROP200F!$C$6:$O$994,9,FALSE)</f>
        <v>0</v>
      </c>
      <c r="AA108" s="63">
        <f>VLOOKUP($C108,'ROP100'!$B$6:$P$565,11,FALSE)</f>
        <v>0</v>
      </c>
      <c r="AB108" s="63">
        <f t="shared" si="23"/>
        <v>2819</v>
      </c>
      <c r="AC108" s="63">
        <f>VLOOKUP($C108,ROP200F!$C$6:$O$994,10,FALSE)</f>
        <v>0</v>
      </c>
      <c r="AD108" s="63">
        <f>VLOOKUP($C108,'ROP100'!$B$6:$P$565,12,FALSE)</f>
        <v>6000</v>
      </c>
      <c r="AE108" s="63">
        <f t="shared" si="24"/>
        <v>8819</v>
      </c>
      <c r="AF108" s="63">
        <f>VLOOKUP($C108,ROP200F!$C$6:$O$994,11,FALSE)</f>
        <v>0</v>
      </c>
      <c r="AG108" s="63">
        <f>VLOOKUP($C108,'ROP100'!$B$6:$P$565,13,FALSE)</f>
        <v>0</v>
      </c>
      <c r="AH108" s="63">
        <f t="shared" si="25"/>
        <v>8819</v>
      </c>
      <c r="AI108" s="63">
        <f>VLOOKUP($C108,ROP200F!$C$6:$O$994,12,FALSE)</f>
        <v>0</v>
      </c>
      <c r="AJ108" s="63">
        <f>VLOOKUP($C108,'ROP100'!$B$6:$P$565,14,FALSE)</f>
        <v>0</v>
      </c>
      <c r="AK108" s="63">
        <f t="shared" si="26"/>
        <v>8819</v>
      </c>
      <c r="AL108" s="63">
        <f>VLOOKUP($C108,ROP200F!$C$6:$O$994,13,FALSE)</f>
        <v>0</v>
      </c>
      <c r="AM108" s="63">
        <f>VLOOKUP($C108,'ROP100'!$B$6:$P$565,15,FALSE)</f>
        <v>6000</v>
      </c>
      <c r="AN108" s="63">
        <f t="shared" si="27"/>
        <v>14819</v>
      </c>
      <c r="AO108" s="58">
        <f t="shared" si="28"/>
        <v>11464</v>
      </c>
      <c r="AP108" s="58">
        <f t="shared" si="29"/>
        <v>18000</v>
      </c>
    </row>
    <row r="109" spans="1:42" hidden="1" x14ac:dyDescent="0.35">
      <c r="A109" s="64">
        <f t="shared" si="30"/>
        <v>101</v>
      </c>
      <c r="B109" s="65" t="s">
        <v>161</v>
      </c>
      <c r="C109" s="65" t="s">
        <v>1300</v>
      </c>
      <c r="D109" s="66">
        <f>VLOOKUP($C109,'End Stock 2024'!$B$7:$C$1030,2,FALSE)</f>
        <v>7980</v>
      </c>
      <c r="E109" s="63">
        <f>VLOOKUP($C109,ROP200F!$C$6:$O$994,2,FALSE)</f>
        <v>11464</v>
      </c>
      <c r="F109" s="63">
        <f>VLOOKUP($C109,'ROP100'!$B$6:$P$565,4,FALSE)</f>
        <v>20000</v>
      </c>
      <c r="G109" s="63">
        <f t="shared" si="16"/>
        <v>16516</v>
      </c>
      <c r="H109" s="63">
        <f>VLOOKUP($C109,ROP200F!$C$6:$O$994,3,FALSE)</f>
        <v>11464</v>
      </c>
      <c r="I109" s="63">
        <f>VLOOKUP($C109,'ROP100'!$B$6:$P$565,5,FALSE)</f>
        <v>10000</v>
      </c>
      <c r="J109" s="63">
        <f t="shared" si="17"/>
        <v>15052</v>
      </c>
      <c r="K109" s="63">
        <f>VLOOKUP($C109,ROP200F!$C$6:$O$994,4,FALSE)</f>
        <v>17195</v>
      </c>
      <c r="L109" s="63">
        <f>VLOOKUP($C109,'ROP100'!$B$6:$P$565,6,FALSE)</f>
        <v>20000</v>
      </c>
      <c r="M109" s="63">
        <f t="shared" si="18"/>
        <v>17857</v>
      </c>
      <c r="N109" s="63">
        <f>VLOOKUP($C109,ROP200F!$C$6:$O$994,5,FALSE)</f>
        <v>11464</v>
      </c>
      <c r="O109" s="63">
        <f>VLOOKUP($C109,'ROP100'!$B$6:$P$565,7,FALSE)</f>
        <v>10000</v>
      </c>
      <c r="P109" s="63">
        <f t="shared" si="19"/>
        <v>16393</v>
      </c>
      <c r="Q109" s="63">
        <f>VLOOKUP($C109,ROP200F!$C$6:$O$994,6,FALSE)</f>
        <v>22927</v>
      </c>
      <c r="R109" s="63">
        <f>VLOOKUP($C109,'ROP100'!$B$6:$P$565,8,FALSE)</f>
        <v>30000</v>
      </c>
      <c r="S109" s="63">
        <f t="shared" si="20"/>
        <v>23466</v>
      </c>
      <c r="T109" s="63">
        <f>VLOOKUP($C109,ROP200F!$C$6:$O$994,7,FALSE)</f>
        <v>17195</v>
      </c>
      <c r="U109" s="63">
        <f>VLOOKUP($C109,'ROP100'!$B$6:$P$565,9,FALSE)</f>
        <v>10000</v>
      </c>
      <c r="V109" s="63">
        <f t="shared" si="21"/>
        <v>16271</v>
      </c>
      <c r="W109" s="63">
        <f>VLOOKUP($C109,ROP200F!$C$6:$O$994,8,FALSE)</f>
        <v>17195</v>
      </c>
      <c r="X109" s="63">
        <f>VLOOKUP($C109,'ROP100'!$B$6:$P$565,10,FALSE)</f>
        <v>20000</v>
      </c>
      <c r="Y109" s="63">
        <f t="shared" si="22"/>
        <v>19076</v>
      </c>
      <c r="Z109" s="63">
        <f>VLOOKUP($C109,ROP200F!$C$6:$O$994,9,FALSE)</f>
        <v>17195</v>
      </c>
      <c r="AA109" s="63">
        <f>VLOOKUP($C109,'ROP100'!$B$6:$P$565,11,FALSE)</f>
        <v>20000</v>
      </c>
      <c r="AB109" s="63">
        <f t="shared" si="23"/>
        <v>21881</v>
      </c>
      <c r="AC109" s="63">
        <f>VLOOKUP($C109,ROP200F!$C$6:$O$994,10,FALSE)</f>
        <v>11464</v>
      </c>
      <c r="AD109" s="63">
        <f>VLOOKUP($C109,'ROP100'!$B$6:$P$565,12,FALSE)</f>
        <v>10000</v>
      </c>
      <c r="AE109" s="63">
        <f t="shared" si="24"/>
        <v>20417</v>
      </c>
      <c r="AF109" s="63">
        <f>VLOOKUP($C109,ROP200F!$C$6:$O$994,11,FALSE)</f>
        <v>17195</v>
      </c>
      <c r="AG109" s="63">
        <f>VLOOKUP($C109,'ROP100'!$B$6:$P$565,13,FALSE)</f>
        <v>20000</v>
      </c>
      <c r="AH109" s="63">
        <f t="shared" si="25"/>
        <v>23222</v>
      </c>
      <c r="AI109" s="63">
        <f>VLOOKUP($C109,ROP200F!$C$6:$O$994,12,FALSE)</f>
        <v>11464</v>
      </c>
      <c r="AJ109" s="63">
        <f>VLOOKUP($C109,'ROP100'!$B$6:$P$565,14,FALSE)</f>
        <v>20000</v>
      </c>
      <c r="AK109" s="63">
        <f t="shared" si="26"/>
        <v>31758</v>
      </c>
      <c r="AL109" s="63">
        <f>VLOOKUP($C109,ROP200F!$C$6:$O$994,13,FALSE)</f>
        <v>11464</v>
      </c>
      <c r="AM109" s="63">
        <f>VLOOKUP($C109,'ROP100'!$B$6:$P$565,15,FALSE)</f>
        <v>0</v>
      </c>
      <c r="AN109" s="63">
        <f t="shared" si="27"/>
        <v>20294</v>
      </c>
      <c r="AO109" s="58">
        <f t="shared" si="28"/>
        <v>177686</v>
      </c>
      <c r="AP109" s="58">
        <f t="shared" si="29"/>
        <v>190000</v>
      </c>
    </row>
    <row r="110" spans="1:42" hidden="1" x14ac:dyDescent="0.35">
      <c r="A110" s="64">
        <f t="shared" si="30"/>
        <v>102</v>
      </c>
      <c r="B110" s="65" t="s">
        <v>1301</v>
      </c>
      <c r="C110" s="65" t="s">
        <v>1302</v>
      </c>
      <c r="D110" s="66">
        <f>VLOOKUP($C110,'End Stock 2024'!$B$7:$C$1030,2,FALSE)</f>
        <v>27399</v>
      </c>
      <c r="E110" s="63">
        <f>VLOOKUP($C110,ROP200F!$C$6:$O$994,2,FALSE)</f>
        <v>17195</v>
      </c>
      <c r="F110" s="63">
        <f>VLOOKUP($C110,'ROP100'!$B$6:$P$565,4,FALSE)</f>
        <v>20000</v>
      </c>
      <c r="G110" s="63">
        <f t="shared" si="16"/>
        <v>30204</v>
      </c>
      <c r="H110" s="63">
        <f>VLOOKUP($C110,ROP200F!$C$6:$O$994,3,FALSE)</f>
        <v>22927</v>
      </c>
      <c r="I110" s="63">
        <f>VLOOKUP($C110,'ROP100'!$B$6:$P$565,5,FALSE)</f>
        <v>30000</v>
      </c>
      <c r="J110" s="63">
        <f t="shared" si="17"/>
        <v>37277</v>
      </c>
      <c r="K110" s="63">
        <f>VLOOKUP($C110,ROP200F!$C$6:$O$994,4,FALSE)</f>
        <v>22927</v>
      </c>
      <c r="L110" s="63">
        <f>VLOOKUP($C110,'ROP100'!$B$6:$P$565,6,FALSE)</f>
        <v>20000</v>
      </c>
      <c r="M110" s="63">
        <f t="shared" si="18"/>
        <v>34350</v>
      </c>
      <c r="N110" s="63">
        <f>VLOOKUP($C110,ROP200F!$C$6:$O$994,5,FALSE)</f>
        <v>22927</v>
      </c>
      <c r="O110" s="63">
        <f>VLOOKUP($C110,'ROP100'!$B$6:$P$565,7,FALSE)</f>
        <v>30000</v>
      </c>
      <c r="P110" s="63">
        <f t="shared" si="19"/>
        <v>41423</v>
      </c>
      <c r="Q110" s="63">
        <f>VLOOKUP($C110,ROP200F!$C$6:$O$994,6,FALSE)</f>
        <v>22927</v>
      </c>
      <c r="R110" s="63">
        <f>VLOOKUP($C110,'ROP100'!$B$6:$P$565,8,FALSE)</f>
        <v>20000</v>
      </c>
      <c r="S110" s="63">
        <f t="shared" si="20"/>
        <v>38496</v>
      </c>
      <c r="T110" s="63">
        <f>VLOOKUP($C110,ROP200F!$C$6:$O$994,7,FALSE)</f>
        <v>22927</v>
      </c>
      <c r="U110" s="63">
        <f>VLOOKUP($C110,'ROP100'!$B$6:$P$565,9,FALSE)</f>
        <v>30000</v>
      </c>
      <c r="V110" s="63">
        <f t="shared" si="21"/>
        <v>45569</v>
      </c>
      <c r="W110" s="63">
        <f>VLOOKUP($C110,ROP200F!$C$6:$O$994,8,FALSE)</f>
        <v>22927</v>
      </c>
      <c r="X110" s="63">
        <f>VLOOKUP($C110,'ROP100'!$B$6:$P$565,10,FALSE)</f>
        <v>20000</v>
      </c>
      <c r="Y110" s="63">
        <f t="shared" si="22"/>
        <v>42642</v>
      </c>
      <c r="Z110" s="63">
        <f>VLOOKUP($C110,ROP200F!$C$6:$O$994,9,FALSE)</f>
        <v>28659</v>
      </c>
      <c r="AA110" s="63">
        <f>VLOOKUP($C110,'ROP100'!$B$6:$P$565,11,FALSE)</f>
        <v>30000</v>
      </c>
      <c r="AB110" s="63">
        <f t="shared" si="23"/>
        <v>43983</v>
      </c>
      <c r="AC110" s="63">
        <f>VLOOKUP($C110,ROP200F!$C$6:$O$994,10,FALSE)</f>
        <v>17195</v>
      </c>
      <c r="AD110" s="63">
        <f>VLOOKUP($C110,'ROP100'!$B$6:$P$565,12,FALSE)</f>
        <v>20000</v>
      </c>
      <c r="AE110" s="63">
        <f t="shared" si="24"/>
        <v>46788</v>
      </c>
      <c r="AF110" s="63">
        <f>VLOOKUP($C110,ROP200F!$C$6:$O$994,11,FALSE)</f>
        <v>22927</v>
      </c>
      <c r="AG110" s="63">
        <f>VLOOKUP($C110,'ROP100'!$B$6:$P$565,13,FALSE)</f>
        <v>20000</v>
      </c>
      <c r="AH110" s="63">
        <f t="shared" si="25"/>
        <v>43861</v>
      </c>
      <c r="AI110" s="63">
        <f>VLOOKUP($C110,ROP200F!$C$6:$O$994,12,FALSE)</f>
        <v>22927</v>
      </c>
      <c r="AJ110" s="63">
        <f>VLOOKUP($C110,'ROP100'!$B$6:$P$565,14,FALSE)</f>
        <v>20000</v>
      </c>
      <c r="AK110" s="63">
        <f t="shared" si="26"/>
        <v>40934</v>
      </c>
      <c r="AL110" s="63">
        <f>VLOOKUP($C110,ROP200F!$C$6:$O$994,13,FALSE)</f>
        <v>22927</v>
      </c>
      <c r="AM110" s="63">
        <f>VLOOKUP($C110,'ROP100'!$B$6:$P$565,15,FALSE)</f>
        <v>10000</v>
      </c>
      <c r="AN110" s="63">
        <f t="shared" si="27"/>
        <v>28007</v>
      </c>
      <c r="AO110" s="58">
        <f t="shared" si="28"/>
        <v>269392</v>
      </c>
      <c r="AP110" s="58">
        <f t="shared" si="29"/>
        <v>270000</v>
      </c>
    </row>
    <row r="111" spans="1:42" hidden="1" x14ac:dyDescent="0.35">
      <c r="A111" s="64">
        <f t="shared" si="30"/>
        <v>103</v>
      </c>
      <c r="B111" s="65" t="s">
        <v>1303</v>
      </c>
      <c r="C111" s="65" t="s">
        <v>1967</v>
      </c>
      <c r="D111" s="66">
        <f>VLOOKUP($C111,'End Stock 2024'!$B$7:$C$1030,2,FALSE)</f>
        <v>0</v>
      </c>
      <c r="E111" s="63">
        <f>VLOOKUP($C111,ROP200F!$C$6:$O$994,2,FALSE)</f>
        <v>0</v>
      </c>
      <c r="F111" s="63">
        <f>VLOOKUP($C111,'ROP100'!$B$6:$P$565,4,FALSE)</f>
        <v>0</v>
      </c>
      <c r="G111" s="63">
        <f t="shared" si="16"/>
        <v>0</v>
      </c>
      <c r="H111" s="63">
        <f>VLOOKUP($C111,ROP200F!$C$6:$O$994,3,FALSE)</f>
        <v>5732</v>
      </c>
      <c r="I111" s="63">
        <f>VLOOKUP($C111,'ROP100'!$B$6:$P$565,5,FALSE)</f>
        <v>10000</v>
      </c>
      <c r="J111" s="63">
        <f t="shared" si="17"/>
        <v>4268</v>
      </c>
      <c r="K111" s="63">
        <f>VLOOKUP($C111,ROP200F!$C$6:$O$994,4,FALSE)</f>
        <v>0</v>
      </c>
      <c r="L111" s="63">
        <f>VLOOKUP($C111,'ROP100'!$B$6:$P$565,6,FALSE)</f>
        <v>0</v>
      </c>
      <c r="M111" s="63">
        <f t="shared" si="18"/>
        <v>4268</v>
      </c>
      <c r="N111" s="63">
        <f>VLOOKUP($C111,ROP200F!$C$6:$O$994,5,FALSE)</f>
        <v>5732</v>
      </c>
      <c r="O111" s="63">
        <f>VLOOKUP($C111,'ROP100'!$B$6:$P$565,7,FALSE)</f>
        <v>10000</v>
      </c>
      <c r="P111" s="63">
        <f t="shared" si="19"/>
        <v>8536</v>
      </c>
      <c r="Q111" s="63">
        <f>VLOOKUP($C111,ROP200F!$C$6:$O$994,6,FALSE)</f>
        <v>5732</v>
      </c>
      <c r="R111" s="63">
        <f>VLOOKUP($C111,'ROP100'!$B$6:$P$565,8,FALSE)</f>
        <v>0</v>
      </c>
      <c r="S111" s="63">
        <f t="shared" si="20"/>
        <v>2804</v>
      </c>
      <c r="T111" s="63">
        <f>VLOOKUP($C111,ROP200F!$C$6:$O$994,7,FALSE)</f>
        <v>5732</v>
      </c>
      <c r="U111" s="63">
        <f>VLOOKUP($C111,'ROP100'!$B$6:$P$565,9,FALSE)</f>
        <v>10000</v>
      </c>
      <c r="V111" s="63">
        <f t="shared" si="21"/>
        <v>7072</v>
      </c>
      <c r="W111" s="63">
        <f>VLOOKUP($C111,ROP200F!$C$6:$O$994,8,FALSE)</f>
        <v>0</v>
      </c>
      <c r="X111" s="63">
        <f>VLOOKUP($C111,'ROP100'!$B$6:$P$565,10,FALSE)</f>
        <v>0</v>
      </c>
      <c r="Y111" s="63">
        <f t="shared" si="22"/>
        <v>7072</v>
      </c>
      <c r="Z111" s="63">
        <f>VLOOKUP($C111,ROP200F!$C$6:$O$994,9,FALSE)</f>
        <v>5732</v>
      </c>
      <c r="AA111" s="63">
        <f>VLOOKUP($C111,'ROP100'!$B$6:$P$565,11,FALSE)</f>
        <v>10000</v>
      </c>
      <c r="AB111" s="63">
        <f t="shared" si="23"/>
        <v>11340</v>
      </c>
      <c r="AC111" s="63">
        <f>VLOOKUP($C111,ROP200F!$C$6:$O$994,10,FALSE)</f>
        <v>5732</v>
      </c>
      <c r="AD111" s="63">
        <f>VLOOKUP($C111,'ROP100'!$B$6:$P$565,12,FALSE)</f>
        <v>0</v>
      </c>
      <c r="AE111" s="63">
        <f t="shared" si="24"/>
        <v>5608</v>
      </c>
      <c r="AF111" s="63">
        <f>VLOOKUP($C111,ROP200F!$C$6:$O$994,11,FALSE)</f>
        <v>0</v>
      </c>
      <c r="AG111" s="63">
        <f>VLOOKUP($C111,'ROP100'!$B$6:$P$565,13,FALSE)</f>
        <v>0</v>
      </c>
      <c r="AH111" s="63">
        <f t="shared" si="25"/>
        <v>5608</v>
      </c>
      <c r="AI111" s="63">
        <f>VLOOKUP($C111,ROP200F!$C$6:$O$994,12,FALSE)</f>
        <v>5732</v>
      </c>
      <c r="AJ111" s="63">
        <f>VLOOKUP($C111,'ROP100'!$B$6:$P$565,14,FALSE)</f>
        <v>10000</v>
      </c>
      <c r="AK111" s="63">
        <f t="shared" si="26"/>
        <v>9876</v>
      </c>
      <c r="AL111" s="63">
        <f>VLOOKUP($C111,ROP200F!$C$6:$O$994,13,FALSE)</f>
        <v>5732</v>
      </c>
      <c r="AM111" s="63">
        <f>VLOOKUP($C111,'ROP100'!$B$6:$P$565,15,FALSE)</f>
        <v>0</v>
      </c>
      <c r="AN111" s="63">
        <f t="shared" si="27"/>
        <v>4144</v>
      </c>
      <c r="AO111" s="58">
        <f t="shared" si="28"/>
        <v>45856</v>
      </c>
      <c r="AP111" s="58">
        <f t="shared" si="29"/>
        <v>50000</v>
      </c>
    </row>
    <row r="112" spans="1:42" hidden="1" x14ac:dyDescent="0.35">
      <c r="A112" s="64">
        <f t="shared" si="30"/>
        <v>104</v>
      </c>
      <c r="B112" s="65" t="s">
        <v>91</v>
      </c>
      <c r="C112" s="65" t="s">
        <v>92</v>
      </c>
      <c r="D112" s="66">
        <f>VLOOKUP($C112,'End Stock 2024'!$B$7:$C$1030,2,FALSE)</f>
        <v>10969</v>
      </c>
      <c r="E112" s="63">
        <f>VLOOKUP($C112,ROP200F!$C$6:$O$994,2,FALSE)</f>
        <v>4461</v>
      </c>
      <c r="F112" s="63">
        <f>VLOOKUP($C112,'ROP100'!$B$6:$P$565,4,FALSE)</f>
        <v>10000</v>
      </c>
      <c r="G112" s="63">
        <f t="shared" si="16"/>
        <v>16508</v>
      </c>
      <c r="H112" s="63">
        <f>VLOOKUP($C112,ROP200F!$C$6:$O$994,3,FALSE)</f>
        <v>4461</v>
      </c>
      <c r="I112" s="63">
        <f>VLOOKUP($C112,'ROP100'!$B$6:$P$565,5,FALSE)</f>
        <v>0</v>
      </c>
      <c r="J112" s="63">
        <f t="shared" si="17"/>
        <v>12047</v>
      </c>
      <c r="K112" s="63">
        <f>VLOOKUP($C112,ROP200F!$C$6:$O$994,4,FALSE)</f>
        <v>2230</v>
      </c>
      <c r="L112" s="63">
        <f>VLOOKUP($C112,'ROP100'!$B$6:$P$565,6,FALSE)</f>
        <v>10000</v>
      </c>
      <c r="M112" s="63">
        <f t="shared" si="18"/>
        <v>19817</v>
      </c>
      <c r="N112" s="63">
        <f>VLOOKUP($C112,ROP200F!$C$6:$O$994,5,FALSE)</f>
        <v>2230</v>
      </c>
      <c r="O112" s="63">
        <f>VLOOKUP($C112,'ROP100'!$B$6:$P$565,7,FALSE)</f>
        <v>0</v>
      </c>
      <c r="P112" s="63">
        <f t="shared" si="19"/>
        <v>17587</v>
      </c>
      <c r="Q112" s="63">
        <f>VLOOKUP($C112,ROP200F!$C$6:$O$994,6,FALSE)</f>
        <v>4461</v>
      </c>
      <c r="R112" s="63">
        <f>VLOOKUP($C112,'ROP100'!$B$6:$P$565,8,FALSE)</f>
        <v>0</v>
      </c>
      <c r="S112" s="63">
        <f t="shared" si="20"/>
        <v>13126</v>
      </c>
      <c r="T112" s="63">
        <f>VLOOKUP($C112,ROP200F!$C$6:$O$994,7,FALSE)</f>
        <v>2230</v>
      </c>
      <c r="U112" s="63">
        <f>VLOOKUP($C112,'ROP100'!$B$6:$P$565,9,FALSE)</f>
        <v>10000</v>
      </c>
      <c r="V112" s="63">
        <f t="shared" si="21"/>
        <v>20896</v>
      </c>
      <c r="W112" s="63">
        <f>VLOOKUP($C112,ROP200F!$C$6:$O$994,8,FALSE)</f>
        <v>2230</v>
      </c>
      <c r="X112" s="63">
        <f>VLOOKUP($C112,'ROP100'!$B$6:$P$565,10,FALSE)</f>
        <v>0</v>
      </c>
      <c r="Y112" s="63">
        <f t="shared" si="22"/>
        <v>18666</v>
      </c>
      <c r="Z112" s="63">
        <f>VLOOKUP($C112,ROP200F!$C$6:$O$994,9,FALSE)</f>
        <v>4461</v>
      </c>
      <c r="AA112" s="63">
        <f>VLOOKUP($C112,'ROP100'!$B$6:$P$565,11,FALSE)</f>
        <v>0</v>
      </c>
      <c r="AB112" s="63">
        <f t="shared" si="23"/>
        <v>14205</v>
      </c>
      <c r="AC112" s="63">
        <f>VLOOKUP($C112,ROP200F!$C$6:$O$994,10,FALSE)</f>
        <v>2230</v>
      </c>
      <c r="AD112" s="63">
        <f>VLOOKUP($C112,'ROP100'!$B$6:$P$565,12,FALSE)</f>
        <v>10000</v>
      </c>
      <c r="AE112" s="63">
        <f t="shared" si="24"/>
        <v>21975</v>
      </c>
      <c r="AF112" s="63">
        <f>VLOOKUP($C112,ROP200F!$C$6:$O$994,11,FALSE)</f>
        <v>4461</v>
      </c>
      <c r="AG112" s="63">
        <f>VLOOKUP($C112,'ROP100'!$B$6:$P$565,13,FALSE)</f>
        <v>0</v>
      </c>
      <c r="AH112" s="63">
        <f t="shared" si="25"/>
        <v>17514</v>
      </c>
      <c r="AI112" s="63">
        <f>VLOOKUP($C112,ROP200F!$C$6:$O$994,12,FALSE)</f>
        <v>2230</v>
      </c>
      <c r="AJ112" s="63">
        <f>VLOOKUP($C112,'ROP100'!$B$6:$P$565,14,FALSE)</f>
        <v>0</v>
      </c>
      <c r="AK112" s="63">
        <f t="shared" si="26"/>
        <v>15284</v>
      </c>
      <c r="AL112" s="63">
        <f>VLOOKUP($C112,ROP200F!$C$6:$O$994,13,FALSE)</f>
        <v>2230</v>
      </c>
      <c r="AM112" s="63">
        <f>VLOOKUP($C112,'ROP100'!$B$6:$P$565,15,FALSE)</f>
        <v>0</v>
      </c>
      <c r="AN112" s="63">
        <f t="shared" si="27"/>
        <v>13054</v>
      </c>
      <c r="AO112" s="58">
        <f t="shared" si="28"/>
        <v>37915</v>
      </c>
      <c r="AP112" s="58">
        <f t="shared" si="29"/>
        <v>40000</v>
      </c>
    </row>
    <row r="113" spans="1:42" hidden="1" x14ac:dyDescent="0.35">
      <c r="A113" s="64">
        <f t="shared" si="30"/>
        <v>105</v>
      </c>
      <c r="B113" s="65" t="s">
        <v>93</v>
      </c>
      <c r="C113" s="65" t="s">
        <v>94</v>
      </c>
      <c r="D113" s="66">
        <f>VLOOKUP($C113,'End Stock 2024'!$B$7:$C$1030,2,FALSE)</f>
        <v>11305</v>
      </c>
      <c r="E113" s="63">
        <f>VLOOKUP($C113,ROP200F!$C$6:$O$994,2,FALSE)</f>
        <v>70700</v>
      </c>
      <c r="F113" s="63">
        <f>VLOOKUP($C113,'ROP100'!$B$6:$P$565,4,FALSE)</f>
        <v>100008</v>
      </c>
      <c r="G113" s="63">
        <f t="shared" si="16"/>
        <v>40613</v>
      </c>
      <c r="H113" s="63">
        <f>VLOOKUP($C113,ROP200F!$C$6:$O$994,3,FALSE)</f>
        <v>70700</v>
      </c>
      <c r="I113" s="63">
        <f>VLOOKUP($C113,'ROP100'!$B$6:$P$565,5,FALSE)</f>
        <v>100008</v>
      </c>
      <c r="J113" s="63">
        <f t="shared" si="17"/>
        <v>69921</v>
      </c>
      <c r="K113" s="63">
        <f>VLOOKUP($C113,ROP200F!$C$6:$O$994,4,FALSE)</f>
        <v>0</v>
      </c>
      <c r="L113" s="63">
        <f>VLOOKUP($C113,'ROP100'!$B$6:$P$565,6,FALSE)</f>
        <v>0</v>
      </c>
      <c r="M113" s="63">
        <f t="shared" si="18"/>
        <v>69921</v>
      </c>
      <c r="N113" s="63">
        <f>VLOOKUP($C113,ROP200F!$C$6:$O$994,5,FALSE)</f>
        <v>70700</v>
      </c>
      <c r="O113" s="63">
        <f>VLOOKUP($C113,'ROP100'!$B$6:$P$565,7,FALSE)</f>
        <v>100008</v>
      </c>
      <c r="P113" s="63">
        <f t="shared" si="19"/>
        <v>99229</v>
      </c>
      <c r="Q113" s="63">
        <f>VLOOKUP($C113,ROP200F!$C$6:$O$994,6,FALSE)</f>
        <v>0</v>
      </c>
      <c r="R113" s="63">
        <f>VLOOKUP($C113,'ROP100'!$B$6:$P$565,8,FALSE)</f>
        <v>0</v>
      </c>
      <c r="S113" s="63">
        <f t="shared" si="20"/>
        <v>99229</v>
      </c>
      <c r="T113" s="63">
        <f>VLOOKUP($C113,ROP200F!$C$6:$O$994,7,FALSE)</f>
        <v>70700</v>
      </c>
      <c r="U113" s="63">
        <f>VLOOKUP($C113,'ROP100'!$B$6:$P$565,9,FALSE)</f>
        <v>0</v>
      </c>
      <c r="V113" s="63">
        <f t="shared" si="21"/>
        <v>28529</v>
      </c>
      <c r="W113" s="63">
        <f>VLOOKUP($C113,ROP200F!$C$6:$O$994,8,FALSE)</f>
        <v>70700</v>
      </c>
      <c r="X113" s="63">
        <f>VLOOKUP($C113,'ROP100'!$B$6:$P$565,10,FALSE)</f>
        <v>100008</v>
      </c>
      <c r="Y113" s="63">
        <f t="shared" si="22"/>
        <v>57837</v>
      </c>
      <c r="Z113" s="63">
        <f>VLOOKUP($C113,ROP200F!$C$6:$O$994,9,FALSE)</f>
        <v>0</v>
      </c>
      <c r="AA113" s="63">
        <f>VLOOKUP($C113,'ROP100'!$B$6:$P$565,11,FALSE)</f>
        <v>0</v>
      </c>
      <c r="AB113" s="63">
        <f t="shared" si="23"/>
        <v>57837</v>
      </c>
      <c r="AC113" s="63">
        <f>VLOOKUP($C113,ROP200F!$C$6:$O$994,10,FALSE)</f>
        <v>70700</v>
      </c>
      <c r="AD113" s="63">
        <f>VLOOKUP($C113,'ROP100'!$B$6:$P$565,12,FALSE)</f>
        <v>50004</v>
      </c>
      <c r="AE113" s="63">
        <f t="shared" si="24"/>
        <v>37141</v>
      </c>
      <c r="AF113" s="63">
        <f>VLOOKUP($C113,ROP200F!$C$6:$O$994,11,FALSE)</f>
        <v>0</v>
      </c>
      <c r="AG113" s="63">
        <f>VLOOKUP($C113,'ROP100'!$B$6:$P$565,13,FALSE)</f>
        <v>0</v>
      </c>
      <c r="AH113" s="63">
        <f t="shared" si="25"/>
        <v>37141</v>
      </c>
      <c r="AI113" s="63">
        <f>VLOOKUP($C113,ROP200F!$C$6:$O$994,12,FALSE)</f>
        <v>0</v>
      </c>
      <c r="AJ113" s="63">
        <f>VLOOKUP($C113,'ROP100'!$B$6:$P$565,14,FALSE)</f>
        <v>0</v>
      </c>
      <c r="AK113" s="63">
        <f t="shared" si="26"/>
        <v>37141</v>
      </c>
      <c r="AL113" s="63">
        <f>VLOOKUP($C113,ROP200F!$C$6:$O$994,13,FALSE)</f>
        <v>70700</v>
      </c>
      <c r="AM113" s="63">
        <f>VLOOKUP($C113,'ROP100'!$B$6:$P$565,15,FALSE)</f>
        <v>50004</v>
      </c>
      <c r="AN113" s="63">
        <f t="shared" si="27"/>
        <v>16445</v>
      </c>
      <c r="AO113" s="58">
        <f t="shared" si="28"/>
        <v>494900</v>
      </c>
      <c r="AP113" s="58">
        <f t="shared" si="29"/>
        <v>500040</v>
      </c>
    </row>
    <row r="114" spans="1:42" s="102" customFormat="1" hidden="1" x14ac:dyDescent="0.35">
      <c r="A114" s="97">
        <f t="shared" si="30"/>
        <v>106</v>
      </c>
      <c r="B114" s="98" t="s">
        <v>95</v>
      </c>
      <c r="C114" s="98" t="s">
        <v>96</v>
      </c>
      <c r="D114" s="99">
        <f>VLOOKUP($C114,'End Stock 2024'!$B$7:$C$1030,2,FALSE)</f>
        <v>499194</v>
      </c>
      <c r="E114" s="100">
        <f>VLOOKUP($C114,ROP200F!$C$6:$O$994,2,FALSE)</f>
        <v>1957380</v>
      </c>
      <c r="F114" s="100">
        <f>VLOOKUP($C114,'ROP100'!$B$6:$P$565,4,FALSE)</f>
        <v>2000160</v>
      </c>
      <c r="G114" s="100">
        <f t="shared" si="16"/>
        <v>541974</v>
      </c>
      <c r="H114" s="100">
        <f>VLOOKUP($C114,ROP200F!$C$6:$O$994,3,FALSE)</f>
        <v>2072520</v>
      </c>
      <c r="I114" s="100">
        <f>VLOOKUP($C114,'ROP100'!$B$6:$P$565,5,FALSE)</f>
        <v>2100168</v>
      </c>
      <c r="J114" s="100">
        <f t="shared" si="17"/>
        <v>569622</v>
      </c>
      <c r="K114" s="100">
        <f>VLOOKUP($C114,ROP200F!$C$6:$O$994,4,FALSE)</f>
        <v>2763360</v>
      </c>
      <c r="L114" s="100">
        <f>VLOOKUP($C114,'ROP100'!$B$6:$P$565,6,FALSE)</f>
        <v>3000240</v>
      </c>
      <c r="M114" s="100">
        <f t="shared" si="18"/>
        <v>806502</v>
      </c>
      <c r="N114" s="100">
        <f>VLOOKUP($C114,ROP200F!$C$6:$O$994,5,FALSE)</f>
        <v>1957380</v>
      </c>
      <c r="O114" s="100">
        <f>VLOOKUP($C114,'ROP100'!$B$6:$P$565,7,FALSE)</f>
        <v>2000160</v>
      </c>
      <c r="P114" s="100">
        <f t="shared" si="19"/>
        <v>849282</v>
      </c>
      <c r="Q114" s="100">
        <f>VLOOKUP($C114,ROP200F!$C$6:$O$994,6,FALSE)</f>
        <v>2648220</v>
      </c>
      <c r="R114" s="100">
        <f>VLOOKUP($C114,'ROP100'!$B$6:$P$565,8,FALSE)</f>
        <v>3000240</v>
      </c>
      <c r="S114" s="100">
        <f t="shared" si="20"/>
        <v>1201302</v>
      </c>
      <c r="T114" s="100">
        <f>VLOOKUP($C114,ROP200F!$C$6:$O$994,7,FALSE)</f>
        <v>2187660</v>
      </c>
      <c r="U114" s="100">
        <f>VLOOKUP($C114,'ROP100'!$B$6:$P$565,9,FALSE)</f>
        <v>2500200</v>
      </c>
      <c r="V114" s="100">
        <f t="shared" si="21"/>
        <v>1513842</v>
      </c>
      <c r="W114" s="100">
        <f>VLOOKUP($C114,ROP200F!$C$6:$O$994,8,FALSE)</f>
        <v>3454200</v>
      </c>
      <c r="X114" s="100">
        <f>VLOOKUP($C114,'ROP100'!$B$6:$P$565,10,FALSE)</f>
        <v>3500280</v>
      </c>
      <c r="Y114" s="100">
        <f t="shared" si="22"/>
        <v>1559922</v>
      </c>
      <c r="Z114" s="100">
        <f>VLOOKUP($C114,ROP200F!$C$6:$O$994,9,FALSE)</f>
        <v>2648220</v>
      </c>
      <c r="AA114" s="100">
        <f>VLOOKUP($C114,'ROP100'!$B$6:$P$565,11,FALSE)</f>
        <v>3000240</v>
      </c>
      <c r="AB114" s="100">
        <f t="shared" si="23"/>
        <v>1911942</v>
      </c>
      <c r="AC114" s="100">
        <f>VLOOKUP($C114,ROP200F!$C$6:$O$994,10,FALSE)</f>
        <v>2648220</v>
      </c>
      <c r="AD114" s="100">
        <f>VLOOKUP($C114,'ROP100'!$B$6:$P$565,12,FALSE)</f>
        <v>2500200</v>
      </c>
      <c r="AE114" s="100">
        <f t="shared" si="24"/>
        <v>1763922</v>
      </c>
      <c r="AF114" s="100">
        <f>VLOOKUP($C114,ROP200F!$C$6:$O$994,11,FALSE)</f>
        <v>3108780</v>
      </c>
      <c r="AG114" s="100">
        <f>VLOOKUP($C114,'ROP100'!$B$6:$P$565,13,FALSE)</f>
        <v>3000240</v>
      </c>
      <c r="AH114" s="100">
        <f t="shared" si="25"/>
        <v>1655382</v>
      </c>
      <c r="AI114" s="100">
        <f>VLOOKUP($C114,ROP200F!$C$6:$O$994,12,FALSE)</f>
        <v>3223920</v>
      </c>
      <c r="AJ114" s="100">
        <f>VLOOKUP($C114,'ROP100'!$B$6:$P$565,14,FALSE)</f>
        <v>3500280</v>
      </c>
      <c r="AK114" s="100">
        <f t="shared" si="26"/>
        <v>1931742</v>
      </c>
      <c r="AL114" s="100">
        <f>VLOOKUP($C114,ROP200F!$C$6:$O$994,13,FALSE)</f>
        <v>2993640</v>
      </c>
      <c r="AM114" s="100">
        <f>VLOOKUP($C114,'ROP100'!$B$6:$P$565,15,FALSE)</f>
        <v>3000240</v>
      </c>
      <c r="AN114" s="100">
        <f t="shared" si="27"/>
        <v>1938342</v>
      </c>
      <c r="AO114" s="101">
        <f t="shared" si="28"/>
        <v>31663500</v>
      </c>
      <c r="AP114" s="101">
        <f t="shared" si="29"/>
        <v>33102648</v>
      </c>
    </row>
    <row r="115" spans="1:42" hidden="1" x14ac:dyDescent="0.35">
      <c r="A115" s="64">
        <f t="shared" si="30"/>
        <v>107</v>
      </c>
      <c r="B115" s="65" t="s">
        <v>97</v>
      </c>
      <c r="C115" s="65" t="s">
        <v>98</v>
      </c>
      <c r="D115" s="66">
        <f>VLOOKUP($C115,'End Stock 2024'!$B$7:$C$1030,2,FALSE)</f>
        <v>36671</v>
      </c>
      <c r="E115" s="63">
        <f>VLOOKUP($C115,ROP200F!$C$6:$O$994,2,FALSE)</f>
        <v>428240</v>
      </c>
      <c r="F115" s="63">
        <f>VLOOKUP($C115,'ROP100'!$B$6:$P$565,4,FALSE)</f>
        <v>500040</v>
      </c>
      <c r="G115" s="63">
        <f t="shared" si="16"/>
        <v>108471</v>
      </c>
      <c r="H115" s="63">
        <f>VLOOKUP($C115,ROP200F!$C$6:$O$994,3,FALSE)</f>
        <v>428240</v>
      </c>
      <c r="I115" s="63">
        <f>VLOOKUP($C115,'ROP100'!$B$6:$P$565,5,FALSE)</f>
        <v>450036</v>
      </c>
      <c r="J115" s="63">
        <f t="shared" si="17"/>
        <v>130267</v>
      </c>
      <c r="K115" s="63">
        <f>VLOOKUP($C115,ROP200F!$C$6:$O$994,4,FALSE)</f>
        <v>214120</v>
      </c>
      <c r="L115" s="63">
        <f>VLOOKUP($C115,'ROP100'!$B$6:$P$565,6,FALSE)</f>
        <v>200016</v>
      </c>
      <c r="M115" s="63">
        <f t="shared" si="18"/>
        <v>116163</v>
      </c>
      <c r="N115" s="63">
        <f>VLOOKUP($C115,ROP200F!$C$6:$O$994,5,FALSE)</f>
        <v>214120</v>
      </c>
      <c r="O115" s="63">
        <f>VLOOKUP($C115,'ROP100'!$B$6:$P$565,7,FALSE)</f>
        <v>200016</v>
      </c>
      <c r="P115" s="63">
        <f t="shared" si="19"/>
        <v>102059</v>
      </c>
      <c r="Q115" s="63">
        <f>VLOOKUP($C115,ROP200F!$C$6:$O$994,6,FALSE)</f>
        <v>428240</v>
      </c>
      <c r="R115" s="63">
        <f>VLOOKUP($C115,'ROP100'!$B$6:$P$565,8,FALSE)</f>
        <v>450036</v>
      </c>
      <c r="S115" s="63">
        <f t="shared" si="20"/>
        <v>123855</v>
      </c>
      <c r="T115" s="63">
        <f>VLOOKUP($C115,ROP200F!$C$6:$O$994,7,FALSE)</f>
        <v>214120</v>
      </c>
      <c r="U115" s="63">
        <f>VLOOKUP($C115,'ROP100'!$B$6:$P$565,9,FALSE)</f>
        <v>200016</v>
      </c>
      <c r="V115" s="63">
        <f t="shared" si="21"/>
        <v>109751</v>
      </c>
      <c r="W115" s="63">
        <f>VLOOKUP($C115,ROP200F!$C$6:$O$994,8,FALSE)</f>
        <v>214120</v>
      </c>
      <c r="X115" s="63">
        <f>VLOOKUP($C115,'ROP100'!$B$6:$P$565,10,FALSE)</f>
        <v>200016</v>
      </c>
      <c r="Y115" s="63">
        <f t="shared" si="22"/>
        <v>95647</v>
      </c>
      <c r="Z115" s="63">
        <f>VLOOKUP($C115,ROP200F!$C$6:$O$994,9,FALSE)</f>
        <v>428240</v>
      </c>
      <c r="AA115" s="63">
        <f>VLOOKUP($C115,'ROP100'!$B$6:$P$565,11,FALSE)</f>
        <v>400032</v>
      </c>
      <c r="AB115" s="63">
        <f t="shared" si="23"/>
        <v>67439</v>
      </c>
      <c r="AC115" s="63">
        <f>VLOOKUP($C115,ROP200F!$C$6:$O$994,10,FALSE)</f>
        <v>214120</v>
      </c>
      <c r="AD115" s="63">
        <f>VLOOKUP($C115,'ROP100'!$B$6:$P$565,12,FALSE)</f>
        <v>200016</v>
      </c>
      <c r="AE115" s="63">
        <f t="shared" si="24"/>
        <v>53335</v>
      </c>
      <c r="AF115" s="63">
        <f>VLOOKUP($C115,ROP200F!$C$6:$O$994,11,FALSE)</f>
        <v>428240</v>
      </c>
      <c r="AG115" s="63">
        <f>VLOOKUP($C115,'ROP100'!$B$6:$P$565,13,FALSE)</f>
        <v>450036</v>
      </c>
      <c r="AH115" s="63">
        <f t="shared" si="25"/>
        <v>75131</v>
      </c>
      <c r="AI115" s="63">
        <f>VLOOKUP($C115,ROP200F!$C$6:$O$994,12,FALSE)</f>
        <v>214120</v>
      </c>
      <c r="AJ115" s="63">
        <f>VLOOKUP($C115,'ROP100'!$B$6:$P$565,14,FALSE)</f>
        <v>200016</v>
      </c>
      <c r="AK115" s="63">
        <f t="shared" si="26"/>
        <v>61027</v>
      </c>
      <c r="AL115" s="63">
        <f>VLOOKUP($C115,ROP200F!$C$6:$O$994,13,FALSE)</f>
        <v>214120</v>
      </c>
      <c r="AM115" s="63">
        <f>VLOOKUP($C115,'ROP100'!$B$6:$P$565,15,FALSE)</f>
        <v>200016</v>
      </c>
      <c r="AN115" s="63">
        <f t="shared" si="27"/>
        <v>46923</v>
      </c>
      <c r="AO115" s="58">
        <f t="shared" si="28"/>
        <v>3640040</v>
      </c>
      <c r="AP115" s="58">
        <f t="shared" si="29"/>
        <v>3650292</v>
      </c>
    </row>
    <row r="116" spans="1:42" hidden="1" x14ac:dyDescent="0.35">
      <c r="A116" s="64">
        <f t="shared" si="30"/>
        <v>108</v>
      </c>
      <c r="B116" s="65" t="s">
        <v>99</v>
      </c>
      <c r="C116" s="65" t="s">
        <v>100</v>
      </c>
      <c r="D116" s="66">
        <f>VLOOKUP($C116,'End Stock 2024'!$B$7:$C$1030,2,FALSE)</f>
        <v>21232</v>
      </c>
      <c r="E116" s="63">
        <f>VLOOKUP($C116,ROP200F!$C$6:$O$994,2,FALSE)</f>
        <v>141400</v>
      </c>
      <c r="F116" s="63">
        <f>VLOOKUP($C116,'ROP100'!$B$6:$P$565,4,FALSE)</f>
        <v>150012</v>
      </c>
      <c r="G116" s="63">
        <f t="shared" si="16"/>
        <v>29844</v>
      </c>
      <c r="H116" s="63">
        <f>VLOOKUP($C116,ROP200F!$C$6:$O$994,3,FALSE)</f>
        <v>70700</v>
      </c>
      <c r="I116" s="63">
        <f>VLOOKUP($C116,'ROP100'!$B$6:$P$565,5,FALSE)</f>
        <v>100008</v>
      </c>
      <c r="J116" s="63">
        <f t="shared" si="17"/>
        <v>59152</v>
      </c>
      <c r="K116" s="63">
        <f>VLOOKUP($C116,ROP200F!$C$6:$O$994,4,FALSE)</f>
        <v>141400</v>
      </c>
      <c r="L116" s="63">
        <f>VLOOKUP($C116,'ROP100'!$B$6:$P$565,6,FALSE)</f>
        <v>150012</v>
      </c>
      <c r="M116" s="63">
        <f t="shared" si="18"/>
        <v>67764</v>
      </c>
      <c r="N116" s="63">
        <f>VLOOKUP($C116,ROP200F!$C$6:$O$994,5,FALSE)</f>
        <v>70700</v>
      </c>
      <c r="O116" s="63">
        <f>VLOOKUP($C116,'ROP100'!$B$6:$P$565,7,FALSE)</f>
        <v>50004</v>
      </c>
      <c r="P116" s="63">
        <f t="shared" si="19"/>
        <v>47068</v>
      </c>
      <c r="Q116" s="63">
        <f>VLOOKUP($C116,ROP200F!$C$6:$O$994,6,FALSE)</f>
        <v>0</v>
      </c>
      <c r="R116" s="63">
        <f>VLOOKUP($C116,'ROP100'!$B$6:$P$565,8,FALSE)</f>
        <v>0</v>
      </c>
      <c r="S116" s="63">
        <f t="shared" si="20"/>
        <v>47068</v>
      </c>
      <c r="T116" s="63">
        <f>VLOOKUP($C116,ROP200F!$C$6:$O$994,7,FALSE)</f>
        <v>70700</v>
      </c>
      <c r="U116" s="63">
        <f>VLOOKUP($C116,'ROP100'!$B$6:$P$565,9,FALSE)</f>
        <v>100008</v>
      </c>
      <c r="V116" s="63">
        <f t="shared" si="21"/>
        <v>76376</v>
      </c>
      <c r="W116" s="63">
        <f>VLOOKUP($C116,ROP200F!$C$6:$O$994,8,FALSE)</f>
        <v>70700</v>
      </c>
      <c r="X116" s="63">
        <f>VLOOKUP($C116,'ROP100'!$B$6:$P$565,10,FALSE)</f>
        <v>100008</v>
      </c>
      <c r="Y116" s="63">
        <f t="shared" si="22"/>
        <v>105684</v>
      </c>
      <c r="Z116" s="63">
        <f>VLOOKUP($C116,ROP200F!$C$6:$O$994,9,FALSE)</f>
        <v>141400</v>
      </c>
      <c r="AA116" s="63">
        <f>VLOOKUP($C116,'ROP100'!$B$6:$P$565,11,FALSE)</f>
        <v>100008</v>
      </c>
      <c r="AB116" s="63">
        <f t="shared" si="23"/>
        <v>64292</v>
      </c>
      <c r="AC116" s="63">
        <f>VLOOKUP($C116,ROP200F!$C$6:$O$994,10,FALSE)</f>
        <v>70700</v>
      </c>
      <c r="AD116" s="63">
        <f>VLOOKUP($C116,'ROP100'!$B$6:$P$565,12,FALSE)</f>
        <v>100008</v>
      </c>
      <c r="AE116" s="63">
        <f t="shared" si="24"/>
        <v>93600</v>
      </c>
      <c r="AF116" s="63">
        <f>VLOOKUP($C116,ROP200F!$C$6:$O$994,11,FALSE)</f>
        <v>141400</v>
      </c>
      <c r="AG116" s="63">
        <f>VLOOKUP($C116,'ROP100'!$B$6:$P$565,13,FALSE)</f>
        <v>100008</v>
      </c>
      <c r="AH116" s="63">
        <f t="shared" si="25"/>
        <v>52208</v>
      </c>
      <c r="AI116" s="63">
        <f>VLOOKUP($C116,ROP200F!$C$6:$O$994,12,FALSE)</f>
        <v>0</v>
      </c>
      <c r="AJ116" s="63">
        <f>VLOOKUP($C116,'ROP100'!$B$6:$P$565,14,FALSE)</f>
        <v>0</v>
      </c>
      <c r="AK116" s="63">
        <f t="shared" si="26"/>
        <v>52208</v>
      </c>
      <c r="AL116" s="63">
        <f>VLOOKUP($C116,ROP200F!$C$6:$O$994,13,FALSE)</f>
        <v>70700</v>
      </c>
      <c r="AM116" s="63">
        <f>VLOOKUP($C116,'ROP100'!$B$6:$P$565,15,FALSE)</f>
        <v>50004</v>
      </c>
      <c r="AN116" s="63">
        <f t="shared" si="27"/>
        <v>31512</v>
      </c>
      <c r="AO116" s="58">
        <f t="shared" si="28"/>
        <v>989800</v>
      </c>
      <c r="AP116" s="58">
        <f t="shared" si="29"/>
        <v>1000080</v>
      </c>
    </row>
    <row r="117" spans="1:42" hidden="1" x14ac:dyDescent="0.35">
      <c r="A117" s="64">
        <f t="shared" si="30"/>
        <v>109</v>
      </c>
      <c r="B117" s="65" t="s">
        <v>101</v>
      </c>
      <c r="C117" s="65" t="s">
        <v>102</v>
      </c>
      <c r="D117" s="66">
        <f>VLOOKUP($C117,'End Stock 2024'!$B$7:$C$1030,2,FALSE)</f>
        <v>25735</v>
      </c>
      <c r="E117" s="63">
        <f>VLOOKUP($C117,ROP200F!$C$6:$O$994,2,FALSE)</f>
        <v>428240</v>
      </c>
      <c r="F117" s="63">
        <f>VLOOKUP($C117,'ROP100'!$B$6:$P$565,4,FALSE)</f>
        <v>450036</v>
      </c>
      <c r="G117" s="63">
        <f t="shared" si="16"/>
        <v>47531</v>
      </c>
      <c r="H117" s="63">
        <f>VLOOKUP($C117,ROP200F!$C$6:$O$994,3,FALSE)</f>
        <v>214120</v>
      </c>
      <c r="I117" s="63">
        <f>VLOOKUP($C117,'ROP100'!$B$6:$P$565,5,FALSE)</f>
        <v>200016</v>
      </c>
      <c r="J117" s="63">
        <f t="shared" si="17"/>
        <v>33427</v>
      </c>
      <c r="K117" s="63">
        <f>VLOOKUP($C117,ROP200F!$C$6:$O$994,4,FALSE)</f>
        <v>214120</v>
      </c>
      <c r="L117" s="63">
        <f>VLOOKUP($C117,'ROP100'!$B$6:$P$565,6,FALSE)</f>
        <v>250020</v>
      </c>
      <c r="M117" s="63">
        <f t="shared" si="18"/>
        <v>69327</v>
      </c>
      <c r="N117" s="63">
        <f>VLOOKUP($C117,ROP200F!$C$6:$O$994,5,FALSE)</f>
        <v>214120</v>
      </c>
      <c r="O117" s="63">
        <f>VLOOKUP($C117,'ROP100'!$B$6:$P$565,7,FALSE)</f>
        <v>200016</v>
      </c>
      <c r="P117" s="63">
        <f t="shared" si="19"/>
        <v>55223</v>
      </c>
      <c r="Q117" s="63">
        <f>VLOOKUP($C117,ROP200F!$C$6:$O$994,6,FALSE)</f>
        <v>0</v>
      </c>
      <c r="R117" s="63">
        <f>VLOOKUP($C117,'ROP100'!$B$6:$P$565,8,FALSE)</f>
        <v>0</v>
      </c>
      <c r="S117" s="63">
        <f t="shared" si="20"/>
        <v>55223</v>
      </c>
      <c r="T117" s="63">
        <f>VLOOKUP($C117,ROP200F!$C$6:$O$994,7,FALSE)</f>
        <v>214120</v>
      </c>
      <c r="U117" s="63">
        <f>VLOOKUP($C117,'ROP100'!$B$6:$P$565,9,FALSE)</f>
        <v>200016</v>
      </c>
      <c r="V117" s="63">
        <f t="shared" si="21"/>
        <v>41119</v>
      </c>
      <c r="W117" s="63">
        <f>VLOOKUP($C117,ROP200F!$C$6:$O$994,8,FALSE)</f>
        <v>214120</v>
      </c>
      <c r="X117" s="63">
        <f>VLOOKUP($C117,'ROP100'!$B$6:$P$565,10,FALSE)</f>
        <v>250020</v>
      </c>
      <c r="Y117" s="63">
        <f t="shared" si="22"/>
        <v>77019</v>
      </c>
      <c r="Z117" s="63">
        <f>VLOOKUP($C117,ROP200F!$C$6:$O$994,9,FALSE)</f>
        <v>214120</v>
      </c>
      <c r="AA117" s="63">
        <f>VLOOKUP($C117,'ROP100'!$B$6:$P$565,11,FALSE)</f>
        <v>200016</v>
      </c>
      <c r="AB117" s="63">
        <f t="shared" si="23"/>
        <v>62915</v>
      </c>
      <c r="AC117" s="63">
        <f>VLOOKUP($C117,ROP200F!$C$6:$O$994,10,FALSE)</f>
        <v>214120</v>
      </c>
      <c r="AD117" s="63">
        <f>VLOOKUP($C117,'ROP100'!$B$6:$P$565,12,FALSE)</f>
        <v>200016</v>
      </c>
      <c r="AE117" s="63">
        <f t="shared" si="24"/>
        <v>48811</v>
      </c>
      <c r="AF117" s="63">
        <f>VLOOKUP($C117,ROP200F!$C$6:$O$994,11,FALSE)</f>
        <v>214120</v>
      </c>
      <c r="AG117" s="63">
        <f>VLOOKUP($C117,'ROP100'!$B$6:$P$565,13,FALSE)</f>
        <v>250020</v>
      </c>
      <c r="AH117" s="63">
        <f t="shared" si="25"/>
        <v>84711</v>
      </c>
      <c r="AI117" s="63">
        <f>VLOOKUP($C117,ROP200F!$C$6:$O$994,12,FALSE)</f>
        <v>0</v>
      </c>
      <c r="AJ117" s="63">
        <f>VLOOKUP($C117,'ROP100'!$B$6:$P$565,14,FALSE)</f>
        <v>0</v>
      </c>
      <c r="AK117" s="63">
        <f t="shared" si="26"/>
        <v>84711</v>
      </c>
      <c r="AL117" s="63">
        <f>VLOOKUP($C117,ROP200F!$C$6:$O$994,13,FALSE)</f>
        <v>214120</v>
      </c>
      <c r="AM117" s="63">
        <f>VLOOKUP($C117,'ROP100'!$B$6:$P$565,15,FALSE)</f>
        <v>200016</v>
      </c>
      <c r="AN117" s="63">
        <f t="shared" si="27"/>
        <v>70607</v>
      </c>
      <c r="AO117" s="58">
        <f t="shared" si="28"/>
        <v>2355320</v>
      </c>
      <c r="AP117" s="58">
        <f t="shared" si="29"/>
        <v>2400192</v>
      </c>
    </row>
    <row r="118" spans="1:42" hidden="1" x14ac:dyDescent="0.35">
      <c r="A118" s="64">
        <f t="shared" si="30"/>
        <v>110</v>
      </c>
      <c r="B118" s="65" t="s">
        <v>1304</v>
      </c>
      <c r="C118" s="65" t="s">
        <v>1305</v>
      </c>
      <c r="D118" s="66">
        <f>VLOOKUP($C118,'End Stock 2024'!$B$7:$C$1030,2,FALSE)</f>
        <v>0</v>
      </c>
      <c r="E118" s="63">
        <f>VLOOKUP($C118,ROP200F!$C$6:$O$994,2,FALSE)</f>
        <v>0</v>
      </c>
      <c r="F118" s="63">
        <f>VLOOKUP($C118,'ROP100'!$B$6:$P$565,4,FALSE)</f>
        <v>0</v>
      </c>
      <c r="G118" s="63">
        <f t="shared" si="16"/>
        <v>0</v>
      </c>
      <c r="H118" s="63">
        <f>VLOOKUP($C118,ROP200F!$C$6:$O$994,3,FALSE)</f>
        <v>0</v>
      </c>
      <c r="I118" s="63">
        <f>VLOOKUP($C118,'ROP100'!$B$6:$P$565,5,FALSE)</f>
        <v>0</v>
      </c>
      <c r="J118" s="63">
        <f t="shared" si="17"/>
        <v>0</v>
      </c>
      <c r="K118" s="63">
        <f>VLOOKUP($C118,ROP200F!$C$6:$O$994,4,FALSE)</f>
        <v>0</v>
      </c>
      <c r="L118" s="63">
        <f>VLOOKUP($C118,'ROP100'!$B$6:$P$565,6,FALSE)</f>
        <v>0</v>
      </c>
      <c r="M118" s="63">
        <f t="shared" si="18"/>
        <v>0</v>
      </c>
      <c r="N118" s="63">
        <f>VLOOKUP($C118,ROP200F!$C$6:$O$994,5,FALSE)</f>
        <v>214120</v>
      </c>
      <c r="O118" s="63">
        <f>VLOOKUP($C118,'ROP100'!$B$6:$P$565,7,FALSE)</f>
        <v>250020</v>
      </c>
      <c r="P118" s="63">
        <f t="shared" si="19"/>
        <v>35900</v>
      </c>
      <c r="Q118" s="63">
        <f>VLOOKUP($C118,ROP200F!$C$6:$O$994,6,FALSE)</f>
        <v>0</v>
      </c>
      <c r="R118" s="63">
        <f>VLOOKUP($C118,'ROP100'!$B$6:$P$565,8,FALSE)</f>
        <v>0</v>
      </c>
      <c r="S118" s="63">
        <f t="shared" si="20"/>
        <v>35900</v>
      </c>
      <c r="T118" s="63">
        <f>VLOOKUP($C118,ROP200F!$C$6:$O$994,7,FALSE)</f>
        <v>0</v>
      </c>
      <c r="U118" s="63">
        <f>VLOOKUP($C118,'ROP100'!$B$6:$P$565,9,FALSE)</f>
        <v>0</v>
      </c>
      <c r="V118" s="63">
        <f t="shared" si="21"/>
        <v>35900</v>
      </c>
      <c r="W118" s="63">
        <f>VLOOKUP($C118,ROP200F!$C$6:$O$994,8,FALSE)</f>
        <v>0</v>
      </c>
      <c r="X118" s="63">
        <f>VLOOKUP($C118,'ROP100'!$B$6:$P$565,10,FALSE)</f>
        <v>0</v>
      </c>
      <c r="Y118" s="63">
        <f t="shared" si="22"/>
        <v>35900</v>
      </c>
      <c r="Z118" s="63">
        <f>VLOOKUP($C118,ROP200F!$C$6:$O$994,9,FALSE)</f>
        <v>0</v>
      </c>
      <c r="AA118" s="63">
        <f>VLOOKUP($C118,'ROP100'!$B$6:$P$565,11,FALSE)</f>
        <v>0</v>
      </c>
      <c r="AB118" s="63">
        <f t="shared" si="23"/>
        <v>35900</v>
      </c>
      <c r="AC118" s="63">
        <f>VLOOKUP($C118,ROP200F!$C$6:$O$994,10,FALSE)</f>
        <v>214120</v>
      </c>
      <c r="AD118" s="63">
        <f>VLOOKUP($C118,'ROP100'!$B$6:$P$565,12,FALSE)</f>
        <v>200016</v>
      </c>
      <c r="AE118" s="63">
        <f t="shared" si="24"/>
        <v>21796</v>
      </c>
      <c r="AF118" s="63">
        <f>VLOOKUP($C118,ROP200F!$C$6:$O$994,11,FALSE)</f>
        <v>0</v>
      </c>
      <c r="AG118" s="63">
        <f>VLOOKUP($C118,'ROP100'!$B$6:$P$565,13,FALSE)</f>
        <v>0</v>
      </c>
      <c r="AH118" s="63">
        <f t="shared" si="25"/>
        <v>21796</v>
      </c>
      <c r="AI118" s="63">
        <f>VLOOKUP($C118,ROP200F!$C$6:$O$994,12,FALSE)</f>
        <v>0</v>
      </c>
      <c r="AJ118" s="63">
        <f>VLOOKUP($C118,'ROP100'!$B$6:$P$565,14,FALSE)</f>
        <v>0</v>
      </c>
      <c r="AK118" s="63">
        <f t="shared" si="26"/>
        <v>21796</v>
      </c>
      <c r="AL118" s="63">
        <f>VLOOKUP($C118,ROP200F!$C$6:$O$994,13,FALSE)</f>
        <v>0</v>
      </c>
      <c r="AM118" s="63">
        <f>VLOOKUP($C118,'ROP100'!$B$6:$P$565,15,FALSE)</f>
        <v>0</v>
      </c>
      <c r="AN118" s="63">
        <f t="shared" si="27"/>
        <v>21796</v>
      </c>
      <c r="AO118" s="58">
        <f t="shared" si="28"/>
        <v>428240</v>
      </c>
      <c r="AP118" s="58">
        <f t="shared" si="29"/>
        <v>450036</v>
      </c>
    </row>
    <row r="119" spans="1:42" hidden="1" x14ac:dyDescent="0.35">
      <c r="A119" s="64">
        <f t="shared" si="30"/>
        <v>111</v>
      </c>
      <c r="B119" s="65" t="s">
        <v>103</v>
      </c>
      <c r="C119" s="65" t="s">
        <v>104</v>
      </c>
      <c r="D119" s="66">
        <f>VLOOKUP($C119,'End Stock 2024'!$B$7:$C$1030,2,FALSE)</f>
        <v>5218</v>
      </c>
      <c r="E119" s="63">
        <f>VLOOKUP($C119,ROP200F!$C$6:$O$994,2,FALSE)</f>
        <v>23154</v>
      </c>
      <c r="F119" s="63">
        <f>VLOOKUP($C119,'ROP100'!$B$6:$P$565,4,FALSE)</f>
        <v>30000</v>
      </c>
      <c r="G119" s="63">
        <f t="shared" si="16"/>
        <v>12064</v>
      </c>
      <c r="H119" s="63">
        <f>VLOOKUP($C119,ROP200F!$C$6:$O$994,3,FALSE)</f>
        <v>0</v>
      </c>
      <c r="I119" s="63">
        <f>VLOOKUP($C119,'ROP100'!$B$6:$P$565,5,FALSE)</f>
        <v>0</v>
      </c>
      <c r="J119" s="63">
        <f t="shared" si="17"/>
        <v>12064</v>
      </c>
      <c r="K119" s="63">
        <f>VLOOKUP($C119,ROP200F!$C$6:$O$994,4,FALSE)</f>
        <v>0</v>
      </c>
      <c r="L119" s="63">
        <f>VLOOKUP($C119,'ROP100'!$B$6:$P$565,6,FALSE)</f>
        <v>0</v>
      </c>
      <c r="M119" s="63">
        <f t="shared" si="18"/>
        <v>12064</v>
      </c>
      <c r="N119" s="63">
        <f>VLOOKUP($C119,ROP200F!$C$6:$O$994,5,FALSE)</f>
        <v>23154</v>
      </c>
      <c r="O119" s="63">
        <f>VLOOKUP($C119,'ROP100'!$B$6:$P$565,7,FALSE)</f>
        <v>30000</v>
      </c>
      <c r="P119" s="63">
        <f t="shared" si="19"/>
        <v>18910</v>
      </c>
      <c r="Q119" s="63">
        <f>VLOOKUP($C119,ROP200F!$C$6:$O$994,6,FALSE)</f>
        <v>0</v>
      </c>
      <c r="R119" s="63">
        <f>VLOOKUP($C119,'ROP100'!$B$6:$P$565,8,FALSE)</f>
        <v>0</v>
      </c>
      <c r="S119" s="63">
        <f t="shared" si="20"/>
        <v>18910</v>
      </c>
      <c r="T119" s="63">
        <f>VLOOKUP($C119,ROP200F!$C$6:$O$994,7,FALSE)</f>
        <v>0</v>
      </c>
      <c r="U119" s="63">
        <f>VLOOKUP($C119,'ROP100'!$B$6:$P$565,9,FALSE)</f>
        <v>0</v>
      </c>
      <c r="V119" s="63">
        <f t="shared" si="21"/>
        <v>18910</v>
      </c>
      <c r="W119" s="63">
        <f>VLOOKUP($C119,ROP200F!$C$6:$O$994,8,FALSE)</f>
        <v>23154</v>
      </c>
      <c r="X119" s="63">
        <f>VLOOKUP($C119,'ROP100'!$B$6:$P$565,10,FALSE)</f>
        <v>40000</v>
      </c>
      <c r="Y119" s="63">
        <f t="shared" si="22"/>
        <v>35756</v>
      </c>
      <c r="Z119" s="63">
        <f>VLOOKUP($C119,ROP200F!$C$6:$O$994,9,FALSE)</f>
        <v>0</v>
      </c>
      <c r="AA119" s="63">
        <f>VLOOKUP($C119,'ROP100'!$B$6:$P$565,11,FALSE)</f>
        <v>0</v>
      </c>
      <c r="AB119" s="63">
        <f t="shared" si="23"/>
        <v>35756</v>
      </c>
      <c r="AC119" s="63">
        <f>VLOOKUP($C119,ROP200F!$C$6:$O$994,10,FALSE)</f>
        <v>0</v>
      </c>
      <c r="AD119" s="63">
        <f>VLOOKUP($C119,'ROP100'!$B$6:$P$565,12,FALSE)</f>
        <v>0</v>
      </c>
      <c r="AE119" s="63">
        <f t="shared" si="24"/>
        <v>35756</v>
      </c>
      <c r="AF119" s="63">
        <f>VLOOKUP($C119,ROP200F!$C$6:$O$994,11,FALSE)</f>
        <v>0</v>
      </c>
      <c r="AG119" s="63">
        <f>VLOOKUP($C119,'ROP100'!$B$6:$P$565,13,FALSE)</f>
        <v>0</v>
      </c>
      <c r="AH119" s="63">
        <f t="shared" si="25"/>
        <v>35756</v>
      </c>
      <c r="AI119" s="63">
        <f>VLOOKUP($C119,ROP200F!$C$6:$O$994,12,FALSE)</f>
        <v>23154</v>
      </c>
      <c r="AJ119" s="63">
        <f>VLOOKUP($C119,'ROP100'!$B$6:$P$565,14,FALSE)</f>
        <v>0</v>
      </c>
      <c r="AK119" s="63">
        <f t="shared" si="26"/>
        <v>12602</v>
      </c>
      <c r="AL119" s="63">
        <f>VLOOKUP($C119,ROP200F!$C$6:$O$994,13,FALSE)</f>
        <v>0</v>
      </c>
      <c r="AM119" s="63">
        <f>VLOOKUP($C119,'ROP100'!$B$6:$P$565,15,FALSE)</f>
        <v>0</v>
      </c>
      <c r="AN119" s="63">
        <f t="shared" si="27"/>
        <v>12602</v>
      </c>
      <c r="AO119" s="58">
        <f t="shared" si="28"/>
        <v>92616</v>
      </c>
      <c r="AP119" s="58">
        <f t="shared" si="29"/>
        <v>100000</v>
      </c>
    </row>
    <row r="120" spans="1:42" hidden="1" x14ac:dyDescent="0.35">
      <c r="A120" s="64">
        <f t="shared" si="30"/>
        <v>112</v>
      </c>
      <c r="B120" s="65" t="s">
        <v>1306</v>
      </c>
      <c r="C120" s="65" t="s">
        <v>1307</v>
      </c>
      <c r="D120" s="66">
        <f>VLOOKUP($C120,'End Stock 2024'!$B$7:$C$1030,2,FALSE)</f>
        <v>0</v>
      </c>
      <c r="E120" s="63">
        <f>VLOOKUP($C120,ROP200F!$C$6:$O$994,2,FALSE)</f>
        <v>0</v>
      </c>
      <c r="F120" s="63">
        <f>VLOOKUP($C120,'ROP100'!$B$6:$P$565,4,FALSE)</f>
        <v>0</v>
      </c>
      <c r="G120" s="63">
        <f t="shared" si="16"/>
        <v>0</v>
      </c>
      <c r="H120" s="63">
        <f>VLOOKUP($C120,ROP200F!$C$6:$O$994,3,FALSE)</f>
        <v>2657</v>
      </c>
      <c r="I120" s="63">
        <f>VLOOKUP($C120,'ROP100'!$B$6:$P$565,5,FALSE)</f>
        <v>10000</v>
      </c>
      <c r="J120" s="63">
        <f t="shared" si="17"/>
        <v>7343</v>
      </c>
      <c r="K120" s="63">
        <f>VLOOKUP($C120,ROP200F!$C$6:$O$994,4,FALSE)</f>
        <v>0</v>
      </c>
      <c r="L120" s="63">
        <f>VLOOKUP($C120,'ROP100'!$B$6:$P$565,6,FALSE)</f>
        <v>0</v>
      </c>
      <c r="M120" s="63">
        <f t="shared" si="18"/>
        <v>7343</v>
      </c>
      <c r="N120" s="63">
        <f>VLOOKUP($C120,ROP200F!$C$6:$O$994,5,FALSE)</f>
        <v>0</v>
      </c>
      <c r="O120" s="63">
        <f>VLOOKUP($C120,'ROP100'!$B$6:$P$565,7,FALSE)</f>
        <v>0</v>
      </c>
      <c r="P120" s="63">
        <f t="shared" si="19"/>
        <v>7343</v>
      </c>
      <c r="Q120" s="63">
        <f>VLOOKUP($C120,ROP200F!$C$6:$O$994,6,FALSE)</f>
        <v>0</v>
      </c>
      <c r="R120" s="63">
        <f>VLOOKUP($C120,'ROP100'!$B$6:$P$565,8,FALSE)</f>
        <v>0</v>
      </c>
      <c r="S120" s="63">
        <f t="shared" si="20"/>
        <v>7343</v>
      </c>
      <c r="T120" s="63">
        <f>VLOOKUP($C120,ROP200F!$C$6:$O$994,7,FALSE)</f>
        <v>2163</v>
      </c>
      <c r="U120" s="63">
        <f>VLOOKUP($C120,'ROP100'!$B$6:$P$565,9,FALSE)</f>
        <v>0</v>
      </c>
      <c r="V120" s="63">
        <f t="shared" si="21"/>
        <v>5180</v>
      </c>
      <c r="W120" s="63">
        <f>VLOOKUP($C120,ROP200F!$C$6:$O$994,8,FALSE)</f>
        <v>0</v>
      </c>
      <c r="X120" s="63">
        <f>VLOOKUP($C120,'ROP100'!$B$6:$P$565,10,FALSE)</f>
        <v>0</v>
      </c>
      <c r="Y120" s="63">
        <f t="shared" si="22"/>
        <v>5180</v>
      </c>
      <c r="Z120" s="63">
        <f>VLOOKUP($C120,ROP200F!$C$6:$O$994,9,FALSE)</f>
        <v>0</v>
      </c>
      <c r="AA120" s="63">
        <f>VLOOKUP($C120,'ROP100'!$B$6:$P$565,11,FALSE)</f>
        <v>0</v>
      </c>
      <c r="AB120" s="63">
        <f t="shared" si="23"/>
        <v>5180</v>
      </c>
      <c r="AC120" s="63">
        <f>VLOOKUP($C120,ROP200F!$C$6:$O$994,10,FALSE)</f>
        <v>0</v>
      </c>
      <c r="AD120" s="63">
        <f>VLOOKUP($C120,'ROP100'!$B$6:$P$565,12,FALSE)</f>
        <v>0</v>
      </c>
      <c r="AE120" s="63">
        <f t="shared" si="24"/>
        <v>5180</v>
      </c>
      <c r="AF120" s="63">
        <f>VLOOKUP($C120,ROP200F!$C$6:$O$994,11,FALSE)</f>
        <v>1133</v>
      </c>
      <c r="AG120" s="63">
        <f>VLOOKUP($C120,'ROP100'!$B$6:$P$565,13,FALSE)</f>
        <v>0</v>
      </c>
      <c r="AH120" s="63">
        <f t="shared" si="25"/>
        <v>4047</v>
      </c>
      <c r="AI120" s="63">
        <f>VLOOKUP($C120,ROP200F!$C$6:$O$994,12,FALSE)</f>
        <v>0</v>
      </c>
      <c r="AJ120" s="63">
        <f>VLOOKUP($C120,'ROP100'!$B$6:$P$565,14,FALSE)</f>
        <v>0</v>
      </c>
      <c r="AK120" s="63">
        <f t="shared" si="26"/>
        <v>4047</v>
      </c>
      <c r="AL120" s="63">
        <f>VLOOKUP($C120,ROP200F!$C$6:$O$994,13,FALSE)</f>
        <v>0</v>
      </c>
      <c r="AM120" s="63">
        <f>VLOOKUP($C120,'ROP100'!$B$6:$P$565,15,FALSE)</f>
        <v>0</v>
      </c>
      <c r="AN120" s="63">
        <f t="shared" si="27"/>
        <v>4047</v>
      </c>
      <c r="AO120" s="58">
        <f t="shared" si="28"/>
        <v>5953</v>
      </c>
      <c r="AP120" s="58">
        <f t="shared" si="29"/>
        <v>10000</v>
      </c>
    </row>
    <row r="121" spans="1:42" hidden="1" x14ac:dyDescent="0.35">
      <c r="A121" s="64">
        <f t="shared" si="30"/>
        <v>113</v>
      </c>
      <c r="B121" s="65" t="s">
        <v>106</v>
      </c>
      <c r="C121" s="65" t="s">
        <v>107</v>
      </c>
      <c r="D121" s="66">
        <f>VLOOKUP($C121,'End Stock 2024'!$B$7:$C$1030,2,FALSE)</f>
        <v>2586</v>
      </c>
      <c r="E121" s="63">
        <f>VLOOKUP($C121,ROP200F!$C$6:$O$994,2,FALSE)</f>
        <v>5191</v>
      </c>
      <c r="F121" s="63">
        <f>VLOOKUP($C121,'ROP100'!$B$6:$P$565,4,FALSE)</f>
        <v>10000</v>
      </c>
      <c r="G121" s="63">
        <f t="shared" si="16"/>
        <v>7395</v>
      </c>
      <c r="H121" s="63">
        <f>VLOOKUP($C121,ROP200F!$C$6:$O$994,3,FALSE)</f>
        <v>1205</v>
      </c>
      <c r="I121" s="63">
        <f>VLOOKUP($C121,'ROP100'!$B$6:$P$565,5,FALSE)</f>
        <v>0</v>
      </c>
      <c r="J121" s="63">
        <f t="shared" si="17"/>
        <v>6190</v>
      </c>
      <c r="K121" s="63">
        <f>VLOOKUP($C121,ROP200F!$C$6:$O$994,4,FALSE)</f>
        <v>4907</v>
      </c>
      <c r="L121" s="63">
        <f>VLOOKUP($C121,'ROP100'!$B$6:$P$565,6,FALSE)</f>
        <v>10000</v>
      </c>
      <c r="M121" s="63">
        <f t="shared" si="18"/>
        <v>11283</v>
      </c>
      <c r="N121" s="63">
        <f>VLOOKUP($C121,ROP200F!$C$6:$O$994,5,FALSE)</f>
        <v>11927</v>
      </c>
      <c r="O121" s="63">
        <f>VLOOKUP($C121,'ROP100'!$B$6:$P$565,7,FALSE)</f>
        <v>10000</v>
      </c>
      <c r="P121" s="63">
        <f t="shared" si="19"/>
        <v>9356</v>
      </c>
      <c r="Q121" s="63">
        <f>VLOOKUP($C121,ROP200F!$C$6:$O$994,6,FALSE)</f>
        <v>11680</v>
      </c>
      <c r="R121" s="63">
        <f>VLOOKUP($C121,'ROP100'!$B$6:$P$565,8,FALSE)</f>
        <v>10000</v>
      </c>
      <c r="S121" s="63">
        <f t="shared" si="20"/>
        <v>7676</v>
      </c>
      <c r="T121" s="63">
        <f>VLOOKUP($C121,ROP200F!$C$6:$O$994,7,FALSE)</f>
        <v>3646</v>
      </c>
      <c r="U121" s="63">
        <f>VLOOKUP($C121,'ROP100'!$B$6:$P$565,9,FALSE)</f>
        <v>0</v>
      </c>
      <c r="V121" s="63">
        <f t="shared" si="21"/>
        <v>4030</v>
      </c>
      <c r="W121" s="63">
        <f>VLOOKUP($C121,ROP200F!$C$6:$O$994,8,FALSE)</f>
        <v>9048</v>
      </c>
      <c r="X121" s="63">
        <f>VLOOKUP($C121,'ROP100'!$B$6:$P$565,10,FALSE)</f>
        <v>10000</v>
      </c>
      <c r="Y121" s="63">
        <f t="shared" si="22"/>
        <v>4982</v>
      </c>
      <c r="Z121" s="63">
        <f>VLOOKUP($C121,ROP200F!$C$6:$O$994,9,FALSE)</f>
        <v>15635</v>
      </c>
      <c r="AA121" s="63">
        <f>VLOOKUP($C121,'ROP100'!$B$6:$P$565,11,FALSE)</f>
        <v>20000</v>
      </c>
      <c r="AB121" s="63">
        <f t="shared" si="23"/>
        <v>9347</v>
      </c>
      <c r="AC121" s="63">
        <f>VLOOKUP($C121,ROP200F!$C$6:$O$994,10,FALSE)</f>
        <v>11680</v>
      </c>
      <c r="AD121" s="63">
        <f>VLOOKUP($C121,'ROP100'!$B$6:$P$565,12,FALSE)</f>
        <v>10000</v>
      </c>
      <c r="AE121" s="63">
        <f t="shared" si="24"/>
        <v>7667</v>
      </c>
      <c r="AF121" s="63">
        <f>VLOOKUP($C121,ROP200F!$C$6:$O$994,11,FALSE)</f>
        <v>9068</v>
      </c>
      <c r="AG121" s="63">
        <f>VLOOKUP($C121,'ROP100'!$B$6:$P$565,13,FALSE)</f>
        <v>10000</v>
      </c>
      <c r="AH121" s="63">
        <f t="shared" si="25"/>
        <v>8599</v>
      </c>
      <c r="AI121" s="63">
        <f>VLOOKUP($C121,ROP200F!$C$6:$O$994,12,FALSE)</f>
        <v>14276</v>
      </c>
      <c r="AJ121" s="63">
        <f>VLOOKUP($C121,'ROP100'!$B$6:$P$565,14,FALSE)</f>
        <v>10000</v>
      </c>
      <c r="AK121" s="63">
        <f t="shared" si="26"/>
        <v>4323</v>
      </c>
      <c r="AL121" s="63">
        <f>VLOOKUP($C121,ROP200F!$C$6:$O$994,13,FALSE)</f>
        <v>21651</v>
      </c>
      <c r="AM121" s="63">
        <f>VLOOKUP($C121,'ROP100'!$B$6:$P$565,15,FALSE)</f>
        <v>20000</v>
      </c>
      <c r="AN121" s="63">
        <f t="shared" si="27"/>
        <v>2672</v>
      </c>
      <c r="AO121" s="58">
        <f t="shared" si="28"/>
        <v>119914</v>
      </c>
      <c r="AP121" s="58">
        <f t="shared" si="29"/>
        <v>120000</v>
      </c>
    </row>
    <row r="122" spans="1:42" hidden="1" x14ac:dyDescent="0.35">
      <c r="A122" s="64">
        <f t="shared" si="30"/>
        <v>114</v>
      </c>
      <c r="B122" s="65" t="s">
        <v>1988</v>
      </c>
      <c r="C122" s="65" t="s">
        <v>1968</v>
      </c>
      <c r="D122" s="66">
        <f>VLOOKUP($C122,'End Stock 2024'!$B$7:$C$1030,2,FALSE)</f>
        <v>7667</v>
      </c>
      <c r="E122" s="63">
        <f>VLOOKUP($C122,ROP200F!$C$6:$O$994,2,FALSE)</f>
        <v>0</v>
      </c>
      <c r="F122" s="63">
        <f>VLOOKUP($C122,'ROP100'!$B$6:$P$565,4,FALSE)</f>
        <v>0</v>
      </c>
      <c r="G122" s="63">
        <f t="shared" si="16"/>
        <v>7667</v>
      </c>
      <c r="H122" s="63">
        <f>VLOOKUP($C122,ROP200F!$C$6:$O$994,3,FALSE)</f>
        <v>0</v>
      </c>
      <c r="I122" s="63">
        <f>VLOOKUP($C122,'ROP100'!$B$6:$P$565,5,FALSE)</f>
        <v>0</v>
      </c>
      <c r="J122" s="63">
        <f t="shared" si="17"/>
        <v>7667</v>
      </c>
      <c r="K122" s="63">
        <f>VLOOKUP($C122,ROP200F!$C$6:$O$994,4,FALSE)</f>
        <v>0</v>
      </c>
      <c r="L122" s="63">
        <f>VLOOKUP($C122,'ROP100'!$B$6:$P$565,6,FALSE)</f>
        <v>0</v>
      </c>
      <c r="M122" s="63">
        <f t="shared" si="18"/>
        <v>7667</v>
      </c>
      <c r="N122" s="63">
        <f>VLOOKUP($C122,ROP200F!$C$6:$O$994,5,FALSE)</f>
        <v>0</v>
      </c>
      <c r="O122" s="63">
        <f>VLOOKUP($C122,'ROP100'!$B$6:$P$565,7,FALSE)</f>
        <v>0</v>
      </c>
      <c r="P122" s="63">
        <f t="shared" si="19"/>
        <v>7667</v>
      </c>
      <c r="Q122" s="63">
        <f>VLOOKUP($C122,ROP200F!$C$6:$O$994,6,FALSE)</f>
        <v>0</v>
      </c>
      <c r="R122" s="63">
        <f>VLOOKUP($C122,'ROP100'!$B$6:$P$565,8,FALSE)</f>
        <v>0</v>
      </c>
      <c r="S122" s="63">
        <f t="shared" si="20"/>
        <v>7667</v>
      </c>
      <c r="T122" s="63">
        <f>VLOOKUP($C122,ROP200F!$C$6:$O$994,7,FALSE)</f>
        <v>7929</v>
      </c>
      <c r="U122" s="63">
        <f>VLOOKUP($C122,'ROP100'!$B$6:$P$565,9,FALSE)</f>
        <v>10000</v>
      </c>
      <c r="V122" s="63">
        <f t="shared" si="21"/>
        <v>9738</v>
      </c>
      <c r="W122" s="63">
        <f>VLOOKUP($C122,ROP200F!$C$6:$O$994,8,FALSE)</f>
        <v>0</v>
      </c>
      <c r="X122" s="63">
        <f>VLOOKUP($C122,'ROP100'!$B$6:$P$565,10,FALSE)</f>
        <v>0</v>
      </c>
      <c r="Y122" s="63">
        <f t="shared" si="22"/>
        <v>9738</v>
      </c>
      <c r="Z122" s="63">
        <f>VLOOKUP($C122,ROP200F!$C$6:$O$994,9,FALSE)</f>
        <v>0</v>
      </c>
      <c r="AA122" s="63">
        <f>VLOOKUP($C122,'ROP100'!$B$6:$P$565,11,FALSE)</f>
        <v>0</v>
      </c>
      <c r="AB122" s="63">
        <f t="shared" si="23"/>
        <v>9738</v>
      </c>
      <c r="AC122" s="63">
        <f>VLOOKUP($C122,ROP200F!$C$6:$O$994,10,FALSE)</f>
        <v>0</v>
      </c>
      <c r="AD122" s="63">
        <f>VLOOKUP($C122,'ROP100'!$B$6:$P$565,12,FALSE)</f>
        <v>0</v>
      </c>
      <c r="AE122" s="63">
        <f t="shared" si="24"/>
        <v>9738</v>
      </c>
      <c r="AF122" s="63">
        <f>VLOOKUP($C122,ROP200F!$C$6:$O$994,11,FALSE)</f>
        <v>0</v>
      </c>
      <c r="AG122" s="63">
        <f>VLOOKUP($C122,'ROP100'!$B$6:$P$565,13,FALSE)</f>
        <v>0</v>
      </c>
      <c r="AH122" s="63">
        <f t="shared" si="25"/>
        <v>9738</v>
      </c>
      <c r="AI122" s="63">
        <f>VLOOKUP($C122,ROP200F!$C$6:$O$994,12,FALSE)</f>
        <v>0</v>
      </c>
      <c r="AJ122" s="63">
        <f>VLOOKUP($C122,'ROP100'!$B$6:$P$565,14,FALSE)</f>
        <v>0</v>
      </c>
      <c r="AK122" s="63">
        <f t="shared" si="26"/>
        <v>9738</v>
      </c>
      <c r="AL122" s="63">
        <f>VLOOKUP($C122,ROP200F!$C$6:$O$994,13,FALSE)</f>
        <v>0</v>
      </c>
      <c r="AM122" s="63">
        <f>VLOOKUP($C122,'ROP100'!$B$6:$P$565,15,FALSE)</f>
        <v>0</v>
      </c>
      <c r="AN122" s="63">
        <f t="shared" si="27"/>
        <v>9738</v>
      </c>
      <c r="AO122" s="58">
        <f t="shared" si="28"/>
        <v>7929</v>
      </c>
      <c r="AP122" s="58">
        <f t="shared" si="29"/>
        <v>10000</v>
      </c>
    </row>
    <row r="123" spans="1:42" hidden="1" x14ac:dyDescent="0.35">
      <c r="A123" s="64">
        <f t="shared" si="30"/>
        <v>115</v>
      </c>
      <c r="B123" s="65" t="s">
        <v>108</v>
      </c>
      <c r="C123" s="65" t="s">
        <v>109</v>
      </c>
      <c r="D123" s="66">
        <f>VLOOKUP($C123,'End Stock 2024'!$B$7:$C$1030,2,FALSE)</f>
        <v>7978</v>
      </c>
      <c r="E123" s="63">
        <f>VLOOKUP($C123,ROP200F!$C$6:$O$994,2,FALSE)</f>
        <v>0</v>
      </c>
      <c r="F123" s="63">
        <f>VLOOKUP($C123,'ROP100'!$B$6:$P$565,4,FALSE)</f>
        <v>0</v>
      </c>
      <c r="G123" s="63">
        <f t="shared" si="16"/>
        <v>7978</v>
      </c>
      <c r="H123" s="63">
        <f>VLOOKUP($C123,ROP200F!$C$6:$O$994,3,FALSE)</f>
        <v>2643</v>
      </c>
      <c r="I123" s="63">
        <f>VLOOKUP($C123,'ROP100'!$B$6:$P$565,5,FALSE)</f>
        <v>10000</v>
      </c>
      <c r="J123" s="63">
        <f t="shared" si="17"/>
        <v>15335</v>
      </c>
      <c r="K123" s="63">
        <f>VLOOKUP($C123,ROP200F!$C$6:$O$994,4,FALSE)</f>
        <v>2643</v>
      </c>
      <c r="L123" s="63">
        <f>VLOOKUP($C123,'ROP100'!$B$6:$P$565,6,FALSE)</f>
        <v>0</v>
      </c>
      <c r="M123" s="63">
        <f t="shared" si="18"/>
        <v>12692</v>
      </c>
      <c r="N123" s="63">
        <f>VLOOKUP($C123,ROP200F!$C$6:$O$994,5,FALSE)</f>
        <v>0</v>
      </c>
      <c r="O123" s="63">
        <f>VLOOKUP($C123,'ROP100'!$B$6:$P$565,7,FALSE)</f>
        <v>0</v>
      </c>
      <c r="P123" s="63">
        <f t="shared" si="19"/>
        <v>12692</v>
      </c>
      <c r="Q123" s="63">
        <f>VLOOKUP($C123,ROP200F!$C$6:$O$994,6,FALSE)</f>
        <v>0</v>
      </c>
      <c r="R123" s="63">
        <f>VLOOKUP($C123,'ROP100'!$B$6:$P$565,8,FALSE)</f>
        <v>0</v>
      </c>
      <c r="S123" s="63">
        <f t="shared" si="20"/>
        <v>12692</v>
      </c>
      <c r="T123" s="63">
        <f>VLOOKUP($C123,ROP200F!$C$6:$O$994,7,FALSE)</f>
        <v>2643</v>
      </c>
      <c r="U123" s="63">
        <f>VLOOKUP($C123,'ROP100'!$B$6:$P$565,9,FALSE)</f>
        <v>0</v>
      </c>
      <c r="V123" s="63">
        <f t="shared" si="21"/>
        <v>10049</v>
      </c>
      <c r="W123" s="63">
        <f>VLOOKUP($C123,ROP200F!$C$6:$O$994,8,FALSE)</f>
        <v>0</v>
      </c>
      <c r="X123" s="63">
        <f>VLOOKUP($C123,'ROP100'!$B$6:$P$565,10,FALSE)</f>
        <v>0</v>
      </c>
      <c r="Y123" s="63">
        <f t="shared" si="22"/>
        <v>10049</v>
      </c>
      <c r="Z123" s="63">
        <f>VLOOKUP($C123,ROP200F!$C$6:$O$994,9,FALSE)</f>
        <v>2643</v>
      </c>
      <c r="AA123" s="63">
        <f>VLOOKUP($C123,'ROP100'!$B$6:$P$565,11,FALSE)</f>
        <v>10000</v>
      </c>
      <c r="AB123" s="63">
        <f t="shared" si="23"/>
        <v>17406</v>
      </c>
      <c r="AC123" s="63">
        <f>VLOOKUP($C123,ROP200F!$C$6:$O$994,10,FALSE)</f>
        <v>0</v>
      </c>
      <c r="AD123" s="63">
        <f>VLOOKUP($C123,'ROP100'!$B$6:$P$565,12,FALSE)</f>
        <v>0</v>
      </c>
      <c r="AE123" s="63">
        <f t="shared" si="24"/>
        <v>17406</v>
      </c>
      <c r="AF123" s="63">
        <f>VLOOKUP($C123,ROP200F!$C$6:$O$994,11,FALSE)</f>
        <v>0</v>
      </c>
      <c r="AG123" s="63">
        <f>VLOOKUP($C123,'ROP100'!$B$6:$P$565,13,FALSE)</f>
        <v>0</v>
      </c>
      <c r="AH123" s="63">
        <f t="shared" si="25"/>
        <v>17406</v>
      </c>
      <c r="AI123" s="63">
        <f>VLOOKUP($C123,ROP200F!$C$6:$O$994,12,FALSE)</f>
        <v>2643</v>
      </c>
      <c r="AJ123" s="63">
        <f>VLOOKUP($C123,'ROP100'!$B$6:$P$565,14,FALSE)</f>
        <v>0</v>
      </c>
      <c r="AK123" s="63">
        <f t="shared" si="26"/>
        <v>14763</v>
      </c>
      <c r="AL123" s="63">
        <f>VLOOKUP($C123,ROP200F!$C$6:$O$994,13,FALSE)</f>
        <v>2643</v>
      </c>
      <c r="AM123" s="63">
        <f>VLOOKUP($C123,'ROP100'!$B$6:$P$565,15,FALSE)</f>
        <v>0</v>
      </c>
      <c r="AN123" s="63">
        <f t="shared" si="27"/>
        <v>12120</v>
      </c>
      <c r="AO123" s="58">
        <f t="shared" si="28"/>
        <v>15858</v>
      </c>
      <c r="AP123" s="58">
        <f t="shared" si="29"/>
        <v>20000</v>
      </c>
    </row>
    <row r="124" spans="1:42" hidden="1" x14ac:dyDescent="0.35">
      <c r="A124" s="64">
        <f t="shared" si="30"/>
        <v>116</v>
      </c>
      <c r="B124" s="65" t="s">
        <v>110</v>
      </c>
      <c r="C124" s="65" t="s">
        <v>111</v>
      </c>
      <c r="D124" s="66">
        <f>VLOOKUP($C124,'End Stock 2024'!$B$7:$C$1030,2,FALSE)</f>
        <v>26314</v>
      </c>
      <c r="E124" s="63">
        <f>VLOOKUP($C124,ROP200F!$C$6:$O$994,2,FALSE)</f>
        <v>0</v>
      </c>
      <c r="F124" s="63">
        <f>VLOOKUP($C124,'ROP100'!$B$6:$P$565,4,FALSE)</f>
        <v>0</v>
      </c>
      <c r="G124" s="63">
        <f t="shared" si="16"/>
        <v>26314</v>
      </c>
      <c r="H124" s="63">
        <f>VLOOKUP($C124,ROP200F!$C$6:$O$994,3,FALSE)</f>
        <v>42294</v>
      </c>
      <c r="I124" s="63">
        <f>VLOOKUP($C124,'ROP100'!$B$6:$P$565,5,FALSE)</f>
        <v>50000</v>
      </c>
      <c r="J124" s="63">
        <f t="shared" si="17"/>
        <v>34020</v>
      </c>
      <c r="K124" s="63">
        <f>VLOOKUP($C124,ROP200F!$C$6:$O$994,4,FALSE)</f>
        <v>52868</v>
      </c>
      <c r="L124" s="63">
        <f>VLOOKUP($C124,'ROP100'!$B$6:$P$565,6,FALSE)</f>
        <v>50000</v>
      </c>
      <c r="M124" s="63">
        <f t="shared" si="18"/>
        <v>31152</v>
      </c>
      <c r="N124" s="63">
        <f>VLOOKUP($C124,ROP200F!$C$6:$O$994,5,FALSE)</f>
        <v>0</v>
      </c>
      <c r="O124" s="63">
        <f>VLOOKUP($C124,'ROP100'!$B$6:$P$565,7,FALSE)</f>
        <v>0</v>
      </c>
      <c r="P124" s="63">
        <f t="shared" si="19"/>
        <v>31152</v>
      </c>
      <c r="Q124" s="63">
        <f>VLOOKUP($C124,ROP200F!$C$6:$O$994,6,FALSE)</f>
        <v>52868</v>
      </c>
      <c r="R124" s="63">
        <f>VLOOKUP($C124,'ROP100'!$B$6:$P$565,8,FALSE)</f>
        <v>50000</v>
      </c>
      <c r="S124" s="63">
        <f t="shared" si="20"/>
        <v>28284</v>
      </c>
      <c r="T124" s="63">
        <f>VLOOKUP($C124,ROP200F!$C$6:$O$994,7,FALSE)</f>
        <v>47581</v>
      </c>
      <c r="U124" s="63">
        <f>VLOOKUP($C124,'ROP100'!$B$6:$P$565,9,FALSE)</f>
        <v>50000</v>
      </c>
      <c r="V124" s="63">
        <f t="shared" si="21"/>
        <v>30703</v>
      </c>
      <c r="W124" s="63">
        <f>VLOOKUP($C124,ROP200F!$C$6:$O$994,8,FALSE)</f>
        <v>0</v>
      </c>
      <c r="X124" s="63">
        <f>VLOOKUP($C124,'ROP100'!$B$6:$P$565,10,FALSE)</f>
        <v>0</v>
      </c>
      <c r="Y124" s="63">
        <f t="shared" si="22"/>
        <v>30703</v>
      </c>
      <c r="Z124" s="63">
        <f>VLOOKUP($C124,ROP200F!$C$6:$O$994,9,FALSE)</f>
        <v>58154</v>
      </c>
      <c r="AA124" s="63">
        <f>VLOOKUP($C124,'ROP100'!$B$6:$P$565,11,FALSE)</f>
        <v>60000</v>
      </c>
      <c r="AB124" s="63">
        <f t="shared" si="23"/>
        <v>32549</v>
      </c>
      <c r="AC124" s="63">
        <f>VLOOKUP($C124,ROP200F!$C$6:$O$994,10,FALSE)</f>
        <v>47581</v>
      </c>
      <c r="AD124" s="63">
        <f>VLOOKUP($C124,'ROP100'!$B$6:$P$565,12,FALSE)</f>
        <v>50000</v>
      </c>
      <c r="AE124" s="63">
        <f t="shared" si="24"/>
        <v>34968</v>
      </c>
      <c r="AF124" s="63">
        <f>VLOOKUP($C124,ROP200F!$C$6:$O$994,11,FALSE)</f>
        <v>0</v>
      </c>
      <c r="AG124" s="63">
        <f>VLOOKUP($C124,'ROP100'!$B$6:$P$565,13,FALSE)</f>
        <v>0</v>
      </c>
      <c r="AH124" s="63">
        <f t="shared" si="25"/>
        <v>34968</v>
      </c>
      <c r="AI124" s="63">
        <f>VLOOKUP($C124,ROP200F!$C$6:$O$994,12,FALSE)</f>
        <v>58154</v>
      </c>
      <c r="AJ124" s="63">
        <f>VLOOKUP($C124,'ROP100'!$B$6:$P$565,14,FALSE)</f>
        <v>60000</v>
      </c>
      <c r="AK124" s="63">
        <f t="shared" si="26"/>
        <v>36814</v>
      </c>
      <c r="AL124" s="63">
        <f>VLOOKUP($C124,ROP200F!$C$6:$O$994,13,FALSE)</f>
        <v>63441</v>
      </c>
      <c r="AM124" s="63">
        <f>VLOOKUP($C124,'ROP100'!$B$6:$P$565,15,FALSE)</f>
        <v>60000</v>
      </c>
      <c r="AN124" s="63">
        <f t="shared" si="27"/>
        <v>33373</v>
      </c>
      <c r="AO124" s="58">
        <f t="shared" si="28"/>
        <v>422941</v>
      </c>
      <c r="AP124" s="58">
        <f t="shared" si="29"/>
        <v>430000</v>
      </c>
    </row>
    <row r="125" spans="1:42" hidden="1" x14ac:dyDescent="0.35">
      <c r="A125" s="64">
        <f t="shared" si="30"/>
        <v>117</v>
      </c>
      <c r="B125" s="65" t="s">
        <v>112</v>
      </c>
      <c r="C125" s="65" t="s">
        <v>113</v>
      </c>
      <c r="D125" s="66">
        <f>VLOOKUP($C125,'End Stock 2024'!$B$7:$C$1030,2,FALSE)</f>
        <v>1681</v>
      </c>
      <c r="E125" s="63">
        <f>VLOOKUP($C125,ROP200F!$C$6:$O$994,2,FALSE)</f>
        <v>3554</v>
      </c>
      <c r="F125" s="63">
        <f>VLOOKUP($C125,'ROP100'!$B$6:$P$565,4,FALSE)</f>
        <v>10000</v>
      </c>
      <c r="G125" s="63">
        <f t="shared" si="16"/>
        <v>8127</v>
      </c>
      <c r="H125" s="63">
        <f>VLOOKUP($C125,ROP200F!$C$6:$O$994,3,FALSE)</f>
        <v>0</v>
      </c>
      <c r="I125" s="63">
        <f>VLOOKUP($C125,'ROP100'!$B$6:$P$565,5,FALSE)</f>
        <v>0</v>
      </c>
      <c r="J125" s="63">
        <f t="shared" si="17"/>
        <v>8127</v>
      </c>
      <c r="K125" s="63">
        <f>VLOOKUP($C125,ROP200F!$C$6:$O$994,4,FALSE)</f>
        <v>3544</v>
      </c>
      <c r="L125" s="63">
        <f>VLOOKUP($C125,'ROP100'!$B$6:$P$565,6,FALSE)</f>
        <v>0</v>
      </c>
      <c r="M125" s="63">
        <f t="shared" si="18"/>
        <v>4583</v>
      </c>
      <c r="N125" s="63">
        <f>VLOOKUP($C125,ROP200F!$C$6:$O$994,5,FALSE)</f>
        <v>0</v>
      </c>
      <c r="O125" s="63">
        <f>VLOOKUP($C125,'ROP100'!$B$6:$P$565,7,FALSE)</f>
        <v>0</v>
      </c>
      <c r="P125" s="63">
        <f t="shared" si="19"/>
        <v>4583</v>
      </c>
      <c r="Q125" s="63">
        <f>VLOOKUP($C125,ROP200F!$C$6:$O$994,6,FALSE)</f>
        <v>3321</v>
      </c>
      <c r="R125" s="63">
        <f>VLOOKUP($C125,'ROP100'!$B$6:$P$565,8,FALSE)</f>
        <v>10000</v>
      </c>
      <c r="S125" s="63">
        <f t="shared" si="20"/>
        <v>11262</v>
      </c>
      <c r="T125" s="63">
        <f>VLOOKUP($C125,ROP200F!$C$6:$O$994,7,FALSE)</f>
        <v>0</v>
      </c>
      <c r="U125" s="63">
        <f>VLOOKUP($C125,'ROP100'!$B$6:$P$565,9,FALSE)</f>
        <v>0</v>
      </c>
      <c r="V125" s="63">
        <f t="shared" si="21"/>
        <v>11262</v>
      </c>
      <c r="W125" s="63">
        <f>VLOOKUP($C125,ROP200F!$C$6:$O$994,8,FALSE)</f>
        <v>3148</v>
      </c>
      <c r="X125" s="63">
        <f>VLOOKUP($C125,'ROP100'!$B$6:$P$565,10,FALSE)</f>
        <v>0</v>
      </c>
      <c r="Y125" s="63">
        <f t="shared" si="22"/>
        <v>8114</v>
      </c>
      <c r="Z125" s="63">
        <f>VLOOKUP($C125,ROP200F!$C$6:$O$994,9,FALSE)</f>
        <v>0</v>
      </c>
      <c r="AA125" s="63">
        <f>VLOOKUP($C125,'ROP100'!$B$6:$P$565,11,FALSE)</f>
        <v>0</v>
      </c>
      <c r="AB125" s="63">
        <f t="shared" si="23"/>
        <v>8114</v>
      </c>
      <c r="AC125" s="63">
        <f>VLOOKUP($C125,ROP200F!$C$6:$O$994,10,FALSE)</f>
        <v>4458</v>
      </c>
      <c r="AD125" s="63">
        <f>VLOOKUP($C125,'ROP100'!$B$6:$P$565,12,FALSE)</f>
        <v>10000</v>
      </c>
      <c r="AE125" s="63">
        <f t="shared" si="24"/>
        <v>13656</v>
      </c>
      <c r="AF125" s="63">
        <f>VLOOKUP($C125,ROP200F!$C$6:$O$994,11,FALSE)</f>
        <v>0</v>
      </c>
      <c r="AG125" s="63">
        <f>VLOOKUP($C125,'ROP100'!$B$6:$P$565,13,FALSE)</f>
        <v>0</v>
      </c>
      <c r="AH125" s="63">
        <f t="shared" si="25"/>
        <v>13656</v>
      </c>
      <c r="AI125" s="63">
        <f>VLOOKUP($C125,ROP200F!$C$6:$O$994,12,FALSE)</f>
        <v>3433</v>
      </c>
      <c r="AJ125" s="63">
        <f>VLOOKUP($C125,'ROP100'!$B$6:$P$565,14,FALSE)</f>
        <v>0</v>
      </c>
      <c r="AK125" s="63">
        <f t="shared" si="26"/>
        <v>10223</v>
      </c>
      <c r="AL125" s="63">
        <f>VLOOKUP($C125,ROP200F!$C$6:$O$994,13,FALSE)</f>
        <v>0</v>
      </c>
      <c r="AM125" s="63">
        <f>VLOOKUP($C125,'ROP100'!$B$6:$P$565,15,FALSE)</f>
        <v>0</v>
      </c>
      <c r="AN125" s="63">
        <f t="shared" si="27"/>
        <v>10223</v>
      </c>
      <c r="AO125" s="58">
        <f t="shared" si="28"/>
        <v>21458</v>
      </c>
      <c r="AP125" s="58">
        <f t="shared" si="29"/>
        <v>30000</v>
      </c>
    </row>
    <row r="126" spans="1:42" hidden="1" x14ac:dyDescent="0.35">
      <c r="A126" s="64">
        <f t="shared" si="30"/>
        <v>118</v>
      </c>
      <c r="B126" s="65" t="s">
        <v>114</v>
      </c>
      <c r="C126" s="65" t="s">
        <v>115</v>
      </c>
      <c r="D126" s="66">
        <f>VLOOKUP($C126,'End Stock 2024'!$B$7:$C$1030,2,FALSE)</f>
        <v>8046</v>
      </c>
      <c r="E126" s="63">
        <f>VLOOKUP($C126,ROP200F!$C$6:$O$994,2,FALSE)</f>
        <v>738</v>
      </c>
      <c r="F126" s="63">
        <f>VLOOKUP($C126,'ROP100'!$B$6:$P$565,4,FALSE)</f>
        <v>10000</v>
      </c>
      <c r="G126" s="63">
        <f t="shared" si="16"/>
        <v>17308</v>
      </c>
      <c r="H126" s="63">
        <f>VLOOKUP($C126,ROP200F!$C$6:$O$994,3,FALSE)</f>
        <v>738</v>
      </c>
      <c r="I126" s="63">
        <f>VLOOKUP($C126,'ROP100'!$B$6:$P$565,5,FALSE)</f>
        <v>0</v>
      </c>
      <c r="J126" s="63">
        <f t="shared" si="17"/>
        <v>16570</v>
      </c>
      <c r="K126" s="63">
        <f>VLOOKUP($C126,ROP200F!$C$6:$O$994,4,FALSE)</f>
        <v>0</v>
      </c>
      <c r="L126" s="63">
        <f>VLOOKUP($C126,'ROP100'!$B$6:$P$565,6,FALSE)</f>
        <v>0</v>
      </c>
      <c r="M126" s="63">
        <f t="shared" si="18"/>
        <v>16570</v>
      </c>
      <c r="N126" s="63">
        <f>VLOOKUP($C126,ROP200F!$C$6:$O$994,5,FALSE)</f>
        <v>738</v>
      </c>
      <c r="O126" s="63">
        <f>VLOOKUP($C126,'ROP100'!$B$6:$P$565,7,FALSE)</f>
        <v>0</v>
      </c>
      <c r="P126" s="63">
        <f t="shared" si="19"/>
        <v>15832</v>
      </c>
      <c r="Q126" s="63">
        <f>VLOOKUP($C126,ROP200F!$C$6:$O$994,6,FALSE)</f>
        <v>0</v>
      </c>
      <c r="R126" s="63">
        <f>VLOOKUP($C126,'ROP100'!$B$6:$P$565,8,FALSE)</f>
        <v>0</v>
      </c>
      <c r="S126" s="63">
        <f t="shared" si="20"/>
        <v>15832</v>
      </c>
      <c r="T126" s="63">
        <f>VLOOKUP($C126,ROP200F!$C$6:$O$994,7,FALSE)</f>
        <v>738</v>
      </c>
      <c r="U126" s="63">
        <f>VLOOKUP($C126,'ROP100'!$B$6:$P$565,9,FALSE)</f>
        <v>0</v>
      </c>
      <c r="V126" s="63">
        <f t="shared" si="21"/>
        <v>15094</v>
      </c>
      <c r="W126" s="63">
        <f>VLOOKUP($C126,ROP200F!$C$6:$O$994,8,FALSE)</f>
        <v>738</v>
      </c>
      <c r="X126" s="63">
        <f>VLOOKUP($C126,'ROP100'!$B$6:$P$565,10,FALSE)</f>
        <v>0</v>
      </c>
      <c r="Y126" s="63">
        <f t="shared" si="22"/>
        <v>14356</v>
      </c>
      <c r="Z126" s="63">
        <f>VLOOKUP($C126,ROP200F!$C$6:$O$994,9,FALSE)</f>
        <v>0</v>
      </c>
      <c r="AA126" s="63">
        <f>VLOOKUP($C126,'ROP100'!$B$6:$P$565,11,FALSE)</f>
        <v>0</v>
      </c>
      <c r="AB126" s="63">
        <f t="shared" si="23"/>
        <v>14356</v>
      </c>
      <c r="AC126" s="63">
        <f>VLOOKUP($C126,ROP200F!$C$6:$O$994,10,FALSE)</f>
        <v>738</v>
      </c>
      <c r="AD126" s="63">
        <f>VLOOKUP($C126,'ROP100'!$B$6:$P$565,12,FALSE)</f>
        <v>0</v>
      </c>
      <c r="AE126" s="63">
        <f t="shared" si="24"/>
        <v>13618</v>
      </c>
      <c r="AF126" s="63">
        <f>VLOOKUP($C126,ROP200F!$C$6:$O$994,11,FALSE)</f>
        <v>0</v>
      </c>
      <c r="AG126" s="63">
        <f>VLOOKUP($C126,'ROP100'!$B$6:$P$565,13,FALSE)</f>
        <v>0</v>
      </c>
      <c r="AH126" s="63">
        <f t="shared" si="25"/>
        <v>13618</v>
      </c>
      <c r="AI126" s="63">
        <f>VLOOKUP($C126,ROP200F!$C$6:$O$994,12,FALSE)</f>
        <v>0</v>
      </c>
      <c r="AJ126" s="63">
        <f>VLOOKUP($C126,'ROP100'!$B$6:$P$565,14,FALSE)</f>
        <v>0</v>
      </c>
      <c r="AK126" s="63">
        <f t="shared" si="26"/>
        <v>13618</v>
      </c>
      <c r="AL126" s="63">
        <f>VLOOKUP($C126,ROP200F!$C$6:$O$994,13,FALSE)</f>
        <v>738</v>
      </c>
      <c r="AM126" s="63">
        <f>VLOOKUP($C126,'ROP100'!$B$6:$P$565,15,FALSE)</f>
        <v>0</v>
      </c>
      <c r="AN126" s="63">
        <f t="shared" si="27"/>
        <v>12880</v>
      </c>
      <c r="AO126" s="58">
        <f t="shared" si="28"/>
        <v>5166</v>
      </c>
      <c r="AP126" s="58">
        <f t="shared" si="29"/>
        <v>10000</v>
      </c>
    </row>
    <row r="127" spans="1:42" hidden="1" x14ac:dyDescent="0.35">
      <c r="A127" s="64">
        <f t="shared" si="30"/>
        <v>119</v>
      </c>
      <c r="B127" s="65" t="s">
        <v>116</v>
      </c>
      <c r="C127" s="65" t="s">
        <v>117</v>
      </c>
      <c r="D127" s="66">
        <f>VLOOKUP($C127,'End Stock 2024'!$B$7:$C$1030,2,FALSE)</f>
        <v>100792</v>
      </c>
      <c r="E127" s="63">
        <f>VLOOKUP($C127,ROP200F!$C$6:$O$994,2,FALSE)</f>
        <v>428240</v>
      </c>
      <c r="F127" s="63">
        <f>VLOOKUP($C127,'ROP100'!$B$6:$P$565,4,FALSE)</f>
        <v>450036</v>
      </c>
      <c r="G127" s="63">
        <f t="shared" si="16"/>
        <v>122588</v>
      </c>
      <c r="H127" s="63">
        <f>VLOOKUP($C127,ROP200F!$C$6:$O$994,3,FALSE)</f>
        <v>428240</v>
      </c>
      <c r="I127" s="63">
        <f>VLOOKUP($C127,'ROP100'!$B$6:$P$565,5,FALSE)</f>
        <v>450036</v>
      </c>
      <c r="J127" s="63">
        <f t="shared" si="17"/>
        <v>144384</v>
      </c>
      <c r="K127" s="63">
        <f>VLOOKUP($C127,ROP200F!$C$6:$O$994,4,FALSE)</f>
        <v>428240</v>
      </c>
      <c r="L127" s="63">
        <f>VLOOKUP($C127,'ROP100'!$B$6:$P$565,6,FALSE)</f>
        <v>400032</v>
      </c>
      <c r="M127" s="63">
        <f t="shared" si="18"/>
        <v>116176</v>
      </c>
      <c r="N127" s="63">
        <f>VLOOKUP($C127,ROP200F!$C$6:$O$994,5,FALSE)</f>
        <v>214120</v>
      </c>
      <c r="O127" s="63">
        <f>VLOOKUP($C127,'ROP100'!$B$6:$P$565,7,FALSE)</f>
        <v>200016</v>
      </c>
      <c r="P127" s="63">
        <f t="shared" si="19"/>
        <v>102072</v>
      </c>
      <c r="Q127" s="63">
        <f>VLOOKUP($C127,ROP200F!$C$6:$O$994,6,FALSE)</f>
        <v>428240</v>
      </c>
      <c r="R127" s="63">
        <f>VLOOKUP($C127,'ROP100'!$B$6:$P$565,8,FALSE)</f>
        <v>450036</v>
      </c>
      <c r="S127" s="63">
        <f t="shared" si="20"/>
        <v>123868</v>
      </c>
      <c r="T127" s="63">
        <f>VLOOKUP($C127,ROP200F!$C$6:$O$994,7,FALSE)</f>
        <v>214120</v>
      </c>
      <c r="U127" s="63">
        <f>VLOOKUP($C127,'ROP100'!$B$6:$P$565,9,FALSE)</f>
        <v>200016</v>
      </c>
      <c r="V127" s="63">
        <f t="shared" si="21"/>
        <v>109764</v>
      </c>
      <c r="W127" s="63">
        <f>VLOOKUP($C127,ROP200F!$C$6:$O$994,8,FALSE)</f>
        <v>428240</v>
      </c>
      <c r="X127" s="63">
        <f>VLOOKUP($C127,'ROP100'!$B$6:$P$565,10,FALSE)</f>
        <v>450036</v>
      </c>
      <c r="Y127" s="63">
        <f t="shared" si="22"/>
        <v>131560</v>
      </c>
      <c r="Z127" s="63">
        <f>VLOOKUP($C127,ROP200F!$C$6:$O$994,9,FALSE)</f>
        <v>428240</v>
      </c>
      <c r="AA127" s="63">
        <f>VLOOKUP($C127,'ROP100'!$B$6:$P$565,11,FALSE)</f>
        <v>450036</v>
      </c>
      <c r="AB127" s="63">
        <f t="shared" si="23"/>
        <v>153356</v>
      </c>
      <c r="AC127" s="63">
        <f>VLOOKUP($C127,ROP200F!$C$6:$O$994,10,FALSE)</f>
        <v>428240</v>
      </c>
      <c r="AD127" s="63">
        <f>VLOOKUP($C127,'ROP100'!$B$6:$P$565,12,FALSE)</f>
        <v>400032</v>
      </c>
      <c r="AE127" s="63">
        <f t="shared" si="24"/>
        <v>125148</v>
      </c>
      <c r="AF127" s="63">
        <f>VLOOKUP($C127,ROP200F!$C$6:$O$994,11,FALSE)</f>
        <v>428240</v>
      </c>
      <c r="AG127" s="63">
        <f>VLOOKUP($C127,'ROP100'!$B$6:$P$565,13,FALSE)</f>
        <v>450036</v>
      </c>
      <c r="AH127" s="63">
        <f t="shared" si="25"/>
        <v>146944</v>
      </c>
      <c r="AI127" s="63">
        <f>VLOOKUP($C127,ROP200F!$C$6:$O$994,12,FALSE)</f>
        <v>428240</v>
      </c>
      <c r="AJ127" s="63">
        <f>VLOOKUP($C127,'ROP100'!$B$6:$P$565,14,FALSE)</f>
        <v>400032</v>
      </c>
      <c r="AK127" s="63">
        <f t="shared" si="26"/>
        <v>118736</v>
      </c>
      <c r="AL127" s="63">
        <f>VLOOKUP($C127,ROP200F!$C$6:$O$994,13,FALSE)</f>
        <v>214120</v>
      </c>
      <c r="AM127" s="63">
        <f>VLOOKUP($C127,'ROP100'!$B$6:$P$565,15,FALSE)</f>
        <v>200016</v>
      </c>
      <c r="AN127" s="63">
        <f t="shared" si="27"/>
        <v>104632</v>
      </c>
      <c r="AO127" s="58">
        <f t="shared" si="28"/>
        <v>4496520</v>
      </c>
      <c r="AP127" s="58">
        <f t="shared" si="29"/>
        <v>4500360</v>
      </c>
    </row>
    <row r="128" spans="1:42" hidden="1" x14ac:dyDescent="0.35">
      <c r="A128" s="64">
        <f t="shared" si="30"/>
        <v>120</v>
      </c>
      <c r="B128" s="65" t="s">
        <v>118</v>
      </c>
      <c r="C128" s="65" t="s">
        <v>119</v>
      </c>
      <c r="D128" s="66">
        <f>VLOOKUP($C128,'End Stock 2024'!$B$7:$C$1030,2,FALSE)</f>
        <v>3633</v>
      </c>
      <c r="E128" s="63">
        <f>VLOOKUP($C128,ROP200F!$C$6:$O$994,2,FALSE)</f>
        <v>4461</v>
      </c>
      <c r="F128" s="63">
        <f>VLOOKUP($C128,'ROP100'!$B$6:$P$565,4,FALSE)</f>
        <v>10000</v>
      </c>
      <c r="G128" s="63">
        <f t="shared" si="16"/>
        <v>9172</v>
      </c>
      <c r="H128" s="63">
        <f>VLOOKUP($C128,ROP200F!$C$6:$O$994,3,FALSE)</f>
        <v>4461</v>
      </c>
      <c r="I128" s="63">
        <f>VLOOKUP($C128,'ROP100'!$B$6:$P$565,5,FALSE)</f>
        <v>0</v>
      </c>
      <c r="J128" s="63">
        <f t="shared" si="17"/>
        <v>4711</v>
      </c>
      <c r="K128" s="63">
        <f>VLOOKUP($C128,ROP200F!$C$6:$O$994,4,FALSE)</f>
        <v>4461</v>
      </c>
      <c r="L128" s="63">
        <f>VLOOKUP($C128,'ROP100'!$B$6:$P$565,6,FALSE)</f>
        <v>10000</v>
      </c>
      <c r="M128" s="63">
        <f t="shared" si="18"/>
        <v>10250</v>
      </c>
      <c r="N128" s="63">
        <f>VLOOKUP($C128,ROP200F!$C$6:$O$994,5,FALSE)</f>
        <v>2230</v>
      </c>
      <c r="O128" s="63">
        <f>VLOOKUP($C128,'ROP100'!$B$6:$P$565,7,FALSE)</f>
        <v>0</v>
      </c>
      <c r="P128" s="63">
        <f t="shared" si="19"/>
        <v>8020</v>
      </c>
      <c r="Q128" s="63">
        <f>VLOOKUP($C128,ROP200F!$C$6:$O$994,6,FALSE)</f>
        <v>4461</v>
      </c>
      <c r="R128" s="63">
        <f>VLOOKUP($C128,'ROP100'!$B$6:$P$565,8,FALSE)</f>
        <v>10000</v>
      </c>
      <c r="S128" s="63">
        <f t="shared" si="20"/>
        <v>13559</v>
      </c>
      <c r="T128" s="63">
        <f>VLOOKUP($C128,ROP200F!$C$6:$O$994,7,FALSE)</f>
        <v>2230</v>
      </c>
      <c r="U128" s="63">
        <f>VLOOKUP($C128,'ROP100'!$B$6:$P$565,9,FALSE)</f>
        <v>0</v>
      </c>
      <c r="V128" s="63">
        <f t="shared" si="21"/>
        <v>11329</v>
      </c>
      <c r="W128" s="63">
        <f>VLOOKUP($C128,ROP200F!$C$6:$O$994,8,FALSE)</f>
        <v>4461</v>
      </c>
      <c r="X128" s="63">
        <f>VLOOKUP($C128,'ROP100'!$B$6:$P$565,10,FALSE)</f>
        <v>0</v>
      </c>
      <c r="Y128" s="63">
        <f t="shared" si="22"/>
        <v>6868</v>
      </c>
      <c r="Z128" s="63">
        <f>VLOOKUP($C128,ROP200F!$C$6:$O$994,9,FALSE)</f>
        <v>4461</v>
      </c>
      <c r="AA128" s="63">
        <f>VLOOKUP($C128,'ROP100'!$B$6:$P$565,11,FALSE)</f>
        <v>10000</v>
      </c>
      <c r="AB128" s="63">
        <f t="shared" si="23"/>
        <v>12407</v>
      </c>
      <c r="AC128" s="63">
        <f>VLOOKUP($C128,ROP200F!$C$6:$O$994,10,FALSE)</f>
        <v>4461</v>
      </c>
      <c r="AD128" s="63">
        <f>VLOOKUP($C128,'ROP100'!$B$6:$P$565,12,FALSE)</f>
        <v>0</v>
      </c>
      <c r="AE128" s="63">
        <f t="shared" si="24"/>
        <v>7946</v>
      </c>
      <c r="AF128" s="63">
        <f>VLOOKUP($C128,ROP200F!$C$6:$O$994,11,FALSE)</f>
        <v>4461</v>
      </c>
      <c r="AG128" s="63">
        <f>VLOOKUP($C128,'ROP100'!$B$6:$P$565,13,FALSE)</f>
        <v>10000</v>
      </c>
      <c r="AH128" s="63">
        <f t="shared" si="25"/>
        <v>13485</v>
      </c>
      <c r="AI128" s="63">
        <f>VLOOKUP($C128,ROP200F!$C$6:$O$994,12,FALSE)</f>
        <v>4461</v>
      </c>
      <c r="AJ128" s="63">
        <f>VLOOKUP($C128,'ROP100'!$B$6:$P$565,14,FALSE)</f>
        <v>0</v>
      </c>
      <c r="AK128" s="63">
        <f t="shared" si="26"/>
        <v>9024</v>
      </c>
      <c r="AL128" s="63">
        <f>VLOOKUP($C128,ROP200F!$C$6:$O$994,13,FALSE)</f>
        <v>2230</v>
      </c>
      <c r="AM128" s="63">
        <f>VLOOKUP($C128,'ROP100'!$B$6:$P$565,15,FALSE)</f>
        <v>0</v>
      </c>
      <c r="AN128" s="63">
        <f t="shared" si="27"/>
        <v>6794</v>
      </c>
      <c r="AO128" s="58">
        <f t="shared" si="28"/>
        <v>46839</v>
      </c>
      <c r="AP128" s="58">
        <f t="shared" si="29"/>
        <v>50000</v>
      </c>
    </row>
    <row r="129" spans="1:42" s="102" customFormat="1" hidden="1" x14ac:dyDescent="0.35">
      <c r="A129" s="97">
        <f t="shared" si="30"/>
        <v>121</v>
      </c>
      <c r="B129" s="98" t="s">
        <v>120</v>
      </c>
      <c r="C129" s="98" t="s">
        <v>121</v>
      </c>
      <c r="D129" s="99">
        <f>VLOOKUP($C129,'End Stock 2024'!$B$7:$C$1030,2,FALSE)</f>
        <v>27061</v>
      </c>
      <c r="E129" s="100">
        <f>VLOOKUP($C129,ROP200F!$C$6:$O$994,2,FALSE)</f>
        <v>20389</v>
      </c>
      <c r="F129" s="100">
        <f>VLOOKUP($C129,'ROP100'!$B$6:$P$565,4,FALSE)</f>
        <v>50000</v>
      </c>
      <c r="G129" s="100">
        <f t="shared" si="16"/>
        <v>56672</v>
      </c>
      <c r="H129" s="100">
        <f>VLOOKUP($C129,ROP200F!$C$6:$O$994,3,FALSE)</f>
        <v>21589</v>
      </c>
      <c r="I129" s="100">
        <f>VLOOKUP($C129,'ROP100'!$B$6:$P$565,5,FALSE)</f>
        <v>0</v>
      </c>
      <c r="J129" s="100">
        <f t="shared" si="17"/>
        <v>35083</v>
      </c>
      <c r="K129" s="100">
        <f>VLOOKUP($C129,ROP200F!$C$6:$O$994,4,FALSE)</f>
        <v>28785</v>
      </c>
      <c r="L129" s="100">
        <f>VLOOKUP($C129,'ROP100'!$B$6:$P$565,6,FALSE)</f>
        <v>0</v>
      </c>
      <c r="M129" s="100">
        <f t="shared" si="18"/>
        <v>6298</v>
      </c>
      <c r="N129" s="100">
        <f>VLOOKUP($C129,ROP200F!$C$6:$O$994,5,FALSE)</f>
        <v>20389</v>
      </c>
      <c r="O129" s="100">
        <f>VLOOKUP($C129,'ROP100'!$B$6:$P$565,7,FALSE)</f>
        <v>50000</v>
      </c>
      <c r="P129" s="100">
        <f t="shared" si="19"/>
        <v>35909</v>
      </c>
      <c r="Q129" s="100">
        <f>VLOOKUP($C129,ROP200F!$C$6:$O$994,6,FALSE)</f>
        <v>27586</v>
      </c>
      <c r="R129" s="100">
        <f>VLOOKUP($C129,'ROP100'!$B$6:$P$565,8,FALSE)</f>
        <v>0</v>
      </c>
      <c r="S129" s="100">
        <f t="shared" si="20"/>
        <v>8323</v>
      </c>
      <c r="T129" s="100">
        <f>VLOOKUP($C129,ROP200F!$C$6:$O$994,7,FALSE)</f>
        <v>22788</v>
      </c>
      <c r="U129" s="100">
        <f>VLOOKUP($C129,'ROP100'!$B$6:$P$565,9,FALSE)</f>
        <v>60000</v>
      </c>
      <c r="V129" s="100">
        <f t="shared" si="21"/>
        <v>45535</v>
      </c>
      <c r="W129" s="100">
        <f>VLOOKUP($C129,ROP200F!$C$6:$O$994,8,FALSE)</f>
        <v>35981</v>
      </c>
      <c r="X129" s="100">
        <f>VLOOKUP($C129,'ROP100'!$B$6:$P$565,10,FALSE)</f>
        <v>0</v>
      </c>
      <c r="Y129" s="100">
        <f t="shared" si="22"/>
        <v>9554</v>
      </c>
      <c r="Z129" s="100">
        <f>VLOOKUP($C129,ROP200F!$C$6:$O$994,9,FALSE)</f>
        <v>27586</v>
      </c>
      <c r="AA129" s="100">
        <f>VLOOKUP($C129,'ROP100'!$B$6:$P$565,11,FALSE)</f>
        <v>60000</v>
      </c>
      <c r="AB129" s="100">
        <f t="shared" si="23"/>
        <v>41968</v>
      </c>
      <c r="AC129" s="100">
        <f>VLOOKUP($C129,ROP200F!$C$6:$O$994,10,FALSE)</f>
        <v>27586</v>
      </c>
      <c r="AD129" s="100">
        <f>VLOOKUP($C129,'ROP100'!$B$6:$P$565,12,FALSE)</f>
        <v>0</v>
      </c>
      <c r="AE129" s="100">
        <f t="shared" si="24"/>
        <v>14382</v>
      </c>
      <c r="AF129" s="100">
        <f>VLOOKUP($C129,ROP200F!$C$6:$O$994,11,FALSE)</f>
        <v>32383</v>
      </c>
      <c r="AG129" s="100">
        <f>VLOOKUP($C129,'ROP100'!$B$6:$P$565,13,FALSE)</f>
        <v>60000</v>
      </c>
      <c r="AH129" s="100">
        <f t="shared" si="25"/>
        <v>41999</v>
      </c>
      <c r="AI129" s="100">
        <f>VLOOKUP($C129,ROP200F!$C$6:$O$994,12,FALSE)</f>
        <v>33583</v>
      </c>
      <c r="AJ129" s="100">
        <f>VLOOKUP($C129,'ROP100'!$B$6:$P$565,14,FALSE)</f>
        <v>0</v>
      </c>
      <c r="AK129" s="100">
        <f t="shared" si="26"/>
        <v>8416</v>
      </c>
      <c r="AL129" s="100">
        <f>VLOOKUP($C129,ROP200F!$C$6:$O$994,13,FALSE)</f>
        <v>31184</v>
      </c>
      <c r="AM129" s="100">
        <f>VLOOKUP($C129,'ROP100'!$B$6:$P$565,15,FALSE)</f>
        <v>50000</v>
      </c>
      <c r="AN129" s="100">
        <f t="shared" si="27"/>
        <v>27232</v>
      </c>
      <c r="AO129" s="101">
        <f t="shared" si="28"/>
        <v>329829</v>
      </c>
      <c r="AP129" s="101">
        <f t="shared" si="29"/>
        <v>330000</v>
      </c>
    </row>
    <row r="130" spans="1:42" hidden="1" x14ac:dyDescent="0.35">
      <c r="A130" s="64">
        <f t="shared" si="30"/>
        <v>122</v>
      </c>
      <c r="B130" s="65" t="s">
        <v>122</v>
      </c>
      <c r="C130" s="65" t="s">
        <v>123</v>
      </c>
      <c r="D130" s="66">
        <f>VLOOKUP($C130,'End Stock 2024'!$B$7:$C$1030,2,FALSE)</f>
        <v>5983</v>
      </c>
      <c r="E130" s="63">
        <f>VLOOKUP($C130,ROP200F!$C$6:$O$994,2,FALSE)</f>
        <v>1474</v>
      </c>
      <c r="F130" s="63">
        <f>VLOOKUP($C130,'ROP100'!$B$6:$P$565,4,FALSE)</f>
        <v>12000</v>
      </c>
      <c r="G130" s="63">
        <f t="shared" si="16"/>
        <v>16509</v>
      </c>
      <c r="H130" s="63">
        <f>VLOOKUP($C130,ROP200F!$C$6:$O$994,3,FALSE)</f>
        <v>737</v>
      </c>
      <c r="I130" s="63">
        <f>VLOOKUP($C130,'ROP100'!$B$6:$P$565,5,FALSE)</f>
        <v>0</v>
      </c>
      <c r="J130" s="63">
        <f t="shared" si="17"/>
        <v>15772</v>
      </c>
      <c r="K130" s="63">
        <f>VLOOKUP($C130,ROP200F!$C$6:$O$994,4,FALSE)</f>
        <v>1474</v>
      </c>
      <c r="L130" s="63">
        <f>VLOOKUP($C130,'ROP100'!$B$6:$P$565,6,FALSE)</f>
        <v>0</v>
      </c>
      <c r="M130" s="63">
        <f t="shared" si="18"/>
        <v>14298</v>
      </c>
      <c r="N130" s="63">
        <f>VLOOKUP($C130,ROP200F!$C$6:$O$994,5,FALSE)</f>
        <v>737</v>
      </c>
      <c r="O130" s="63">
        <f>VLOOKUP($C130,'ROP100'!$B$6:$P$565,7,FALSE)</f>
        <v>0</v>
      </c>
      <c r="P130" s="63">
        <f t="shared" si="19"/>
        <v>13561</v>
      </c>
      <c r="Q130" s="63">
        <f>VLOOKUP($C130,ROP200F!$C$6:$O$994,6,FALSE)</f>
        <v>0</v>
      </c>
      <c r="R130" s="63">
        <f>VLOOKUP($C130,'ROP100'!$B$6:$P$565,8,FALSE)</f>
        <v>0</v>
      </c>
      <c r="S130" s="63">
        <f t="shared" si="20"/>
        <v>13561</v>
      </c>
      <c r="T130" s="63">
        <f>VLOOKUP($C130,ROP200F!$C$6:$O$994,7,FALSE)</f>
        <v>737</v>
      </c>
      <c r="U130" s="63">
        <f>VLOOKUP($C130,'ROP100'!$B$6:$P$565,9,FALSE)</f>
        <v>0</v>
      </c>
      <c r="V130" s="63">
        <f t="shared" si="21"/>
        <v>12824</v>
      </c>
      <c r="W130" s="63">
        <f>VLOOKUP($C130,ROP200F!$C$6:$O$994,8,FALSE)</f>
        <v>737</v>
      </c>
      <c r="X130" s="63">
        <f>VLOOKUP($C130,'ROP100'!$B$6:$P$565,10,FALSE)</f>
        <v>0</v>
      </c>
      <c r="Y130" s="63">
        <f t="shared" si="22"/>
        <v>12087</v>
      </c>
      <c r="Z130" s="63">
        <f>VLOOKUP($C130,ROP200F!$C$6:$O$994,9,FALSE)</f>
        <v>1474</v>
      </c>
      <c r="AA130" s="63">
        <f>VLOOKUP($C130,'ROP100'!$B$6:$P$565,11,FALSE)</f>
        <v>0</v>
      </c>
      <c r="AB130" s="63">
        <f t="shared" si="23"/>
        <v>10613</v>
      </c>
      <c r="AC130" s="63">
        <f>VLOOKUP($C130,ROP200F!$C$6:$O$994,10,FALSE)</f>
        <v>737</v>
      </c>
      <c r="AD130" s="63">
        <f>VLOOKUP($C130,'ROP100'!$B$6:$P$565,12,FALSE)</f>
        <v>0</v>
      </c>
      <c r="AE130" s="63">
        <f t="shared" si="24"/>
        <v>9876</v>
      </c>
      <c r="AF130" s="63">
        <f>VLOOKUP($C130,ROP200F!$C$6:$O$994,11,FALSE)</f>
        <v>1474</v>
      </c>
      <c r="AG130" s="63">
        <f>VLOOKUP($C130,'ROP100'!$B$6:$P$565,13,FALSE)</f>
        <v>0</v>
      </c>
      <c r="AH130" s="63">
        <f t="shared" si="25"/>
        <v>8402</v>
      </c>
      <c r="AI130" s="63">
        <f>VLOOKUP($C130,ROP200F!$C$6:$O$994,12,FALSE)</f>
        <v>0</v>
      </c>
      <c r="AJ130" s="63">
        <f>VLOOKUP($C130,'ROP100'!$B$6:$P$565,14,FALSE)</f>
        <v>0</v>
      </c>
      <c r="AK130" s="63">
        <f t="shared" si="26"/>
        <v>8402</v>
      </c>
      <c r="AL130" s="63">
        <f>VLOOKUP($C130,ROP200F!$C$6:$O$994,13,FALSE)</f>
        <v>737</v>
      </c>
      <c r="AM130" s="63">
        <f>VLOOKUP($C130,'ROP100'!$B$6:$P$565,15,FALSE)</f>
        <v>0</v>
      </c>
      <c r="AN130" s="63">
        <f t="shared" si="27"/>
        <v>7665</v>
      </c>
      <c r="AO130" s="58">
        <f t="shared" si="28"/>
        <v>10318</v>
      </c>
      <c r="AP130" s="58">
        <f t="shared" si="29"/>
        <v>12000</v>
      </c>
    </row>
    <row r="131" spans="1:42" hidden="1" x14ac:dyDescent="0.35">
      <c r="A131" s="64">
        <f t="shared" si="30"/>
        <v>123</v>
      </c>
      <c r="B131" s="65" t="s">
        <v>124</v>
      </c>
      <c r="C131" s="65" t="s">
        <v>125</v>
      </c>
      <c r="D131" s="66">
        <f>VLOOKUP($C131,'End Stock 2024'!$B$7:$C$1030,2,FALSE)</f>
        <v>0</v>
      </c>
      <c r="E131" s="63">
        <f>VLOOKUP($C131,ROP200F!$C$6:$O$994,2,FALSE)</f>
        <v>4461</v>
      </c>
      <c r="F131" s="63">
        <f>VLOOKUP($C131,'ROP100'!$B$6:$P$565,4,FALSE)</f>
        <v>12000</v>
      </c>
      <c r="G131" s="63">
        <f t="shared" si="16"/>
        <v>7539</v>
      </c>
      <c r="H131" s="63">
        <f>VLOOKUP($C131,ROP200F!$C$6:$O$994,3,FALSE)</f>
        <v>2230</v>
      </c>
      <c r="I131" s="63">
        <f>VLOOKUP($C131,'ROP100'!$B$6:$P$565,5,FALSE)</f>
        <v>0</v>
      </c>
      <c r="J131" s="63">
        <f t="shared" si="17"/>
        <v>5309</v>
      </c>
      <c r="K131" s="63">
        <f>VLOOKUP($C131,ROP200F!$C$6:$O$994,4,FALSE)</f>
        <v>2230</v>
      </c>
      <c r="L131" s="63">
        <f>VLOOKUP($C131,'ROP100'!$B$6:$P$565,6,FALSE)</f>
        <v>0</v>
      </c>
      <c r="M131" s="63">
        <f t="shared" si="18"/>
        <v>3079</v>
      </c>
      <c r="N131" s="63">
        <f>VLOOKUP($C131,ROP200F!$C$6:$O$994,5,FALSE)</f>
        <v>2230</v>
      </c>
      <c r="O131" s="63">
        <f>VLOOKUP($C131,'ROP100'!$B$6:$P$565,7,FALSE)</f>
        <v>0</v>
      </c>
      <c r="P131" s="63">
        <f t="shared" si="19"/>
        <v>849</v>
      </c>
      <c r="Q131" s="63">
        <f>VLOOKUP($C131,ROP200F!$C$6:$O$994,6,FALSE)</f>
        <v>0</v>
      </c>
      <c r="R131" s="63">
        <f>VLOOKUP($C131,'ROP100'!$B$6:$P$565,8,FALSE)</f>
        <v>0</v>
      </c>
      <c r="S131" s="63">
        <f t="shared" si="20"/>
        <v>849</v>
      </c>
      <c r="T131" s="63">
        <f>VLOOKUP($C131,ROP200F!$C$6:$O$994,7,FALSE)</f>
        <v>2230</v>
      </c>
      <c r="U131" s="63">
        <f>VLOOKUP($C131,'ROP100'!$B$6:$P$565,9,FALSE)</f>
        <v>14000</v>
      </c>
      <c r="V131" s="63">
        <f t="shared" si="21"/>
        <v>12619</v>
      </c>
      <c r="W131" s="63">
        <f>VLOOKUP($C131,ROP200F!$C$6:$O$994,8,FALSE)</f>
        <v>2230</v>
      </c>
      <c r="X131" s="63">
        <f>VLOOKUP($C131,'ROP100'!$B$6:$P$565,10,FALSE)</f>
        <v>0</v>
      </c>
      <c r="Y131" s="63">
        <f t="shared" si="22"/>
        <v>10389</v>
      </c>
      <c r="Z131" s="63">
        <f>VLOOKUP($C131,ROP200F!$C$6:$O$994,9,FALSE)</f>
        <v>2230</v>
      </c>
      <c r="AA131" s="63">
        <f>VLOOKUP($C131,'ROP100'!$B$6:$P$565,11,FALSE)</f>
        <v>0</v>
      </c>
      <c r="AB131" s="63">
        <f t="shared" si="23"/>
        <v>8159</v>
      </c>
      <c r="AC131" s="63">
        <f>VLOOKUP($C131,ROP200F!$C$6:$O$994,10,FALSE)</f>
        <v>2230</v>
      </c>
      <c r="AD131" s="63">
        <f>VLOOKUP($C131,'ROP100'!$B$6:$P$565,12,FALSE)</f>
        <v>0</v>
      </c>
      <c r="AE131" s="63">
        <f t="shared" si="24"/>
        <v>5929</v>
      </c>
      <c r="AF131" s="63">
        <f>VLOOKUP($C131,ROP200F!$C$6:$O$994,11,FALSE)</f>
        <v>2230</v>
      </c>
      <c r="AG131" s="63">
        <f>VLOOKUP($C131,'ROP100'!$B$6:$P$565,13,FALSE)</f>
        <v>0</v>
      </c>
      <c r="AH131" s="63">
        <f t="shared" si="25"/>
        <v>3699</v>
      </c>
      <c r="AI131" s="63">
        <f>VLOOKUP($C131,ROP200F!$C$6:$O$994,12,FALSE)</f>
        <v>0</v>
      </c>
      <c r="AJ131" s="63">
        <f>VLOOKUP($C131,'ROP100'!$B$6:$P$565,14,FALSE)</f>
        <v>0</v>
      </c>
      <c r="AK131" s="63">
        <f t="shared" si="26"/>
        <v>3699</v>
      </c>
      <c r="AL131" s="63">
        <f>VLOOKUP($C131,ROP200F!$C$6:$O$994,13,FALSE)</f>
        <v>2230</v>
      </c>
      <c r="AM131" s="63">
        <f>VLOOKUP($C131,'ROP100'!$B$6:$P$565,15,FALSE)</f>
        <v>0</v>
      </c>
      <c r="AN131" s="63">
        <f t="shared" si="27"/>
        <v>1469</v>
      </c>
      <c r="AO131" s="58">
        <f t="shared" si="28"/>
        <v>24531</v>
      </c>
      <c r="AP131" s="58">
        <f t="shared" si="29"/>
        <v>26000</v>
      </c>
    </row>
    <row r="132" spans="1:42" hidden="1" x14ac:dyDescent="0.35">
      <c r="A132" s="64">
        <f t="shared" si="30"/>
        <v>124</v>
      </c>
      <c r="B132" s="65" t="s">
        <v>120</v>
      </c>
      <c r="C132" s="65" t="s">
        <v>126</v>
      </c>
      <c r="D132" s="66">
        <f>VLOOKUP($C132,'End Stock 2024'!$B$7:$C$1030,2,FALSE)</f>
        <v>13801</v>
      </c>
      <c r="E132" s="63">
        <f>VLOOKUP($C132,ROP200F!$C$6:$O$994,2,FALSE)</f>
        <v>0</v>
      </c>
      <c r="F132" s="63">
        <f>VLOOKUP($C132,'ROP100'!$B$6:$P$565,4,FALSE)</f>
        <v>0</v>
      </c>
      <c r="G132" s="63">
        <f t="shared" si="16"/>
        <v>13801</v>
      </c>
      <c r="H132" s="63">
        <f>VLOOKUP($C132,ROP200F!$C$6:$O$994,3,FALSE)</f>
        <v>107100</v>
      </c>
      <c r="I132" s="63">
        <f>VLOOKUP($C132,'ROP100'!$B$6:$P$565,5,FALSE)</f>
        <v>150000</v>
      </c>
      <c r="J132" s="63">
        <f t="shared" si="17"/>
        <v>56701</v>
      </c>
      <c r="K132" s="63">
        <f>VLOOKUP($C132,ROP200F!$C$6:$O$994,4,FALSE)</f>
        <v>107100</v>
      </c>
      <c r="L132" s="63">
        <f>VLOOKUP($C132,'ROP100'!$B$6:$P$565,6,FALSE)</f>
        <v>100000</v>
      </c>
      <c r="M132" s="63">
        <f t="shared" si="18"/>
        <v>49601</v>
      </c>
      <c r="N132" s="63">
        <f>VLOOKUP($C132,ROP200F!$C$6:$O$994,5,FALSE)</f>
        <v>0</v>
      </c>
      <c r="O132" s="63">
        <f>VLOOKUP($C132,'ROP100'!$B$6:$P$565,7,FALSE)</f>
        <v>0</v>
      </c>
      <c r="P132" s="63">
        <f t="shared" si="19"/>
        <v>49601</v>
      </c>
      <c r="Q132" s="63">
        <f>VLOOKUP($C132,ROP200F!$C$6:$O$994,6,FALSE)</f>
        <v>0</v>
      </c>
      <c r="R132" s="63">
        <f>VLOOKUP($C132,'ROP100'!$B$6:$P$565,8,FALSE)</f>
        <v>0</v>
      </c>
      <c r="S132" s="63">
        <f t="shared" si="20"/>
        <v>49601</v>
      </c>
      <c r="T132" s="63">
        <f>VLOOKUP($C132,ROP200F!$C$6:$O$994,7,FALSE)</f>
        <v>107100</v>
      </c>
      <c r="U132" s="63">
        <f>VLOOKUP($C132,'ROP100'!$B$6:$P$565,9,FALSE)</f>
        <v>100000</v>
      </c>
      <c r="V132" s="63">
        <f t="shared" si="21"/>
        <v>42501</v>
      </c>
      <c r="W132" s="63">
        <f>VLOOKUP($C132,ROP200F!$C$6:$O$994,8,FALSE)</f>
        <v>0</v>
      </c>
      <c r="X132" s="63">
        <f>VLOOKUP($C132,'ROP100'!$B$6:$P$565,10,FALSE)</f>
        <v>0</v>
      </c>
      <c r="Y132" s="63">
        <f t="shared" si="22"/>
        <v>42501</v>
      </c>
      <c r="Z132" s="63">
        <f>VLOOKUP($C132,ROP200F!$C$6:$O$994,9,FALSE)</f>
        <v>107100</v>
      </c>
      <c r="AA132" s="63">
        <f>VLOOKUP($C132,'ROP100'!$B$6:$P$565,11,FALSE)</f>
        <v>100000</v>
      </c>
      <c r="AB132" s="63">
        <f t="shared" si="23"/>
        <v>35401</v>
      </c>
      <c r="AC132" s="63">
        <f>VLOOKUP($C132,ROP200F!$C$6:$O$994,10,FALSE)</f>
        <v>0</v>
      </c>
      <c r="AD132" s="63">
        <f>VLOOKUP($C132,'ROP100'!$B$6:$P$565,12,FALSE)</f>
        <v>0</v>
      </c>
      <c r="AE132" s="63">
        <f t="shared" si="24"/>
        <v>35401</v>
      </c>
      <c r="AF132" s="63">
        <f>VLOOKUP($C132,ROP200F!$C$6:$O$994,11,FALSE)</f>
        <v>0</v>
      </c>
      <c r="AG132" s="63">
        <f>VLOOKUP($C132,'ROP100'!$B$6:$P$565,13,FALSE)</f>
        <v>0</v>
      </c>
      <c r="AH132" s="63">
        <f t="shared" si="25"/>
        <v>35401</v>
      </c>
      <c r="AI132" s="63">
        <f>VLOOKUP($C132,ROP200F!$C$6:$O$994,12,FALSE)</f>
        <v>107100</v>
      </c>
      <c r="AJ132" s="63">
        <f>VLOOKUP($C132,'ROP100'!$B$6:$P$565,14,FALSE)</f>
        <v>110000</v>
      </c>
      <c r="AK132" s="63">
        <f t="shared" si="26"/>
        <v>38301</v>
      </c>
      <c r="AL132" s="63">
        <f>VLOOKUP($C132,ROP200F!$C$6:$O$994,13,FALSE)</f>
        <v>107100</v>
      </c>
      <c r="AM132" s="63">
        <f>VLOOKUP($C132,'ROP100'!$B$6:$P$565,15,FALSE)</f>
        <v>100000</v>
      </c>
      <c r="AN132" s="63">
        <f t="shared" si="27"/>
        <v>31201</v>
      </c>
      <c r="AO132" s="58">
        <f t="shared" si="28"/>
        <v>642600</v>
      </c>
      <c r="AP132" s="58">
        <f t="shared" si="29"/>
        <v>660000</v>
      </c>
    </row>
    <row r="133" spans="1:42" hidden="1" x14ac:dyDescent="0.35">
      <c r="A133" s="64">
        <f t="shared" si="30"/>
        <v>125</v>
      </c>
      <c r="B133" s="65" t="s">
        <v>127</v>
      </c>
      <c r="C133" s="65" t="s">
        <v>128</v>
      </c>
      <c r="D133" s="66">
        <f>VLOOKUP($C133,'End Stock 2024'!$B$7:$C$1030,2,FALSE)</f>
        <v>15994</v>
      </c>
      <c r="E133" s="63">
        <f>VLOOKUP($C133,ROP200F!$C$6:$O$994,2,FALSE)</f>
        <v>0</v>
      </c>
      <c r="F133" s="63">
        <f>VLOOKUP($C133,'ROP100'!$B$6:$P$565,4,FALSE)</f>
        <v>0</v>
      </c>
      <c r="G133" s="63">
        <f t="shared" si="16"/>
        <v>15994</v>
      </c>
      <c r="H133" s="63">
        <f>VLOOKUP($C133,ROP200F!$C$6:$O$994,3,FALSE)</f>
        <v>1713600</v>
      </c>
      <c r="I133" s="63">
        <f>VLOOKUP($C133,'ROP100'!$B$6:$P$565,5,FALSE)</f>
        <v>1800000</v>
      </c>
      <c r="J133" s="63">
        <f t="shared" si="17"/>
        <v>102394</v>
      </c>
      <c r="K133" s="63">
        <f>VLOOKUP($C133,ROP200F!$C$6:$O$994,4,FALSE)</f>
        <v>2142000</v>
      </c>
      <c r="L133" s="63">
        <f>VLOOKUP($C133,'ROP100'!$B$6:$P$565,6,FALSE)</f>
        <v>2100000</v>
      </c>
      <c r="M133" s="63">
        <f t="shared" si="18"/>
        <v>60394</v>
      </c>
      <c r="N133" s="63">
        <f>VLOOKUP($C133,ROP200F!$C$6:$O$994,5,FALSE)</f>
        <v>0</v>
      </c>
      <c r="O133" s="63">
        <f>VLOOKUP($C133,'ROP100'!$B$6:$P$565,7,FALSE)</f>
        <v>0</v>
      </c>
      <c r="P133" s="63">
        <f t="shared" si="19"/>
        <v>60394</v>
      </c>
      <c r="Q133" s="63">
        <f>VLOOKUP($C133,ROP200F!$C$6:$O$994,6,FALSE)</f>
        <v>2142000</v>
      </c>
      <c r="R133" s="63">
        <f>VLOOKUP($C133,'ROP100'!$B$6:$P$565,8,FALSE)</f>
        <v>2150000</v>
      </c>
      <c r="S133" s="63">
        <f t="shared" si="20"/>
        <v>68394</v>
      </c>
      <c r="T133" s="63">
        <f>VLOOKUP($C133,ROP200F!$C$6:$O$994,7,FALSE)</f>
        <v>1927800</v>
      </c>
      <c r="U133" s="63">
        <f>VLOOKUP($C133,'ROP100'!$B$6:$P$565,9,FALSE)</f>
        <v>2000000</v>
      </c>
      <c r="V133" s="63">
        <f t="shared" si="21"/>
        <v>140594</v>
      </c>
      <c r="W133" s="63">
        <f>VLOOKUP($C133,ROP200F!$C$6:$O$994,8,FALSE)</f>
        <v>0</v>
      </c>
      <c r="X133" s="63">
        <f>VLOOKUP($C133,'ROP100'!$B$6:$P$565,10,FALSE)</f>
        <v>0</v>
      </c>
      <c r="Y133" s="63">
        <f t="shared" si="22"/>
        <v>140594</v>
      </c>
      <c r="Z133" s="63">
        <f>VLOOKUP($C133,ROP200F!$C$6:$O$994,9,FALSE)</f>
        <v>2356200</v>
      </c>
      <c r="AA133" s="63">
        <f>VLOOKUP($C133,'ROP100'!$B$6:$P$565,11,FALSE)</f>
        <v>2300000</v>
      </c>
      <c r="AB133" s="63">
        <f t="shared" si="23"/>
        <v>84394</v>
      </c>
      <c r="AC133" s="63">
        <f>VLOOKUP($C133,ROP200F!$C$6:$O$994,10,FALSE)</f>
        <v>1927800</v>
      </c>
      <c r="AD133" s="63">
        <f>VLOOKUP($C133,'ROP100'!$B$6:$P$565,12,FALSE)</f>
        <v>2000000</v>
      </c>
      <c r="AE133" s="63">
        <f t="shared" si="24"/>
        <v>156594</v>
      </c>
      <c r="AF133" s="63">
        <f>VLOOKUP($C133,ROP200F!$C$6:$O$994,11,FALSE)</f>
        <v>0</v>
      </c>
      <c r="AG133" s="63">
        <f>VLOOKUP($C133,'ROP100'!$B$6:$P$565,13,FALSE)</f>
        <v>0</v>
      </c>
      <c r="AH133" s="63">
        <f t="shared" si="25"/>
        <v>156594</v>
      </c>
      <c r="AI133" s="63">
        <f>VLOOKUP($C133,ROP200F!$C$6:$O$994,12,FALSE)</f>
        <v>2356200</v>
      </c>
      <c r="AJ133" s="63">
        <f>VLOOKUP($C133,'ROP100'!$B$6:$P$565,14,FALSE)</f>
        <v>2350000</v>
      </c>
      <c r="AK133" s="63">
        <f t="shared" si="26"/>
        <v>150394</v>
      </c>
      <c r="AL133" s="63">
        <f>VLOOKUP($C133,ROP200F!$C$6:$O$994,13,FALSE)</f>
        <v>2570400</v>
      </c>
      <c r="AM133" s="63">
        <f>VLOOKUP($C133,'ROP100'!$B$6:$P$565,15,FALSE)</f>
        <v>2500000</v>
      </c>
      <c r="AN133" s="63">
        <f t="shared" si="27"/>
        <v>79994</v>
      </c>
      <c r="AO133" s="58">
        <f t="shared" si="28"/>
        <v>17136000</v>
      </c>
      <c r="AP133" s="58">
        <f t="shared" si="29"/>
        <v>17200000</v>
      </c>
    </row>
    <row r="134" spans="1:42" hidden="1" x14ac:dyDescent="0.35">
      <c r="A134" s="64">
        <f t="shared" si="30"/>
        <v>126</v>
      </c>
      <c r="B134" s="65" t="s">
        <v>1989</v>
      </c>
      <c r="C134" s="65" t="s">
        <v>1969</v>
      </c>
      <c r="D134" s="66">
        <f>VLOOKUP($C134,'End Stock 2024'!$B$7:$C$1030,2,FALSE)</f>
        <v>7662</v>
      </c>
      <c r="E134" s="63">
        <f>VLOOKUP($C134,ROP200F!$C$6:$O$994,2,FALSE)</f>
        <v>0</v>
      </c>
      <c r="F134" s="63">
        <f>VLOOKUP($C134,'ROP100'!$B$6:$P$565,4,FALSE)</f>
        <v>0</v>
      </c>
      <c r="G134" s="63">
        <f t="shared" si="16"/>
        <v>7662</v>
      </c>
      <c r="H134" s="63">
        <f>VLOOKUP($C134,ROP200F!$C$6:$O$994,3,FALSE)</f>
        <v>0</v>
      </c>
      <c r="I134" s="63">
        <f>VLOOKUP($C134,'ROP100'!$B$6:$P$565,5,FALSE)</f>
        <v>0</v>
      </c>
      <c r="J134" s="63">
        <f t="shared" si="17"/>
        <v>7662</v>
      </c>
      <c r="K134" s="63">
        <f>VLOOKUP($C134,ROP200F!$C$6:$O$994,4,FALSE)</f>
        <v>0</v>
      </c>
      <c r="L134" s="63">
        <f>VLOOKUP($C134,'ROP100'!$B$6:$P$565,6,FALSE)</f>
        <v>0</v>
      </c>
      <c r="M134" s="63">
        <f t="shared" si="18"/>
        <v>7662</v>
      </c>
      <c r="N134" s="63">
        <f>VLOOKUP($C134,ROP200F!$C$6:$O$994,5,FALSE)</f>
        <v>0</v>
      </c>
      <c r="O134" s="63">
        <f>VLOOKUP($C134,'ROP100'!$B$6:$P$565,7,FALSE)</f>
        <v>0</v>
      </c>
      <c r="P134" s="63">
        <f t="shared" si="19"/>
        <v>7662</v>
      </c>
      <c r="Q134" s="63">
        <f>VLOOKUP($C134,ROP200F!$C$6:$O$994,6,FALSE)</f>
        <v>0</v>
      </c>
      <c r="R134" s="63">
        <f>VLOOKUP($C134,'ROP100'!$B$6:$P$565,8,FALSE)</f>
        <v>0</v>
      </c>
      <c r="S134" s="63">
        <f t="shared" si="20"/>
        <v>7662</v>
      </c>
      <c r="T134" s="63">
        <f>VLOOKUP($C134,ROP200F!$C$6:$O$994,7,FALSE)</f>
        <v>7929</v>
      </c>
      <c r="U134" s="63">
        <f>VLOOKUP($C134,'ROP100'!$B$6:$P$565,9,FALSE)</f>
        <v>10000</v>
      </c>
      <c r="V134" s="63">
        <f t="shared" si="21"/>
        <v>9733</v>
      </c>
      <c r="W134" s="63">
        <f>VLOOKUP($C134,ROP200F!$C$6:$O$994,8,FALSE)</f>
        <v>0</v>
      </c>
      <c r="X134" s="63">
        <f>VLOOKUP($C134,'ROP100'!$B$6:$P$565,10,FALSE)</f>
        <v>0</v>
      </c>
      <c r="Y134" s="63">
        <f t="shared" si="22"/>
        <v>9733</v>
      </c>
      <c r="Z134" s="63">
        <f>VLOOKUP($C134,ROP200F!$C$6:$O$994,9,FALSE)</f>
        <v>0</v>
      </c>
      <c r="AA134" s="63">
        <f>VLOOKUP($C134,'ROP100'!$B$6:$P$565,11,FALSE)</f>
        <v>0</v>
      </c>
      <c r="AB134" s="63">
        <f t="shared" si="23"/>
        <v>9733</v>
      </c>
      <c r="AC134" s="63">
        <f>VLOOKUP($C134,ROP200F!$C$6:$O$994,10,FALSE)</f>
        <v>0</v>
      </c>
      <c r="AD134" s="63">
        <f>VLOOKUP($C134,'ROP100'!$B$6:$P$565,12,FALSE)</f>
        <v>0</v>
      </c>
      <c r="AE134" s="63">
        <f t="shared" si="24"/>
        <v>9733</v>
      </c>
      <c r="AF134" s="63">
        <f>VLOOKUP($C134,ROP200F!$C$6:$O$994,11,FALSE)</f>
        <v>0</v>
      </c>
      <c r="AG134" s="63">
        <f>VLOOKUP($C134,'ROP100'!$B$6:$P$565,13,FALSE)</f>
        <v>0</v>
      </c>
      <c r="AH134" s="63">
        <f t="shared" si="25"/>
        <v>9733</v>
      </c>
      <c r="AI134" s="63">
        <f>VLOOKUP($C134,ROP200F!$C$6:$O$994,12,FALSE)</f>
        <v>0</v>
      </c>
      <c r="AJ134" s="63">
        <f>VLOOKUP($C134,'ROP100'!$B$6:$P$565,14,FALSE)</f>
        <v>0</v>
      </c>
      <c r="AK134" s="63">
        <f t="shared" si="26"/>
        <v>9733</v>
      </c>
      <c r="AL134" s="63">
        <f>VLOOKUP($C134,ROP200F!$C$6:$O$994,13,FALSE)</f>
        <v>0</v>
      </c>
      <c r="AM134" s="63">
        <f>VLOOKUP($C134,'ROP100'!$B$6:$P$565,15,FALSE)</f>
        <v>0</v>
      </c>
      <c r="AN134" s="63">
        <f t="shared" si="27"/>
        <v>9733</v>
      </c>
      <c r="AO134" s="58">
        <f t="shared" si="28"/>
        <v>7929</v>
      </c>
      <c r="AP134" s="58">
        <f t="shared" si="29"/>
        <v>10000</v>
      </c>
    </row>
    <row r="135" spans="1:42" hidden="1" x14ac:dyDescent="0.35">
      <c r="A135" s="64">
        <f t="shared" si="30"/>
        <v>127</v>
      </c>
      <c r="B135" s="65" t="s">
        <v>1308</v>
      </c>
      <c r="C135" s="65" t="s">
        <v>1309</v>
      </c>
      <c r="D135" s="66">
        <f>VLOOKUP($C135,'End Stock 2024'!$B$7:$C$1030,2,FALSE)</f>
        <v>0</v>
      </c>
      <c r="E135" s="63">
        <f>VLOOKUP($C135,ROP200F!$C$6:$O$994,2,FALSE)</f>
        <v>0</v>
      </c>
      <c r="F135" s="63">
        <f>VLOOKUP($C135,'ROP100'!$B$6:$P$565,4,FALSE)</f>
        <v>0</v>
      </c>
      <c r="G135" s="63">
        <f t="shared" si="16"/>
        <v>0</v>
      </c>
      <c r="H135" s="63">
        <f>VLOOKUP($C135,ROP200F!$C$6:$O$994,3,FALSE)</f>
        <v>0</v>
      </c>
      <c r="I135" s="63">
        <f>VLOOKUP($C135,'ROP100'!$B$6:$P$565,5,FALSE)</f>
        <v>0</v>
      </c>
      <c r="J135" s="63">
        <f t="shared" si="17"/>
        <v>0</v>
      </c>
      <c r="K135" s="63">
        <f>VLOOKUP($C135,ROP200F!$C$6:$O$994,4,FALSE)</f>
        <v>0</v>
      </c>
      <c r="L135" s="63">
        <f>VLOOKUP($C135,'ROP100'!$B$6:$P$565,6,FALSE)</f>
        <v>0</v>
      </c>
      <c r="M135" s="63">
        <f t="shared" si="18"/>
        <v>0</v>
      </c>
      <c r="N135" s="63">
        <f>VLOOKUP($C135,ROP200F!$C$6:$O$994,5,FALSE)</f>
        <v>2230</v>
      </c>
      <c r="O135" s="63">
        <f>VLOOKUP($C135,'ROP100'!$B$6:$P$565,7,FALSE)</f>
        <v>10000</v>
      </c>
      <c r="P135" s="63">
        <f t="shared" si="19"/>
        <v>7770</v>
      </c>
      <c r="Q135" s="63">
        <f>VLOOKUP($C135,ROP200F!$C$6:$O$994,6,FALSE)</f>
        <v>0</v>
      </c>
      <c r="R135" s="63">
        <f>VLOOKUP($C135,'ROP100'!$B$6:$P$565,8,FALSE)</f>
        <v>0</v>
      </c>
      <c r="S135" s="63">
        <f t="shared" si="20"/>
        <v>7770</v>
      </c>
      <c r="T135" s="63">
        <f>VLOOKUP($C135,ROP200F!$C$6:$O$994,7,FALSE)</f>
        <v>0</v>
      </c>
      <c r="U135" s="63">
        <f>VLOOKUP($C135,'ROP100'!$B$6:$P$565,9,FALSE)</f>
        <v>0</v>
      </c>
      <c r="V135" s="63">
        <f t="shared" si="21"/>
        <v>7770</v>
      </c>
      <c r="W135" s="63">
        <f>VLOOKUP($C135,ROP200F!$C$6:$O$994,8,FALSE)</f>
        <v>0</v>
      </c>
      <c r="X135" s="63">
        <f>VLOOKUP($C135,'ROP100'!$B$6:$P$565,10,FALSE)</f>
        <v>0</v>
      </c>
      <c r="Y135" s="63">
        <f t="shared" si="22"/>
        <v>7770</v>
      </c>
      <c r="Z135" s="63">
        <f>VLOOKUP($C135,ROP200F!$C$6:$O$994,9,FALSE)</f>
        <v>0</v>
      </c>
      <c r="AA135" s="63">
        <f>VLOOKUP($C135,'ROP100'!$B$6:$P$565,11,FALSE)</f>
        <v>0</v>
      </c>
      <c r="AB135" s="63">
        <f t="shared" si="23"/>
        <v>7770</v>
      </c>
      <c r="AC135" s="63">
        <f>VLOOKUP($C135,ROP200F!$C$6:$O$994,10,FALSE)</f>
        <v>2230</v>
      </c>
      <c r="AD135" s="63">
        <f>VLOOKUP($C135,'ROP100'!$B$6:$P$565,12,FALSE)</f>
        <v>0</v>
      </c>
      <c r="AE135" s="63">
        <f t="shared" si="24"/>
        <v>5540</v>
      </c>
      <c r="AF135" s="63">
        <f>VLOOKUP($C135,ROP200F!$C$6:$O$994,11,FALSE)</f>
        <v>0</v>
      </c>
      <c r="AG135" s="63">
        <f>VLOOKUP($C135,'ROP100'!$B$6:$P$565,13,FALSE)</f>
        <v>0</v>
      </c>
      <c r="AH135" s="63">
        <f t="shared" si="25"/>
        <v>5540</v>
      </c>
      <c r="AI135" s="63">
        <f>VLOOKUP($C135,ROP200F!$C$6:$O$994,12,FALSE)</f>
        <v>0</v>
      </c>
      <c r="AJ135" s="63">
        <f>VLOOKUP($C135,'ROP100'!$B$6:$P$565,14,FALSE)</f>
        <v>0</v>
      </c>
      <c r="AK135" s="63">
        <f t="shared" si="26"/>
        <v>5540</v>
      </c>
      <c r="AL135" s="63">
        <f>VLOOKUP($C135,ROP200F!$C$6:$O$994,13,FALSE)</f>
        <v>0</v>
      </c>
      <c r="AM135" s="63">
        <f>VLOOKUP($C135,'ROP100'!$B$6:$P$565,15,FALSE)</f>
        <v>0</v>
      </c>
      <c r="AN135" s="63">
        <f t="shared" si="27"/>
        <v>5540</v>
      </c>
      <c r="AO135" s="58">
        <f t="shared" si="28"/>
        <v>4460</v>
      </c>
      <c r="AP135" s="58">
        <f t="shared" si="29"/>
        <v>10000</v>
      </c>
    </row>
    <row r="136" spans="1:42" hidden="1" x14ac:dyDescent="0.35">
      <c r="A136" s="64">
        <f t="shared" si="30"/>
        <v>128</v>
      </c>
      <c r="B136" s="65" t="s">
        <v>129</v>
      </c>
      <c r="C136" s="65" t="s">
        <v>130</v>
      </c>
      <c r="D136" s="66">
        <f>VLOOKUP($C136,'End Stock 2024'!$B$7:$C$1030,2,FALSE)</f>
        <v>6876</v>
      </c>
      <c r="E136" s="63">
        <f>VLOOKUP($C136,ROP200F!$C$6:$O$994,2,FALSE)</f>
        <v>138924</v>
      </c>
      <c r="F136" s="63">
        <f>VLOOKUP($C136,'ROP100'!$B$6:$P$565,4,FALSE)</f>
        <v>140000</v>
      </c>
      <c r="G136" s="63">
        <f t="shared" si="16"/>
        <v>7952</v>
      </c>
      <c r="H136" s="63">
        <f>VLOOKUP($C136,ROP200F!$C$6:$O$994,3,FALSE)</f>
        <v>0</v>
      </c>
      <c r="I136" s="63">
        <f>VLOOKUP($C136,'ROP100'!$B$6:$P$565,5,FALSE)</f>
        <v>0</v>
      </c>
      <c r="J136" s="63">
        <f t="shared" si="17"/>
        <v>7952</v>
      </c>
      <c r="K136" s="63">
        <f>VLOOKUP($C136,ROP200F!$C$6:$O$994,4,FALSE)</f>
        <v>138924</v>
      </c>
      <c r="L136" s="63">
        <f>VLOOKUP($C136,'ROP100'!$B$6:$P$565,6,FALSE)</f>
        <v>140000</v>
      </c>
      <c r="M136" s="63">
        <f t="shared" si="18"/>
        <v>9028</v>
      </c>
      <c r="N136" s="63">
        <f>VLOOKUP($C136,ROP200F!$C$6:$O$994,5,FALSE)</f>
        <v>0</v>
      </c>
      <c r="O136" s="63">
        <f>VLOOKUP($C136,'ROP100'!$B$6:$P$565,7,FALSE)</f>
        <v>0</v>
      </c>
      <c r="P136" s="63">
        <f t="shared" si="19"/>
        <v>9028</v>
      </c>
      <c r="Q136" s="63">
        <f>VLOOKUP($C136,ROP200F!$C$6:$O$994,6,FALSE)</f>
        <v>138924</v>
      </c>
      <c r="R136" s="63">
        <f>VLOOKUP($C136,'ROP100'!$B$6:$P$565,8,FALSE)</f>
        <v>140000</v>
      </c>
      <c r="S136" s="63">
        <f t="shared" si="20"/>
        <v>10104</v>
      </c>
      <c r="T136" s="63">
        <f>VLOOKUP($C136,ROP200F!$C$6:$O$994,7,FALSE)</f>
        <v>0</v>
      </c>
      <c r="U136" s="63">
        <f>VLOOKUP($C136,'ROP100'!$B$6:$P$565,9,FALSE)</f>
        <v>0</v>
      </c>
      <c r="V136" s="63">
        <f t="shared" si="21"/>
        <v>10104</v>
      </c>
      <c r="W136" s="63">
        <f>VLOOKUP($C136,ROP200F!$C$6:$O$994,8,FALSE)</f>
        <v>138924</v>
      </c>
      <c r="X136" s="63">
        <f>VLOOKUP($C136,'ROP100'!$B$6:$P$565,10,FALSE)</f>
        <v>140000</v>
      </c>
      <c r="Y136" s="63">
        <f t="shared" si="22"/>
        <v>11180</v>
      </c>
      <c r="Z136" s="63">
        <f>VLOOKUP($C136,ROP200F!$C$6:$O$994,9,FALSE)</f>
        <v>0</v>
      </c>
      <c r="AA136" s="63">
        <f>VLOOKUP($C136,'ROP100'!$B$6:$P$565,11,FALSE)</f>
        <v>0</v>
      </c>
      <c r="AB136" s="63">
        <f t="shared" si="23"/>
        <v>11180</v>
      </c>
      <c r="AC136" s="63">
        <f>VLOOKUP($C136,ROP200F!$C$6:$O$994,10,FALSE)</f>
        <v>0</v>
      </c>
      <c r="AD136" s="63">
        <f>VLOOKUP($C136,'ROP100'!$B$6:$P$565,12,FALSE)</f>
        <v>0</v>
      </c>
      <c r="AE136" s="63">
        <f t="shared" si="24"/>
        <v>11180</v>
      </c>
      <c r="AF136" s="63">
        <f>VLOOKUP($C136,ROP200F!$C$6:$O$994,11,FALSE)</f>
        <v>138924</v>
      </c>
      <c r="AG136" s="63">
        <f>VLOOKUP($C136,'ROP100'!$B$6:$P$565,13,FALSE)</f>
        <v>140000</v>
      </c>
      <c r="AH136" s="63">
        <f t="shared" si="25"/>
        <v>12256</v>
      </c>
      <c r="AI136" s="63">
        <f>VLOOKUP($C136,ROP200F!$C$6:$O$994,12,FALSE)</f>
        <v>0</v>
      </c>
      <c r="AJ136" s="63">
        <f>VLOOKUP($C136,'ROP100'!$B$6:$P$565,14,FALSE)</f>
        <v>0</v>
      </c>
      <c r="AK136" s="63">
        <f t="shared" si="26"/>
        <v>12256</v>
      </c>
      <c r="AL136" s="63">
        <f>VLOOKUP($C136,ROP200F!$C$6:$O$994,13,FALSE)</f>
        <v>0</v>
      </c>
      <c r="AM136" s="63">
        <f>VLOOKUP($C136,'ROP100'!$B$6:$P$565,15,FALSE)</f>
        <v>0</v>
      </c>
      <c r="AN136" s="63">
        <f t="shared" si="27"/>
        <v>12256</v>
      </c>
      <c r="AO136" s="58">
        <f t="shared" si="28"/>
        <v>694620</v>
      </c>
      <c r="AP136" s="58">
        <f t="shared" si="29"/>
        <v>700000</v>
      </c>
    </row>
    <row r="137" spans="1:42" hidden="1" x14ac:dyDescent="0.35">
      <c r="A137" s="64">
        <f t="shared" si="30"/>
        <v>129</v>
      </c>
      <c r="B137" s="65" t="s">
        <v>1310</v>
      </c>
      <c r="C137" s="65" t="s">
        <v>1311</v>
      </c>
      <c r="D137" s="66">
        <f>VLOOKUP($C137,'End Stock 2024'!$B$7:$C$1030,2,FALSE)</f>
        <v>35640</v>
      </c>
      <c r="E137" s="63">
        <f>VLOOKUP($C137,ROP200F!$C$6:$O$994,2,FALSE)</f>
        <v>0</v>
      </c>
      <c r="F137" s="63">
        <f>VLOOKUP($C137,'ROP100'!$B$6:$P$565,4,FALSE)</f>
        <v>0</v>
      </c>
      <c r="G137" s="63">
        <f t="shared" si="16"/>
        <v>35640</v>
      </c>
      <c r="H137" s="63">
        <f>VLOOKUP($C137,ROP200F!$C$6:$O$994,3,FALSE)</f>
        <v>0</v>
      </c>
      <c r="I137" s="63">
        <f>VLOOKUP($C137,'ROP100'!$B$6:$P$565,5,FALSE)</f>
        <v>0</v>
      </c>
      <c r="J137" s="63">
        <f t="shared" si="17"/>
        <v>35640</v>
      </c>
      <c r="K137" s="63">
        <f>VLOOKUP($C137,ROP200F!$C$6:$O$994,4,FALSE)</f>
        <v>23154</v>
      </c>
      <c r="L137" s="63">
        <f>VLOOKUP($C137,'ROP100'!$B$6:$P$565,6,FALSE)</f>
        <v>50000</v>
      </c>
      <c r="M137" s="63">
        <f t="shared" si="18"/>
        <v>62486</v>
      </c>
      <c r="N137" s="63">
        <f>VLOOKUP($C137,ROP200F!$C$6:$O$994,5,FALSE)</f>
        <v>0</v>
      </c>
      <c r="O137" s="63">
        <f>VLOOKUP($C137,'ROP100'!$B$6:$P$565,7,FALSE)</f>
        <v>0</v>
      </c>
      <c r="P137" s="63">
        <f t="shared" si="19"/>
        <v>62486</v>
      </c>
      <c r="Q137" s="63">
        <f>VLOOKUP($C137,ROP200F!$C$6:$O$994,6,FALSE)</f>
        <v>0</v>
      </c>
      <c r="R137" s="63">
        <f>VLOOKUP($C137,'ROP100'!$B$6:$P$565,8,FALSE)</f>
        <v>0</v>
      </c>
      <c r="S137" s="63">
        <f t="shared" si="20"/>
        <v>62486</v>
      </c>
      <c r="T137" s="63">
        <f>VLOOKUP($C137,ROP200F!$C$6:$O$994,7,FALSE)</f>
        <v>0</v>
      </c>
      <c r="U137" s="63">
        <f>VLOOKUP($C137,'ROP100'!$B$6:$P$565,9,FALSE)</f>
        <v>0</v>
      </c>
      <c r="V137" s="63">
        <f t="shared" si="21"/>
        <v>62486</v>
      </c>
      <c r="W137" s="63">
        <f>VLOOKUP($C137,ROP200F!$C$6:$O$994,8,FALSE)</f>
        <v>0</v>
      </c>
      <c r="X137" s="63">
        <f>VLOOKUP($C137,'ROP100'!$B$6:$P$565,10,FALSE)</f>
        <v>0</v>
      </c>
      <c r="Y137" s="63">
        <f t="shared" si="22"/>
        <v>62486</v>
      </c>
      <c r="Z137" s="63">
        <f>VLOOKUP($C137,ROP200F!$C$6:$O$994,9,FALSE)</f>
        <v>0</v>
      </c>
      <c r="AA137" s="63">
        <f>VLOOKUP($C137,'ROP100'!$B$6:$P$565,11,FALSE)</f>
        <v>0</v>
      </c>
      <c r="AB137" s="63">
        <f t="shared" si="23"/>
        <v>62486</v>
      </c>
      <c r="AC137" s="63">
        <f>VLOOKUP($C137,ROP200F!$C$6:$O$994,10,FALSE)</f>
        <v>0</v>
      </c>
      <c r="AD137" s="63">
        <f>VLOOKUP($C137,'ROP100'!$B$6:$P$565,12,FALSE)</f>
        <v>0</v>
      </c>
      <c r="AE137" s="63">
        <f t="shared" si="24"/>
        <v>62486</v>
      </c>
      <c r="AF137" s="63">
        <f>VLOOKUP($C137,ROP200F!$C$6:$O$994,11,FALSE)</f>
        <v>0</v>
      </c>
      <c r="AG137" s="63">
        <f>VLOOKUP($C137,'ROP100'!$B$6:$P$565,13,FALSE)</f>
        <v>0</v>
      </c>
      <c r="AH137" s="63">
        <f t="shared" si="25"/>
        <v>62486</v>
      </c>
      <c r="AI137" s="63">
        <f>VLOOKUP($C137,ROP200F!$C$6:$O$994,12,FALSE)</f>
        <v>0</v>
      </c>
      <c r="AJ137" s="63">
        <f>VLOOKUP($C137,'ROP100'!$B$6:$P$565,14,FALSE)</f>
        <v>0</v>
      </c>
      <c r="AK137" s="63">
        <f t="shared" si="26"/>
        <v>62486</v>
      </c>
      <c r="AL137" s="63">
        <f>VLOOKUP($C137,ROP200F!$C$6:$O$994,13,FALSE)</f>
        <v>0</v>
      </c>
      <c r="AM137" s="63">
        <f>VLOOKUP($C137,'ROP100'!$B$6:$P$565,15,FALSE)</f>
        <v>0</v>
      </c>
      <c r="AN137" s="63">
        <f t="shared" si="27"/>
        <v>62486</v>
      </c>
      <c r="AO137" s="58">
        <f t="shared" si="28"/>
        <v>23154</v>
      </c>
      <c r="AP137" s="58">
        <f t="shared" si="29"/>
        <v>50000</v>
      </c>
    </row>
    <row r="138" spans="1:42" hidden="1" x14ac:dyDescent="0.35">
      <c r="A138" s="64">
        <f t="shared" si="30"/>
        <v>130</v>
      </c>
      <c r="B138" s="65" t="s">
        <v>1990</v>
      </c>
      <c r="C138" s="65" t="s">
        <v>1970</v>
      </c>
      <c r="D138" s="66">
        <f>VLOOKUP($C138,'End Stock 2024'!$B$7:$C$1030,2,FALSE)</f>
        <v>1375</v>
      </c>
      <c r="E138" s="63">
        <f>VLOOKUP($C138,ROP200F!$C$6:$O$994,2,FALSE)</f>
        <v>0</v>
      </c>
      <c r="F138" s="63">
        <f>VLOOKUP($C138,'ROP100'!$B$6:$P$565,4,FALSE)</f>
        <v>0</v>
      </c>
      <c r="G138" s="63">
        <f t="shared" ref="G138:G201" si="31">+D138+F138-E138</f>
        <v>1375</v>
      </c>
      <c r="H138" s="63">
        <f>VLOOKUP($C138,ROP200F!$C$6:$O$994,3,FALSE)</f>
        <v>0</v>
      </c>
      <c r="I138" s="63">
        <f>VLOOKUP($C138,'ROP100'!$B$6:$P$565,5,FALSE)</f>
        <v>0</v>
      </c>
      <c r="J138" s="63">
        <f t="shared" ref="J138:J201" si="32">+G138+I138-H138</f>
        <v>1375</v>
      </c>
      <c r="K138" s="63">
        <f>VLOOKUP($C138,ROP200F!$C$6:$O$994,4,FALSE)</f>
        <v>0</v>
      </c>
      <c r="L138" s="63">
        <f>VLOOKUP($C138,'ROP100'!$B$6:$P$565,6,FALSE)</f>
        <v>0</v>
      </c>
      <c r="M138" s="63">
        <f t="shared" ref="M138:M201" si="33">+J138+L138-K138</f>
        <v>1375</v>
      </c>
      <c r="N138" s="63">
        <f>VLOOKUP($C138,ROP200F!$C$6:$O$994,5,FALSE)</f>
        <v>0</v>
      </c>
      <c r="O138" s="63">
        <f>VLOOKUP($C138,'ROP100'!$B$6:$P$565,7,FALSE)</f>
        <v>0</v>
      </c>
      <c r="P138" s="63">
        <f t="shared" ref="P138:P201" si="34">+M138+O138-N138</f>
        <v>1375</v>
      </c>
      <c r="Q138" s="63">
        <f>VLOOKUP($C138,ROP200F!$C$6:$O$994,6,FALSE)</f>
        <v>0</v>
      </c>
      <c r="R138" s="63">
        <f>VLOOKUP($C138,'ROP100'!$B$6:$P$565,8,FALSE)</f>
        <v>0</v>
      </c>
      <c r="S138" s="63">
        <f t="shared" ref="S138:S201" si="35">+P138+R138-Q138</f>
        <v>1375</v>
      </c>
      <c r="T138" s="63">
        <f>VLOOKUP($C138,ROP200F!$C$6:$O$994,7,FALSE)</f>
        <v>160140</v>
      </c>
      <c r="U138" s="63">
        <f>VLOOKUP($C138,'ROP100'!$B$6:$P$565,9,FALSE)</f>
        <v>170000</v>
      </c>
      <c r="V138" s="63">
        <f t="shared" ref="V138:V201" si="36">+S138+U138-T138</f>
        <v>11235</v>
      </c>
      <c r="W138" s="63">
        <f>VLOOKUP($C138,ROP200F!$C$6:$O$994,8,FALSE)</f>
        <v>0</v>
      </c>
      <c r="X138" s="63">
        <f>VLOOKUP($C138,'ROP100'!$B$6:$P$565,10,FALSE)</f>
        <v>0</v>
      </c>
      <c r="Y138" s="63">
        <f t="shared" ref="Y138:Y201" si="37">+V138+X138-W138</f>
        <v>11235</v>
      </c>
      <c r="Z138" s="63">
        <f>VLOOKUP($C138,ROP200F!$C$6:$O$994,9,FALSE)</f>
        <v>0</v>
      </c>
      <c r="AA138" s="63">
        <f>VLOOKUP($C138,'ROP100'!$B$6:$P$565,11,FALSE)</f>
        <v>0</v>
      </c>
      <c r="AB138" s="63">
        <f t="shared" ref="AB138:AB201" si="38">+Y138+AA138-Z138</f>
        <v>11235</v>
      </c>
      <c r="AC138" s="63">
        <f>VLOOKUP($C138,ROP200F!$C$6:$O$994,10,FALSE)</f>
        <v>0</v>
      </c>
      <c r="AD138" s="63">
        <f>VLOOKUP($C138,'ROP100'!$B$6:$P$565,12,FALSE)</f>
        <v>0</v>
      </c>
      <c r="AE138" s="63">
        <f t="shared" ref="AE138:AE201" si="39">+AB138+AD138-AC138</f>
        <v>11235</v>
      </c>
      <c r="AF138" s="63">
        <f>VLOOKUP($C138,ROP200F!$C$6:$O$994,11,FALSE)</f>
        <v>0</v>
      </c>
      <c r="AG138" s="63">
        <f>VLOOKUP($C138,'ROP100'!$B$6:$P$565,13,FALSE)</f>
        <v>0</v>
      </c>
      <c r="AH138" s="63">
        <f t="shared" ref="AH138:AH201" si="40">+AE138+AG138-AF138</f>
        <v>11235</v>
      </c>
      <c r="AI138" s="63">
        <f>VLOOKUP($C138,ROP200F!$C$6:$O$994,12,FALSE)</f>
        <v>0</v>
      </c>
      <c r="AJ138" s="63">
        <f>VLOOKUP($C138,'ROP100'!$B$6:$P$565,14,FALSE)</f>
        <v>0</v>
      </c>
      <c r="AK138" s="63">
        <f t="shared" ref="AK138:AK201" si="41">+AH138+AJ138-AI138</f>
        <v>11235</v>
      </c>
      <c r="AL138" s="63">
        <f>VLOOKUP($C138,ROP200F!$C$6:$O$994,13,FALSE)</f>
        <v>0</v>
      </c>
      <c r="AM138" s="63">
        <f>VLOOKUP($C138,'ROP100'!$B$6:$P$565,15,FALSE)</f>
        <v>0</v>
      </c>
      <c r="AN138" s="63">
        <f t="shared" ref="AN138:AN201" si="42">+AK138+AM138-AL138</f>
        <v>11235</v>
      </c>
      <c r="AO138" s="58">
        <f t="shared" ref="AO138:AO201" si="43">E138+H138+K138+N138+Q138+T138+W138+Z138+AC138+AF138+AI138+AL138</f>
        <v>160140</v>
      </c>
      <c r="AP138" s="58">
        <f t="shared" ref="AP138:AP201" si="44">F138+I138+L138+O138+R138+U138+X138+AA138+AD138+AG138+AJ138+AM138</f>
        <v>170000</v>
      </c>
    </row>
    <row r="139" spans="1:42" hidden="1" x14ac:dyDescent="0.35">
      <c r="A139" s="64">
        <f t="shared" ref="A139:A202" si="45">1+A138</f>
        <v>131</v>
      </c>
      <c r="B139" s="65" t="s">
        <v>1971</v>
      </c>
      <c r="C139" s="65" t="s">
        <v>1972</v>
      </c>
      <c r="D139" s="66">
        <f>VLOOKUP($C139,'End Stock 2024'!$B$7:$C$1030,2,FALSE)</f>
        <v>0</v>
      </c>
      <c r="E139" s="63">
        <f>VLOOKUP($C139,ROP200F!$C$6:$O$994,2,FALSE)</f>
        <v>0</v>
      </c>
      <c r="F139" s="63">
        <f>VLOOKUP($C139,'ROP100'!$B$6:$P$565,4,FALSE)</f>
        <v>0</v>
      </c>
      <c r="G139" s="63">
        <f t="shared" si="31"/>
        <v>0</v>
      </c>
      <c r="H139" s="63">
        <f>VLOOKUP($C139,ROP200F!$C$6:$O$994,3,FALSE)</f>
        <v>0</v>
      </c>
      <c r="I139" s="63">
        <f>VLOOKUP($C139,'ROP100'!$B$6:$P$565,5,FALSE)</f>
        <v>0</v>
      </c>
      <c r="J139" s="63">
        <f t="shared" si="32"/>
        <v>0</v>
      </c>
      <c r="K139" s="63">
        <f>VLOOKUP($C139,ROP200F!$C$6:$O$994,4,FALSE)</f>
        <v>0</v>
      </c>
      <c r="L139" s="63">
        <f>VLOOKUP($C139,'ROP100'!$B$6:$P$565,6,FALSE)</f>
        <v>0</v>
      </c>
      <c r="M139" s="63">
        <f t="shared" si="33"/>
        <v>0</v>
      </c>
      <c r="N139" s="63">
        <f>VLOOKUP($C139,ROP200F!$C$6:$O$994,5,FALSE)</f>
        <v>0</v>
      </c>
      <c r="O139" s="63">
        <f>VLOOKUP($C139,'ROP100'!$B$6:$P$565,7,FALSE)</f>
        <v>0</v>
      </c>
      <c r="P139" s="63">
        <f t="shared" si="34"/>
        <v>0</v>
      </c>
      <c r="Q139" s="63">
        <f>VLOOKUP($C139,ROP200F!$C$6:$O$994,6,FALSE)</f>
        <v>0</v>
      </c>
      <c r="R139" s="63">
        <f>VLOOKUP($C139,'ROP100'!$B$6:$P$565,8,FALSE)</f>
        <v>0</v>
      </c>
      <c r="S139" s="63">
        <f t="shared" si="35"/>
        <v>0</v>
      </c>
      <c r="T139" s="63">
        <f>VLOOKUP($C139,ROP200F!$C$6:$O$994,7,FALSE)</f>
        <v>160140</v>
      </c>
      <c r="U139" s="63">
        <f>VLOOKUP($C139,'ROP100'!$B$6:$P$565,9,FALSE)</f>
        <v>170000</v>
      </c>
      <c r="V139" s="63">
        <f t="shared" si="36"/>
        <v>9860</v>
      </c>
      <c r="W139" s="63">
        <f>VLOOKUP($C139,ROP200F!$C$6:$O$994,8,FALSE)</f>
        <v>0</v>
      </c>
      <c r="X139" s="63">
        <f>VLOOKUP($C139,'ROP100'!$B$6:$P$565,10,FALSE)</f>
        <v>0</v>
      </c>
      <c r="Y139" s="63">
        <f t="shared" si="37"/>
        <v>9860</v>
      </c>
      <c r="Z139" s="63">
        <f>VLOOKUP($C139,ROP200F!$C$6:$O$994,9,FALSE)</f>
        <v>0</v>
      </c>
      <c r="AA139" s="63">
        <f>VLOOKUP($C139,'ROP100'!$B$6:$P$565,11,FALSE)</f>
        <v>0</v>
      </c>
      <c r="AB139" s="63">
        <f t="shared" si="38"/>
        <v>9860</v>
      </c>
      <c r="AC139" s="63">
        <f>VLOOKUP($C139,ROP200F!$C$6:$O$994,10,FALSE)</f>
        <v>0</v>
      </c>
      <c r="AD139" s="63">
        <f>VLOOKUP($C139,'ROP100'!$B$6:$P$565,12,FALSE)</f>
        <v>0</v>
      </c>
      <c r="AE139" s="63">
        <f t="shared" si="39"/>
        <v>9860</v>
      </c>
      <c r="AF139" s="63">
        <f>VLOOKUP($C139,ROP200F!$C$6:$O$994,11,FALSE)</f>
        <v>0</v>
      </c>
      <c r="AG139" s="63">
        <f>VLOOKUP($C139,'ROP100'!$B$6:$P$565,13,FALSE)</f>
        <v>0</v>
      </c>
      <c r="AH139" s="63">
        <f t="shared" si="40"/>
        <v>9860</v>
      </c>
      <c r="AI139" s="63">
        <f>VLOOKUP($C139,ROP200F!$C$6:$O$994,12,FALSE)</f>
        <v>0</v>
      </c>
      <c r="AJ139" s="63">
        <f>VLOOKUP($C139,'ROP100'!$B$6:$P$565,14,FALSE)</f>
        <v>0</v>
      </c>
      <c r="AK139" s="63">
        <f t="shared" si="41"/>
        <v>9860</v>
      </c>
      <c r="AL139" s="63">
        <f>VLOOKUP($C139,ROP200F!$C$6:$O$994,13,FALSE)</f>
        <v>0</v>
      </c>
      <c r="AM139" s="63">
        <f>VLOOKUP($C139,'ROP100'!$B$6:$P$565,15,FALSE)</f>
        <v>0</v>
      </c>
      <c r="AN139" s="63">
        <f t="shared" si="42"/>
        <v>9860</v>
      </c>
      <c r="AO139" s="58">
        <f t="shared" si="43"/>
        <v>160140</v>
      </c>
      <c r="AP139" s="58">
        <f t="shared" si="44"/>
        <v>170000</v>
      </c>
    </row>
    <row r="140" spans="1:42" hidden="1" x14ac:dyDescent="0.35">
      <c r="A140" s="64">
        <f t="shared" si="45"/>
        <v>132</v>
      </c>
      <c r="B140" s="65" t="s">
        <v>1312</v>
      </c>
      <c r="C140" s="65" t="s">
        <v>1313</v>
      </c>
      <c r="D140" s="66">
        <f>VLOOKUP($C140,'End Stock 2024'!$B$7:$C$1030,2,FALSE)</f>
        <v>19826</v>
      </c>
      <c r="E140" s="63">
        <f>VLOOKUP($C140,ROP200F!$C$6:$O$994,2,FALSE)</f>
        <v>0</v>
      </c>
      <c r="F140" s="63">
        <f>VLOOKUP($C140,'ROP100'!$B$6:$P$565,4,FALSE)</f>
        <v>0</v>
      </c>
      <c r="G140" s="63">
        <f t="shared" si="31"/>
        <v>19826</v>
      </c>
      <c r="H140" s="63">
        <f>VLOOKUP($C140,ROP200F!$C$6:$O$994,3,FALSE)</f>
        <v>0</v>
      </c>
      <c r="I140" s="63">
        <f>VLOOKUP($C140,'ROP100'!$B$6:$P$565,5,FALSE)</f>
        <v>0</v>
      </c>
      <c r="J140" s="63">
        <f t="shared" si="32"/>
        <v>19826</v>
      </c>
      <c r="K140" s="63">
        <f>VLOOKUP($C140,ROP200F!$C$6:$O$994,4,FALSE)</f>
        <v>0</v>
      </c>
      <c r="L140" s="63">
        <f>VLOOKUP($C140,'ROP100'!$B$6:$P$565,6,FALSE)</f>
        <v>0</v>
      </c>
      <c r="M140" s="63">
        <f t="shared" si="33"/>
        <v>19826</v>
      </c>
      <c r="N140" s="63">
        <f>VLOOKUP($C140,ROP200F!$C$6:$O$994,5,FALSE)</f>
        <v>141780</v>
      </c>
      <c r="O140" s="63">
        <f>VLOOKUP($C140,'ROP100'!$B$6:$P$565,7,FALSE)</f>
        <v>150000</v>
      </c>
      <c r="P140" s="63">
        <f t="shared" si="34"/>
        <v>28046</v>
      </c>
      <c r="Q140" s="63">
        <f>VLOOKUP($C140,ROP200F!$C$6:$O$994,6,FALSE)</f>
        <v>0</v>
      </c>
      <c r="R140" s="63">
        <f>VLOOKUP($C140,'ROP100'!$B$6:$P$565,8,FALSE)</f>
        <v>0</v>
      </c>
      <c r="S140" s="63">
        <f t="shared" si="35"/>
        <v>28046</v>
      </c>
      <c r="T140" s="63">
        <f>VLOOKUP($C140,ROP200F!$C$6:$O$994,7,FALSE)</f>
        <v>0</v>
      </c>
      <c r="U140" s="63">
        <f>VLOOKUP($C140,'ROP100'!$B$6:$P$565,9,FALSE)</f>
        <v>0</v>
      </c>
      <c r="V140" s="63">
        <f t="shared" si="36"/>
        <v>28046</v>
      </c>
      <c r="W140" s="63">
        <f>VLOOKUP($C140,ROP200F!$C$6:$O$994,8,FALSE)</f>
        <v>0</v>
      </c>
      <c r="X140" s="63">
        <f>VLOOKUP($C140,'ROP100'!$B$6:$P$565,10,FALSE)</f>
        <v>0</v>
      </c>
      <c r="Y140" s="63">
        <f t="shared" si="37"/>
        <v>28046</v>
      </c>
      <c r="Z140" s="63">
        <f>VLOOKUP($C140,ROP200F!$C$6:$O$994,9,FALSE)</f>
        <v>0</v>
      </c>
      <c r="AA140" s="63">
        <f>VLOOKUP($C140,'ROP100'!$B$6:$P$565,11,FALSE)</f>
        <v>0</v>
      </c>
      <c r="AB140" s="63">
        <f t="shared" si="38"/>
        <v>28046</v>
      </c>
      <c r="AC140" s="63">
        <f>VLOOKUP($C140,ROP200F!$C$6:$O$994,10,FALSE)</f>
        <v>160140</v>
      </c>
      <c r="AD140" s="63">
        <f>VLOOKUP($C140,'ROP100'!$B$6:$P$565,12,FALSE)</f>
        <v>152000</v>
      </c>
      <c r="AE140" s="63">
        <f t="shared" si="39"/>
        <v>19906</v>
      </c>
      <c r="AF140" s="63">
        <f>VLOOKUP($C140,ROP200F!$C$6:$O$994,11,FALSE)</f>
        <v>0</v>
      </c>
      <c r="AG140" s="63">
        <f>VLOOKUP($C140,'ROP100'!$B$6:$P$565,13,FALSE)</f>
        <v>0</v>
      </c>
      <c r="AH140" s="63">
        <f t="shared" si="40"/>
        <v>19906</v>
      </c>
      <c r="AI140" s="63">
        <f>VLOOKUP($C140,ROP200F!$C$6:$O$994,12,FALSE)</f>
        <v>0</v>
      </c>
      <c r="AJ140" s="63">
        <f>VLOOKUP($C140,'ROP100'!$B$6:$P$565,14,FALSE)</f>
        <v>0</v>
      </c>
      <c r="AK140" s="63">
        <f t="shared" si="41"/>
        <v>19906</v>
      </c>
      <c r="AL140" s="63">
        <f>VLOOKUP($C140,ROP200F!$C$6:$O$994,13,FALSE)</f>
        <v>0</v>
      </c>
      <c r="AM140" s="63">
        <f>VLOOKUP($C140,'ROP100'!$B$6:$P$565,15,FALSE)</f>
        <v>0</v>
      </c>
      <c r="AN140" s="63">
        <f t="shared" si="42"/>
        <v>19906</v>
      </c>
      <c r="AO140" s="58">
        <f t="shared" si="43"/>
        <v>301920</v>
      </c>
      <c r="AP140" s="58">
        <f t="shared" si="44"/>
        <v>302000</v>
      </c>
    </row>
    <row r="141" spans="1:42" hidden="1" x14ac:dyDescent="0.35">
      <c r="A141" s="64">
        <f t="shared" si="45"/>
        <v>133</v>
      </c>
      <c r="B141" s="65" t="s">
        <v>131</v>
      </c>
      <c r="C141" s="65" t="s">
        <v>132</v>
      </c>
      <c r="D141" s="66">
        <f>VLOOKUP($C141,'End Stock 2024'!$B$7:$C$1030,2,FALSE)</f>
        <v>1955</v>
      </c>
      <c r="E141" s="63">
        <f>VLOOKUP($C141,ROP200F!$C$6:$O$994,2,FALSE)</f>
        <v>0</v>
      </c>
      <c r="F141" s="63">
        <f>VLOOKUP($C141,'ROP100'!$B$6:$P$565,4,FALSE)</f>
        <v>0</v>
      </c>
      <c r="G141" s="63">
        <f t="shared" si="31"/>
        <v>1955</v>
      </c>
      <c r="H141" s="63">
        <f>VLOOKUP($C141,ROP200F!$C$6:$O$994,3,FALSE)</f>
        <v>0</v>
      </c>
      <c r="I141" s="63">
        <f>VLOOKUP($C141,'ROP100'!$B$6:$P$565,5,FALSE)</f>
        <v>0</v>
      </c>
      <c r="J141" s="63">
        <f t="shared" si="32"/>
        <v>1955</v>
      </c>
      <c r="K141" s="63">
        <f>VLOOKUP($C141,ROP200F!$C$6:$O$994,4,FALSE)</f>
        <v>0</v>
      </c>
      <c r="L141" s="63">
        <f>VLOOKUP($C141,'ROP100'!$B$6:$P$565,6,FALSE)</f>
        <v>0</v>
      </c>
      <c r="M141" s="63">
        <f t="shared" si="33"/>
        <v>1955</v>
      </c>
      <c r="N141" s="63">
        <f>VLOOKUP($C141,ROP200F!$C$6:$O$994,5,FALSE)</f>
        <v>7020</v>
      </c>
      <c r="O141" s="63">
        <f>VLOOKUP($C141,'ROP100'!$B$6:$P$565,7,FALSE)</f>
        <v>16000</v>
      </c>
      <c r="P141" s="63">
        <f t="shared" si="34"/>
        <v>10935</v>
      </c>
      <c r="Q141" s="63">
        <f>VLOOKUP($C141,ROP200F!$C$6:$O$994,6,FALSE)</f>
        <v>0</v>
      </c>
      <c r="R141" s="63">
        <f>VLOOKUP($C141,'ROP100'!$B$6:$P$565,8,FALSE)</f>
        <v>0</v>
      </c>
      <c r="S141" s="63">
        <f t="shared" si="35"/>
        <v>10935</v>
      </c>
      <c r="T141" s="63">
        <f>VLOOKUP($C141,ROP200F!$C$6:$O$994,7,FALSE)</f>
        <v>0</v>
      </c>
      <c r="U141" s="63">
        <f>VLOOKUP($C141,'ROP100'!$B$6:$P$565,9,FALSE)</f>
        <v>0</v>
      </c>
      <c r="V141" s="63">
        <f t="shared" si="36"/>
        <v>10935</v>
      </c>
      <c r="W141" s="63">
        <f>VLOOKUP($C141,ROP200F!$C$6:$O$994,8,FALSE)</f>
        <v>0</v>
      </c>
      <c r="X141" s="63">
        <f>VLOOKUP($C141,'ROP100'!$B$6:$P$565,10,FALSE)</f>
        <v>0</v>
      </c>
      <c r="Y141" s="63">
        <f t="shared" si="37"/>
        <v>10935</v>
      </c>
      <c r="Z141" s="63">
        <f>VLOOKUP($C141,ROP200F!$C$6:$O$994,9,FALSE)</f>
        <v>0</v>
      </c>
      <c r="AA141" s="63">
        <f>VLOOKUP($C141,'ROP100'!$B$6:$P$565,11,FALSE)</f>
        <v>0</v>
      </c>
      <c r="AB141" s="63">
        <f t="shared" si="38"/>
        <v>10935</v>
      </c>
      <c r="AC141" s="63">
        <f>VLOOKUP($C141,ROP200F!$C$6:$O$994,10,FALSE)</f>
        <v>7929</v>
      </c>
      <c r="AD141" s="63">
        <f>VLOOKUP($C141,'ROP100'!$B$6:$P$565,12,FALSE)</f>
        <v>0</v>
      </c>
      <c r="AE141" s="63">
        <f t="shared" si="39"/>
        <v>3006</v>
      </c>
      <c r="AF141" s="63">
        <f>VLOOKUP($C141,ROP200F!$C$6:$O$994,11,FALSE)</f>
        <v>0</v>
      </c>
      <c r="AG141" s="63">
        <f>VLOOKUP($C141,'ROP100'!$B$6:$P$565,13,FALSE)</f>
        <v>0</v>
      </c>
      <c r="AH141" s="63">
        <f t="shared" si="40"/>
        <v>3006</v>
      </c>
      <c r="AI141" s="63">
        <f>VLOOKUP($C141,ROP200F!$C$6:$O$994,12,FALSE)</f>
        <v>0</v>
      </c>
      <c r="AJ141" s="63">
        <f>VLOOKUP($C141,'ROP100'!$B$6:$P$565,14,FALSE)</f>
        <v>0</v>
      </c>
      <c r="AK141" s="63">
        <f t="shared" si="41"/>
        <v>3006</v>
      </c>
      <c r="AL141" s="63">
        <f>VLOOKUP($C141,ROP200F!$C$6:$O$994,13,FALSE)</f>
        <v>0</v>
      </c>
      <c r="AM141" s="63">
        <f>VLOOKUP($C141,'ROP100'!$B$6:$P$565,15,FALSE)</f>
        <v>0</v>
      </c>
      <c r="AN141" s="63">
        <f t="shared" si="42"/>
        <v>3006</v>
      </c>
      <c r="AO141" s="58">
        <f t="shared" si="43"/>
        <v>14949</v>
      </c>
      <c r="AP141" s="58">
        <f t="shared" si="44"/>
        <v>16000</v>
      </c>
    </row>
    <row r="142" spans="1:42" hidden="1" x14ac:dyDescent="0.35">
      <c r="A142" s="64">
        <f t="shared" si="45"/>
        <v>134</v>
      </c>
      <c r="B142" s="65" t="s">
        <v>1314</v>
      </c>
      <c r="C142" s="65" t="s">
        <v>1315</v>
      </c>
      <c r="D142" s="66">
        <f>VLOOKUP($C142,'End Stock 2024'!$B$7:$C$1030,2,FALSE)</f>
        <v>6578</v>
      </c>
      <c r="E142" s="63">
        <f>VLOOKUP($C142,ROP200F!$C$6:$O$994,2,FALSE)</f>
        <v>0</v>
      </c>
      <c r="F142" s="63">
        <f>VLOOKUP($C142,'ROP100'!$B$6:$P$565,4,FALSE)</f>
        <v>0</v>
      </c>
      <c r="G142" s="63">
        <f t="shared" si="31"/>
        <v>6578</v>
      </c>
      <c r="H142" s="63">
        <f>VLOOKUP($C142,ROP200F!$C$6:$O$994,3,FALSE)</f>
        <v>160140</v>
      </c>
      <c r="I142" s="63">
        <f>VLOOKUP($C142,'ROP100'!$B$6:$P$565,5,FALSE)</f>
        <v>200000</v>
      </c>
      <c r="J142" s="63">
        <f t="shared" si="32"/>
        <v>46438</v>
      </c>
      <c r="K142" s="63">
        <f>VLOOKUP($C142,ROP200F!$C$6:$O$994,4,FALSE)</f>
        <v>0</v>
      </c>
      <c r="L142" s="63">
        <f>VLOOKUP($C142,'ROP100'!$B$6:$P$565,6,FALSE)</f>
        <v>0</v>
      </c>
      <c r="M142" s="63">
        <f t="shared" si="33"/>
        <v>46438</v>
      </c>
      <c r="N142" s="63">
        <f>VLOOKUP($C142,ROP200F!$C$6:$O$994,5,FALSE)</f>
        <v>0</v>
      </c>
      <c r="O142" s="63">
        <f>VLOOKUP($C142,'ROP100'!$B$6:$P$565,7,FALSE)</f>
        <v>0</v>
      </c>
      <c r="P142" s="63">
        <f t="shared" si="34"/>
        <v>46438</v>
      </c>
      <c r="Q142" s="63">
        <f>VLOOKUP($C142,ROP200F!$C$6:$O$994,6,FALSE)</f>
        <v>0</v>
      </c>
      <c r="R142" s="63">
        <f>VLOOKUP($C142,'ROP100'!$B$6:$P$565,8,FALSE)</f>
        <v>0</v>
      </c>
      <c r="S142" s="63">
        <f t="shared" si="35"/>
        <v>46438</v>
      </c>
      <c r="T142" s="63">
        <f>VLOOKUP($C142,ROP200F!$C$6:$O$994,7,FALSE)</f>
        <v>0</v>
      </c>
      <c r="U142" s="63">
        <f>VLOOKUP($C142,'ROP100'!$B$6:$P$565,9,FALSE)</f>
        <v>0</v>
      </c>
      <c r="V142" s="63">
        <f t="shared" si="36"/>
        <v>46438</v>
      </c>
      <c r="W142" s="63">
        <f>VLOOKUP($C142,ROP200F!$C$6:$O$994,8,FALSE)</f>
        <v>160140</v>
      </c>
      <c r="X142" s="63">
        <f>VLOOKUP($C142,'ROP100'!$B$6:$P$565,10,FALSE)</f>
        <v>130000</v>
      </c>
      <c r="Y142" s="63">
        <f t="shared" si="37"/>
        <v>16298</v>
      </c>
      <c r="Z142" s="63">
        <f>VLOOKUP($C142,ROP200F!$C$6:$O$994,9,FALSE)</f>
        <v>0</v>
      </c>
      <c r="AA142" s="63">
        <f>VLOOKUP($C142,'ROP100'!$B$6:$P$565,11,FALSE)</f>
        <v>0</v>
      </c>
      <c r="AB142" s="63">
        <f t="shared" si="38"/>
        <v>16298</v>
      </c>
      <c r="AC142" s="63">
        <f>VLOOKUP($C142,ROP200F!$C$6:$O$994,10,FALSE)</f>
        <v>0</v>
      </c>
      <c r="AD142" s="63">
        <f>VLOOKUP($C142,'ROP100'!$B$6:$P$565,12,FALSE)</f>
        <v>0</v>
      </c>
      <c r="AE142" s="63">
        <f t="shared" si="39"/>
        <v>16298</v>
      </c>
      <c r="AF142" s="63">
        <f>VLOOKUP($C142,ROP200F!$C$6:$O$994,11,FALSE)</f>
        <v>0</v>
      </c>
      <c r="AG142" s="63">
        <f>VLOOKUP($C142,'ROP100'!$B$6:$P$565,13,FALSE)</f>
        <v>0</v>
      </c>
      <c r="AH142" s="63">
        <f t="shared" si="40"/>
        <v>16298</v>
      </c>
      <c r="AI142" s="63">
        <f>VLOOKUP($C142,ROP200F!$C$6:$O$994,12,FALSE)</f>
        <v>0</v>
      </c>
      <c r="AJ142" s="63">
        <f>VLOOKUP($C142,'ROP100'!$B$6:$P$565,14,FALSE)</f>
        <v>0</v>
      </c>
      <c r="AK142" s="63">
        <f t="shared" si="41"/>
        <v>16298</v>
      </c>
      <c r="AL142" s="63">
        <f>VLOOKUP($C142,ROP200F!$C$6:$O$994,13,FALSE)</f>
        <v>0</v>
      </c>
      <c r="AM142" s="63">
        <f>VLOOKUP($C142,'ROP100'!$B$6:$P$565,15,FALSE)</f>
        <v>0</v>
      </c>
      <c r="AN142" s="63">
        <f t="shared" si="42"/>
        <v>16298</v>
      </c>
      <c r="AO142" s="58">
        <f t="shared" si="43"/>
        <v>320280</v>
      </c>
      <c r="AP142" s="58">
        <f t="shared" si="44"/>
        <v>330000</v>
      </c>
    </row>
    <row r="143" spans="1:42" hidden="1" x14ac:dyDescent="0.35">
      <c r="A143" s="64">
        <f t="shared" si="45"/>
        <v>135</v>
      </c>
      <c r="B143" s="65" t="s">
        <v>1990</v>
      </c>
      <c r="C143" s="65" t="s">
        <v>1973</v>
      </c>
      <c r="D143" s="66">
        <f>VLOOKUP($C143,'End Stock 2024'!$B$7:$C$1030,2,FALSE)</f>
        <v>0</v>
      </c>
      <c r="E143" s="63">
        <f>VLOOKUP($C143,ROP200F!$C$6:$O$994,2,FALSE)</f>
        <v>0</v>
      </c>
      <c r="F143" s="63">
        <f>VLOOKUP($C143,'ROP100'!$B$6:$P$565,4,FALSE)</f>
        <v>0</v>
      </c>
      <c r="G143" s="63">
        <f t="shared" si="31"/>
        <v>0</v>
      </c>
      <c r="H143" s="63">
        <f>VLOOKUP($C143,ROP200F!$C$6:$O$994,3,FALSE)</f>
        <v>0</v>
      </c>
      <c r="I143" s="63">
        <f>VLOOKUP($C143,'ROP100'!$B$6:$P$565,5,FALSE)</f>
        <v>0</v>
      </c>
      <c r="J143" s="63">
        <f t="shared" si="32"/>
        <v>0</v>
      </c>
      <c r="K143" s="63">
        <f>VLOOKUP($C143,ROP200F!$C$6:$O$994,4,FALSE)</f>
        <v>0</v>
      </c>
      <c r="L143" s="63">
        <f>VLOOKUP($C143,'ROP100'!$B$6:$P$565,6,FALSE)</f>
        <v>0</v>
      </c>
      <c r="M143" s="63">
        <f t="shared" si="33"/>
        <v>0</v>
      </c>
      <c r="N143" s="63">
        <f>VLOOKUP($C143,ROP200F!$C$6:$O$994,5,FALSE)</f>
        <v>0</v>
      </c>
      <c r="O143" s="63">
        <f>VLOOKUP($C143,'ROP100'!$B$6:$P$565,7,FALSE)</f>
        <v>0</v>
      </c>
      <c r="P143" s="63">
        <f t="shared" si="34"/>
        <v>0</v>
      </c>
      <c r="Q143" s="63">
        <f>VLOOKUP($C143,ROP200F!$C$6:$O$994,6,FALSE)</f>
        <v>0</v>
      </c>
      <c r="R143" s="63">
        <f>VLOOKUP($C143,'ROP100'!$B$6:$P$565,8,FALSE)</f>
        <v>0</v>
      </c>
      <c r="S143" s="63">
        <f t="shared" si="35"/>
        <v>0</v>
      </c>
      <c r="T143" s="63">
        <f>VLOOKUP($C143,ROP200F!$C$6:$O$994,7,FALSE)</f>
        <v>90576</v>
      </c>
      <c r="U143" s="63">
        <f>VLOOKUP($C143,'ROP100'!$B$6:$P$565,9,FALSE)</f>
        <v>100000</v>
      </c>
      <c r="V143" s="63">
        <f t="shared" si="36"/>
        <v>9424</v>
      </c>
      <c r="W143" s="63">
        <f>VLOOKUP($C143,ROP200F!$C$6:$O$994,8,FALSE)</f>
        <v>0</v>
      </c>
      <c r="X143" s="63">
        <f>VLOOKUP($C143,'ROP100'!$B$6:$P$565,10,FALSE)</f>
        <v>0</v>
      </c>
      <c r="Y143" s="63">
        <f t="shared" si="37"/>
        <v>9424</v>
      </c>
      <c r="Z143" s="63">
        <f>VLOOKUP($C143,ROP200F!$C$6:$O$994,9,FALSE)</f>
        <v>0</v>
      </c>
      <c r="AA143" s="63">
        <f>VLOOKUP($C143,'ROP100'!$B$6:$P$565,11,FALSE)</f>
        <v>0</v>
      </c>
      <c r="AB143" s="63">
        <f t="shared" si="38"/>
        <v>9424</v>
      </c>
      <c r="AC143" s="63">
        <f>VLOOKUP($C143,ROP200F!$C$6:$O$994,10,FALSE)</f>
        <v>0</v>
      </c>
      <c r="AD143" s="63">
        <f>VLOOKUP($C143,'ROP100'!$B$6:$P$565,12,FALSE)</f>
        <v>0</v>
      </c>
      <c r="AE143" s="63">
        <f t="shared" si="39"/>
        <v>9424</v>
      </c>
      <c r="AF143" s="63">
        <f>VLOOKUP($C143,ROP200F!$C$6:$O$994,11,FALSE)</f>
        <v>90576</v>
      </c>
      <c r="AG143" s="63">
        <f>VLOOKUP($C143,'ROP100'!$B$6:$P$565,13,FALSE)</f>
        <v>100000</v>
      </c>
      <c r="AH143" s="63">
        <f t="shared" si="40"/>
        <v>18848</v>
      </c>
      <c r="AI143" s="63">
        <f>VLOOKUP($C143,ROP200F!$C$6:$O$994,12,FALSE)</f>
        <v>0</v>
      </c>
      <c r="AJ143" s="63">
        <f>VLOOKUP($C143,'ROP100'!$B$6:$P$565,14,FALSE)</f>
        <v>0</v>
      </c>
      <c r="AK143" s="63">
        <f t="shared" si="41"/>
        <v>18848</v>
      </c>
      <c r="AL143" s="63">
        <f>VLOOKUP($C143,ROP200F!$C$6:$O$994,13,FALSE)</f>
        <v>0</v>
      </c>
      <c r="AM143" s="63">
        <f>VLOOKUP($C143,'ROP100'!$B$6:$P$565,15,FALSE)</f>
        <v>0</v>
      </c>
      <c r="AN143" s="63">
        <f t="shared" si="42"/>
        <v>18848</v>
      </c>
      <c r="AO143" s="58">
        <f t="shared" si="43"/>
        <v>181152</v>
      </c>
      <c r="AP143" s="58">
        <f t="shared" si="44"/>
        <v>200000</v>
      </c>
    </row>
    <row r="144" spans="1:42" hidden="1" x14ac:dyDescent="0.35">
      <c r="A144" s="64">
        <f t="shared" si="45"/>
        <v>136</v>
      </c>
      <c r="B144" s="65" t="s">
        <v>1992</v>
      </c>
      <c r="C144" s="65" t="s">
        <v>1974</v>
      </c>
      <c r="D144" s="66">
        <f>VLOOKUP($C144,'End Stock 2024'!$B$7:$C$1030,2,FALSE)</f>
        <v>17603</v>
      </c>
      <c r="E144" s="63">
        <f>VLOOKUP($C144,ROP200F!$C$6:$O$994,2,FALSE)</f>
        <v>0</v>
      </c>
      <c r="F144" s="63">
        <f>VLOOKUP($C144,'ROP100'!$B$6:$P$565,4,FALSE)</f>
        <v>0</v>
      </c>
      <c r="G144" s="63">
        <f t="shared" si="31"/>
        <v>17603</v>
      </c>
      <c r="H144" s="63">
        <f>VLOOKUP($C144,ROP200F!$C$6:$O$994,3,FALSE)</f>
        <v>0</v>
      </c>
      <c r="I144" s="63">
        <f>VLOOKUP($C144,'ROP100'!$B$6:$P$565,5,FALSE)</f>
        <v>0</v>
      </c>
      <c r="J144" s="63">
        <f t="shared" si="32"/>
        <v>17603</v>
      </c>
      <c r="K144" s="63">
        <f>VLOOKUP($C144,ROP200F!$C$6:$O$994,4,FALSE)</f>
        <v>0</v>
      </c>
      <c r="L144" s="63">
        <f>VLOOKUP($C144,'ROP100'!$B$6:$P$565,6,FALSE)</f>
        <v>0</v>
      </c>
      <c r="M144" s="63">
        <f t="shared" si="33"/>
        <v>17603</v>
      </c>
      <c r="N144" s="63">
        <f>VLOOKUP($C144,ROP200F!$C$6:$O$994,5,FALSE)</f>
        <v>0</v>
      </c>
      <c r="O144" s="63">
        <f>VLOOKUP($C144,'ROP100'!$B$6:$P$565,7,FALSE)</f>
        <v>0</v>
      </c>
      <c r="P144" s="63">
        <f t="shared" si="34"/>
        <v>17603</v>
      </c>
      <c r="Q144" s="63">
        <f>VLOOKUP($C144,ROP200F!$C$6:$O$994,6,FALSE)</f>
        <v>0</v>
      </c>
      <c r="R144" s="63">
        <f>VLOOKUP($C144,'ROP100'!$B$6:$P$565,8,FALSE)</f>
        <v>0</v>
      </c>
      <c r="S144" s="63">
        <f t="shared" si="35"/>
        <v>17603</v>
      </c>
      <c r="T144" s="63">
        <f>VLOOKUP($C144,ROP200F!$C$6:$O$994,7,FALSE)</f>
        <v>0</v>
      </c>
      <c r="U144" s="63">
        <f>VLOOKUP($C144,'ROP100'!$B$6:$P$565,9,FALSE)</f>
        <v>0</v>
      </c>
      <c r="V144" s="63">
        <f t="shared" si="36"/>
        <v>17603</v>
      </c>
      <c r="W144" s="63">
        <f>VLOOKUP($C144,ROP200F!$C$6:$O$994,8,FALSE)</f>
        <v>0</v>
      </c>
      <c r="X144" s="63">
        <f>VLOOKUP($C144,'ROP100'!$B$6:$P$565,10,FALSE)</f>
        <v>0</v>
      </c>
      <c r="Y144" s="63">
        <f t="shared" si="37"/>
        <v>17603</v>
      </c>
      <c r="Z144" s="63">
        <f>VLOOKUP($C144,ROP200F!$C$6:$O$994,9,FALSE)</f>
        <v>0</v>
      </c>
      <c r="AA144" s="63">
        <f>VLOOKUP($C144,'ROP100'!$B$6:$P$565,11,FALSE)</f>
        <v>0</v>
      </c>
      <c r="AB144" s="63">
        <f t="shared" si="38"/>
        <v>17603</v>
      </c>
      <c r="AC144" s="63">
        <f>VLOOKUP($C144,ROP200F!$C$6:$O$994,10,FALSE)</f>
        <v>0</v>
      </c>
      <c r="AD144" s="63">
        <f>VLOOKUP($C144,'ROP100'!$B$6:$P$565,12,FALSE)</f>
        <v>0</v>
      </c>
      <c r="AE144" s="63">
        <f t="shared" si="39"/>
        <v>17603</v>
      </c>
      <c r="AF144" s="63">
        <f>VLOOKUP($C144,ROP200F!$C$6:$O$994,11,FALSE)</f>
        <v>46308</v>
      </c>
      <c r="AG144" s="63">
        <f>VLOOKUP($C144,'ROP100'!$B$6:$P$565,13,FALSE)</f>
        <v>50000</v>
      </c>
      <c r="AH144" s="63">
        <f t="shared" si="40"/>
        <v>21295</v>
      </c>
      <c r="AI144" s="63">
        <f>VLOOKUP($C144,ROP200F!$C$6:$O$994,12,FALSE)</f>
        <v>0</v>
      </c>
      <c r="AJ144" s="63">
        <f>VLOOKUP($C144,'ROP100'!$B$6:$P$565,14,FALSE)</f>
        <v>0</v>
      </c>
      <c r="AK144" s="63">
        <f t="shared" si="41"/>
        <v>21295</v>
      </c>
      <c r="AL144" s="63">
        <f>VLOOKUP($C144,ROP200F!$C$6:$O$994,13,FALSE)</f>
        <v>0</v>
      </c>
      <c r="AM144" s="63">
        <f>VLOOKUP($C144,'ROP100'!$B$6:$P$565,15,FALSE)</f>
        <v>0</v>
      </c>
      <c r="AN144" s="63">
        <f t="shared" si="42"/>
        <v>21295</v>
      </c>
      <c r="AO144" s="58">
        <f t="shared" si="43"/>
        <v>46308</v>
      </c>
      <c r="AP144" s="58">
        <f t="shared" si="44"/>
        <v>50000</v>
      </c>
    </row>
    <row r="145" spans="1:42" hidden="1" x14ac:dyDescent="0.35">
      <c r="A145" s="64">
        <f t="shared" si="45"/>
        <v>137</v>
      </c>
      <c r="B145" s="65" t="s">
        <v>1993</v>
      </c>
      <c r="C145" s="65" t="s">
        <v>1975</v>
      </c>
      <c r="D145" s="66">
        <f>VLOOKUP($C145,'End Stock 2024'!$B$7:$C$1030,2,FALSE)</f>
        <v>100000</v>
      </c>
      <c r="E145" s="63">
        <f>VLOOKUP($C145,ROP200F!$C$6:$O$994,2,FALSE)</f>
        <v>0</v>
      </c>
      <c r="F145" s="63">
        <f>VLOOKUP($C145,'ROP100'!$B$6:$P$565,4,FALSE)</f>
        <v>0</v>
      </c>
      <c r="G145" s="63">
        <f t="shared" si="31"/>
        <v>100000</v>
      </c>
      <c r="H145" s="63">
        <f>VLOOKUP($C145,ROP200F!$C$6:$O$994,3,FALSE)</f>
        <v>0</v>
      </c>
      <c r="I145" s="63">
        <f>VLOOKUP($C145,'ROP100'!$B$6:$P$565,5,FALSE)</f>
        <v>0</v>
      </c>
      <c r="J145" s="63">
        <f t="shared" si="32"/>
        <v>100000</v>
      </c>
      <c r="K145" s="63">
        <f>VLOOKUP($C145,ROP200F!$C$6:$O$994,4,FALSE)</f>
        <v>0</v>
      </c>
      <c r="L145" s="63">
        <f>VLOOKUP($C145,'ROP100'!$B$6:$P$565,6,FALSE)</f>
        <v>0</v>
      </c>
      <c r="M145" s="63">
        <f t="shared" si="33"/>
        <v>100000</v>
      </c>
      <c r="N145" s="63">
        <f>VLOOKUP($C145,ROP200F!$C$6:$O$994,5,FALSE)</f>
        <v>0</v>
      </c>
      <c r="O145" s="63">
        <f>VLOOKUP($C145,'ROP100'!$B$6:$P$565,7,FALSE)</f>
        <v>0</v>
      </c>
      <c r="P145" s="63">
        <f t="shared" si="34"/>
        <v>100000</v>
      </c>
      <c r="Q145" s="63">
        <f>VLOOKUP($C145,ROP200F!$C$6:$O$994,6,FALSE)</f>
        <v>0</v>
      </c>
      <c r="R145" s="63">
        <f>VLOOKUP($C145,'ROP100'!$B$6:$P$565,8,FALSE)</f>
        <v>0</v>
      </c>
      <c r="S145" s="63">
        <f t="shared" si="35"/>
        <v>100000</v>
      </c>
      <c r="T145" s="63">
        <f>VLOOKUP($C145,ROP200F!$C$6:$O$994,7,FALSE)</f>
        <v>0</v>
      </c>
      <c r="U145" s="63">
        <f>VLOOKUP($C145,'ROP100'!$B$6:$P$565,9,FALSE)</f>
        <v>0</v>
      </c>
      <c r="V145" s="63">
        <f t="shared" si="36"/>
        <v>100000</v>
      </c>
      <c r="W145" s="63">
        <f>VLOOKUP($C145,ROP200F!$C$6:$O$994,8,FALSE)</f>
        <v>0</v>
      </c>
      <c r="X145" s="63">
        <f>VLOOKUP($C145,'ROP100'!$B$6:$P$565,10,FALSE)</f>
        <v>0</v>
      </c>
      <c r="Y145" s="63">
        <f t="shared" si="37"/>
        <v>100000</v>
      </c>
      <c r="Z145" s="63">
        <f>VLOOKUP($C145,ROP200F!$C$6:$O$994,9,FALSE)</f>
        <v>46308</v>
      </c>
      <c r="AA145" s="63">
        <f>VLOOKUP($C145,'ROP100'!$B$6:$P$565,11,FALSE)</f>
        <v>50000</v>
      </c>
      <c r="AB145" s="63">
        <f t="shared" si="38"/>
        <v>103692</v>
      </c>
      <c r="AC145" s="63">
        <f>VLOOKUP($C145,ROP200F!$C$6:$O$994,10,FALSE)</f>
        <v>0</v>
      </c>
      <c r="AD145" s="63">
        <f>VLOOKUP($C145,'ROP100'!$B$6:$P$565,12,FALSE)</f>
        <v>0</v>
      </c>
      <c r="AE145" s="63">
        <f t="shared" si="39"/>
        <v>103692</v>
      </c>
      <c r="AF145" s="63">
        <f>VLOOKUP($C145,ROP200F!$C$6:$O$994,11,FALSE)</f>
        <v>0</v>
      </c>
      <c r="AG145" s="63">
        <f>VLOOKUP($C145,'ROP100'!$B$6:$P$565,13,FALSE)</f>
        <v>0</v>
      </c>
      <c r="AH145" s="63">
        <f t="shared" si="40"/>
        <v>103692</v>
      </c>
      <c r="AI145" s="63">
        <f>VLOOKUP($C145,ROP200F!$C$6:$O$994,12,FALSE)</f>
        <v>46308</v>
      </c>
      <c r="AJ145" s="63">
        <f>VLOOKUP($C145,'ROP100'!$B$6:$P$565,14,FALSE)</f>
        <v>50000</v>
      </c>
      <c r="AK145" s="63">
        <f t="shared" si="41"/>
        <v>107384</v>
      </c>
      <c r="AL145" s="63">
        <f>VLOOKUP($C145,ROP200F!$C$6:$O$994,13,FALSE)</f>
        <v>0</v>
      </c>
      <c r="AM145" s="63">
        <f>VLOOKUP($C145,'ROP100'!$B$6:$P$565,15,FALSE)</f>
        <v>0</v>
      </c>
      <c r="AN145" s="63">
        <f t="shared" si="42"/>
        <v>107384</v>
      </c>
      <c r="AO145" s="58">
        <f t="shared" si="43"/>
        <v>92616</v>
      </c>
      <c r="AP145" s="58">
        <f t="shared" si="44"/>
        <v>100000</v>
      </c>
    </row>
    <row r="146" spans="1:42" hidden="1" x14ac:dyDescent="0.35">
      <c r="A146" s="64">
        <f t="shared" si="45"/>
        <v>138</v>
      </c>
      <c r="B146" s="65" t="s">
        <v>133</v>
      </c>
      <c r="C146" s="65" t="s">
        <v>134</v>
      </c>
      <c r="D146" s="66">
        <f>VLOOKUP($C146,'End Stock 2024'!$B$7:$C$1030,2,FALSE)</f>
        <v>22486</v>
      </c>
      <c r="E146" s="63">
        <f>VLOOKUP($C146,ROP200F!$C$6:$O$994,2,FALSE)</f>
        <v>0</v>
      </c>
      <c r="F146" s="63">
        <f>VLOOKUP($C146,'ROP100'!$B$6:$P$565,4,FALSE)</f>
        <v>0</v>
      </c>
      <c r="G146" s="63">
        <f t="shared" si="31"/>
        <v>22486</v>
      </c>
      <c r="H146" s="63">
        <f>VLOOKUP($C146,ROP200F!$C$6:$O$994,3,FALSE)</f>
        <v>0</v>
      </c>
      <c r="I146" s="63">
        <f>VLOOKUP($C146,'ROP100'!$B$6:$P$565,5,FALSE)</f>
        <v>0</v>
      </c>
      <c r="J146" s="63">
        <f t="shared" si="32"/>
        <v>22486</v>
      </c>
      <c r="K146" s="63">
        <f>VLOOKUP($C146,ROP200F!$C$6:$O$994,4,FALSE)</f>
        <v>0</v>
      </c>
      <c r="L146" s="63">
        <f>VLOOKUP($C146,'ROP100'!$B$6:$P$565,6,FALSE)</f>
        <v>0</v>
      </c>
      <c r="M146" s="63">
        <f t="shared" si="33"/>
        <v>22486</v>
      </c>
      <c r="N146" s="63">
        <f>VLOOKUP($C146,ROP200F!$C$6:$O$994,5,FALSE)</f>
        <v>0</v>
      </c>
      <c r="O146" s="63">
        <f>VLOOKUP($C146,'ROP100'!$B$6:$P$565,7,FALSE)</f>
        <v>0</v>
      </c>
      <c r="P146" s="63">
        <f t="shared" si="34"/>
        <v>22486</v>
      </c>
      <c r="Q146" s="63">
        <f>VLOOKUP($C146,ROP200F!$C$6:$O$994,6,FALSE)</f>
        <v>0</v>
      </c>
      <c r="R146" s="63">
        <f>VLOOKUP($C146,'ROP100'!$B$6:$P$565,8,FALSE)</f>
        <v>0</v>
      </c>
      <c r="S146" s="63">
        <f t="shared" si="35"/>
        <v>22486</v>
      </c>
      <c r="T146" s="63">
        <f>VLOOKUP($C146,ROP200F!$C$6:$O$994,7,FALSE)</f>
        <v>0</v>
      </c>
      <c r="U146" s="63">
        <f>VLOOKUP($C146,'ROP100'!$B$6:$P$565,9,FALSE)</f>
        <v>0</v>
      </c>
      <c r="V146" s="63">
        <f t="shared" si="36"/>
        <v>22486</v>
      </c>
      <c r="W146" s="63">
        <f>VLOOKUP($C146,ROP200F!$C$6:$O$994,8,FALSE)</f>
        <v>0</v>
      </c>
      <c r="X146" s="63">
        <f>VLOOKUP($C146,'ROP100'!$B$6:$P$565,10,FALSE)</f>
        <v>0</v>
      </c>
      <c r="Y146" s="63">
        <f t="shared" si="37"/>
        <v>22486</v>
      </c>
      <c r="Z146" s="63">
        <f>VLOOKUP($C146,ROP200F!$C$6:$O$994,9,FALSE)</f>
        <v>0</v>
      </c>
      <c r="AA146" s="63">
        <f>VLOOKUP($C146,'ROP100'!$B$6:$P$565,11,FALSE)</f>
        <v>0</v>
      </c>
      <c r="AB146" s="63">
        <f t="shared" si="38"/>
        <v>22486</v>
      </c>
      <c r="AC146" s="63">
        <f>VLOOKUP($C146,ROP200F!$C$6:$O$994,10,FALSE)</f>
        <v>0</v>
      </c>
      <c r="AD146" s="63">
        <f>VLOOKUP($C146,'ROP100'!$B$6:$P$565,12,FALSE)</f>
        <v>0</v>
      </c>
      <c r="AE146" s="63">
        <f t="shared" si="39"/>
        <v>22486</v>
      </c>
      <c r="AF146" s="63">
        <f>VLOOKUP($C146,ROP200F!$C$6:$O$994,11,FALSE)</f>
        <v>46308</v>
      </c>
      <c r="AG146" s="63">
        <f>VLOOKUP($C146,'ROP100'!$B$6:$P$565,13,FALSE)</f>
        <v>50000</v>
      </c>
      <c r="AH146" s="63">
        <f t="shared" si="40"/>
        <v>26178</v>
      </c>
      <c r="AI146" s="63">
        <f>VLOOKUP($C146,ROP200F!$C$6:$O$994,12,FALSE)</f>
        <v>0</v>
      </c>
      <c r="AJ146" s="63">
        <f>VLOOKUP($C146,'ROP100'!$B$6:$P$565,14,FALSE)</f>
        <v>0</v>
      </c>
      <c r="AK146" s="63">
        <f t="shared" si="41"/>
        <v>26178</v>
      </c>
      <c r="AL146" s="63">
        <f>VLOOKUP($C146,ROP200F!$C$6:$O$994,13,FALSE)</f>
        <v>0</v>
      </c>
      <c r="AM146" s="63">
        <f>VLOOKUP($C146,'ROP100'!$B$6:$P$565,15,FALSE)</f>
        <v>0</v>
      </c>
      <c r="AN146" s="63">
        <f t="shared" si="42"/>
        <v>26178</v>
      </c>
      <c r="AO146" s="58">
        <f t="shared" si="43"/>
        <v>46308</v>
      </c>
      <c r="AP146" s="58">
        <f t="shared" si="44"/>
        <v>50000</v>
      </c>
    </row>
    <row r="147" spans="1:42" hidden="1" x14ac:dyDescent="0.35">
      <c r="A147" s="64">
        <f t="shared" si="45"/>
        <v>139</v>
      </c>
      <c r="B147" s="65" t="s">
        <v>1316</v>
      </c>
      <c r="C147" s="65" t="s">
        <v>1317</v>
      </c>
      <c r="D147" s="66">
        <f>VLOOKUP($C147,'End Stock 2024'!$B$7:$C$1030,2,FALSE)</f>
        <v>5416</v>
      </c>
      <c r="E147" s="63">
        <f>VLOOKUP($C147,ROP200F!$C$6:$O$994,2,FALSE)</f>
        <v>0</v>
      </c>
      <c r="F147" s="63">
        <f>VLOOKUP($C147,'ROP100'!$B$6:$P$565,4,FALSE)</f>
        <v>0</v>
      </c>
      <c r="G147" s="63">
        <f t="shared" si="31"/>
        <v>5416</v>
      </c>
      <c r="H147" s="63">
        <f>VLOOKUP($C147,ROP200F!$C$6:$O$994,3,FALSE)</f>
        <v>7929</v>
      </c>
      <c r="I147" s="63">
        <f>VLOOKUP($C147,'ROP100'!$B$6:$P$565,5,FALSE)</f>
        <v>16000</v>
      </c>
      <c r="J147" s="63">
        <f t="shared" si="32"/>
        <v>13487</v>
      </c>
      <c r="K147" s="63">
        <f>VLOOKUP($C147,ROP200F!$C$6:$O$994,4,FALSE)</f>
        <v>0</v>
      </c>
      <c r="L147" s="63">
        <f>VLOOKUP($C147,'ROP100'!$B$6:$P$565,6,FALSE)</f>
        <v>0</v>
      </c>
      <c r="M147" s="63">
        <f t="shared" si="33"/>
        <v>13487</v>
      </c>
      <c r="N147" s="63">
        <f>VLOOKUP($C147,ROP200F!$C$6:$O$994,5,FALSE)</f>
        <v>0</v>
      </c>
      <c r="O147" s="63">
        <f>VLOOKUP($C147,'ROP100'!$B$6:$P$565,7,FALSE)</f>
        <v>0</v>
      </c>
      <c r="P147" s="63">
        <f t="shared" si="34"/>
        <v>13487</v>
      </c>
      <c r="Q147" s="63">
        <f>VLOOKUP($C147,ROP200F!$C$6:$O$994,6,FALSE)</f>
        <v>0</v>
      </c>
      <c r="R147" s="63">
        <f>VLOOKUP($C147,'ROP100'!$B$6:$P$565,8,FALSE)</f>
        <v>0</v>
      </c>
      <c r="S147" s="63">
        <f t="shared" si="35"/>
        <v>13487</v>
      </c>
      <c r="T147" s="63">
        <f>VLOOKUP($C147,ROP200F!$C$6:$O$994,7,FALSE)</f>
        <v>0</v>
      </c>
      <c r="U147" s="63">
        <f>VLOOKUP($C147,'ROP100'!$B$6:$P$565,9,FALSE)</f>
        <v>0</v>
      </c>
      <c r="V147" s="63">
        <f t="shared" si="36"/>
        <v>13487</v>
      </c>
      <c r="W147" s="63">
        <f>VLOOKUP($C147,ROP200F!$C$6:$O$994,8,FALSE)</f>
        <v>7929</v>
      </c>
      <c r="X147" s="63">
        <f>VLOOKUP($C147,'ROP100'!$B$6:$P$565,10,FALSE)</f>
        <v>0</v>
      </c>
      <c r="Y147" s="63">
        <f t="shared" si="37"/>
        <v>5558</v>
      </c>
      <c r="Z147" s="63">
        <f>VLOOKUP($C147,ROP200F!$C$6:$O$994,9,FALSE)</f>
        <v>0</v>
      </c>
      <c r="AA147" s="63">
        <f>VLOOKUP($C147,'ROP100'!$B$6:$P$565,11,FALSE)</f>
        <v>0</v>
      </c>
      <c r="AB147" s="63">
        <f t="shared" si="38"/>
        <v>5558</v>
      </c>
      <c r="AC147" s="63">
        <f>VLOOKUP($C147,ROP200F!$C$6:$O$994,10,FALSE)</f>
        <v>0</v>
      </c>
      <c r="AD147" s="63">
        <f>VLOOKUP($C147,'ROP100'!$B$6:$P$565,12,FALSE)</f>
        <v>0</v>
      </c>
      <c r="AE147" s="63">
        <f t="shared" si="39"/>
        <v>5558</v>
      </c>
      <c r="AF147" s="63">
        <f>VLOOKUP($C147,ROP200F!$C$6:$O$994,11,FALSE)</f>
        <v>0</v>
      </c>
      <c r="AG147" s="63">
        <f>VLOOKUP($C147,'ROP100'!$B$6:$P$565,13,FALSE)</f>
        <v>0</v>
      </c>
      <c r="AH147" s="63">
        <f t="shared" si="40"/>
        <v>5558</v>
      </c>
      <c r="AI147" s="63">
        <f>VLOOKUP($C147,ROP200F!$C$6:$O$994,12,FALSE)</f>
        <v>0</v>
      </c>
      <c r="AJ147" s="63">
        <f>VLOOKUP($C147,'ROP100'!$B$6:$P$565,14,FALSE)</f>
        <v>0</v>
      </c>
      <c r="AK147" s="63">
        <f t="shared" si="41"/>
        <v>5558</v>
      </c>
      <c r="AL147" s="63">
        <f>VLOOKUP($C147,ROP200F!$C$6:$O$994,13,FALSE)</f>
        <v>0</v>
      </c>
      <c r="AM147" s="63">
        <f>VLOOKUP($C147,'ROP100'!$B$6:$P$565,15,FALSE)</f>
        <v>0</v>
      </c>
      <c r="AN147" s="63">
        <f t="shared" si="42"/>
        <v>5558</v>
      </c>
      <c r="AO147" s="58">
        <f t="shared" si="43"/>
        <v>15858</v>
      </c>
      <c r="AP147" s="58">
        <f t="shared" si="44"/>
        <v>16000</v>
      </c>
    </row>
    <row r="148" spans="1:42" hidden="1" x14ac:dyDescent="0.35">
      <c r="A148" s="64">
        <f t="shared" si="45"/>
        <v>140</v>
      </c>
      <c r="B148" s="65" t="s">
        <v>135</v>
      </c>
      <c r="C148" s="65" t="s">
        <v>1318</v>
      </c>
      <c r="D148" s="66">
        <f>VLOOKUP($C148,'End Stock 2024'!$B$7:$C$1030,2,FALSE)</f>
        <v>7401</v>
      </c>
      <c r="E148" s="63">
        <f>VLOOKUP($C148,ROP200F!$C$6:$O$994,2,FALSE)</f>
        <v>0</v>
      </c>
      <c r="F148" s="63">
        <f>VLOOKUP($C148,'ROP100'!$B$6:$P$565,4,FALSE)</f>
        <v>0</v>
      </c>
      <c r="G148" s="63">
        <f t="shared" si="31"/>
        <v>7401</v>
      </c>
      <c r="H148" s="63">
        <f>VLOOKUP($C148,ROP200F!$C$6:$O$994,3,FALSE)</f>
        <v>266</v>
      </c>
      <c r="I148" s="63">
        <f>VLOOKUP($C148,'ROP100'!$B$6:$P$565,5,FALSE)</f>
        <v>10000</v>
      </c>
      <c r="J148" s="63">
        <f t="shared" si="32"/>
        <v>17135</v>
      </c>
      <c r="K148" s="63">
        <f>VLOOKUP($C148,ROP200F!$C$6:$O$994,4,FALSE)</f>
        <v>0</v>
      </c>
      <c r="L148" s="63">
        <f>VLOOKUP($C148,'ROP100'!$B$6:$P$565,6,FALSE)</f>
        <v>0</v>
      </c>
      <c r="M148" s="63">
        <f t="shared" si="33"/>
        <v>17135</v>
      </c>
      <c r="N148" s="63">
        <f>VLOOKUP($C148,ROP200F!$C$6:$O$994,5,FALSE)</f>
        <v>638</v>
      </c>
      <c r="O148" s="63">
        <f>VLOOKUP($C148,'ROP100'!$B$6:$P$565,7,FALSE)</f>
        <v>0</v>
      </c>
      <c r="P148" s="63">
        <f t="shared" si="34"/>
        <v>16497</v>
      </c>
      <c r="Q148" s="63">
        <f>VLOOKUP($C148,ROP200F!$C$6:$O$994,6,FALSE)</f>
        <v>490</v>
      </c>
      <c r="R148" s="63">
        <f>VLOOKUP($C148,'ROP100'!$B$6:$P$565,8,FALSE)</f>
        <v>0</v>
      </c>
      <c r="S148" s="63">
        <f t="shared" si="35"/>
        <v>16007</v>
      </c>
      <c r="T148" s="63">
        <f>VLOOKUP($C148,ROP200F!$C$6:$O$994,7,FALSE)</f>
        <v>0</v>
      </c>
      <c r="U148" s="63">
        <f>VLOOKUP($C148,'ROP100'!$B$6:$P$565,9,FALSE)</f>
        <v>0</v>
      </c>
      <c r="V148" s="63">
        <f t="shared" si="36"/>
        <v>16007</v>
      </c>
      <c r="W148" s="63">
        <f>VLOOKUP($C148,ROP200F!$C$6:$O$994,8,FALSE)</f>
        <v>228</v>
      </c>
      <c r="X148" s="63">
        <f>VLOOKUP($C148,'ROP100'!$B$6:$P$565,10,FALSE)</f>
        <v>0</v>
      </c>
      <c r="Y148" s="63">
        <f t="shared" si="37"/>
        <v>15779</v>
      </c>
      <c r="Z148" s="63">
        <f>VLOOKUP($C148,ROP200F!$C$6:$O$994,9,FALSE)</f>
        <v>0</v>
      </c>
      <c r="AA148" s="63">
        <f>VLOOKUP($C148,'ROP100'!$B$6:$P$565,11,FALSE)</f>
        <v>0</v>
      </c>
      <c r="AB148" s="63">
        <f t="shared" si="38"/>
        <v>15779</v>
      </c>
      <c r="AC148" s="63">
        <f>VLOOKUP($C148,ROP200F!$C$6:$O$994,10,FALSE)</f>
        <v>638</v>
      </c>
      <c r="AD148" s="63">
        <f>VLOOKUP($C148,'ROP100'!$B$6:$P$565,12,FALSE)</f>
        <v>0</v>
      </c>
      <c r="AE148" s="63">
        <f t="shared" si="39"/>
        <v>15141</v>
      </c>
      <c r="AF148" s="63">
        <f>VLOOKUP($C148,ROP200F!$C$6:$O$994,11,FALSE)</f>
        <v>0</v>
      </c>
      <c r="AG148" s="63">
        <f>VLOOKUP($C148,'ROP100'!$B$6:$P$565,13,FALSE)</f>
        <v>0</v>
      </c>
      <c r="AH148" s="63">
        <f t="shared" si="40"/>
        <v>15141</v>
      </c>
      <c r="AI148" s="63">
        <f>VLOOKUP($C148,ROP200F!$C$6:$O$994,12,FALSE)</f>
        <v>0</v>
      </c>
      <c r="AJ148" s="63">
        <f>VLOOKUP($C148,'ROP100'!$B$6:$P$565,14,FALSE)</f>
        <v>0</v>
      </c>
      <c r="AK148" s="63">
        <f t="shared" si="41"/>
        <v>15141</v>
      </c>
      <c r="AL148" s="63">
        <f>VLOOKUP($C148,ROP200F!$C$6:$O$994,13,FALSE)</f>
        <v>490</v>
      </c>
      <c r="AM148" s="63">
        <f>VLOOKUP($C148,'ROP100'!$B$6:$P$565,15,FALSE)</f>
        <v>0</v>
      </c>
      <c r="AN148" s="63">
        <f t="shared" si="42"/>
        <v>14651</v>
      </c>
      <c r="AO148" s="58">
        <f t="shared" si="43"/>
        <v>2750</v>
      </c>
      <c r="AP148" s="58">
        <f t="shared" si="44"/>
        <v>10000</v>
      </c>
    </row>
    <row r="149" spans="1:42" hidden="1" x14ac:dyDescent="0.35">
      <c r="A149" s="64">
        <f t="shared" si="45"/>
        <v>141</v>
      </c>
      <c r="B149" s="65" t="s">
        <v>1319</v>
      </c>
      <c r="C149" s="65" t="s">
        <v>1320</v>
      </c>
      <c r="D149" s="66">
        <f>VLOOKUP($C149,'End Stock 2024'!$B$7:$C$1030,2,FALSE)</f>
        <v>8778</v>
      </c>
      <c r="E149" s="63">
        <f>VLOOKUP($C149,ROP200F!$C$6:$O$994,2,FALSE)</f>
        <v>393</v>
      </c>
      <c r="F149" s="63">
        <f>VLOOKUP($C149,'ROP100'!$B$6:$P$565,4,FALSE)</f>
        <v>10000</v>
      </c>
      <c r="G149" s="63">
        <f t="shared" si="31"/>
        <v>18385</v>
      </c>
      <c r="H149" s="63">
        <f>VLOOKUP($C149,ROP200F!$C$6:$O$994,3,FALSE)</f>
        <v>0</v>
      </c>
      <c r="I149" s="63">
        <f>VLOOKUP($C149,'ROP100'!$B$6:$P$565,5,FALSE)</f>
        <v>0</v>
      </c>
      <c r="J149" s="63">
        <f t="shared" si="32"/>
        <v>18385</v>
      </c>
      <c r="K149" s="63">
        <f>VLOOKUP($C149,ROP200F!$C$6:$O$994,4,FALSE)</f>
        <v>393</v>
      </c>
      <c r="L149" s="63">
        <f>VLOOKUP($C149,'ROP100'!$B$6:$P$565,6,FALSE)</f>
        <v>0</v>
      </c>
      <c r="M149" s="63">
        <f t="shared" si="33"/>
        <v>17992</v>
      </c>
      <c r="N149" s="63">
        <f>VLOOKUP($C149,ROP200F!$C$6:$O$994,5,FALSE)</f>
        <v>0</v>
      </c>
      <c r="O149" s="63">
        <f>VLOOKUP($C149,'ROP100'!$B$6:$P$565,7,FALSE)</f>
        <v>0</v>
      </c>
      <c r="P149" s="63">
        <f t="shared" si="34"/>
        <v>17992</v>
      </c>
      <c r="Q149" s="63">
        <f>VLOOKUP($C149,ROP200F!$C$6:$O$994,6,FALSE)</f>
        <v>0</v>
      </c>
      <c r="R149" s="63">
        <f>VLOOKUP($C149,'ROP100'!$B$6:$P$565,8,FALSE)</f>
        <v>0</v>
      </c>
      <c r="S149" s="63">
        <f t="shared" si="35"/>
        <v>17992</v>
      </c>
      <c r="T149" s="63">
        <f>VLOOKUP($C149,ROP200F!$C$6:$O$994,7,FALSE)</f>
        <v>393</v>
      </c>
      <c r="U149" s="63">
        <f>VLOOKUP($C149,'ROP100'!$B$6:$P$565,9,FALSE)</f>
        <v>0</v>
      </c>
      <c r="V149" s="63">
        <f t="shared" si="36"/>
        <v>17599</v>
      </c>
      <c r="W149" s="63">
        <f>VLOOKUP($C149,ROP200F!$C$6:$O$994,8,FALSE)</f>
        <v>0</v>
      </c>
      <c r="X149" s="63">
        <f>VLOOKUP($C149,'ROP100'!$B$6:$P$565,10,FALSE)</f>
        <v>0</v>
      </c>
      <c r="Y149" s="63">
        <f t="shared" si="37"/>
        <v>17599</v>
      </c>
      <c r="Z149" s="63">
        <f>VLOOKUP($C149,ROP200F!$C$6:$O$994,9,FALSE)</f>
        <v>0</v>
      </c>
      <c r="AA149" s="63">
        <f>VLOOKUP($C149,'ROP100'!$B$6:$P$565,11,FALSE)</f>
        <v>0</v>
      </c>
      <c r="AB149" s="63">
        <f t="shared" si="38"/>
        <v>17599</v>
      </c>
      <c r="AC149" s="63">
        <f>VLOOKUP($C149,ROP200F!$C$6:$O$994,10,FALSE)</f>
        <v>393</v>
      </c>
      <c r="AD149" s="63">
        <f>VLOOKUP($C149,'ROP100'!$B$6:$P$565,12,FALSE)</f>
        <v>0</v>
      </c>
      <c r="AE149" s="63">
        <f t="shared" si="39"/>
        <v>17206</v>
      </c>
      <c r="AF149" s="63">
        <f>VLOOKUP($C149,ROP200F!$C$6:$O$994,11,FALSE)</f>
        <v>0</v>
      </c>
      <c r="AG149" s="63">
        <f>VLOOKUP($C149,'ROP100'!$B$6:$P$565,13,FALSE)</f>
        <v>0</v>
      </c>
      <c r="AH149" s="63">
        <f t="shared" si="40"/>
        <v>17206</v>
      </c>
      <c r="AI149" s="63">
        <f>VLOOKUP($C149,ROP200F!$C$6:$O$994,12,FALSE)</f>
        <v>0</v>
      </c>
      <c r="AJ149" s="63">
        <f>VLOOKUP($C149,'ROP100'!$B$6:$P$565,14,FALSE)</f>
        <v>0</v>
      </c>
      <c r="AK149" s="63">
        <f t="shared" si="41"/>
        <v>17206</v>
      </c>
      <c r="AL149" s="63">
        <f>VLOOKUP($C149,ROP200F!$C$6:$O$994,13,FALSE)</f>
        <v>393</v>
      </c>
      <c r="AM149" s="63">
        <f>VLOOKUP($C149,'ROP100'!$B$6:$P$565,15,FALSE)</f>
        <v>0</v>
      </c>
      <c r="AN149" s="63">
        <f t="shared" si="42"/>
        <v>16813</v>
      </c>
      <c r="AO149" s="58">
        <f t="shared" si="43"/>
        <v>1965</v>
      </c>
      <c r="AP149" s="58">
        <f t="shared" si="44"/>
        <v>10000</v>
      </c>
    </row>
    <row r="150" spans="1:42" hidden="1" x14ac:dyDescent="0.35">
      <c r="A150" s="64">
        <f t="shared" si="45"/>
        <v>142</v>
      </c>
      <c r="B150" s="65" t="s">
        <v>136</v>
      </c>
      <c r="C150" s="65" t="s">
        <v>137</v>
      </c>
      <c r="D150" s="66">
        <f>VLOOKUP($C150,'End Stock 2024'!$B$7:$C$1030,2,FALSE)</f>
        <v>13486</v>
      </c>
      <c r="E150" s="63">
        <f>VLOOKUP($C150,ROP200F!$C$6:$O$994,2,FALSE)</f>
        <v>0</v>
      </c>
      <c r="F150" s="63">
        <f>VLOOKUP($C150,'ROP100'!$B$6:$P$565,4,FALSE)</f>
        <v>0</v>
      </c>
      <c r="G150" s="63">
        <f t="shared" si="31"/>
        <v>13486</v>
      </c>
      <c r="H150" s="63">
        <f>VLOOKUP($C150,ROP200F!$C$6:$O$994,3,FALSE)</f>
        <v>138924</v>
      </c>
      <c r="I150" s="63">
        <f>VLOOKUP($C150,'ROP100'!$B$6:$P$565,5,FALSE)</f>
        <v>150000</v>
      </c>
      <c r="J150" s="63">
        <f t="shared" si="32"/>
        <v>24562</v>
      </c>
      <c r="K150" s="63">
        <f>VLOOKUP($C150,ROP200F!$C$6:$O$994,4,FALSE)</f>
        <v>0</v>
      </c>
      <c r="L150" s="63">
        <f>VLOOKUP($C150,'ROP100'!$B$6:$P$565,6,FALSE)</f>
        <v>0</v>
      </c>
      <c r="M150" s="63">
        <f t="shared" si="33"/>
        <v>24562</v>
      </c>
      <c r="N150" s="63">
        <f>VLOOKUP($C150,ROP200F!$C$6:$O$994,5,FALSE)</f>
        <v>0</v>
      </c>
      <c r="O150" s="63">
        <f>VLOOKUP($C150,'ROP100'!$B$6:$P$565,7,FALSE)</f>
        <v>0</v>
      </c>
      <c r="P150" s="63">
        <f t="shared" si="34"/>
        <v>24562</v>
      </c>
      <c r="Q150" s="63">
        <f>VLOOKUP($C150,ROP200F!$C$6:$O$994,6,FALSE)</f>
        <v>0</v>
      </c>
      <c r="R150" s="63">
        <f>VLOOKUP($C150,'ROP100'!$B$6:$P$565,8,FALSE)</f>
        <v>0</v>
      </c>
      <c r="S150" s="63">
        <f t="shared" si="35"/>
        <v>24562</v>
      </c>
      <c r="T150" s="63">
        <f>VLOOKUP($C150,ROP200F!$C$6:$O$994,7,FALSE)</f>
        <v>138924</v>
      </c>
      <c r="U150" s="63">
        <f>VLOOKUP($C150,'ROP100'!$B$6:$P$565,9,FALSE)</f>
        <v>140000</v>
      </c>
      <c r="V150" s="63">
        <f t="shared" si="36"/>
        <v>25638</v>
      </c>
      <c r="W150" s="63">
        <f>VLOOKUP($C150,ROP200F!$C$6:$O$994,8,FALSE)</f>
        <v>0</v>
      </c>
      <c r="X150" s="63">
        <f>VLOOKUP($C150,'ROP100'!$B$6:$P$565,10,FALSE)</f>
        <v>0</v>
      </c>
      <c r="Y150" s="63">
        <f t="shared" si="37"/>
        <v>25638</v>
      </c>
      <c r="Z150" s="63">
        <f>VLOOKUP($C150,ROP200F!$C$6:$O$994,9,FALSE)</f>
        <v>0</v>
      </c>
      <c r="AA150" s="63">
        <f>VLOOKUP($C150,'ROP100'!$B$6:$P$565,11,FALSE)</f>
        <v>0</v>
      </c>
      <c r="AB150" s="63">
        <f t="shared" si="38"/>
        <v>25638</v>
      </c>
      <c r="AC150" s="63">
        <f>VLOOKUP($C150,ROP200F!$C$6:$O$994,10,FALSE)</f>
        <v>138924</v>
      </c>
      <c r="AD150" s="63">
        <f>VLOOKUP($C150,'ROP100'!$B$6:$P$565,12,FALSE)</f>
        <v>130000</v>
      </c>
      <c r="AE150" s="63">
        <f t="shared" si="39"/>
        <v>16714</v>
      </c>
      <c r="AF150" s="63">
        <f>VLOOKUP($C150,ROP200F!$C$6:$O$994,11,FALSE)</f>
        <v>0</v>
      </c>
      <c r="AG150" s="63">
        <f>VLOOKUP($C150,'ROP100'!$B$6:$P$565,13,FALSE)</f>
        <v>0</v>
      </c>
      <c r="AH150" s="63">
        <f t="shared" si="40"/>
        <v>16714</v>
      </c>
      <c r="AI150" s="63">
        <f>VLOOKUP($C150,ROP200F!$C$6:$O$994,12,FALSE)</f>
        <v>0</v>
      </c>
      <c r="AJ150" s="63">
        <f>VLOOKUP($C150,'ROP100'!$B$6:$P$565,14,FALSE)</f>
        <v>0</v>
      </c>
      <c r="AK150" s="63">
        <f t="shared" si="41"/>
        <v>16714</v>
      </c>
      <c r="AL150" s="63">
        <f>VLOOKUP($C150,ROP200F!$C$6:$O$994,13,FALSE)</f>
        <v>0</v>
      </c>
      <c r="AM150" s="63">
        <f>VLOOKUP($C150,'ROP100'!$B$6:$P$565,15,FALSE)</f>
        <v>0</v>
      </c>
      <c r="AN150" s="63">
        <f t="shared" si="42"/>
        <v>16714</v>
      </c>
      <c r="AO150" s="58">
        <f t="shared" si="43"/>
        <v>416772</v>
      </c>
      <c r="AP150" s="58">
        <f t="shared" si="44"/>
        <v>420000</v>
      </c>
    </row>
    <row r="151" spans="1:42" hidden="1" x14ac:dyDescent="0.35">
      <c r="A151" s="64">
        <f t="shared" si="45"/>
        <v>143</v>
      </c>
      <c r="B151" s="65" t="s">
        <v>138</v>
      </c>
      <c r="C151" s="65" t="s">
        <v>139</v>
      </c>
      <c r="D151" s="66">
        <f>VLOOKUP($C151,'End Stock 2024'!$B$7:$C$1030,2,FALSE)</f>
        <v>9286</v>
      </c>
      <c r="E151" s="63">
        <f>VLOOKUP($C151,ROP200F!$C$6:$O$994,2,FALSE)</f>
        <v>0</v>
      </c>
      <c r="F151" s="63">
        <f>VLOOKUP($C151,'ROP100'!$B$6:$P$565,4,FALSE)</f>
        <v>0</v>
      </c>
      <c r="G151" s="63">
        <f t="shared" si="31"/>
        <v>9286</v>
      </c>
      <c r="H151" s="63">
        <f>VLOOKUP($C151,ROP200F!$C$6:$O$994,3,FALSE)</f>
        <v>89760</v>
      </c>
      <c r="I151" s="63">
        <f>VLOOKUP($C151,'ROP100'!$B$6:$P$565,5,FALSE)</f>
        <v>100000</v>
      </c>
      <c r="J151" s="63">
        <f t="shared" si="32"/>
        <v>19526</v>
      </c>
      <c r="K151" s="63">
        <f>VLOOKUP($C151,ROP200F!$C$6:$O$994,4,FALSE)</f>
        <v>0</v>
      </c>
      <c r="L151" s="63">
        <f>VLOOKUP($C151,'ROP100'!$B$6:$P$565,6,FALSE)</f>
        <v>0</v>
      </c>
      <c r="M151" s="63">
        <f t="shared" si="33"/>
        <v>19526</v>
      </c>
      <c r="N151" s="63">
        <f>VLOOKUP($C151,ROP200F!$C$6:$O$994,5,FALSE)</f>
        <v>0</v>
      </c>
      <c r="O151" s="63">
        <f>VLOOKUP($C151,'ROP100'!$B$6:$P$565,7,FALSE)</f>
        <v>0</v>
      </c>
      <c r="P151" s="63">
        <f t="shared" si="34"/>
        <v>19526</v>
      </c>
      <c r="Q151" s="63">
        <f>VLOOKUP($C151,ROP200F!$C$6:$O$994,6,FALSE)</f>
        <v>0</v>
      </c>
      <c r="R151" s="63">
        <f>VLOOKUP($C151,'ROP100'!$B$6:$P$565,8,FALSE)</f>
        <v>0</v>
      </c>
      <c r="S151" s="63">
        <f t="shared" si="35"/>
        <v>19526</v>
      </c>
      <c r="T151" s="63">
        <f>VLOOKUP($C151,ROP200F!$C$6:$O$994,7,FALSE)</f>
        <v>0</v>
      </c>
      <c r="U151" s="63">
        <f>VLOOKUP($C151,'ROP100'!$B$6:$P$565,9,FALSE)</f>
        <v>0</v>
      </c>
      <c r="V151" s="63">
        <f t="shared" si="36"/>
        <v>19526</v>
      </c>
      <c r="W151" s="63">
        <f>VLOOKUP($C151,ROP200F!$C$6:$O$994,8,FALSE)</f>
        <v>0</v>
      </c>
      <c r="X151" s="63">
        <f>VLOOKUP($C151,'ROP100'!$B$6:$P$565,10,FALSE)</f>
        <v>0</v>
      </c>
      <c r="Y151" s="63">
        <f t="shared" si="37"/>
        <v>19526</v>
      </c>
      <c r="Z151" s="63">
        <f>VLOOKUP($C151,ROP200F!$C$6:$O$994,9,FALSE)</f>
        <v>0</v>
      </c>
      <c r="AA151" s="63">
        <f>VLOOKUP($C151,'ROP100'!$B$6:$P$565,11,FALSE)</f>
        <v>0</v>
      </c>
      <c r="AB151" s="63">
        <f t="shared" si="38"/>
        <v>19526</v>
      </c>
      <c r="AC151" s="63">
        <f>VLOOKUP($C151,ROP200F!$C$6:$O$994,10,FALSE)</f>
        <v>89760</v>
      </c>
      <c r="AD151" s="63">
        <f>VLOOKUP($C151,'ROP100'!$B$6:$P$565,12,FALSE)</f>
        <v>80000</v>
      </c>
      <c r="AE151" s="63">
        <f t="shared" si="39"/>
        <v>9766</v>
      </c>
      <c r="AF151" s="63">
        <f>VLOOKUP($C151,ROP200F!$C$6:$O$994,11,FALSE)</f>
        <v>0</v>
      </c>
      <c r="AG151" s="63">
        <f>VLOOKUP($C151,'ROP100'!$B$6:$P$565,13,FALSE)</f>
        <v>0</v>
      </c>
      <c r="AH151" s="63">
        <f t="shared" si="40"/>
        <v>9766</v>
      </c>
      <c r="AI151" s="63">
        <f>VLOOKUP($C151,ROP200F!$C$6:$O$994,12,FALSE)</f>
        <v>0</v>
      </c>
      <c r="AJ151" s="63">
        <f>VLOOKUP($C151,'ROP100'!$B$6:$P$565,14,FALSE)</f>
        <v>0</v>
      </c>
      <c r="AK151" s="63">
        <f t="shared" si="41"/>
        <v>9766</v>
      </c>
      <c r="AL151" s="63">
        <f>VLOOKUP($C151,ROP200F!$C$6:$O$994,13,FALSE)</f>
        <v>0</v>
      </c>
      <c r="AM151" s="63">
        <f>VLOOKUP($C151,'ROP100'!$B$6:$P$565,15,FALSE)</f>
        <v>0</v>
      </c>
      <c r="AN151" s="63">
        <f t="shared" si="42"/>
        <v>9766</v>
      </c>
      <c r="AO151" s="58">
        <f t="shared" si="43"/>
        <v>179520</v>
      </c>
      <c r="AP151" s="58">
        <f t="shared" si="44"/>
        <v>180000</v>
      </c>
    </row>
    <row r="152" spans="1:42" hidden="1" x14ac:dyDescent="0.35">
      <c r="A152" s="64">
        <f t="shared" si="45"/>
        <v>144</v>
      </c>
      <c r="B152" s="65" t="s">
        <v>140</v>
      </c>
      <c r="C152" s="65" t="s">
        <v>1321</v>
      </c>
      <c r="D152" s="66">
        <f>VLOOKUP($C152,'End Stock 2024'!$B$7:$C$1030,2,FALSE)</f>
        <v>9273</v>
      </c>
      <c r="E152" s="63">
        <f>VLOOKUP($C152,ROP200F!$C$6:$O$994,2,FALSE)</f>
        <v>0</v>
      </c>
      <c r="F152" s="63">
        <f>VLOOKUP($C152,'ROP100'!$B$6:$P$565,4,FALSE)</f>
        <v>0</v>
      </c>
      <c r="G152" s="63">
        <f t="shared" si="31"/>
        <v>9273</v>
      </c>
      <c r="H152" s="63">
        <f>VLOOKUP($C152,ROP200F!$C$6:$O$994,3,FALSE)</f>
        <v>394</v>
      </c>
      <c r="I152" s="63">
        <f>VLOOKUP($C152,'ROP100'!$B$6:$P$565,5,FALSE)</f>
        <v>10000</v>
      </c>
      <c r="J152" s="63">
        <f t="shared" si="32"/>
        <v>18879</v>
      </c>
      <c r="K152" s="63">
        <f>VLOOKUP($C152,ROP200F!$C$6:$O$994,4,FALSE)</f>
        <v>0</v>
      </c>
      <c r="L152" s="63">
        <f>VLOOKUP($C152,'ROP100'!$B$6:$P$565,6,FALSE)</f>
        <v>0</v>
      </c>
      <c r="M152" s="63">
        <f t="shared" si="33"/>
        <v>18879</v>
      </c>
      <c r="N152" s="63">
        <f>VLOOKUP($C152,ROP200F!$C$6:$O$994,5,FALSE)</f>
        <v>0</v>
      </c>
      <c r="O152" s="63">
        <f>VLOOKUP($C152,'ROP100'!$B$6:$P$565,7,FALSE)</f>
        <v>0</v>
      </c>
      <c r="P152" s="63">
        <f t="shared" si="34"/>
        <v>18879</v>
      </c>
      <c r="Q152" s="63">
        <f>VLOOKUP($C152,ROP200F!$C$6:$O$994,6,FALSE)</f>
        <v>0</v>
      </c>
      <c r="R152" s="63">
        <f>VLOOKUP($C152,'ROP100'!$B$6:$P$565,8,FALSE)</f>
        <v>0</v>
      </c>
      <c r="S152" s="63">
        <f t="shared" si="35"/>
        <v>18879</v>
      </c>
      <c r="T152" s="63">
        <f>VLOOKUP($C152,ROP200F!$C$6:$O$994,7,FALSE)</f>
        <v>394</v>
      </c>
      <c r="U152" s="63">
        <f>VLOOKUP($C152,'ROP100'!$B$6:$P$565,9,FALSE)</f>
        <v>0</v>
      </c>
      <c r="V152" s="63">
        <f t="shared" si="36"/>
        <v>18485</v>
      </c>
      <c r="W152" s="63">
        <f>VLOOKUP($C152,ROP200F!$C$6:$O$994,8,FALSE)</f>
        <v>0</v>
      </c>
      <c r="X152" s="63">
        <f>VLOOKUP($C152,'ROP100'!$B$6:$P$565,10,FALSE)</f>
        <v>0</v>
      </c>
      <c r="Y152" s="63">
        <f t="shared" si="37"/>
        <v>18485</v>
      </c>
      <c r="Z152" s="63">
        <f>VLOOKUP($C152,ROP200F!$C$6:$O$994,9,FALSE)</f>
        <v>0</v>
      </c>
      <c r="AA152" s="63">
        <f>VLOOKUP($C152,'ROP100'!$B$6:$P$565,11,FALSE)</f>
        <v>0</v>
      </c>
      <c r="AB152" s="63">
        <f t="shared" si="38"/>
        <v>18485</v>
      </c>
      <c r="AC152" s="63">
        <f>VLOOKUP($C152,ROP200F!$C$6:$O$994,10,FALSE)</f>
        <v>394</v>
      </c>
      <c r="AD152" s="63">
        <f>VLOOKUP($C152,'ROP100'!$B$6:$P$565,12,FALSE)</f>
        <v>0</v>
      </c>
      <c r="AE152" s="63">
        <f t="shared" si="39"/>
        <v>18091</v>
      </c>
      <c r="AF152" s="63">
        <f>VLOOKUP($C152,ROP200F!$C$6:$O$994,11,FALSE)</f>
        <v>0</v>
      </c>
      <c r="AG152" s="63">
        <f>VLOOKUP($C152,'ROP100'!$B$6:$P$565,13,FALSE)</f>
        <v>0</v>
      </c>
      <c r="AH152" s="63">
        <f t="shared" si="40"/>
        <v>18091</v>
      </c>
      <c r="AI152" s="63">
        <f>VLOOKUP($C152,ROP200F!$C$6:$O$994,12,FALSE)</f>
        <v>0</v>
      </c>
      <c r="AJ152" s="63">
        <f>VLOOKUP($C152,'ROP100'!$B$6:$P$565,14,FALSE)</f>
        <v>0</v>
      </c>
      <c r="AK152" s="63">
        <f t="shared" si="41"/>
        <v>18091</v>
      </c>
      <c r="AL152" s="63">
        <f>VLOOKUP($C152,ROP200F!$C$6:$O$994,13,FALSE)</f>
        <v>0</v>
      </c>
      <c r="AM152" s="63">
        <f>VLOOKUP($C152,'ROP100'!$B$6:$P$565,15,FALSE)</f>
        <v>0</v>
      </c>
      <c r="AN152" s="63">
        <f t="shared" si="42"/>
        <v>18091</v>
      </c>
      <c r="AO152" s="58">
        <f t="shared" si="43"/>
        <v>1182</v>
      </c>
      <c r="AP152" s="58">
        <f t="shared" si="44"/>
        <v>10000</v>
      </c>
    </row>
    <row r="153" spans="1:42" hidden="1" x14ac:dyDescent="0.35">
      <c r="A153" s="64">
        <f t="shared" si="45"/>
        <v>145</v>
      </c>
      <c r="B153" s="65" t="s">
        <v>141</v>
      </c>
      <c r="C153" s="65" t="s">
        <v>142</v>
      </c>
      <c r="D153" s="66">
        <f>VLOOKUP($C153,'End Stock 2024'!$B$7:$C$1030,2,FALSE)</f>
        <v>3251</v>
      </c>
      <c r="E153" s="63">
        <f>VLOOKUP($C153,ROP200F!$C$6:$O$994,2,FALSE)</f>
        <v>0</v>
      </c>
      <c r="F153" s="63">
        <f>VLOOKUP($C153,'ROP100'!$B$6:$P$565,4,FALSE)</f>
        <v>0</v>
      </c>
      <c r="G153" s="63">
        <f t="shared" si="31"/>
        <v>3251</v>
      </c>
      <c r="H153" s="63">
        <f>VLOOKUP($C153,ROP200F!$C$6:$O$994,3,FALSE)</f>
        <v>0</v>
      </c>
      <c r="I153" s="63">
        <f>VLOOKUP($C153,'ROP100'!$B$6:$P$565,5,FALSE)</f>
        <v>0</v>
      </c>
      <c r="J153" s="63">
        <f t="shared" si="32"/>
        <v>3251</v>
      </c>
      <c r="K153" s="63">
        <f>VLOOKUP($C153,ROP200F!$C$6:$O$994,4,FALSE)</f>
        <v>801</v>
      </c>
      <c r="L153" s="63">
        <f>VLOOKUP($C153,'ROP100'!$B$6:$P$565,6,FALSE)</f>
        <v>20000</v>
      </c>
      <c r="M153" s="63">
        <f t="shared" si="33"/>
        <v>22450</v>
      </c>
      <c r="N153" s="63">
        <f>VLOOKUP($C153,ROP200F!$C$6:$O$994,5,FALSE)</f>
        <v>0</v>
      </c>
      <c r="O153" s="63">
        <f>VLOOKUP($C153,'ROP100'!$B$6:$P$565,7,FALSE)</f>
        <v>0</v>
      </c>
      <c r="P153" s="63">
        <f t="shared" si="34"/>
        <v>22450</v>
      </c>
      <c r="Q153" s="63">
        <f>VLOOKUP($C153,ROP200F!$C$6:$O$994,6,FALSE)</f>
        <v>0</v>
      </c>
      <c r="R153" s="63">
        <f>VLOOKUP($C153,'ROP100'!$B$6:$P$565,8,FALSE)</f>
        <v>0</v>
      </c>
      <c r="S153" s="63">
        <f t="shared" si="35"/>
        <v>22450</v>
      </c>
      <c r="T153" s="63">
        <f>VLOOKUP($C153,ROP200F!$C$6:$O$994,7,FALSE)</f>
        <v>801</v>
      </c>
      <c r="U153" s="63">
        <f>VLOOKUP($C153,'ROP100'!$B$6:$P$565,9,FALSE)</f>
        <v>0</v>
      </c>
      <c r="V153" s="63">
        <f t="shared" si="36"/>
        <v>21649</v>
      </c>
      <c r="W153" s="63">
        <f>VLOOKUP($C153,ROP200F!$C$6:$O$994,8,FALSE)</f>
        <v>0</v>
      </c>
      <c r="X153" s="63">
        <f>VLOOKUP($C153,'ROP100'!$B$6:$P$565,10,FALSE)</f>
        <v>0</v>
      </c>
      <c r="Y153" s="63">
        <f t="shared" si="37"/>
        <v>21649</v>
      </c>
      <c r="Z153" s="63">
        <f>VLOOKUP($C153,ROP200F!$C$6:$O$994,9,FALSE)</f>
        <v>0</v>
      </c>
      <c r="AA153" s="63">
        <f>VLOOKUP($C153,'ROP100'!$B$6:$P$565,11,FALSE)</f>
        <v>0</v>
      </c>
      <c r="AB153" s="63">
        <f t="shared" si="38"/>
        <v>21649</v>
      </c>
      <c r="AC153" s="63">
        <f>VLOOKUP($C153,ROP200F!$C$6:$O$994,10,FALSE)</f>
        <v>0</v>
      </c>
      <c r="AD153" s="63">
        <f>VLOOKUP($C153,'ROP100'!$B$6:$P$565,12,FALSE)</f>
        <v>0</v>
      </c>
      <c r="AE153" s="63">
        <f t="shared" si="39"/>
        <v>21649</v>
      </c>
      <c r="AF153" s="63">
        <f>VLOOKUP($C153,ROP200F!$C$6:$O$994,11,FALSE)</f>
        <v>801</v>
      </c>
      <c r="AG153" s="63">
        <f>VLOOKUP($C153,'ROP100'!$B$6:$P$565,13,FALSE)</f>
        <v>0</v>
      </c>
      <c r="AH153" s="63">
        <f t="shared" si="40"/>
        <v>20848</v>
      </c>
      <c r="AI153" s="63">
        <f>VLOOKUP($C153,ROP200F!$C$6:$O$994,12,FALSE)</f>
        <v>0</v>
      </c>
      <c r="AJ153" s="63">
        <f>VLOOKUP($C153,'ROP100'!$B$6:$P$565,14,FALSE)</f>
        <v>0</v>
      </c>
      <c r="AK153" s="63">
        <f t="shared" si="41"/>
        <v>20848</v>
      </c>
      <c r="AL153" s="63">
        <f>VLOOKUP($C153,ROP200F!$C$6:$O$994,13,FALSE)</f>
        <v>0</v>
      </c>
      <c r="AM153" s="63">
        <f>VLOOKUP($C153,'ROP100'!$B$6:$P$565,15,FALSE)</f>
        <v>0</v>
      </c>
      <c r="AN153" s="63">
        <f t="shared" si="42"/>
        <v>20848</v>
      </c>
      <c r="AO153" s="58">
        <f t="shared" si="43"/>
        <v>2403</v>
      </c>
      <c r="AP153" s="58">
        <f t="shared" si="44"/>
        <v>20000</v>
      </c>
    </row>
    <row r="154" spans="1:42" hidden="1" x14ac:dyDescent="0.35">
      <c r="A154" s="64">
        <f t="shared" si="45"/>
        <v>146</v>
      </c>
      <c r="B154" s="65" t="s">
        <v>143</v>
      </c>
      <c r="C154" s="65" t="s">
        <v>1322</v>
      </c>
      <c r="D154" s="66">
        <f>VLOOKUP($C154,'End Stock 2024'!$B$7:$C$1030,2,FALSE)</f>
        <v>10557</v>
      </c>
      <c r="E154" s="63">
        <f>VLOOKUP($C154,ROP200F!$C$6:$O$994,2,FALSE)</f>
        <v>801</v>
      </c>
      <c r="F154" s="63">
        <f>VLOOKUP($C154,'ROP100'!$B$6:$P$565,4,FALSE)</f>
        <v>20000</v>
      </c>
      <c r="G154" s="63">
        <f t="shared" si="31"/>
        <v>29756</v>
      </c>
      <c r="H154" s="63">
        <f>VLOOKUP($C154,ROP200F!$C$6:$O$994,3,FALSE)</f>
        <v>801</v>
      </c>
      <c r="I154" s="63">
        <f>VLOOKUP($C154,'ROP100'!$B$6:$P$565,5,FALSE)</f>
        <v>0</v>
      </c>
      <c r="J154" s="63">
        <f t="shared" si="32"/>
        <v>28955</v>
      </c>
      <c r="K154" s="63">
        <f>VLOOKUP($C154,ROP200F!$C$6:$O$994,4,FALSE)</f>
        <v>0</v>
      </c>
      <c r="L154" s="63">
        <f>VLOOKUP($C154,'ROP100'!$B$6:$P$565,6,FALSE)</f>
        <v>0</v>
      </c>
      <c r="M154" s="63">
        <f t="shared" si="33"/>
        <v>28955</v>
      </c>
      <c r="N154" s="63">
        <f>VLOOKUP($C154,ROP200F!$C$6:$O$994,5,FALSE)</f>
        <v>801</v>
      </c>
      <c r="O154" s="63">
        <f>VLOOKUP($C154,'ROP100'!$B$6:$P$565,7,FALSE)</f>
        <v>0</v>
      </c>
      <c r="P154" s="63">
        <f t="shared" si="34"/>
        <v>28154</v>
      </c>
      <c r="Q154" s="63">
        <f>VLOOKUP($C154,ROP200F!$C$6:$O$994,6,FALSE)</f>
        <v>801</v>
      </c>
      <c r="R154" s="63">
        <f>VLOOKUP($C154,'ROP100'!$B$6:$P$565,8,FALSE)</f>
        <v>0</v>
      </c>
      <c r="S154" s="63">
        <f t="shared" si="35"/>
        <v>27353</v>
      </c>
      <c r="T154" s="63">
        <f>VLOOKUP($C154,ROP200F!$C$6:$O$994,7,FALSE)</f>
        <v>801</v>
      </c>
      <c r="U154" s="63">
        <f>VLOOKUP($C154,'ROP100'!$B$6:$P$565,9,FALSE)</f>
        <v>0</v>
      </c>
      <c r="V154" s="63">
        <f t="shared" si="36"/>
        <v>26552</v>
      </c>
      <c r="W154" s="63">
        <f>VLOOKUP($C154,ROP200F!$C$6:$O$994,8,FALSE)</f>
        <v>801</v>
      </c>
      <c r="X154" s="63">
        <f>VLOOKUP($C154,'ROP100'!$B$6:$P$565,10,FALSE)</f>
        <v>0</v>
      </c>
      <c r="Y154" s="63">
        <f t="shared" si="37"/>
        <v>25751</v>
      </c>
      <c r="Z154" s="63">
        <f>VLOOKUP($C154,ROP200F!$C$6:$O$994,9,FALSE)</f>
        <v>801</v>
      </c>
      <c r="AA154" s="63">
        <f>VLOOKUP($C154,'ROP100'!$B$6:$P$565,11,FALSE)</f>
        <v>0</v>
      </c>
      <c r="AB154" s="63">
        <f t="shared" si="38"/>
        <v>24950</v>
      </c>
      <c r="AC154" s="63">
        <f>VLOOKUP($C154,ROP200F!$C$6:$O$994,10,FALSE)</f>
        <v>801</v>
      </c>
      <c r="AD154" s="63">
        <f>VLOOKUP($C154,'ROP100'!$B$6:$P$565,12,FALSE)</f>
        <v>0</v>
      </c>
      <c r="AE154" s="63">
        <f t="shared" si="39"/>
        <v>24149</v>
      </c>
      <c r="AF154" s="63">
        <f>VLOOKUP($C154,ROP200F!$C$6:$O$994,11,FALSE)</f>
        <v>801</v>
      </c>
      <c r="AG154" s="63">
        <f>VLOOKUP($C154,'ROP100'!$B$6:$P$565,13,FALSE)</f>
        <v>0</v>
      </c>
      <c r="AH154" s="63">
        <f t="shared" si="40"/>
        <v>23348</v>
      </c>
      <c r="AI154" s="63">
        <f>VLOOKUP($C154,ROP200F!$C$6:$O$994,12,FALSE)</f>
        <v>801</v>
      </c>
      <c r="AJ154" s="63">
        <f>VLOOKUP($C154,'ROP100'!$B$6:$P$565,14,FALSE)</f>
        <v>0</v>
      </c>
      <c r="AK154" s="63">
        <f t="shared" si="41"/>
        <v>22547</v>
      </c>
      <c r="AL154" s="63">
        <f>VLOOKUP($C154,ROP200F!$C$6:$O$994,13,FALSE)</f>
        <v>801</v>
      </c>
      <c r="AM154" s="63">
        <f>VLOOKUP($C154,'ROP100'!$B$6:$P$565,15,FALSE)</f>
        <v>0</v>
      </c>
      <c r="AN154" s="63">
        <f t="shared" si="42"/>
        <v>21746</v>
      </c>
      <c r="AO154" s="58">
        <f t="shared" si="43"/>
        <v>8811</v>
      </c>
      <c r="AP154" s="58">
        <f t="shared" si="44"/>
        <v>20000</v>
      </c>
    </row>
    <row r="155" spans="1:42" hidden="1" x14ac:dyDescent="0.35">
      <c r="A155" s="64">
        <f t="shared" si="45"/>
        <v>147</v>
      </c>
      <c r="B155" s="65" t="s">
        <v>144</v>
      </c>
      <c r="C155" s="65" t="s">
        <v>145</v>
      </c>
      <c r="D155" s="66">
        <f>VLOOKUP($C155,'End Stock 2024'!$B$7:$C$1030,2,FALSE)</f>
        <v>66944</v>
      </c>
      <c r="E155" s="63">
        <f>VLOOKUP($C155,ROP200F!$C$6:$O$994,2,FALSE)</f>
        <v>601692</v>
      </c>
      <c r="F155" s="63">
        <f>VLOOKUP($C155,'ROP100'!$B$6:$P$565,4,FALSE)</f>
        <v>650000</v>
      </c>
      <c r="G155" s="63">
        <f t="shared" si="31"/>
        <v>115252</v>
      </c>
      <c r="H155" s="63">
        <f>VLOOKUP($C155,ROP200F!$C$6:$O$994,3,FALSE)</f>
        <v>0</v>
      </c>
      <c r="I155" s="63">
        <f>VLOOKUP($C155,'ROP100'!$B$6:$P$565,5,FALSE)</f>
        <v>0</v>
      </c>
      <c r="J155" s="63">
        <f t="shared" si="32"/>
        <v>115252</v>
      </c>
      <c r="K155" s="63">
        <f>VLOOKUP($C155,ROP200F!$C$6:$O$994,4,FALSE)</f>
        <v>0</v>
      </c>
      <c r="L155" s="63">
        <f>VLOOKUP($C155,'ROP100'!$B$6:$P$565,6,FALSE)</f>
        <v>0</v>
      </c>
      <c r="M155" s="63">
        <f t="shared" si="33"/>
        <v>115252</v>
      </c>
      <c r="N155" s="63">
        <f>VLOOKUP($C155,ROP200F!$C$6:$O$994,5,FALSE)</f>
        <v>601692</v>
      </c>
      <c r="O155" s="63">
        <f>VLOOKUP($C155,'ROP100'!$B$6:$P$565,7,FALSE)</f>
        <v>600000</v>
      </c>
      <c r="P155" s="63">
        <f t="shared" si="34"/>
        <v>113560</v>
      </c>
      <c r="Q155" s="63">
        <f>VLOOKUP($C155,ROP200F!$C$6:$O$994,6,FALSE)</f>
        <v>0</v>
      </c>
      <c r="R155" s="63">
        <f>VLOOKUP($C155,'ROP100'!$B$6:$P$565,8,FALSE)</f>
        <v>0</v>
      </c>
      <c r="S155" s="63">
        <f t="shared" si="35"/>
        <v>113560</v>
      </c>
      <c r="T155" s="63">
        <f>VLOOKUP($C155,ROP200F!$C$6:$O$994,7,FALSE)</f>
        <v>0</v>
      </c>
      <c r="U155" s="63">
        <f>VLOOKUP($C155,'ROP100'!$B$6:$P$565,9,FALSE)</f>
        <v>0</v>
      </c>
      <c r="V155" s="63">
        <f t="shared" si="36"/>
        <v>113560</v>
      </c>
      <c r="W155" s="63">
        <f>VLOOKUP($C155,ROP200F!$C$6:$O$994,8,FALSE)</f>
        <v>740544</v>
      </c>
      <c r="X155" s="63">
        <f>VLOOKUP($C155,'ROP100'!$B$6:$P$565,10,FALSE)</f>
        <v>700000</v>
      </c>
      <c r="Y155" s="63">
        <f t="shared" si="37"/>
        <v>73016</v>
      </c>
      <c r="Z155" s="63">
        <f>VLOOKUP($C155,ROP200F!$C$6:$O$994,9,FALSE)</f>
        <v>0</v>
      </c>
      <c r="AA155" s="63">
        <f>VLOOKUP($C155,'ROP100'!$B$6:$P$565,11,FALSE)</f>
        <v>0</v>
      </c>
      <c r="AB155" s="63">
        <f t="shared" si="38"/>
        <v>73016</v>
      </c>
      <c r="AC155" s="63">
        <f>VLOOKUP($C155,ROP200F!$C$6:$O$994,10,FALSE)</f>
        <v>0</v>
      </c>
      <c r="AD155" s="63">
        <f>VLOOKUP($C155,'ROP100'!$B$6:$P$565,12,FALSE)</f>
        <v>0</v>
      </c>
      <c r="AE155" s="63">
        <f t="shared" si="39"/>
        <v>73016</v>
      </c>
      <c r="AF155" s="63">
        <f>VLOOKUP($C155,ROP200F!$C$6:$O$994,11,FALSE)</f>
        <v>740544</v>
      </c>
      <c r="AG155" s="63">
        <f>VLOOKUP($C155,'ROP100'!$B$6:$P$565,13,FALSE)</f>
        <v>750000</v>
      </c>
      <c r="AH155" s="63">
        <f t="shared" si="40"/>
        <v>82472</v>
      </c>
      <c r="AI155" s="63">
        <f>VLOOKUP($C155,ROP200F!$C$6:$O$994,12,FALSE)</f>
        <v>0</v>
      </c>
      <c r="AJ155" s="63">
        <f>VLOOKUP($C155,'ROP100'!$B$6:$P$565,14,FALSE)</f>
        <v>0</v>
      </c>
      <c r="AK155" s="63">
        <f t="shared" si="41"/>
        <v>82472</v>
      </c>
      <c r="AL155" s="63">
        <f>VLOOKUP($C155,ROP200F!$C$6:$O$994,13,FALSE)</f>
        <v>0</v>
      </c>
      <c r="AM155" s="63">
        <f>VLOOKUP($C155,'ROP100'!$B$6:$P$565,15,FALSE)</f>
        <v>0</v>
      </c>
      <c r="AN155" s="63">
        <f t="shared" si="42"/>
        <v>82472</v>
      </c>
      <c r="AO155" s="58">
        <f t="shared" si="43"/>
        <v>2684472</v>
      </c>
      <c r="AP155" s="58">
        <f t="shared" si="44"/>
        <v>2700000</v>
      </c>
    </row>
    <row r="156" spans="1:42" hidden="1" x14ac:dyDescent="0.35">
      <c r="A156" s="64">
        <f t="shared" si="45"/>
        <v>148</v>
      </c>
      <c r="B156" s="65" t="s">
        <v>146</v>
      </c>
      <c r="C156" s="65" t="s">
        <v>147</v>
      </c>
      <c r="D156" s="66">
        <f>VLOOKUP($C156,'End Stock 2024'!$B$7:$C$1030,2,FALSE)</f>
        <v>19659</v>
      </c>
      <c r="E156" s="63">
        <f>VLOOKUP($C156,ROP200F!$C$6:$O$994,2,FALSE)</f>
        <v>694260</v>
      </c>
      <c r="F156" s="63">
        <f>VLOOKUP($C156,'ROP100'!$B$6:$P$565,4,FALSE)</f>
        <v>700000</v>
      </c>
      <c r="G156" s="63">
        <f t="shared" si="31"/>
        <v>25399</v>
      </c>
      <c r="H156" s="63">
        <f>VLOOKUP($C156,ROP200F!$C$6:$O$994,3,FALSE)</f>
        <v>0</v>
      </c>
      <c r="I156" s="63">
        <f>VLOOKUP($C156,'ROP100'!$B$6:$P$565,5,FALSE)</f>
        <v>0</v>
      </c>
      <c r="J156" s="63">
        <f t="shared" si="32"/>
        <v>25399</v>
      </c>
      <c r="K156" s="63">
        <f>VLOOKUP($C156,ROP200F!$C$6:$O$994,4,FALSE)</f>
        <v>0</v>
      </c>
      <c r="L156" s="63">
        <f>VLOOKUP($C156,'ROP100'!$B$6:$P$565,6,FALSE)</f>
        <v>0</v>
      </c>
      <c r="M156" s="63">
        <f t="shared" si="33"/>
        <v>25399</v>
      </c>
      <c r="N156" s="63">
        <f>VLOOKUP($C156,ROP200F!$C$6:$O$994,5,FALSE)</f>
        <v>555408</v>
      </c>
      <c r="O156" s="63">
        <f>VLOOKUP($C156,'ROP100'!$B$6:$P$565,7,FALSE)</f>
        <v>550000</v>
      </c>
      <c r="P156" s="63">
        <f t="shared" si="34"/>
        <v>19991</v>
      </c>
      <c r="Q156" s="63">
        <f>VLOOKUP($C156,ROP200F!$C$6:$O$994,6,FALSE)</f>
        <v>0</v>
      </c>
      <c r="R156" s="63">
        <f>VLOOKUP($C156,'ROP100'!$B$6:$P$565,8,FALSE)</f>
        <v>0</v>
      </c>
      <c r="S156" s="63">
        <f t="shared" si="35"/>
        <v>19991</v>
      </c>
      <c r="T156" s="63">
        <f>VLOOKUP($C156,ROP200F!$C$6:$O$994,7,FALSE)</f>
        <v>0</v>
      </c>
      <c r="U156" s="63">
        <f>VLOOKUP($C156,'ROP100'!$B$6:$P$565,9,FALSE)</f>
        <v>0</v>
      </c>
      <c r="V156" s="63">
        <f t="shared" si="36"/>
        <v>19991</v>
      </c>
      <c r="W156" s="63">
        <f>VLOOKUP($C156,ROP200F!$C$6:$O$994,8,FALSE)</f>
        <v>694260</v>
      </c>
      <c r="X156" s="63">
        <f>VLOOKUP($C156,'ROP100'!$B$6:$P$565,10,FALSE)</f>
        <v>700000</v>
      </c>
      <c r="Y156" s="63">
        <f t="shared" si="37"/>
        <v>25731</v>
      </c>
      <c r="Z156" s="63">
        <f>VLOOKUP($C156,ROP200F!$C$6:$O$994,9,FALSE)</f>
        <v>0</v>
      </c>
      <c r="AA156" s="63">
        <f>VLOOKUP($C156,'ROP100'!$B$6:$P$565,11,FALSE)</f>
        <v>0</v>
      </c>
      <c r="AB156" s="63">
        <f t="shared" si="38"/>
        <v>25731</v>
      </c>
      <c r="AC156" s="63">
        <f>VLOOKUP($C156,ROP200F!$C$6:$O$994,10,FALSE)</f>
        <v>0</v>
      </c>
      <c r="AD156" s="63">
        <f>VLOOKUP($C156,'ROP100'!$B$6:$P$565,12,FALSE)</f>
        <v>0</v>
      </c>
      <c r="AE156" s="63">
        <f t="shared" si="39"/>
        <v>25731</v>
      </c>
      <c r="AF156" s="63">
        <f>VLOOKUP($C156,ROP200F!$C$6:$O$994,11,FALSE)</f>
        <v>694260</v>
      </c>
      <c r="AG156" s="63">
        <f>VLOOKUP($C156,'ROP100'!$B$6:$P$565,13,FALSE)</f>
        <v>700000</v>
      </c>
      <c r="AH156" s="63">
        <f t="shared" si="40"/>
        <v>31471</v>
      </c>
      <c r="AI156" s="63">
        <f>VLOOKUP($C156,ROP200F!$C$6:$O$994,12,FALSE)</f>
        <v>0</v>
      </c>
      <c r="AJ156" s="63">
        <f>VLOOKUP($C156,'ROP100'!$B$6:$P$565,14,FALSE)</f>
        <v>0</v>
      </c>
      <c r="AK156" s="63">
        <f t="shared" si="41"/>
        <v>31471</v>
      </c>
      <c r="AL156" s="63">
        <f>VLOOKUP($C156,ROP200F!$C$6:$O$994,13,FALSE)</f>
        <v>0</v>
      </c>
      <c r="AM156" s="63">
        <f>VLOOKUP($C156,'ROP100'!$B$6:$P$565,15,FALSE)</f>
        <v>0</v>
      </c>
      <c r="AN156" s="63">
        <f t="shared" si="42"/>
        <v>31471</v>
      </c>
      <c r="AO156" s="58">
        <f t="shared" si="43"/>
        <v>2638188</v>
      </c>
      <c r="AP156" s="58">
        <f t="shared" si="44"/>
        <v>2650000</v>
      </c>
    </row>
    <row r="157" spans="1:42" hidden="1" x14ac:dyDescent="0.35">
      <c r="A157" s="64">
        <f t="shared" si="45"/>
        <v>149</v>
      </c>
      <c r="B157" s="65" t="s">
        <v>1323</v>
      </c>
      <c r="C157" s="65" t="s">
        <v>1324</v>
      </c>
      <c r="D157" s="66">
        <f>VLOOKUP($C157,'End Stock 2024'!$B$7:$C$1030,2,FALSE)</f>
        <v>7800</v>
      </c>
      <c r="E157" s="63">
        <f>VLOOKUP($C157,ROP200F!$C$6:$O$994,2,FALSE)</f>
        <v>0</v>
      </c>
      <c r="F157" s="63">
        <f>VLOOKUP($C157,'ROP100'!$B$6:$P$565,4,FALSE)</f>
        <v>10000</v>
      </c>
      <c r="G157" s="63">
        <f t="shared" si="31"/>
        <v>17800</v>
      </c>
      <c r="H157" s="63">
        <f>VLOOKUP($C157,ROP200F!$C$6:$O$994,3,FALSE)</f>
        <v>721</v>
      </c>
      <c r="I157" s="63">
        <f>VLOOKUP($C157,'ROP100'!$B$6:$P$565,5,FALSE)</f>
        <v>0</v>
      </c>
      <c r="J157" s="63">
        <f t="shared" si="32"/>
        <v>17079</v>
      </c>
      <c r="K157" s="63">
        <f>VLOOKUP($C157,ROP200F!$C$6:$O$994,4,FALSE)</f>
        <v>0</v>
      </c>
      <c r="L157" s="63">
        <f>VLOOKUP($C157,'ROP100'!$B$6:$P$565,6,FALSE)</f>
        <v>0</v>
      </c>
      <c r="M157" s="63">
        <f t="shared" si="33"/>
        <v>17079</v>
      </c>
      <c r="N157" s="63">
        <f>VLOOKUP($C157,ROP200F!$C$6:$O$994,5,FALSE)</f>
        <v>0</v>
      </c>
      <c r="O157" s="63">
        <f>VLOOKUP($C157,'ROP100'!$B$6:$P$565,7,FALSE)</f>
        <v>0</v>
      </c>
      <c r="P157" s="63">
        <f t="shared" si="34"/>
        <v>17079</v>
      </c>
      <c r="Q157" s="63">
        <f>VLOOKUP($C157,ROP200F!$C$6:$O$994,6,FALSE)</f>
        <v>0</v>
      </c>
      <c r="R157" s="63">
        <f>VLOOKUP($C157,'ROP100'!$B$6:$P$565,8,FALSE)</f>
        <v>0</v>
      </c>
      <c r="S157" s="63">
        <f t="shared" si="35"/>
        <v>17079</v>
      </c>
      <c r="T157" s="63">
        <f>VLOOKUP($C157,ROP200F!$C$6:$O$994,7,FALSE)</f>
        <v>0</v>
      </c>
      <c r="U157" s="63">
        <f>VLOOKUP($C157,'ROP100'!$B$6:$P$565,9,FALSE)</f>
        <v>0</v>
      </c>
      <c r="V157" s="63">
        <f t="shared" si="36"/>
        <v>17079</v>
      </c>
      <c r="W157" s="63">
        <f>VLOOKUP($C157,ROP200F!$C$6:$O$994,8,FALSE)</f>
        <v>0</v>
      </c>
      <c r="X157" s="63">
        <f>VLOOKUP($C157,'ROP100'!$B$6:$P$565,10,FALSE)</f>
        <v>0</v>
      </c>
      <c r="Y157" s="63">
        <f t="shared" si="37"/>
        <v>17079</v>
      </c>
      <c r="Z157" s="63">
        <f>VLOOKUP($C157,ROP200F!$C$6:$O$994,9,FALSE)</f>
        <v>0</v>
      </c>
      <c r="AA157" s="63">
        <f>VLOOKUP($C157,'ROP100'!$B$6:$P$565,11,FALSE)</f>
        <v>0</v>
      </c>
      <c r="AB157" s="63">
        <f t="shared" si="38"/>
        <v>17079</v>
      </c>
      <c r="AC157" s="63">
        <f>VLOOKUP($C157,ROP200F!$C$6:$O$994,10,FALSE)</f>
        <v>0</v>
      </c>
      <c r="AD157" s="63">
        <f>VLOOKUP($C157,'ROP100'!$B$6:$P$565,12,FALSE)</f>
        <v>0</v>
      </c>
      <c r="AE157" s="63">
        <f t="shared" si="39"/>
        <v>17079</v>
      </c>
      <c r="AF157" s="63">
        <f>VLOOKUP($C157,ROP200F!$C$6:$O$994,11,FALSE)</f>
        <v>824</v>
      </c>
      <c r="AG157" s="63">
        <f>VLOOKUP($C157,'ROP100'!$B$6:$P$565,13,FALSE)</f>
        <v>0</v>
      </c>
      <c r="AH157" s="63">
        <f t="shared" si="40"/>
        <v>16255</v>
      </c>
      <c r="AI157" s="63">
        <f>VLOOKUP($C157,ROP200F!$C$6:$O$994,12,FALSE)</f>
        <v>0</v>
      </c>
      <c r="AJ157" s="63">
        <f>VLOOKUP($C157,'ROP100'!$B$6:$P$565,14,FALSE)</f>
        <v>0</v>
      </c>
      <c r="AK157" s="63">
        <f t="shared" si="41"/>
        <v>16255</v>
      </c>
      <c r="AL157" s="63">
        <f>VLOOKUP($C157,ROP200F!$C$6:$O$994,13,FALSE)</f>
        <v>0</v>
      </c>
      <c r="AM157" s="63">
        <f>VLOOKUP($C157,'ROP100'!$B$6:$P$565,15,FALSE)</f>
        <v>0</v>
      </c>
      <c r="AN157" s="63">
        <f t="shared" si="42"/>
        <v>16255</v>
      </c>
      <c r="AO157" s="58">
        <f t="shared" si="43"/>
        <v>1545</v>
      </c>
      <c r="AP157" s="58">
        <f t="shared" si="44"/>
        <v>10000</v>
      </c>
    </row>
    <row r="158" spans="1:42" hidden="1" x14ac:dyDescent="0.35">
      <c r="A158" s="64">
        <f t="shared" si="45"/>
        <v>150</v>
      </c>
      <c r="B158" s="65" t="s">
        <v>148</v>
      </c>
      <c r="C158" s="65" t="s">
        <v>149</v>
      </c>
      <c r="D158" s="66">
        <f>VLOOKUP($C158,'End Stock 2024'!$B$7:$C$1030,2,FALSE)</f>
        <v>9611</v>
      </c>
      <c r="E158" s="63">
        <f>VLOOKUP($C158,ROP200F!$C$6:$O$994,2,FALSE)</f>
        <v>0</v>
      </c>
      <c r="F158" s="63">
        <f>VLOOKUP($C158,'ROP100'!$B$6:$P$565,4,FALSE)</f>
        <v>0</v>
      </c>
      <c r="G158" s="63">
        <f t="shared" si="31"/>
        <v>9611</v>
      </c>
      <c r="H158" s="63">
        <f>VLOOKUP($C158,ROP200F!$C$6:$O$994,3,FALSE)</f>
        <v>0</v>
      </c>
      <c r="I158" s="63">
        <f>VLOOKUP($C158,'ROP100'!$B$6:$P$565,5,FALSE)</f>
        <v>0</v>
      </c>
      <c r="J158" s="63">
        <f t="shared" si="32"/>
        <v>9611</v>
      </c>
      <c r="K158" s="63">
        <f>VLOOKUP($C158,ROP200F!$C$6:$O$994,4,FALSE)</f>
        <v>0</v>
      </c>
      <c r="L158" s="63">
        <f>VLOOKUP($C158,'ROP100'!$B$6:$P$565,6,FALSE)</f>
        <v>0</v>
      </c>
      <c r="M158" s="63">
        <f t="shared" si="33"/>
        <v>9611</v>
      </c>
      <c r="N158" s="63">
        <f>VLOOKUP($C158,ROP200F!$C$6:$O$994,5,FALSE)</f>
        <v>0</v>
      </c>
      <c r="O158" s="63">
        <f>VLOOKUP($C158,'ROP100'!$B$6:$P$565,7,FALSE)</f>
        <v>0</v>
      </c>
      <c r="P158" s="63">
        <f t="shared" si="34"/>
        <v>9611</v>
      </c>
      <c r="Q158" s="63">
        <f>VLOOKUP($C158,ROP200F!$C$6:$O$994,6,FALSE)</f>
        <v>0</v>
      </c>
      <c r="R158" s="63">
        <f>VLOOKUP($C158,'ROP100'!$B$6:$P$565,8,FALSE)</f>
        <v>0</v>
      </c>
      <c r="S158" s="63">
        <f t="shared" si="35"/>
        <v>9611</v>
      </c>
      <c r="T158" s="63">
        <f>VLOOKUP($C158,ROP200F!$C$6:$O$994,7,FALSE)</f>
        <v>1573</v>
      </c>
      <c r="U158" s="63">
        <f>VLOOKUP($C158,'ROP100'!$B$6:$P$565,9,FALSE)</f>
        <v>10000</v>
      </c>
      <c r="V158" s="63">
        <f t="shared" si="36"/>
        <v>18038</v>
      </c>
      <c r="W158" s="63">
        <f>VLOOKUP($C158,ROP200F!$C$6:$O$994,8,FALSE)</f>
        <v>0</v>
      </c>
      <c r="X158" s="63">
        <f>VLOOKUP($C158,'ROP100'!$B$6:$P$565,10,FALSE)</f>
        <v>0</v>
      </c>
      <c r="Y158" s="63">
        <f t="shared" si="37"/>
        <v>18038</v>
      </c>
      <c r="Z158" s="63">
        <f>VLOOKUP($C158,ROP200F!$C$6:$O$994,9,FALSE)</f>
        <v>0</v>
      </c>
      <c r="AA158" s="63">
        <f>VLOOKUP($C158,'ROP100'!$B$6:$P$565,11,FALSE)</f>
        <v>0</v>
      </c>
      <c r="AB158" s="63">
        <f t="shared" si="38"/>
        <v>18038</v>
      </c>
      <c r="AC158" s="63">
        <f>VLOOKUP($C158,ROP200F!$C$6:$O$994,10,FALSE)</f>
        <v>0</v>
      </c>
      <c r="AD158" s="63">
        <f>VLOOKUP($C158,'ROP100'!$B$6:$P$565,12,FALSE)</f>
        <v>0</v>
      </c>
      <c r="AE158" s="63">
        <f t="shared" si="39"/>
        <v>18038</v>
      </c>
      <c r="AF158" s="63">
        <f>VLOOKUP($C158,ROP200F!$C$6:$O$994,11,FALSE)</f>
        <v>0</v>
      </c>
      <c r="AG158" s="63">
        <f>VLOOKUP($C158,'ROP100'!$B$6:$P$565,13,FALSE)</f>
        <v>0</v>
      </c>
      <c r="AH158" s="63">
        <f t="shared" si="40"/>
        <v>18038</v>
      </c>
      <c r="AI158" s="63">
        <f>VLOOKUP($C158,ROP200F!$C$6:$O$994,12,FALSE)</f>
        <v>0</v>
      </c>
      <c r="AJ158" s="63">
        <f>VLOOKUP($C158,'ROP100'!$B$6:$P$565,14,FALSE)</f>
        <v>0</v>
      </c>
      <c r="AK158" s="63">
        <f t="shared" si="41"/>
        <v>18038</v>
      </c>
      <c r="AL158" s="63">
        <f>VLOOKUP($C158,ROP200F!$C$6:$O$994,13,FALSE)</f>
        <v>0</v>
      </c>
      <c r="AM158" s="63">
        <f>VLOOKUP($C158,'ROP100'!$B$6:$P$565,15,FALSE)</f>
        <v>0</v>
      </c>
      <c r="AN158" s="63">
        <f t="shared" si="42"/>
        <v>18038</v>
      </c>
      <c r="AO158" s="58">
        <f t="shared" si="43"/>
        <v>1573</v>
      </c>
      <c r="AP158" s="58">
        <f t="shared" si="44"/>
        <v>10000</v>
      </c>
    </row>
    <row r="159" spans="1:42" hidden="1" x14ac:dyDescent="0.35">
      <c r="A159" s="64">
        <f t="shared" si="45"/>
        <v>151</v>
      </c>
      <c r="B159" s="65" t="s">
        <v>150</v>
      </c>
      <c r="C159" s="65" t="s">
        <v>151</v>
      </c>
      <c r="D159" s="66">
        <f>VLOOKUP($C159,'End Stock 2024'!$B$7:$C$1030,2,FALSE)</f>
        <v>4763</v>
      </c>
      <c r="E159" s="63">
        <f>VLOOKUP($C159,ROP200F!$C$6:$O$994,2,FALSE)</f>
        <v>0</v>
      </c>
      <c r="F159" s="63">
        <f>VLOOKUP($C159,'ROP100'!$B$6:$P$565,4,FALSE)</f>
        <v>0</v>
      </c>
      <c r="G159" s="63">
        <f t="shared" si="31"/>
        <v>4763</v>
      </c>
      <c r="H159" s="63">
        <f>VLOOKUP($C159,ROP200F!$C$6:$O$994,3,FALSE)</f>
        <v>6386</v>
      </c>
      <c r="I159" s="63">
        <f>VLOOKUP($C159,'ROP100'!$B$6:$P$565,5,FALSE)</f>
        <v>10000</v>
      </c>
      <c r="J159" s="63">
        <f t="shared" si="32"/>
        <v>8377</v>
      </c>
      <c r="K159" s="63">
        <f>VLOOKUP($C159,ROP200F!$C$6:$O$994,4,FALSE)</f>
        <v>15821</v>
      </c>
      <c r="L159" s="63">
        <f>VLOOKUP($C159,'ROP100'!$B$6:$P$565,6,FALSE)</f>
        <v>20000</v>
      </c>
      <c r="M159" s="63">
        <f t="shared" si="33"/>
        <v>12556</v>
      </c>
      <c r="N159" s="63">
        <f>VLOOKUP($C159,ROP200F!$C$6:$O$994,5,FALSE)</f>
        <v>0</v>
      </c>
      <c r="O159" s="63">
        <f>VLOOKUP($C159,'ROP100'!$B$6:$P$565,7,FALSE)</f>
        <v>0</v>
      </c>
      <c r="P159" s="63">
        <f t="shared" si="34"/>
        <v>12556</v>
      </c>
      <c r="Q159" s="63">
        <f>VLOOKUP($C159,ROP200F!$C$6:$O$994,6,FALSE)</f>
        <v>0</v>
      </c>
      <c r="R159" s="63">
        <f>VLOOKUP($C159,'ROP100'!$B$6:$P$565,8,FALSE)</f>
        <v>0</v>
      </c>
      <c r="S159" s="63">
        <f t="shared" si="35"/>
        <v>12556</v>
      </c>
      <c r="T159" s="63">
        <f>VLOOKUP($C159,ROP200F!$C$6:$O$994,7,FALSE)</f>
        <v>0</v>
      </c>
      <c r="U159" s="63">
        <f>VLOOKUP($C159,'ROP100'!$B$6:$P$565,9,FALSE)</f>
        <v>0</v>
      </c>
      <c r="V159" s="63">
        <f t="shared" si="36"/>
        <v>12556</v>
      </c>
      <c r="W159" s="63">
        <f>VLOOKUP($C159,ROP200F!$C$6:$O$994,8,FALSE)</f>
        <v>15821</v>
      </c>
      <c r="X159" s="63">
        <f>VLOOKUP($C159,'ROP100'!$B$6:$P$565,10,FALSE)</f>
        <v>10000</v>
      </c>
      <c r="Y159" s="63">
        <f t="shared" si="37"/>
        <v>6735</v>
      </c>
      <c r="Z159" s="63">
        <f>VLOOKUP($C159,ROP200F!$C$6:$O$994,9,FALSE)</f>
        <v>0</v>
      </c>
      <c r="AA159" s="63">
        <f>VLOOKUP($C159,'ROP100'!$B$6:$P$565,11,FALSE)</f>
        <v>0</v>
      </c>
      <c r="AB159" s="63">
        <f t="shared" si="38"/>
        <v>6735</v>
      </c>
      <c r="AC159" s="63">
        <f>VLOOKUP($C159,ROP200F!$C$6:$O$994,10,FALSE)</f>
        <v>0</v>
      </c>
      <c r="AD159" s="63">
        <f>VLOOKUP($C159,'ROP100'!$B$6:$P$565,12,FALSE)</f>
        <v>0</v>
      </c>
      <c r="AE159" s="63">
        <f t="shared" si="39"/>
        <v>6735</v>
      </c>
      <c r="AF159" s="63">
        <f>VLOOKUP($C159,ROP200F!$C$6:$O$994,11,FALSE)</f>
        <v>15821</v>
      </c>
      <c r="AG159" s="63">
        <f>VLOOKUP($C159,'ROP100'!$B$6:$P$565,13,FALSE)</f>
        <v>20000</v>
      </c>
      <c r="AH159" s="63">
        <f t="shared" si="40"/>
        <v>10914</v>
      </c>
      <c r="AI159" s="63">
        <f>VLOOKUP($C159,ROP200F!$C$6:$O$994,12,FALSE)</f>
        <v>0</v>
      </c>
      <c r="AJ159" s="63">
        <f>VLOOKUP($C159,'ROP100'!$B$6:$P$565,14,FALSE)</f>
        <v>0</v>
      </c>
      <c r="AK159" s="63">
        <f t="shared" si="41"/>
        <v>10914</v>
      </c>
      <c r="AL159" s="63">
        <f>VLOOKUP($C159,ROP200F!$C$6:$O$994,13,FALSE)</f>
        <v>4120</v>
      </c>
      <c r="AM159" s="63">
        <f>VLOOKUP($C159,'ROP100'!$B$6:$P$565,15,FALSE)</f>
        <v>0</v>
      </c>
      <c r="AN159" s="63">
        <f t="shared" si="42"/>
        <v>6794</v>
      </c>
      <c r="AO159" s="58">
        <f t="shared" si="43"/>
        <v>57969</v>
      </c>
      <c r="AP159" s="58">
        <f t="shared" si="44"/>
        <v>60000</v>
      </c>
    </row>
    <row r="160" spans="1:42" hidden="1" x14ac:dyDescent="0.35">
      <c r="A160" s="64">
        <f t="shared" si="45"/>
        <v>152</v>
      </c>
      <c r="B160" s="65" t="s">
        <v>105</v>
      </c>
      <c r="C160" s="65" t="s">
        <v>152</v>
      </c>
      <c r="D160" s="66">
        <f>VLOOKUP($C160,'End Stock 2024'!$B$7:$C$1030,2,FALSE)</f>
        <v>7549</v>
      </c>
      <c r="E160" s="63">
        <f>VLOOKUP($C160,ROP200F!$C$6:$O$994,2,FALSE)</f>
        <v>0</v>
      </c>
      <c r="F160" s="63">
        <f>VLOOKUP($C160,'ROP100'!$B$6:$P$565,4,FALSE)</f>
        <v>0</v>
      </c>
      <c r="G160" s="63">
        <f t="shared" si="31"/>
        <v>7549</v>
      </c>
      <c r="H160" s="63">
        <f>VLOOKUP($C160,ROP200F!$C$6:$O$994,3,FALSE)</f>
        <v>639</v>
      </c>
      <c r="I160" s="63">
        <f>VLOOKUP($C160,'ROP100'!$B$6:$P$565,5,FALSE)</f>
        <v>10000</v>
      </c>
      <c r="J160" s="63">
        <f t="shared" si="32"/>
        <v>16910</v>
      </c>
      <c r="K160" s="63">
        <f>VLOOKUP($C160,ROP200F!$C$6:$O$994,4,FALSE)</f>
        <v>0</v>
      </c>
      <c r="L160" s="63">
        <f>VLOOKUP($C160,'ROP100'!$B$6:$P$565,6,FALSE)</f>
        <v>0</v>
      </c>
      <c r="M160" s="63">
        <f t="shared" si="33"/>
        <v>16910</v>
      </c>
      <c r="N160" s="63">
        <f>VLOOKUP($C160,ROP200F!$C$6:$O$994,5,FALSE)</f>
        <v>0</v>
      </c>
      <c r="O160" s="63">
        <f>VLOOKUP($C160,'ROP100'!$B$6:$P$565,7,FALSE)</f>
        <v>0</v>
      </c>
      <c r="P160" s="63">
        <f t="shared" si="34"/>
        <v>16910</v>
      </c>
      <c r="Q160" s="63">
        <f>VLOOKUP($C160,ROP200F!$C$6:$O$994,6,FALSE)</f>
        <v>0</v>
      </c>
      <c r="R160" s="63">
        <f>VLOOKUP($C160,'ROP100'!$B$6:$P$565,8,FALSE)</f>
        <v>0</v>
      </c>
      <c r="S160" s="63">
        <f t="shared" si="35"/>
        <v>16910</v>
      </c>
      <c r="T160" s="63">
        <f>VLOOKUP($C160,ROP200F!$C$6:$O$994,7,FALSE)</f>
        <v>0</v>
      </c>
      <c r="U160" s="63">
        <f>VLOOKUP($C160,'ROP100'!$B$6:$P$565,9,FALSE)</f>
        <v>0</v>
      </c>
      <c r="V160" s="63">
        <f t="shared" si="36"/>
        <v>16910</v>
      </c>
      <c r="W160" s="63">
        <f>VLOOKUP($C160,ROP200F!$C$6:$O$994,8,FALSE)</f>
        <v>0</v>
      </c>
      <c r="X160" s="63">
        <f>VLOOKUP($C160,'ROP100'!$B$6:$P$565,10,FALSE)</f>
        <v>0</v>
      </c>
      <c r="Y160" s="63">
        <f t="shared" si="37"/>
        <v>16910</v>
      </c>
      <c r="Z160" s="63">
        <f>VLOOKUP($C160,ROP200F!$C$6:$O$994,9,FALSE)</f>
        <v>0</v>
      </c>
      <c r="AA160" s="63">
        <f>VLOOKUP($C160,'ROP100'!$B$6:$P$565,11,FALSE)</f>
        <v>0</v>
      </c>
      <c r="AB160" s="63">
        <f t="shared" si="38"/>
        <v>16910</v>
      </c>
      <c r="AC160" s="63">
        <f>VLOOKUP($C160,ROP200F!$C$6:$O$994,10,FALSE)</f>
        <v>0</v>
      </c>
      <c r="AD160" s="63">
        <f>VLOOKUP($C160,'ROP100'!$B$6:$P$565,12,FALSE)</f>
        <v>0</v>
      </c>
      <c r="AE160" s="63">
        <f t="shared" si="39"/>
        <v>16910</v>
      </c>
      <c r="AF160" s="63">
        <f>VLOOKUP($C160,ROP200F!$C$6:$O$994,11,FALSE)</f>
        <v>0</v>
      </c>
      <c r="AG160" s="63">
        <f>VLOOKUP($C160,'ROP100'!$B$6:$P$565,13,FALSE)</f>
        <v>0</v>
      </c>
      <c r="AH160" s="63">
        <f t="shared" si="40"/>
        <v>16910</v>
      </c>
      <c r="AI160" s="63">
        <f>VLOOKUP($C160,ROP200F!$C$6:$O$994,12,FALSE)</f>
        <v>0</v>
      </c>
      <c r="AJ160" s="63">
        <f>VLOOKUP($C160,'ROP100'!$B$6:$P$565,14,FALSE)</f>
        <v>0</v>
      </c>
      <c r="AK160" s="63">
        <f t="shared" si="41"/>
        <v>16910</v>
      </c>
      <c r="AL160" s="63">
        <f>VLOOKUP($C160,ROP200F!$C$6:$O$994,13,FALSE)</f>
        <v>0</v>
      </c>
      <c r="AM160" s="63">
        <f>VLOOKUP($C160,'ROP100'!$B$6:$P$565,15,FALSE)</f>
        <v>0</v>
      </c>
      <c r="AN160" s="63">
        <f t="shared" si="42"/>
        <v>16910</v>
      </c>
      <c r="AO160" s="58">
        <f t="shared" si="43"/>
        <v>639</v>
      </c>
      <c r="AP160" s="58">
        <f t="shared" si="44"/>
        <v>10000</v>
      </c>
    </row>
    <row r="161" spans="1:42" hidden="1" x14ac:dyDescent="0.35">
      <c r="A161" s="64">
        <f t="shared" si="45"/>
        <v>153</v>
      </c>
      <c r="B161" s="65" t="s">
        <v>106</v>
      </c>
      <c r="C161" s="65" t="s">
        <v>153</v>
      </c>
      <c r="D161" s="66">
        <f>VLOOKUP($C161,'End Stock 2024'!$B$7:$C$1030,2,FALSE)</f>
        <v>7082</v>
      </c>
      <c r="E161" s="63">
        <f>VLOOKUP($C161,ROP200F!$C$6:$O$994,2,FALSE)</f>
        <v>0</v>
      </c>
      <c r="F161" s="63">
        <f>VLOOKUP($C161,'ROP100'!$B$6:$P$565,4,FALSE)</f>
        <v>0</v>
      </c>
      <c r="G161" s="63">
        <f t="shared" si="31"/>
        <v>7082</v>
      </c>
      <c r="H161" s="63">
        <f>VLOOKUP($C161,ROP200F!$C$6:$O$994,3,FALSE)</f>
        <v>0</v>
      </c>
      <c r="I161" s="63">
        <f>VLOOKUP($C161,'ROP100'!$B$6:$P$565,5,FALSE)</f>
        <v>0</v>
      </c>
      <c r="J161" s="63">
        <f t="shared" si="32"/>
        <v>7082</v>
      </c>
      <c r="K161" s="63">
        <f>VLOOKUP($C161,ROP200F!$C$6:$O$994,4,FALSE)</f>
        <v>1582</v>
      </c>
      <c r="L161" s="63">
        <f>VLOOKUP($C161,'ROP100'!$B$6:$P$565,6,FALSE)</f>
        <v>10000</v>
      </c>
      <c r="M161" s="63">
        <f t="shared" si="33"/>
        <v>15500</v>
      </c>
      <c r="N161" s="63">
        <f>VLOOKUP($C161,ROP200F!$C$6:$O$994,5,FALSE)</f>
        <v>0</v>
      </c>
      <c r="O161" s="63">
        <f>VLOOKUP($C161,'ROP100'!$B$6:$P$565,7,FALSE)</f>
        <v>0</v>
      </c>
      <c r="P161" s="63">
        <f t="shared" si="34"/>
        <v>15500</v>
      </c>
      <c r="Q161" s="63">
        <f>VLOOKUP($C161,ROP200F!$C$6:$O$994,6,FALSE)</f>
        <v>0</v>
      </c>
      <c r="R161" s="63">
        <f>VLOOKUP($C161,'ROP100'!$B$6:$P$565,8,FALSE)</f>
        <v>0</v>
      </c>
      <c r="S161" s="63">
        <f t="shared" si="35"/>
        <v>15500</v>
      </c>
      <c r="T161" s="63">
        <f>VLOOKUP($C161,ROP200F!$C$6:$O$994,7,FALSE)</f>
        <v>0</v>
      </c>
      <c r="U161" s="63">
        <f>VLOOKUP($C161,'ROP100'!$B$6:$P$565,9,FALSE)</f>
        <v>0</v>
      </c>
      <c r="V161" s="63">
        <f t="shared" si="36"/>
        <v>15500</v>
      </c>
      <c r="W161" s="63">
        <f>VLOOKUP($C161,ROP200F!$C$6:$O$994,8,FALSE)</f>
        <v>1582</v>
      </c>
      <c r="X161" s="63">
        <f>VLOOKUP($C161,'ROP100'!$B$6:$P$565,10,FALSE)</f>
        <v>0</v>
      </c>
      <c r="Y161" s="63">
        <f t="shared" si="37"/>
        <v>13918</v>
      </c>
      <c r="Z161" s="63">
        <f>VLOOKUP($C161,ROP200F!$C$6:$O$994,9,FALSE)</f>
        <v>0</v>
      </c>
      <c r="AA161" s="63">
        <f>VLOOKUP($C161,'ROP100'!$B$6:$P$565,11,FALSE)</f>
        <v>0</v>
      </c>
      <c r="AB161" s="63">
        <f t="shared" si="38"/>
        <v>13918</v>
      </c>
      <c r="AC161" s="63">
        <f>VLOOKUP($C161,ROP200F!$C$6:$O$994,10,FALSE)</f>
        <v>0</v>
      </c>
      <c r="AD161" s="63">
        <f>VLOOKUP($C161,'ROP100'!$B$6:$P$565,12,FALSE)</f>
        <v>0</v>
      </c>
      <c r="AE161" s="63">
        <f t="shared" si="39"/>
        <v>13918</v>
      </c>
      <c r="AF161" s="63">
        <f>VLOOKUP($C161,ROP200F!$C$6:$O$994,11,FALSE)</f>
        <v>1582</v>
      </c>
      <c r="AG161" s="63">
        <f>VLOOKUP($C161,'ROP100'!$B$6:$P$565,13,FALSE)</f>
        <v>0</v>
      </c>
      <c r="AH161" s="63">
        <f t="shared" si="40"/>
        <v>12336</v>
      </c>
      <c r="AI161" s="63">
        <f>VLOOKUP($C161,ROP200F!$C$6:$O$994,12,FALSE)</f>
        <v>0</v>
      </c>
      <c r="AJ161" s="63">
        <f>VLOOKUP($C161,'ROP100'!$B$6:$P$565,14,FALSE)</f>
        <v>0</v>
      </c>
      <c r="AK161" s="63">
        <f t="shared" si="41"/>
        <v>12336</v>
      </c>
      <c r="AL161" s="63">
        <f>VLOOKUP($C161,ROP200F!$C$6:$O$994,13,FALSE)</f>
        <v>412</v>
      </c>
      <c r="AM161" s="63">
        <f>VLOOKUP($C161,'ROP100'!$B$6:$P$565,15,FALSE)</f>
        <v>0</v>
      </c>
      <c r="AN161" s="63">
        <f t="shared" si="42"/>
        <v>11924</v>
      </c>
      <c r="AO161" s="58">
        <f t="shared" si="43"/>
        <v>5158</v>
      </c>
      <c r="AP161" s="58">
        <f t="shared" si="44"/>
        <v>10000</v>
      </c>
    </row>
    <row r="162" spans="1:42" hidden="1" x14ac:dyDescent="0.35">
      <c r="A162" s="64">
        <f t="shared" si="45"/>
        <v>154</v>
      </c>
      <c r="B162" s="65" t="s">
        <v>1325</v>
      </c>
      <c r="C162" s="65" t="s">
        <v>1326</v>
      </c>
      <c r="D162" s="66">
        <f>VLOOKUP($C162,'End Stock 2024'!$B$7:$C$1030,2,FALSE)</f>
        <v>4580</v>
      </c>
      <c r="E162" s="63">
        <f>VLOOKUP($C162,ROP200F!$C$6:$O$994,2,FALSE)</f>
        <v>0</v>
      </c>
      <c r="F162" s="63">
        <f>VLOOKUP($C162,'ROP100'!$B$6:$P$565,4,FALSE)</f>
        <v>0</v>
      </c>
      <c r="G162" s="63">
        <f t="shared" si="31"/>
        <v>4580</v>
      </c>
      <c r="H162" s="63">
        <f>VLOOKUP($C162,ROP200F!$C$6:$O$994,3,FALSE)</f>
        <v>0</v>
      </c>
      <c r="I162" s="63">
        <f>VLOOKUP($C162,'ROP100'!$B$6:$P$565,5,FALSE)</f>
        <v>0</v>
      </c>
      <c r="J162" s="63">
        <f t="shared" si="32"/>
        <v>4580</v>
      </c>
      <c r="K162" s="63">
        <f>VLOOKUP($C162,ROP200F!$C$6:$O$994,4,FALSE)</f>
        <v>0</v>
      </c>
      <c r="L162" s="63">
        <f>VLOOKUP($C162,'ROP100'!$B$6:$P$565,6,FALSE)</f>
        <v>0</v>
      </c>
      <c r="M162" s="63">
        <f t="shared" si="33"/>
        <v>4580</v>
      </c>
      <c r="N162" s="63">
        <f>VLOOKUP($C162,ROP200F!$C$6:$O$994,5,FALSE)</f>
        <v>4944</v>
      </c>
      <c r="O162" s="63">
        <f>VLOOKUP($C162,'ROP100'!$B$6:$P$565,7,FALSE)</f>
        <v>10000</v>
      </c>
      <c r="P162" s="63">
        <f t="shared" si="34"/>
        <v>9636</v>
      </c>
      <c r="Q162" s="63">
        <f>VLOOKUP($C162,ROP200F!$C$6:$O$994,6,FALSE)</f>
        <v>0</v>
      </c>
      <c r="R162" s="63">
        <f>VLOOKUP($C162,'ROP100'!$B$6:$P$565,8,FALSE)</f>
        <v>0</v>
      </c>
      <c r="S162" s="63">
        <f t="shared" si="35"/>
        <v>9636</v>
      </c>
      <c r="T162" s="63">
        <f>VLOOKUP($C162,ROP200F!$C$6:$O$994,7,FALSE)</f>
        <v>0</v>
      </c>
      <c r="U162" s="63">
        <f>VLOOKUP($C162,'ROP100'!$B$6:$P$565,9,FALSE)</f>
        <v>0</v>
      </c>
      <c r="V162" s="63">
        <f t="shared" si="36"/>
        <v>9636</v>
      </c>
      <c r="W162" s="63">
        <f>VLOOKUP($C162,ROP200F!$C$6:$O$994,8,FALSE)</f>
        <v>4944</v>
      </c>
      <c r="X162" s="63">
        <f>VLOOKUP($C162,'ROP100'!$B$6:$P$565,10,FALSE)</f>
        <v>0</v>
      </c>
      <c r="Y162" s="63">
        <f t="shared" si="37"/>
        <v>4692</v>
      </c>
      <c r="Z162" s="63">
        <f>VLOOKUP($C162,ROP200F!$C$6:$O$994,9,FALSE)</f>
        <v>0</v>
      </c>
      <c r="AA162" s="63">
        <f>VLOOKUP($C162,'ROP100'!$B$6:$P$565,11,FALSE)</f>
        <v>0</v>
      </c>
      <c r="AB162" s="63">
        <f t="shared" si="38"/>
        <v>4692</v>
      </c>
      <c r="AC162" s="63">
        <f>VLOOKUP($C162,ROP200F!$C$6:$O$994,10,FALSE)</f>
        <v>0</v>
      </c>
      <c r="AD162" s="63">
        <f>VLOOKUP($C162,'ROP100'!$B$6:$P$565,12,FALSE)</f>
        <v>0</v>
      </c>
      <c r="AE162" s="63">
        <f t="shared" si="39"/>
        <v>4692</v>
      </c>
      <c r="AF162" s="63">
        <f>VLOOKUP($C162,ROP200F!$C$6:$O$994,11,FALSE)</f>
        <v>0</v>
      </c>
      <c r="AG162" s="63">
        <f>VLOOKUP($C162,'ROP100'!$B$6:$P$565,13,FALSE)</f>
        <v>0</v>
      </c>
      <c r="AH162" s="63">
        <f t="shared" si="40"/>
        <v>4692</v>
      </c>
      <c r="AI162" s="63">
        <f>VLOOKUP($C162,ROP200F!$C$6:$O$994,12,FALSE)</f>
        <v>0</v>
      </c>
      <c r="AJ162" s="63">
        <f>VLOOKUP($C162,'ROP100'!$B$6:$P$565,14,FALSE)</f>
        <v>0</v>
      </c>
      <c r="AK162" s="63">
        <f t="shared" si="41"/>
        <v>4692</v>
      </c>
      <c r="AL162" s="63">
        <f>VLOOKUP($C162,ROP200F!$C$6:$O$994,13,FALSE)</f>
        <v>0</v>
      </c>
      <c r="AM162" s="63">
        <f>VLOOKUP($C162,'ROP100'!$B$6:$P$565,15,FALSE)</f>
        <v>0</v>
      </c>
      <c r="AN162" s="63">
        <f t="shared" si="42"/>
        <v>4692</v>
      </c>
      <c r="AO162" s="58">
        <f t="shared" si="43"/>
        <v>9888</v>
      </c>
      <c r="AP162" s="58">
        <f t="shared" si="44"/>
        <v>10000</v>
      </c>
    </row>
    <row r="163" spans="1:42" hidden="1" x14ac:dyDescent="0.35">
      <c r="A163" s="64">
        <f t="shared" si="45"/>
        <v>155</v>
      </c>
      <c r="B163" s="65" t="s">
        <v>154</v>
      </c>
      <c r="C163" s="65" t="s">
        <v>1327</v>
      </c>
      <c r="D163" s="66">
        <f>VLOOKUP($C163,'End Stock 2024'!$B$7:$C$1030,2,FALSE)</f>
        <v>9185</v>
      </c>
      <c r="E163" s="63">
        <f>VLOOKUP($C163,ROP200F!$C$6:$O$994,2,FALSE)</f>
        <v>0</v>
      </c>
      <c r="F163" s="63">
        <f>VLOOKUP($C163,'ROP100'!$B$6:$P$565,4,FALSE)</f>
        <v>0</v>
      </c>
      <c r="G163" s="63">
        <f t="shared" si="31"/>
        <v>9185</v>
      </c>
      <c r="H163" s="63">
        <f>VLOOKUP($C163,ROP200F!$C$6:$O$994,3,FALSE)</f>
        <v>0</v>
      </c>
      <c r="I163" s="63">
        <f>VLOOKUP($C163,'ROP100'!$B$6:$P$565,5,FALSE)</f>
        <v>0</v>
      </c>
      <c r="J163" s="63">
        <f t="shared" si="32"/>
        <v>9185</v>
      </c>
      <c r="K163" s="63">
        <f>VLOOKUP($C163,ROP200F!$C$6:$O$994,4,FALSE)</f>
        <v>0</v>
      </c>
      <c r="L163" s="63">
        <f>VLOOKUP($C163,'ROP100'!$B$6:$P$565,6,FALSE)</f>
        <v>0</v>
      </c>
      <c r="M163" s="63">
        <f t="shared" si="33"/>
        <v>9185</v>
      </c>
      <c r="N163" s="63">
        <f>VLOOKUP($C163,ROP200F!$C$6:$O$994,5,FALSE)</f>
        <v>0</v>
      </c>
      <c r="O163" s="63">
        <f>VLOOKUP($C163,'ROP100'!$B$6:$P$565,7,FALSE)</f>
        <v>0</v>
      </c>
      <c r="P163" s="63">
        <f t="shared" si="34"/>
        <v>9185</v>
      </c>
      <c r="Q163" s="63">
        <f>VLOOKUP($C163,ROP200F!$C$6:$O$994,6,FALSE)</f>
        <v>0</v>
      </c>
      <c r="R163" s="63">
        <f>VLOOKUP($C163,'ROP100'!$B$6:$P$565,8,FALSE)</f>
        <v>0</v>
      </c>
      <c r="S163" s="63">
        <f t="shared" si="35"/>
        <v>9185</v>
      </c>
      <c r="T163" s="63">
        <f>VLOOKUP($C163,ROP200F!$C$6:$O$994,7,FALSE)</f>
        <v>0</v>
      </c>
      <c r="U163" s="63">
        <f>VLOOKUP($C163,'ROP100'!$B$6:$P$565,9,FALSE)</f>
        <v>0</v>
      </c>
      <c r="V163" s="63">
        <f t="shared" si="36"/>
        <v>9185</v>
      </c>
      <c r="W163" s="63">
        <f>VLOOKUP($C163,ROP200F!$C$6:$O$994,8,FALSE)</f>
        <v>804</v>
      </c>
      <c r="X163" s="63">
        <f>VLOOKUP($C163,'ROP100'!$B$6:$P$565,10,FALSE)</f>
        <v>10000</v>
      </c>
      <c r="Y163" s="63">
        <f t="shared" si="37"/>
        <v>18381</v>
      </c>
      <c r="Z163" s="63">
        <f>VLOOKUP($C163,ROP200F!$C$6:$O$994,9,FALSE)</f>
        <v>0</v>
      </c>
      <c r="AA163" s="63">
        <f>VLOOKUP($C163,'ROP100'!$B$6:$P$565,11,FALSE)</f>
        <v>0</v>
      </c>
      <c r="AB163" s="63">
        <f t="shared" si="38"/>
        <v>18381</v>
      </c>
      <c r="AC163" s="63">
        <f>VLOOKUP($C163,ROP200F!$C$6:$O$994,10,FALSE)</f>
        <v>0</v>
      </c>
      <c r="AD163" s="63">
        <f>VLOOKUP($C163,'ROP100'!$B$6:$P$565,12,FALSE)</f>
        <v>0</v>
      </c>
      <c r="AE163" s="63">
        <f t="shared" si="39"/>
        <v>18381</v>
      </c>
      <c r="AF163" s="63">
        <f>VLOOKUP($C163,ROP200F!$C$6:$O$994,11,FALSE)</f>
        <v>0</v>
      </c>
      <c r="AG163" s="63">
        <f>VLOOKUP($C163,'ROP100'!$B$6:$P$565,13,FALSE)</f>
        <v>0</v>
      </c>
      <c r="AH163" s="63">
        <f t="shared" si="40"/>
        <v>18381</v>
      </c>
      <c r="AI163" s="63">
        <f>VLOOKUP($C163,ROP200F!$C$6:$O$994,12,FALSE)</f>
        <v>0</v>
      </c>
      <c r="AJ163" s="63">
        <f>VLOOKUP($C163,'ROP100'!$B$6:$P$565,14,FALSE)</f>
        <v>0</v>
      </c>
      <c r="AK163" s="63">
        <f t="shared" si="41"/>
        <v>18381</v>
      </c>
      <c r="AL163" s="63">
        <f>VLOOKUP($C163,ROP200F!$C$6:$O$994,13,FALSE)</f>
        <v>0</v>
      </c>
      <c r="AM163" s="63">
        <f>VLOOKUP($C163,'ROP100'!$B$6:$P$565,15,FALSE)</f>
        <v>0</v>
      </c>
      <c r="AN163" s="63">
        <f t="shared" si="42"/>
        <v>18381</v>
      </c>
      <c r="AO163" s="58">
        <f t="shared" si="43"/>
        <v>804</v>
      </c>
      <c r="AP163" s="58">
        <f t="shared" si="44"/>
        <v>10000</v>
      </c>
    </row>
    <row r="164" spans="1:42" hidden="1" x14ac:dyDescent="0.35">
      <c r="A164" s="64">
        <f t="shared" si="45"/>
        <v>156</v>
      </c>
      <c r="B164" s="65" t="s">
        <v>106</v>
      </c>
      <c r="C164" s="65" t="s">
        <v>1328</v>
      </c>
      <c r="D164" s="66">
        <f>VLOOKUP($C164,'End Stock 2024'!$B$7:$C$1030,2,FALSE)</f>
        <v>7691</v>
      </c>
      <c r="E164" s="63">
        <f>VLOOKUP($C164,ROP200F!$C$6:$O$994,2,FALSE)</f>
        <v>0</v>
      </c>
      <c r="F164" s="63">
        <f>VLOOKUP($C164,'ROP100'!$B$6:$P$565,4,FALSE)</f>
        <v>0</v>
      </c>
      <c r="G164" s="63">
        <f t="shared" si="31"/>
        <v>7691</v>
      </c>
      <c r="H164" s="63">
        <f>VLOOKUP($C164,ROP200F!$C$6:$O$994,3,FALSE)</f>
        <v>0</v>
      </c>
      <c r="I164" s="63">
        <f>VLOOKUP($C164,'ROP100'!$B$6:$P$565,5,FALSE)</f>
        <v>0</v>
      </c>
      <c r="J164" s="63">
        <f t="shared" si="32"/>
        <v>7691</v>
      </c>
      <c r="K164" s="63">
        <f>VLOOKUP($C164,ROP200F!$C$6:$O$994,4,FALSE)</f>
        <v>0</v>
      </c>
      <c r="L164" s="63">
        <f>VLOOKUP($C164,'ROP100'!$B$6:$P$565,6,FALSE)</f>
        <v>0</v>
      </c>
      <c r="M164" s="63">
        <f t="shared" si="33"/>
        <v>7691</v>
      </c>
      <c r="N164" s="63">
        <f>VLOOKUP($C164,ROP200F!$C$6:$O$994,5,FALSE)</f>
        <v>0</v>
      </c>
      <c r="O164" s="63">
        <f>VLOOKUP($C164,'ROP100'!$B$6:$P$565,7,FALSE)</f>
        <v>0</v>
      </c>
      <c r="P164" s="63">
        <f t="shared" si="34"/>
        <v>7691</v>
      </c>
      <c r="Q164" s="63">
        <f>VLOOKUP($C164,ROP200F!$C$6:$O$994,6,FALSE)</f>
        <v>0</v>
      </c>
      <c r="R164" s="63">
        <f>VLOOKUP($C164,'ROP100'!$B$6:$P$565,8,FALSE)</f>
        <v>0</v>
      </c>
      <c r="S164" s="63">
        <f t="shared" si="35"/>
        <v>7691</v>
      </c>
      <c r="T164" s="63">
        <f>VLOOKUP($C164,ROP200F!$C$6:$O$994,7,FALSE)</f>
        <v>1545</v>
      </c>
      <c r="U164" s="63">
        <f>VLOOKUP($C164,'ROP100'!$B$6:$P$565,9,FALSE)</f>
        <v>10000</v>
      </c>
      <c r="V164" s="63">
        <f t="shared" si="36"/>
        <v>16146</v>
      </c>
      <c r="W164" s="63">
        <f>VLOOKUP($C164,ROP200F!$C$6:$O$994,8,FALSE)</f>
        <v>0</v>
      </c>
      <c r="X164" s="63">
        <f>VLOOKUP($C164,'ROP100'!$B$6:$P$565,10,FALSE)</f>
        <v>0</v>
      </c>
      <c r="Y164" s="63">
        <f t="shared" si="37"/>
        <v>16146</v>
      </c>
      <c r="Z164" s="63">
        <f>VLOOKUP($C164,ROP200F!$C$6:$O$994,9,FALSE)</f>
        <v>0</v>
      </c>
      <c r="AA164" s="63">
        <f>VLOOKUP($C164,'ROP100'!$B$6:$P$565,11,FALSE)</f>
        <v>0</v>
      </c>
      <c r="AB164" s="63">
        <f t="shared" si="38"/>
        <v>16146</v>
      </c>
      <c r="AC164" s="63">
        <f>VLOOKUP($C164,ROP200F!$C$6:$O$994,10,FALSE)</f>
        <v>0</v>
      </c>
      <c r="AD164" s="63">
        <f>VLOOKUP($C164,'ROP100'!$B$6:$P$565,12,FALSE)</f>
        <v>0</v>
      </c>
      <c r="AE164" s="63">
        <f t="shared" si="39"/>
        <v>16146</v>
      </c>
      <c r="AF164" s="63">
        <f>VLOOKUP($C164,ROP200F!$C$6:$O$994,11,FALSE)</f>
        <v>0</v>
      </c>
      <c r="AG164" s="63">
        <f>VLOOKUP($C164,'ROP100'!$B$6:$P$565,13,FALSE)</f>
        <v>0</v>
      </c>
      <c r="AH164" s="63">
        <f t="shared" si="40"/>
        <v>16146</v>
      </c>
      <c r="AI164" s="63">
        <f>VLOOKUP($C164,ROP200F!$C$6:$O$994,12,FALSE)</f>
        <v>0</v>
      </c>
      <c r="AJ164" s="63">
        <f>VLOOKUP($C164,'ROP100'!$B$6:$P$565,14,FALSE)</f>
        <v>0</v>
      </c>
      <c r="AK164" s="63">
        <f t="shared" si="41"/>
        <v>16146</v>
      </c>
      <c r="AL164" s="63">
        <f>VLOOKUP($C164,ROP200F!$C$6:$O$994,13,FALSE)</f>
        <v>0</v>
      </c>
      <c r="AM164" s="63">
        <f>VLOOKUP($C164,'ROP100'!$B$6:$P$565,15,FALSE)</f>
        <v>0</v>
      </c>
      <c r="AN164" s="63">
        <f t="shared" si="42"/>
        <v>16146</v>
      </c>
      <c r="AO164" s="58">
        <f t="shared" si="43"/>
        <v>1545</v>
      </c>
      <c r="AP164" s="58">
        <f t="shared" si="44"/>
        <v>10000</v>
      </c>
    </row>
    <row r="165" spans="1:42" hidden="1" x14ac:dyDescent="0.35">
      <c r="A165" s="64">
        <f t="shared" si="45"/>
        <v>157</v>
      </c>
      <c r="B165" s="65" t="s">
        <v>155</v>
      </c>
      <c r="C165" s="65" t="s">
        <v>156</v>
      </c>
      <c r="D165" s="66">
        <f>VLOOKUP($C165,'End Stock 2024'!$B$7:$C$1030,2,FALSE)</f>
        <v>9370</v>
      </c>
      <c r="E165" s="63">
        <f>VLOOKUP($C165,ROP200F!$C$6:$O$994,2,FALSE)</f>
        <v>0</v>
      </c>
      <c r="F165" s="63">
        <f>VLOOKUP($C165,'ROP100'!$B$6:$P$565,4,FALSE)</f>
        <v>0</v>
      </c>
      <c r="G165" s="63">
        <f t="shared" si="31"/>
        <v>9370</v>
      </c>
      <c r="H165" s="63">
        <f>VLOOKUP($C165,ROP200F!$C$6:$O$994,3,FALSE)</f>
        <v>127</v>
      </c>
      <c r="I165" s="63">
        <f>VLOOKUP($C165,'ROP100'!$B$6:$P$565,5,FALSE)</f>
        <v>10000</v>
      </c>
      <c r="J165" s="63">
        <f t="shared" si="32"/>
        <v>19243</v>
      </c>
      <c r="K165" s="63">
        <f>VLOOKUP($C165,ROP200F!$C$6:$O$994,4,FALSE)</f>
        <v>0</v>
      </c>
      <c r="L165" s="63">
        <f>VLOOKUP($C165,'ROP100'!$B$6:$P$565,6,FALSE)</f>
        <v>0</v>
      </c>
      <c r="M165" s="63">
        <f t="shared" si="33"/>
        <v>19243</v>
      </c>
      <c r="N165" s="63">
        <f>VLOOKUP($C165,ROP200F!$C$6:$O$994,5,FALSE)</f>
        <v>148</v>
      </c>
      <c r="O165" s="63">
        <f>VLOOKUP($C165,'ROP100'!$B$6:$P$565,7,FALSE)</f>
        <v>0</v>
      </c>
      <c r="P165" s="63">
        <f t="shared" si="34"/>
        <v>19095</v>
      </c>
      <c r="Q165" s="63">
        <f>VLOOKUP($C165,ROP200F!$C$6:$O$994,6,FALSE)</f>
        <v>296</v>
      </c>
      <c r="R165" s="63">
        <f>VLOOKUP($C165,'ROP100'!$B$6:$P$565,8,FALSE)</f>
        <v>0</v>
      </c>
      <c r="S165" s="63">
        <f t="shared" si="35"/>
        <v>18799</v>
      </c>
      <c r="T165" s="63">
        <f>VLOOKUP($C165,ROP200F!$C$6:$O$994,7,FALSE)</f>
        <v>0</v>
      </c>
      <c r="U165" s="63">
        <f>VLOOKUP($C165,'ROP100'!$B$6:$P$565,9,FALSE)</f>
        <v>0</v>
      </c>
      <c r="V165" s="63">
        <f t="shared" si="36"/>
        <v>18799</v>
      </c>
      <c r="W165" s="63">
        <f>VLOOKUP($C165,ROP200F!$C$6:$O$994,8,FALSE)</f>
        <v>148</v>
      </c>
      <c r="X165" s="63">
        <f>VLOOKUP($C165,'ROP100'!$B$6:$P$565,10,FALSE)</f>
        <v>0</v>
      </c>
      <c r="Y165" s="63">
        <f t="shared" si="37"/>
        <v>18651</v>
      </c>
      <c r="Z165" s="63">
        <f>VLOOKUP($C165,ROP200F!$C$6:$O$994,9,FALSE)</f>
        <v>0</v>
      </c>
      <c r="AA165" s="63">
        <f>VLOOKUP($C165,'ROP100'!$B$6:$P$565,11,FALSE)</f>
        <v>0</v>
      </c>
      <c r="AB165" s="63">
        <f t="shared" si="38"/>
        <v>18651</v>
      </c>
      <c r="AC165" s="63">
        <f>VLOOKUP($C165,ROP200F!$C$6:$O$994,10,FALSE)</f>
        <v>148</v>
      </c>
      <c r="AD165" s="63">
        <f>VLOOKUP($C165,'ROP100'!$B$6:$P$565,12,FALSE)</f>
        <v>0</v>
      </c>
      <c r="AE165" s="63">
        <f t="shared" si="39"/>
        <v>18503</v>
      </c>
      <c r="AF165" s="63">
        <f>VLOOKUP($C165,ROP200F!$C$6:$O$994,11,FALSE)</f>
        <v>0</v>
      </c>
      <c r="AG165" s="63">
        <f>VLOOKUP($C165,'ROP100'!$B$6:$P$565,13,FALSE)</f>
        <v>0</v>
      </c>
      <c r="AH165" s="63">
        <f t="shared" si="40"/>
        <v>18503</v>
      </c>
      <c r="AI165" s="63">
        <f>VLOOKUP($C165,ROP200F!$C$6:$O$994,12,FALSE)</f>
        <v>0</v>
      </c>
      <c r="AJ165" s="63">
        <f>VLOOKUP($C165,'ROP100'!$B$6:$P$565,14,FALSE)</f>
        <v>0</v>
      </c>
      <c r="AK165" s="63">
        <f t="shared" si="41"/>
        <v>18503</v>
      </c>
      <c r="AL165" s="63">
        <f>VLOOKUP($C165,ROP200F!$C$6:$O$994,13,FALSE)</f>
        <v>296</v>
      </c>
      <c r="AM165" s="63">
        <f>VLOOKUP($C165,'ROP100'!$B$6:$P$565,15,FALSE)</f>
        <v>0</v>
      </c>
      <c r="AN165" s="63">
        <f t="shared" si="42"/>
        <v>18207</v>
      </c>
      <c r="AO165" s="58">
        <f t="shared" si="43"/>
        <v>1163</v>
      </c>
      <c r="AP165" s="58">
        <f t="shared" si="44"/>
        <v>10000</v>
      </c>
    </row>
    <row r="166" spans="1:42" hidden="1" x14ac:dyDescent="0.35">
      <c r="A166" s="64">
        <f t="shared" si="45"/>
        <v>158</v>
      </c>
      <c r="B166" s="65" t="s">
        <v>112</v>
      </c>
      <c r="C166" s="65" t="s">
        <v>157</v>
      </c>
      <c r="D166" s="66">
        <f>VLOOKUP($C166,'End Stock 2024'!$B$7:$C$1030,2,FALSE)</f>
        <v>9286</v>
      </c>
      <c r="E166" s="63">
        <f>VLOOKUP($C166,ROP200F!$C$6:$O$994,2,FALSE)</f>
        <v>102</v>
      </c>
      <c r="F166" s="63">
        <f>VLOOKUP($C166,'ROP100'!$B$6:$P$565,4,FALSE)</f>
        <v>10000</v>
      </c>
      <c r="G166" s="63">
        <f t="shared" si="31"/>
        <v>19184</v>
      </c>
      <c r="H166" s="63">
        <f>VLOOKUP($C166,ROP200F!$C$6:$O$994,3,FALSE)</f>
        <v>0</v>
      </c>
      <c r="I166" s="63">
        <f>VLOOKUP($C166,'ROP100'!$B$6:$P$565,5,FALSE)</f>
        <v>0</v>
      </c>
      <c r="J166" s="63">
        <f t="shared" si="32"/>
        <v>19184</v>
      </c>
      <c r="K166" s="63">
        <f>VLOOKUP($C166,ROP200F!$C$6:$O$994,4,FALSE)</f>
        <v>112</v>
      </c>
      <c r="L166" s="63">
        <f>VLOOKUP($C166,'ROP100'!$B$6:$P$565,6,FALSE)</f>
        <v>0</v>
      </c>
      <c r="M166" s="63">
        <f t="shared" si="33"/>
        <v>19072</v>
      </c>
      <c r="N166" s="63">
        <f>VLOOKUP($C166,ROP200F!$C$6:$O$994,5,FALSE)</f>
        <v>0</v>
      </c>
      <c r="O166" s="63">
        <f>VLOOKUP($C166,'ROP100'!$B$6:$P$565,7,FALSE)</f>
        <v>0</v>
      </c>
      <c r="P166" s="63">
        <f t="shared" si="34"/>
        <v>19072</v>
      </c>
      <c r="Q166" s="63">
        <f>VLOOKUP($C166,ROP200F!$C$6:$O$994,6,FALSE)</f>
        <v>335</v>
      </c>
      <c r="R166" s="63">
        <f>VLOOKUP($C166,'ROP100'!$B$6:$P$565,8,FALSE)</f>
        <v>0</v>
      </c>
      <c r="S166" s="63">
        <f t="shared" si="35"/>
        <v>18737</v>
      </c>
      <c r="T166" s="63">
        <f>VLOOKUP($C166,ROP200F!$C$6:$O$994,7,FALSE)</f>
        <v>0</v>
      </c>
      <c r="U166" s="63">
        <f>VLOOKUP($C166,'ROP100'!$B$6:$P$565,9,FALSE)</f>
        <v>0</v>
      </c>
      <c r="V166" s="63">
        <f t="shared" si="36"/>
        <v>18737</v>
      </c>
      <c r="W166" s="63">
        <f>VLOOKUP($C166,ROP200F!$C$6:$O$994,8,FALSE)</f>
        <v>0</v>
      </c>
      <c r="X166" s="63">
        <f>VLOOKUP($C166,'ROP100'!$B$6:$P$565,10,FALSE)</f>
        <v>0</v>
      </c>
      <c r="Y166" s="63">
        <f t="shared" si="37"/>
        <v>18737</v>
      </c>
      <c r="Z166" s="63">
        <f>VLOOKUP($C166,ROP200F!$C$6:$O$994,9,FALSE)</f>
        <v>0</v>
      </c>
      <c r="AA166" s="63">
        <f>VLOOKUP($C166,'ROP100'!$B$6:$P$565,11,FALSE)</f>
        <v>0</v>
      </c>
      <c r="AB166" s="63">
        <f t="shared" si="38"/>
        <v>18737</v>
      </c>
      <c r="AC166" s="63">
        <f>VLOOKUP($C166,ROP200F!$C$6:$O$994,10,FALSE)</f>
        <v>112</v>
      </c>
      <c r="AD166" s="63">
        <f>VLOOKUP($C166,'ROP100'!$B$6:$P$565,12,FALSE)</f>
        <v>0</v>
      </c>
      <c r="AE166" s="63">
        <f t="shared" si="39"/>
        <v>18625</v>
      </c>
      <c r="AF166" s="63">
        <f>VLOOKUP($C166,ROP200F!$C$6:$O$994,11,FALSE)</f>
        <v>0</v>
      </c>
      <c r="AG166" s="63">
        <f>VLOOKUP($C166,'ROP100'!$B$6:$P$565,13,FALSE)</f>
        <v>0</v>
      </c>
      <c r="AH166" s="63">
        <f t="shared" si="40"/>
        <v>18625</v>
      </c>
      <c r="AI166" s="63">
        <f>VLOOKUP($C166,ROP200F!$C$6:$O$994,12,FALSE)</f>
        <v>223</v>
      </c>
      <c r="AJ166" s="63">
        <f>VLOOKUP($C166,'ROP100'!$B$6:$P$565,14,FALSE)</f>
        <v>0</v>
      </c>
      <c r="AK166" s="63">
        <f t="shared" si="41"/>
        <v>18402</v>
      </c>
      <c r="AL166" s="63">
        <f>VLOOKUP($C166,ROP200F!$C$6:$O$994,13,FALSE)</f>
        <v>0</v>
      </c>
      <c r="AM166" s="63">
        <f>VLOOKUP($C166,'ROP100'!$B$6:$P$565,15,FALSE)</f>
        <v>0</v>
      </c>
      <c r="AN166" s="63">
        <f t="shared" si="42"/>
        <v>18402</v>
      </c>
      <c r="AO166" s="58">
        <f t="shared" si="43"/>
        <v>884</v>
      </c>
      <c r="AP166" s="58">
        <f t="shared" si="44"/>
        <v>10000</v>
      </c>
    </row>
    <row r="167" spans="1:42" hidden="1" x14ac:dyDescent="0.35">
      <c r="A167" s="64">
        <f t="shared" si="45"/>
        <v>159</v>
      </c>
      <c r="B167" s="65" t="s">
        <v>1329</v>
      </c>
      <c r="C167" s="65" t="s">
        <v>1330</v>
      </c>
      <c r="D167" s="66">
        <f>VLOOKUP($C167,'End Stock 2024'!$B$7:$C$1030,2,FALSE)</f>
        <v>0</v>
      </c>
      <c r="E167" s="63">
        <f>VLOOKUP($C167,ROP200F!$C$6:$O$994,2,FALSE)</f>
        <v>0</v>
      </c>
      <c r="F167" s="63">
        <f>VLOOKUP($C167,'ROP100'!$B$6:$P$565,4,FALSE)</f>
        <v>0</v>
      </c>
      <c r="G167" s="63">
        <f t="shared" si="31"/>
        <v>0</v>
      </c>
      <c r="H167" s="63">
        <f>VLOOKUP($C167,ROP200F!$C$6:$O$994,3,FALSE)</f>
        <v>0</v>
      </c>
      <c r="I167" s="63">
        <f>VLOOKUP($C167,'ROP100'!$B$6:$P$565,5,FALSE)</f>
        <v>0</v>
      </c>
      <c r="J167" s="63">
        <f t="shared" si="32"/>
        <v>0</v>
      </c>
      <c r="K167" s="63">
        <f>VLOOKUP($C167,ROP200F!$C$6:$O$994,4,FALSE)</f>
        <v>0</v>
      </c>
      <c r="L167" s="63">
        <f>VLOOKUP($C167,'ROP100'!$B$6:$P$565,6,FALSE)</f>
        <v>0</v>
      </c>
      <c r="M167" s="63">
        <f t="shared" si="33"/>
        <v>0</v>
      </c>
      <c r="N167" s="63">
        <f>VLOOKUP($C167,ROP200F!$C$6:$O$994,5,FALSE)</f>
        <v>0</v>
      </c>
      <c r="O167" s="63">
        <f>VLOOKUP($C167,'ROP100'!$B$6:$P$565,7,FALSE)</f>
        <v>0</v>
      </c>
      <c r="P167" s="63">
        <f t="shared" si="34"/>
        <v>0</v>
      </c>
      <c r="Q167" s="63">
        <f>VLOOKUP($C167,ROP200F!$C$6:$O$994,6,FALSE)</f>
        <v>0</v>
      </c>
      <c r="R167" s="63">
        <f>VLOOKUP($C167,'ROP100'!$B$6:$P$565,8,FALSE)</f>
        <v>0</v>
      </c>
      <c r="S167" s="63">
        <f t="shared" si="35"/>
        <v>0</v>
      </c>
      <c r="T167" s="63">
        <f>VLOOKUP($C167,ROP200F!$C$6:$O$994,7,FALSE)</f>
        <v>0</v>
      </c>
      <c r="U167" s="63">
        <f>VLOOKUP($C167,'ROP100'!$B$6:$P$565,9,FALSE)</f>
        <v>0</v>
      </c>
      <c r="V167" s="63">
        <f t="shared" si="36"/>
        <v>0</v>
      </c>
      <c r="W167" s="63">
        <f>VLOOKUP($C167,ROP200F!$C$6:$O$994,8,FALSE)</f>
        <v>508</v>
      </c>
      <c r="X167" s="63">
        <f>VLOOKUP($C167,'ROP100'!$B$6:$P$565,10,FALSE)</f>
        <v>10000</v>
      </c>
      <c r="Y167" s="63">
        <f t="shared" si="37"/>
        <v>9492</v>
      </c>
      <c r="Z167" s="63">
        <f>VLOOKUP($C167,ROP200F!$C$6:$O$994,9,FALSE)</f>
        <v>0</v>
      </c>
      <c r="AA167" s="63">
        <f>VLOOKUP($C167,'ROP100'!$B$6:$P$565,11,FALSE)</f>
        <v>0</v>
      </c>
      <c r="AB167" s="63">
        <f t="shared" si="38"/>
        <v>9492</v>
      </c>
      <c r="AC167" s="63">
        <f>VLOOKUP($C167,ROP200F!$C$6:$O$994,10,FALSE)</f>
        <v>0</v>
      </c>
      <c r="AD167" s="63">
        <f>VLOOKUP($C167,'ROP100'!$B$6:$P$565,12,FALSE)</f>
        <v>0</v>
      </c>
      <c r="AE167" s="63">
        <f t="shared" si="39"/>
        <v>9492</v>
      </c>
      <c r="AF167" s="63">
        <f>VLOOKUP($C167,ROP200F!$C$6:$O$994,11,FALSE)</f>
        <v>0</v>
      </c>
      <c r="AG167" s="63">
        <f>VLOOKUP($C167,'ROP100'!$B$6:$P$565,13,FALSE)</f>
        <v>0</v>
      </c>
      <c r="AH167" s="63">
        <f t="shared" si="40"/>
        <v>9492</v>
      </c>
      <c r="AI167" s="63">
        <f>VLOOKUP($C167,ROP200F!$C$6:$O$994,12,FALSE)</f>
        <v>0</v>
      </c>
      <c r="AJ167" s="63">
        <f>VLOOKUP($C167,'ROP100'!$B$6:$P$565,14,FALSE)</f>
        <v>0</v>
      </c>
      <c r="AK167" s="63">
        <f t="shared" si="41"/>
        <v>9492</v>
      </c>
      <c r="AL167" s="63">
        <f>VLOOKUP($C167,ROP200F!$C$6:$O$994,13,FALSE)</f>
        <v>0</v>
      </c>
      <c r="AM167" s="63">
        <f>VLOOKUP($C167,'ROP100'!$B$6:$P$565,15,FALSE)</f>
        <v>0</v>
      </c>
      <c r="AN167" s="63">
        <f t="shared" si="42"/>
        <v>9492</v>
      </c>
      <c r="AO167" s="58">
        <f t="shared" si="43"/>
        <v>508</v>
      </c>
      <c r="AP167" s="58">
        <f t="shared" si="44"/>
        <v>10000</v>
      </c>
    </row>
    <row r="168" spans="1:42" hidden="1" x14ac:dyDescent="0.35">
      <c r="A168" s="64">
        <f t="shared" si="45"/>
        <v>160</v>
      </c>
      <c r="B168" s="65" t="s">
        <v>158</v>
      </c>
      <c r="C168" s="65" t="s">
        <v>159</v>
      </c>
      <c r="D168" s="66">
        <f>VLOOKUP($C168,'End Stock 2024'!$B$7:$C$1030,2,FALSE)</f>
        <v>5677</v>
      </c>
      <c r="E168" s="63">
        <f>VLOOKUP($C168,ROP200F!$C$6:$O$994,2,FALSE)</f>
        <v>0</v>
      </c>
      <c r="F168" s="63">
        <f>VLOOKUP($C168,'ROP100'!$B$6:$P$565,4,FALSE)</f>
        <v>0</v>
      </c>
      <c r="G168" s="63">
        <f t="shared" si="31"/>
        <v>5677</v>
      </c>
      <c r="H168" s="63">
        <f>VLOOKUP($C168,ROP200F!$C$6:$O$994,3,FALSE)</f>
        <v>3147</v>
      </c>
      <c r="I168" s="63">
        <f>VLOOKUP($C168,'ROP100'!$B$6:$P$565,5,FALSE)</f>
        <v>10000</v>
      </c>
      <c r="J168" s="63">
        <f t="shared" si="32"/>
        <v>12530</v>
      </c>
      <c r="K168" s="63">
        <f>VLOOKUP($C168,ROP200F!$C$6:$O$994,4,FALSE)</f>
        <v>0</v>
      </c>
      <c r="L168" s="63">
        <f>VLOOKUP($C168,'ROP100'!$B$6:$P$565,6,FALSE)</f>
        <v>0</v>
      </c>
      <c r="M168" s="63">
        <f t="shared" si="33"/>
        <v>12530</v>
      </c>
      <c r="N168" s="63">
        <f>VLOOKUP($C168,ROP200F!$C$6:$O$994,5,FALSE)</f>
        <v>0</v>
      </c>
      <c r="O168" s="63">
        <f>VLOOKUP($C168,'ROP100'!$B$6:$P$565,7,FALSE)</f>
        <v>0</v>
      </c>
      <c r="P168" s="63">
        <f t="shared" si="34"/>
        <v>12530</v>
      </c>
      <c r="Q168" s="63">
        <f>VLOOKUP($C168,ROP200F!$C$6:$O$994,6,FALSE)</f>
        <v>0</v>
      </c>
      <c r="R168" s="63">
        <f>VLOOKUP($C168,'ROP100'!$B$6:$P$565,8,FALSE)</f>
        <v>0</v>
      </c>
      <c r="S168" s="63">
        <f t="shared" si="35"/>
        <v>12530</v>
      </c>
      <c r="T168" s="63">
        <f>VLOOKUP($C168,ROP200F!$C$6:$O$994,7,FALSE)</f>
        <v>3540</v>
      </c>
      <c r="U168" s="63">
        <f>VLOOKUP($C168,'ROP100'!$B$6:$P$565,9,FALSE)</f>
        <v>0</v>
      </c>
      <c r="V168" s="63">
        <f t="shared" si="36"/>
        <v>8990</v>
      </c>
      <c r="W168" s="63">
        <f>VLOOKUP($C168,ROP200F!$C$6:$O$994,8,FALSE)</f>
        <v>0</v>
      </c>
      <c r="X168" s="63">
        <f>VLOOKUP($C168,'ROP100'!$B$6:$P$565,10,FALSE)</f>
        <v>0</v>
      </c>
      <c r="Y168" s="63">
        <f t="shared" si="37"/>
        <v>8990</v>
      </c>
      <c r="Z168" s="63">
        <f>VLOOKUP($C168,ROP200F!$C$6:$O$994,9,FALSE)</f>
        <v>0</v>
      </c>
      <c r="AA168" s="63">
        <f>VLOOKUP($C168,'ROP100'!$B$6:$P$565,11,FALSE)</f>
        <v>0</v>
      </c>
      <c r="AB168" s="63">
        <f t="shared" si="38"/>
        <v>8990</v>
      </c>
      <c r="AC168" s="63">
        <f>VLOOKUP($C168,ROP200F!$C$6:$O$994,10,FALSE)</f>
        <v>0</v>
      </c>
      <c r="AD168" s="63">
        <f>VLOOKUP($C168,'ROP100'!$B$6:$P$565,12,FALSE)</f>
        <v>0</v>
      </c>
      <c r="AE168" s="63">
        <f t="shared" si="39"/>
        <v>8990</v>
      </c>
      <c r="AF168" s="63">
        <f>VLOOKUP($C168,ROP200F!$C$6:$O$994,11,FALSE)</f>
        <v>2360</v>
      </c>
      <c r="AG168" s="63">
        <f>VLOOKUP($C168,'ROP100'!$B$6:$P$565,13,FALSE)</f>
        <v>0</v>
      </c>
      <c r="AH168" s="63">
        <f t="shared" si="40"/>
        <v>6630</v>
      </c>
      <c r="AI168" s="63">
        <f>VLOOKUP($C168,ROP200F!$C$6:$O$994,12,FALSE)</f>
        <v>0</v>
      </c>
      <c r="AJ168" s="63">
        <f>VLOOKUP($C168,'ROP100'!$B$6:$P$565,14,FALSE)</f>
        <v>0</v>
      </c>
      <c r="AK168" s="63">
        <f t="shared" si="41"/>
        <v>6630</v>
      </c>
      <c r="AL168" s="63">
        <f>VLOOKUP($C168,ROP200F!$C$6:$O$994,13,FALSE)</f>
        <v>0</v>
      </c>
      <c r="AM168" s="63">
        <f>VLOOKUP($C168,'ROP100'!$B$6:$P$565,15,FALSE)</f>
        <v>0</v>
      </c>
      <c r="AN168" s="63">
        <f t="shared" si="42"/>
        <v>6630</v>
      </c>
      <c r="AO168" s="58">
        <f t="shared" si="43"/>
        <v>9047</v>
      </c>
      <c r="AP168" s="58">
        <f t="shared" si="44"/>
        <v>10000</v>
      </c>
    </row>
    <row r="169" spans="1:42" hidden="1" x14ac:dyDescent="0.35">
      <c r="A169" s="64">
        <f t="shared" si="45"/>
        <v>161</v>
      </c>
      <c r="B169" s="65" t="s">
        <v>105</v>
      </c>
      <c r="C169" s="65" t="s">
        <v>160</v>
      </c>
      <c r="D169" s="66">
        <f>VLOOKUP($C169,'End Stock 2024'!$B$7:$C$1030,2,FALSE)</f>
        <v>2656</v>
      </c>
      <c r="E169" s="63">
        <f>VLOOKUP($C169,ROP200F!$C$6:$O$994,2,FALSE)</f>
        <v>0</v>
      </c>
      <c r="F169" s="63">
        <f>VLOOKUP($C169,'ROP100'!$B$6:$P$565,4,FALSE)</f>
        <v>0</v>
      </c>
      <c r="G169" s="63">
        <f t="shared" si="31"/>
        <v>2656</v>
      </c>
      <c r="H169" s="63">
        <f>VLOOKUP($C169,ROP200F!$C$6:$O$994,3,FALSE)</f>
        <v>1648</v>
      </c>
      <c r="I169" s="63">
        <f>VLOOKUP($C169,'ROP100'!$B$6:$P$565,5,FALSE)</f>
        <v>10000</v>
      </c>
      <c r="J169" s="63">
        <f t="shared" si="32"/>
        <v>11008</v>
      </c>
      <c r="K169" s="63">
        <f>VLOOKUP($C169,ROP200F!$C$6:$O$994,4,FALSE)</f>
        <v>0</v>
      </c>
      <c r="L169" s="63">
        <f>VLOOKUP($C169,'ROP100'!$B$6:$P$565,6,FALSE)</f>
        <v>0</v>
      </c>
      <c r="M169" s="63">
        <f t="shared" si="33"/>
        <v>11008</v>
      </c>
      <c r="N169" s="63">
        <f>VLOOKUP($C169,ROP200F!$C$6:$O$994,5,FALSE)</f>
        <v>0</v>
      </c>
      <c r="O169" s="63">
        <f>VLOOKUP($C169,'ROP100'!$B$6:$P$565,7,FALSE)</f>
        <v>0</v>
      </c>
      <c r="P169" s="63">
        <f t="shared" si="34"/>
        <v>11008</v>
      </c>
      <c r="Q169" s="63">
        <f>VLOOKUP($C169,ROP200F!$C$6:$O$994,6,FALSE)</f>
        <v>0</v>
      </c>
      <c r="R169" s="63">
        <f>VLOOKUP($C169,'ROP100'!$B$6:$P$565,8,FALSE)</f>
        <v>0</v>
      </c>
      <c r="S169" s="63">
        <f t="shared" si="35"/>
        <v>11008</v>
      </c>
      <c r="T169" s="63">
        <f>VLOOKUP($C169,ROP200F!$C$6:$O$994,7,FALSE)</f>
        <v>1545</v>
      </c>
      <c r="U169" s="63">
        <f>VLOOKUP($C169,'ROP100'!$B$6:$P$565,9,FALSE)</f>
        <v>0</v>
      </c>
      <c r="V169" s="63">
        <f t="shared" si="36"/>
        <v>9463</v>
      </c>
      <c r="W169" s="63">
        <f>VLOOKUP($C169,ROP200F!$C$6:$O$994,8,FALSE)</f>
        <v>0</v>
      </c>
      <c r="X169" s="63">
        <f>VLOOKUP($C169,'ROP100'!$B$6:$P$565,10,FALSE)</f>
        <v>0</v>
      </c>
      <c r="Y169" s="63">
        <f t="shared" si="37"/>
        <v>9463</v>
      </c>
      <c r="Z169" s="63">
        <f>VLOOKUP($C169,ROP200F!$C$6:$O$994,9,FALSE)</f>
        <v>0</v>
      </c>
      <c r="AA169" s="63">
        <f>VLOOKUP($C169,'ROP100'!$B$6:$P$565,11,FALSE)</f>
        <v>0</v>
      </c>
      <c r="AB169" s="63">
        <f t="shared" si="38"/>
        <v>9463</v>
      </c>
      <c r="AC169" s="63">
        <f>VLOOKUP($C169,ROP200F!$C$6:$O$994,10,FALSE)</f>
        <v>0</v>
      </c>
      <c r="AD169" s="63">
        <f>VLOOKUP($C169,'ROP100'!$B$6:$P$565,12,FALSE)</f>
        <v>0</v>
      </c>
      <c r="AE169" s="63">
        <f t="shared" si="39"/>
        <v>9463</v>
      </c>
      <c r="AF169" s="63">
        <f>VLOOKUP($C169,ROP200F!$C$6:$O$994,11,FALSE)</f>
        <v>1339</v>
      </c>
      <c r="AG169" s="63">
        <f>VLOOKUP($C169,'ROP100'!$B$6:$P$565,13,FALSE)</f>
        <v>0</v>
      </c>
      <c r="AH169" s="63">
        <f t="shared" si="40"/>
        <v>8124</v>
      </c>
      <c r="AI169" s="63">
        <f>VLOOKUP($C169,ROP200F!$C$6:$O$994,12,FALSE)</f>
        <v>0</v>
      </c>
      <c r="AJ169" s="63">
        <f>VLOOKUP($C169,'ROP100'!$B$6:$P$565,14,FALSE)</f>
        <v>0</v>
      </c>
      <c r="AK169" s="63">
        <f t="shared" si="41"/>
        <v>8124</v>
      </c>
      <c r="AL169" s="63">
        <f>VLOOKUP($C169,ROP200F!$C$6:$O$994,13,FALSE)</f>
        <v>0</v>
      </c>
      <c r="AM169" s="63">
        <f>VLOOKUP($C169,'ROP100'!$B$6:$P$565,15,FALSE)</f>
        <v>0</v>
      </c>
      <c r="AN169" s="63">
        <f t="shared" si="42"/>
        <v>8124</v>
      </c>
      <c r="AO169" s="58">
        <f t="shared" si="43"/>
        <v>4532</v>
      </c>
      <c r="AP169" s="58">
        <f t="shared" si="44"/>
        <v>10000</v>
      </c>
    </row>
    <row r="170" spans="1:42" hidden="1" x14ac:dyDescent="0.35">
      <c r="A170" s="64">
        <f t="shared" si="45"/>
        <v>162</v>
      </c>
      <c r="B170" s="65" t="s">
        <v>1331</v>
      </c>
      <c r="C170" s="65" t="s">
        <v>1332</v>
      </c>
      <c r="D170" s="66">
        <f>VLOOKUP($C170,'End Stock 2024'!$B$7:$C$1030,2,FALSE)</f>
        <v>7540</v>
      </c>
      <c r="E170" s="63">
        <f>VLOOKUP($C170,ROP200F!$C$6:$O$994,2,FALSE)</f>
        <v>0</v>
      </c>
      <c r="F170" s="63">
        <f>VLOOKUP($C170,'ROP100'!$B$6:$P$565,4,FALSE)</f>
        <v>0</v>
      </c>
      <c r="G170" s="63">
        <f t="shared" si="31"/>
        <v>7540</v>
      </c>
      <c r="H170" s="63">
        <f>VLOOKUP($C170,ROP200F!$C$6:$O$994,3,FALSE)</f>
        <v>1391</v>
      </c>
      <c r="I170" s="63">
        <f>VLOOKUP($C170,'ROP100'!$B$6:$P$565,5,FALSE)</f>
        <v>10000</v>
      </c>
      <c r="J170" s="63">
        <f t="shared" si="32"/>
        <v>16149</v>
      </c>
      <c r="K170" s="63">
        <f>VLOOKUP($C170,ROP200F!$C$6:$O$994,4,FALSE)</f>
        <v>0</v>
      </c>
      <c r="L170" s="63">
        <f>VLOOKUP($C170,'ROP100'!$B$6:$P$565,6,FALSE)</f>
        <v>0</v>
      </c>
      <c r="M170" s="63">
        <f t="shared" si="33"/>
        <v>16149</v>
      </c>
      <c r="N170" s="63">
        <f>VLOOKUP($C170,ROP200F!$C$6:$O$994,5,FALSE)</f>
        <v>0</v>
      </c>
      <c r="O170" s="63">
        <f>VLOOKUP($C170,'ROP100'!$B$6:$P$565,7,FALSE)</f>
        <v>0</v>
      </c>
      <c r="P170" s="63">
        <f t="shared" si="34"/>
        <v>16149</v>
      </c>
      <c r="Q170" s="63">
        <f>VLOOKUP($C170,ROP200F!$C$6:$O$994,6,FALSE)</f>
        <v>0</v>
      </c>
      <c r="R170" s="63">
        <f>VLOOKUP($C170,'ROP100'!$B$6:$P$565,8,FALSE)</f>
        <v>0</v>
      </c>
      <c r="S170" s="63">
        <f t="shared" si="35"/>
        <v>16149</v>
      </c>
      <c r="T170" s="63">
        <f>VLOOKUP($C170,ROP200F!$C$6:$O$994,7,FALSE)</f>
        <v>0</v>
      </c>
      <c r="U170" s="63">
        <f>VLOOKUP($C170,'ROP100'!$B$6:$P$565,9,FALSE)</f>
        <v>0</v>
      </c>
      <c r="V170" s="63">
        <f t="shared" si="36"/>
        <v>16149</v>
      </c>
      <c r="W170" s="63">
        <f>VLOOKUP($C170,ROP200F!$C$6:$O$994,8,FALSE)</f>
        <v>0</v>
      </c>
      <c r="X170" s="63">
        <f>VLOOKUP($C170,'ROP100'!$B$6:$P$565,10,FALSE)</f>
        <v>0</v>
      </c>
      <c r="Y170" s="63">
        <f t="shared" si="37"/>
        <v>16149</v>
      </c>
      <c r="Z170" s="63">
        <f>VLOOKUP($C170,ROP200F!$C$6:$O$994,9,FALSE)</f>
        <v>1236</v>
      </c>
      <c r="AA170" s="63">
        <f>VLOOKUP($C170,'ROP100'!$B$6:$P$565,11,FALSE)</f>
        <v>0</v>
      </c>
      <c r="AB170" s="63">
        <f t="shared" si="38"/>
        <v>14913</v>
      </c>
      <c r="AC170" s="63">
        <f>VLOOKUP($C170,ROP200F!$C$6:$O$994,10,FALSE)</f>
        <v>0</v>
      </c>
      <c r="AD170" s="63">
        <f>VLOOKUP($C170,'ROP100'!$B$6:$P$565,12,FALSE)</f>
        <v>0</v>
      </c>
      <c r="AE170" s="63">
        <f t="shared" si="39"/>
        <v>14913</v>
      </c>
      <c r="AF170" s="63">
        <f>VLOOKUP($C170,ROP200F!$C$6:$O$994,11,FALSE)</f>
        <v>1030</v>
      </c>
      <c r="AG170" s="63">
        <f>VLOOKUP($C170,'ROP100'!$B$6:$P$565,13,FALSE)</f>
        <v>0</v>
      </c>
      <c r="AH170" s="63">
        <f t="shared" si="40"/>
        <v>13883</v>
      </c>
      <c r="AI170" s="63">
        <f>VLOOKUP($C170,ROP200F!$C$6:$O$994,12,FALSE)</f>
        <v>0</v>
      </c>
      <c r="AJ170" s="63">
        <f>VLOOKUP($C170,'ROP100'!$B$6:$P$565,14,FALSE)</f>
        <v>0</v>
      </c>
      <c r="AK170" s="63">
        <f t="shared" si="41"/>
        <v>13883</v>
      </c>
      <c r="AL170" s="63">
        <f>VLOOKUP($C170,ROP200F!$C$6:$O$994,13,FALSE)</f>
        <v>0</v>
      </c>
      <c r="AM170" s="63">
        <f>VLOOKUP($C170,'ROP100'!$B$6:$P$565,15,FALSE)</f>
        <v>0</v>
      </c>
      <c r="AN170" s="63">
        <f t="shared" si="42"/>
        <v>13883</v>
      </c>
      <c r="AO170" s="58">
        <f t="shared" si="43"/>
        <v>3657</v>
      </c>
      <c r="AP170" s="58">
        <f t="shared" si="44"/>
        <v>10000</v>
      </c>
    </row>
    <row r="171" spans="1:42" hidden="1" x14ac:dyDescent="0.35">
      <c r="A171" s="64">
        <f t="shared" si="45"/>
        <v>163</v>
      </c>
      <c r="B171" s="65" t="s">
        <v>161</v>
      </c>
      <c r="C171" s="65" t="s">
        <v>162</v>
      </c>
      <c r="D171" s="66">
        <f>VLOOKUP($C171,'End Stock 2024'!$B$7:$C$1030,2,FALSE)</f>
        <v>9117</v>
      </c>
      <c r="E171" s="63">
        <f>VLOOKUP($C171,ROP200F!$C$6:$O$994,2,FALSE)</f>
        <v>0</v>
      </c>
      <c r="F171" s="63">
        <f>VLOOKUP($C171,'ROP100'!$B$6:$P$565,4,FALSE)</f>
        <v>0</v>
      </c>
      <c r="G171" s="63">
        <f t="shared" si="31"/>
        <v>9117</v>
      </c>
      <c r="H171" s="63">
        <f>VLOOKUP($C171,ROP200F!$C$6:$O$994,3,FALSE)</f>
        <v>0</v>
      </c>
      <c r="I171" s="63">
        <f>VLOOKUP($C171,'ROP100'!$B$6:$P$565,5,FALSE)</f>
        <v>0</v>
      </c>
      <c r="J171" s="63">
        <f t="shared" si="32"/>
        <v>9117</v>
      </c>
      <c r="K171" s="63">
        <f>VLOOKUP($C171,ROP200F!$C$6:$O$994,4,FALSE)</f>
        <v>0</v>
      </c>
      <c r="L171" s="63">
        <f>VLOOKUP($C171,'ROP100'!$B$6:$P$565,6,FALSE)</f>
        <v>0</v>
      </c>
      <c r="M171" s="63">
        <f t="shared" si="33"/>
        <v>9117</v>
      </c>
      <c r="N171" s="63">
        <f>VLOOKUP($C171,ROP200F!$C$6:$O$994,5,FALSE)</f>
        <v>909</v>
      </c>
      <c r="O171" s="63">
        <f>VLOOKUP($C171,'ROP100'!$B$6:$P$565,7,FALSE)</f>
        <v>10000</v>
      </c>
      <c r="P171" s="63">
        <f t="shared" si="34"/>
        <v>18208</v>
      </c>
      <c r="Q171" s="63">
        <f>VLOOKUP($C171,ROP200F!$C$6:$O$994,6,FALSE)</f>
        <v>0</v>
      </c>
      <c r="R171" s="63">
        <f>VLOOKUP($C171,'ROP100'!$B$6:$P$565,8,FALSE)</f>
        <v>0</v>
      </c>
      <c r="S171" s="63">
        <f t="shared" si="35"/>
        <v>18208</v>
      </c>
      <c r="T171" s="63">
        <f>VLOOKUP($C171,ROP200F!$C$6:$O$994,7,FALSE)</f>
        <v>0</v>
      </c>
      <c r="U171" s="63">
        <f>VLOOKUP($C171,'ROP100'!$B$6:$P$565,9,FALSE)</f>
        <v>0</v>
      </c>
      <c r="V171" s="63">
        <f t="shared" si="36"/>
        <v>18208</v>
      </c>
      <c r="W171" s="63">
        <f>VLOOKUP($C171,ROP200F!$C$6:$O$994,8,FALSE)</f>
        <v>0</v>
      </c>
      <c r="X171" s="63">
        <f>VLOOKUP($C171,'ROP100'!$B$6:$P$565,10,FALSE)</f>
        <v>0</v>
      </c>
      <c r="Y171" s="63">
        <f t="shared" si="37"/>
        <v>18208</v>
      </c>
      <c r="Z171" s="63">
        <f>VLOOKUP($C171,ROP200F!$C$6:$O$994,9,FALSE)</f>
        <v>0</v>
      </c>
      <c r="AA171" s="63">
        <f>VLOOKUP($C171,'ROP100'!$B$6:$P$565,11,FALSE)</f>
        <v>0</v>
      </c>
      <c r="AB171" s="63">
        <f t="shared" si="38"/>
        <v>18208</v>
      </c>
      <c r="AC171" s="63">
        <f>VLOOKUP($C171,ROP200F!$C$6:$O$994,10,FALSE)</f>
        <v>0</v>
      </c>
      <c r="AD171" s="63">
        <f>VLOOKUP($C171,'ROP100'!$B$6:$P$565,12,FALSE)</f>
        <v>0</v>
      </c>
      <c r="AE171" s="63">
        <f t="shared" si="39"/>
        <v>18208</v>
      </c>
      <c r="AF171" s="63">
        <f>VLOOKUP($C171,ROP200F!$C$6:$O$994,11,FALSE)</f>
        <v>0</v>
      </c>
      <c r="AG171" s="63">
        <f>VLOOKUP($C171,'ROP100'!$B$6:$P$565,13,FALSE)</f>
        <v>0</v>
      </c>
      <c r="AH171" s="63">
        <f t="shared" si="40"/>
        <v>18208</v>
      </c>
      <c r="AI171" s="63">
        <f>VLOOKUP($C171,ROP200F!$C$6:$O$994,12,FALSE)</f>
        <v>0</v>
      </c>
      <c r="AJ171" s="63">
        <f>VLOOKUP($C171,'ROP100'!$B$6:$P$565,14,FALSE)</f>
        <v>0</v>
      </c>
      <c r="AK171" s="63">
        <f t="shared" si="41"/>
        <v>18208</v>
      </c>
      <c r="AL171" s="63">
        <f>VLOOKUP($C171,ROP200F!$C$6:$O$994,13,FALSE)</f>
        <v>0</v>
      </c>
      <c r="AM171" s="63">
        <f>VLOOKUP($C171,'ROP100'!$B$6:$P$565,15,FALSE)</f>
        <v>0</v>
      </c>
      <c r="AN171" s="63">
        <f t="shared" si="42"/>
        <v>18208</v>
      </c>
      <c r="AO171" s="58">
        <f t="shared" si="43"/>
        <v>909</v>
      </c>
      <c r="AP171" s="58">
        <f t="shared" si="44"/>
        <v>10000</v>
      </c>
    </row>
    <row r="172" spans="1:42" hidden="1" x14ac:dyDescent="0.35">
      <c r="A172" s="64">
        <f t="shared" si="45"/>
        <v>164</v>
      </c>
      <c r="B172" s="65" t="s">
        <v>163</v>
      </c>
      <c r="C172" s="65" t="s">
        <v>164</v>
      </c>
      <c r="D172" s="66">
        <f>VLOOKUP($C172,'End Stock 2024'!$B$7:$C$1030,2,FALSE)</f>
        <v>2324</v>
      </c>
      <c r="E172" s="63">
        <f>VLOOKUP($C172,ROP200F!$C$6:$O$994,2,FALSE)</f>
        <v>0</v>
      </c>
      <c r="F172" s="63">
        <f>VLOOKUP($C172,'ROP100'!$B$6:$P$565,4,FALSE)</f>
        <v>0</v>
      </c>
      <c r="G172" s="63">
        <f t="shared" si="31"/>
        <v>2324</v>
      </c>
      <c r="H172" s="63">
        <f>VLOOKUP($C172,ROP200F!$C$6:$O$994,3,FALSE)</f>
        <v>0</v>
      </c>
      <c r="I172" s="63">
        <f>VLOOKUP($C172,'ROP100'!$B$6:$P$565,5,FALSE)</f>
        <v>0</v>
      </c>
      <c r="J172" s="63">
        <f t="shared" si="32"/>
        <v>2324</v>
      </c>
      <c r="K172" s="63">
        <f>VLOOKUP($C172,ROP200F!$C$6:$O$994,4,FALSE)</f>
        <v>0</v>
      </c>
      <c r="L172" s="63">
        <f>VLOOKUP($C172,'ROP100'!$B$6:$P$565,6,FALSE)</f>
        <v>0</v>
      </c>
      <c r="M172" s="63">
        <f t="shared" si="33"/>
        <v>2324</v>
      </c>
      <c r="N172" s="63">
        <f>VLOOKUP($C172,ROP200F!$C$6:$O$994,5,FALSE)</f>
        <v>18360</v>
      </c>
      <c r="O172" s="63">
        <f>VLOOKUP($C172,'ROP100'!$B$6:$P$565,7,FALSE)</f>
        <v>20000</v>
      </c>
      <c r="P172" s="63">
        <f t="shared" si="34"/>
        <v>3964</v>
      </c>
      <c r="Q172" s="63">
        <f>VLOOKUP($C172,ROP200F!$C$6:$O$994,6,FALSE)</f>
        <v>0</v>
      </c>
      <c r="R172" s="63">
        <f>VLOOKUP($C172,'ROP100'!$B$6:$P$565,8,FALSE)</f>
        <v>0</v>
      </c>
      <c r="S172" s="63">
        <f t="shared" si="35"/>
        <v>3964</v>
      </c>
      <c r="T172" s="63">
        <f>VLOOKUP($C172,ROP200F!$C$6:$O$994,7,FALSE)</f>
        <v>0</v>
      </c>
      <c r="U172" s="63">
        <f>VLOOKUP($C172,'ROP100'!$B$6:$P$565,9,FALSE)</f>
        <v>0</v>
      </c>
      <c r="V172" s="63">
        <f t="shared" si="36"/>
        <v>3964</v>
      </c>
      <c r="W172" s="63">
        <f>VLOOKUP($C172,ROP200F!$C$6:$O$994,8,FALSE)</f>
        <v>0</v>
      </c>
      <c r="X172" s="63">
        <f>VLOOKUP($C172,'ROP100'!$B$6:$P$565,10,FALSE)</f>
        <v>0</v>
      </c>
      <c r="Y172" s="63">
        <f t="shared" si="37"/>
        <v>3964</v>
      </c>
      <c r="Z172" s="63">
        <f>VLOOKUP($C172,ROP200F!$C$6:$O$994,9,FALSE)</f>
        <v>0</v>
      </c>
      <c r="AA172" s="63">
        <f>VLOOKUP($C172,'ROP100'!$B$6:$P$565,11,FALSE)</f>
        <v>0</v>
      </c>
      <c r="AB172" s="63">
        <f t="shared" si="38"/>
        <v>3964</v>
      </c>
      <c r="AC172" s="63">
        <f>VLOOKUP($C172,ROP200F!$C$6:$O$994,10,FALSE)</f>
        <v>0</v>
      </c>
      <c r="AD172" s="63">
        <f>VLOOKUP($C172,'ROP100'!$B$6:$P$565,12,FALSE)</f>
        <v>0</v>
      </c>
      <c r="AE172" s="63">
        <f t="shared" si="39"/>
        <v>3964</v>
      </c>
      <c r="AF172" s="63">
        <f>VLOOKUP($C172,ROP200F!$C$6:$O$994,11,FALSE)</f>
        <v>0</v>
      </c>
      <c r="AG172" s="63">
        <f>VLOOKUP($C172,'ROP100'!$B$6:$P$565,13,FALSE)</f>
        <v>0</v>
      </c>
      <c r="AH172" s="63">
        <f t="shared" si="40"/>
        <v>3964</v>
      </c>
      <c r="AI172" s="63">
        <f>VLOOKUP($C172,ROP200F!$C$6:$O$994,12,FALSE)</f>
        <v>0</v>
      </c>
      <c r="AJ172" s="63">
        <f>VLOOKUP($C172,'ROP100'!$B$6:$P$565,14,FALSE)</f>
        <v>0</v>
      </c>
      <c r="AK172" s="63">
        <f t="shared" si="41"/>
        <v>3964</v>
      </c>
      <c r="AL172" s="63">
        <f>VLOOKUP($C172,ROP200F!$C$6:$O$994,13,FALSE)</f>
        <v>0</v>
      </c>
      <c r="AM172" s="63">
        <f>VLOOKUP($C172,'ROP100'!$B$6:$P$565,15,FALSE)</f>
        <v>0</v>
      </c>
      <c r="AN172" s="63">
        <f t="shared" si="42"/>
        <v>3964</v>
      </c>
      <c r="AO172" s="58">
        <f t="shared" si="43"/>
        <v>18360</v>
      </c>
      <c r="AP172" s="58">
        <f t="shared" si="44"/>
        <v>20000</v>
      </c>
    </row>
    <row r="173" spans="1:42" hidden="1" x14ac:dyDescent="0.35">
      <c r="A173" s="64">
        <f t="shared" si="45"/>
        <v>165</v>
      </c>
      <c r="B173" s="65" t="s">
        <v>1333</v>
      </c>
      <c r="C173" s="65" t="s">
        <v>1334</v>
      </c>
      <c r="D173" s="66">
        <f>VLOOKUP($C173,'End Stock 2024'!$B$7:$C$1030,2,FALSE)</f>
        <v>7250</v>
      </c>
      <c r="E173" s="63">
        <f>VLOOKUP($C173,ROP200F!$C$6:$O$994,2,FALSE)</f>
        <v>0</v>
      </c>
      <c r="F173" s="63">
        <f>VLOOKUP($C173,'ROP100'!$B$6:$P$565,4,FALSE)</f>
        <v>0</v>
      </c>
      <c r="G173" s="63">
        <f t="shared" si="31"/>
        <v>7250</v>
      </c>
      <c r="H173" s="63">
        <f>VLOOKUP($C173,ROP200F!$C$6:$O$994,3,FALSE)</f>
        <v>0</v>
      </c>
      <c r="I173" s="63">
        <f>VLOOKUP($C173,'ROP100'!$B$6:$P$565,5,FALSE)</f>
        <v>0</v>
      </c>
      <c r="J173" s="63">
        <f t="shared" si="32"/>
        <v>7250</v>
      </c>
      <c r="K173" s="63">
        <f>VLOOKUP($C173,ROP200F!$C$6:$O$994,4,FALSE)</f>
        <v>960</v>
      </c>
      <c r="L173" s="63">
        <f>VLOOKUP($C173,'ROP100'!$B$6:$P$565,6,FALSE)</f>
        <v>10000</v>
      </c>
      <c r="M173" s="63">
        <f t="shared" si="33"/>
        <v>16290</v>
      </c>
      <c r="N173" s="63">
        <f>VLOOKUP($C173,ROP200F!$C$6:$O$994,5,FALSE)</f>
        <v>0</v>
      </c>
      <c r="O173" s="63">
        <f>VLOOKUP($C173,'ROP100'!$B$6:$P$565,7,FALSE)</f>
        <v>0</v>
      </c>
      <c r="P173" s="63">
        <f t="shared" si="34"/>
        <v>16290</v>
      </c>
      <c r="Q173" s="63">
        <f>VLOOKUP($C173,ROP200F!$C$6:$O$994,6,FALSE)</f>
        <v>0</v>
      </c>
      <c r="R173" s="63">
        <f>VLOOKUP($C173,'ROP100'!$B$6:$P$565,8,FALSE)</f>
        <v>0</v>
      </c>
      <c r="S173" s="63">
        <f t="shared" si="35"/>
        <v>16290</v>
      </c>
      <c r="T173" s="63">
        <f>VLOOKUP($C173,ROP200F!$C$6:$O$994,7,FALSE)</f>
        <v>960</v>
      </c>
      <c r="U173" s="63">
        <f>VLOOKUP($C173,'ROP100'!$B$6:$P$565,9,FALSE)</f>
        <v>0</v>
      </c>
      <c r="V173" s="63">
        <f t="shared" si="36"/>
        <v>15330</v>
      </c>
      <c r="W173" s="63">
        <f>VLOOKUP($C173,ROP200F!$C$6:$O$994,8,FALSE)</f>
        <v>0</v>
      </c>
      <c r="X173" s="63">
        <f>VLOOKUP($C173,'ROP100'!$B$6:$P$565,10,FALSE)</f>
        <v>0</v>
      </c>
      <c r="Y173" s="63">
        <f t="shared" si="37"/>
        <v>15330</v>
      </c>
      <c r="Z173" s="63">
        <f>VLOOKUP($C173,ROP200F!$C$6:$O$994,9,FALSE)</f>
        <v>960</v>
      </c>
      <c r="AA173" s="63">
        <f>VLOOKUP($C173,'ROP100'!$B$6:$P$565,11,FALSE)</f>
        <v>0</v>
      </c>
      <c r="AB173" s="63">
        <f t="shared" si="38"/>
        <v>14370</v>
      </c>
      <c r="AC173" s="63">
        <f>VLOOKUP($C173,ROP200F!$C$6:$O$994,10,FALSE)</f>
        <v>0</v>
      </c>
      <c r="AD173" s="63">
        <f>VLOOKUP($C173,'ROP100'!$B$6:$P$565,12,FALSE)</f>
        <v>0</v>
      </c>
      <c r="AE173" s="63">
        <f t="shared" si="39"/>
        <v>14370</v>
      </c>
      <c r="AF173" s="63">
        <f>VLOOKUP($C173,ROP200F!$C$6:$O$994,11,FALSE)</f>
        <v>960</v>
      </c>
      <c r="AG173" s="63">
        <f>VLOOKUP($C173,'ROP100'!$B$6:$P$565,13,FALSE)</f>
        <v>0</v>
      </c>
      <c r="AH173" s="63">
        <f t="shared" si="40"/>
        <v>13410</v>
      </c>
      <c r="AI173" s="63">
        <f>VLOOKUP($C173,ROP200F!$C$6:$O$994,12,FALSE)</f>
        <v>0</v>
      </c>
      <c r="AJ173" s="63">
        <f>VLOOKUP($C173,'ROP100'!$B$6:$P$565,14,FALSE)</f>
        <v>0</v>
      </c>
      <c r="AK173" s="63">
        <f t="shared" si="41"/>
        <v>13410</v>
      </c>
      <c r="AL173" s="63">
        <f>VLOOKUP($C173,ROP200F!$C$6:$O$994,13,FALSE)</f>
        <v>480</v>
      </c>
      <c r="AM173" s="63">
        <f>VLOOKUP($C173,'ROP100'!$B$6:$P$565,15,FALSE)</f>
        <v>0</v>
      </c>
      <c r="AN173" s="63">
        <f t="shared" si="42"/>
        <v>12930</v>
      </c>
      <c r="AO173" s="58">
        <f t="shared" si="43"/>
        <v>4320</v>
      </c>
      <c r="AP173" s="58">
        <f t="shared" si="44"/>
        <v>10000</v>
      </c>
    </row>
    <row r="174" spans="1:42" hidden="1" x14ac:dyDescent="0.35">
      <c r="A174" s="64">
        <f t="shared" si="45"/>
        <v>166</v>
      </c>
      <c r="B174" s="65" t="s">
        <v>166</v>
      </c>
      <c r="C174" s="65" t="s">
        <v>167</v>
      </c>
      <c r="D174" s="66">
        <f>VLOOKUP($C174,'End Stock 2024'!$B$7:$C$1030,2,FALSE)</f>
        <v>7649</v>
      </c>
      <c r="E174" s="63">
        <f>VLOOKUP($C174,ROP200F!$C$6:$O$994,2,FALSE)</f>
        <v>0</v>
      </c>
      <c r="F174" s="63">
        <f>VLOOKUP($C174,'ROP100'!$B$6:$P$565,4,FALSE)</f>
        <v>0</v>
      </c>
      <c r="G174" s="63">
        <f t="shared" si="31"/>
        <v>7649</v>
      </c>
      <c r="H174" s="63">
        <f>VLOOKUP($C174,ROP200F!$C$6:$O$994,3,FALSE)</f>
        <v>261</v>
      </c>
      <c r="I174" s="63">
        <f>VLOOKUP($C174,'ROP100'!$B$6:$P$565,5,FALSE)</f>
        <v>10000</v>
      </c>
      <c r="J174" s="63">
        <f t="shared" si="32"/>
        <v>17388</v>
      </c>
      <c r="K174" s="63">
        <f>VLOOKUP($C174,ROP200F!$C$6:$O$994,4,FALSE)</f>
        <v>0</v>
      </c>
      <c r="L174" s="63">
        <f>VLOOKUP($C174,'ROP100'!$B$6:$P$565,6,FALSE)</f>
        <v>0</v>
      </c>
      <c r="M174" s="63">
        <f t="shared" si="33"/>
        <v>17388</v>
      </c>
      <c r="N174" s="63">
        <f>VLOOKUP($C174,ROP200F!$C$6:$O$994,5,FALSE)</f>
        <v>0</v>
      </c>
      <c r="O174" s="63">
        <f>VLOOKUP($C174,'ROP100'!$B$6:$P$565,7,FALSE)</f>
        <v>0</v>
      </c>
      <c r="P174" s="63">
        <f t="shared" si="34"/>
        <v>17388</v>
      </c>
      <c r="Q174" s="63">
        <f>VLOOKUP($C174,ROP200F!$C$6:$O$994,6,FALSE)</f>
        <v>0</v>
      </c>
      <c r="R174" s="63">
        <f>VLOOKUP($C174,'ROP100'!$B$6:$P$565,8,FALSE)</f>
        <v>0</v>
      </c>
      <c r="S174" s="63">
        <f t="shared" si="35"/>
        <v>17388</v>
      </c>
      <c r="T174" s="63">
        <f>VLOOKUP($C174,ROP200F!$C$6:$O$994,7,FALSE)</f>
        <v>0</v>
      </c>
      <c r="U174" s="63">
        <f>VLOOKUP($C174,'ROP100'!$B$6:$P$565,9,FALSE)</f>
        <v>0</v>
      </c>
      <c r="V174" s="63">
        <f t="shared" si="36"/>
        <v>17388</v>
      </c>
      <c r="W174" s="63">
        <f>VLOOKUP($C174,ROP200F!$C$6:$O$994,8,FALSE)</f>
        <v>0</v>
      </c>
      <c r="X174" s="63">
        <f>VLOOKUP($C174,'ROP100'!$B$6:$P$565,10,FALSE)</f>
        <v>0</v>
      </c>
      <c r="Y174" s="63">
        <f t="shared" si="37"/>
        <v>17388</v>
      </c>
      <c r="Z174" s="63">
        <f>VLOOKUP($C174,ROP200F!$C$6:$O$994,9,FALSE)</f>
        <v>261</v>
      </c>
      <c r="AA174" s="63">
        <f>VLOOKUP($C174,'ROP100'!$B$6:$P$565,11,FALSE)</f>
        <v>0</v>
      </c>
      <c r="AB174" s="63">
        <f t="shared" si="38"/>
        <v>17127</v>
      </c>
      <c r="AC174" s="63">
        <f>VLOOKUP($C174,ROP200F!$C$6:$O$994,10,FALSE)</f>
        <v>0</v>
      </c>
      <c r="AD174" s="63">
        <f>VLOOKUP($C174,'ROP100'!$B$6:$P$565,12,FALSE)</f>
        <v>0</v>
      </c>
      <c r="AE174" s="63">
        <f t="shared" si="39"/>
        <v>17127</v>
      </c>
      <c r="AF174" s="63">
        <f>VLOOKUP($C174,ROP200F!$C$6:$O$994,11,FALSE)</f>
        <v>0</v>
      </c>
      <c r="AG174" s="63">
        <f>VLOOKUP($C174,'ROP100'!$B$6:$P$565,13,FALSE)</f>
        <v>0</v>
      </c>
      <c r="AH174" s="63">
        <f t="shared" si="40"/>
        <v>17127</v>
      </c>
      <c r="AI174" s="63">
        <f>VLOOKUP($C174,ROP200F!$C$6:$O$994,12,FALSE)</f>
        <v>0</v>
      </c>
      <c r="AJ174" s="63">
        <f>VLOOKUP($C174,'ROP100'!$B$6:$P$565,14,FALSE)</f>
        <v>0</v>
      </c>
      <c r="AK174" s="63">
        <f t="shared" si="41"/>
        <v>17127</v>
      </c>
      <c r="AL174" s="63">
        <f>VLOOKUP($C174,ROP200F!$C$6:$O$994,13,FALSE)</f>
        <v>0</v>
      </c>
      <c r="AM174" s="63">
        <f>VLOOKUP($C174,'ROP100'!$B$6:$P$565,15,FALSE)</f>
        <v>0</v>
      </c>
      <c r="AN174" s="63">
        <f t="shared" si="42"/>
        <v>17127</v>
      </c>
      <c r="AO174" s="58">
        <f t="shared" si="43"/>
        <v>522</v>
      </c>
      <c r="AP174" s="58">
        <f t="shared" si="44"/>
        <v>10000</v>
      </c>
    </row>
    <row r="175" spans="1:42" hidden="1" x14ac:dyDescent="0.35">
      <c r="A175" s="64">
        <f t="shared" si="45"/>
        <v>167</v>
      </c>
      <c r="B175" s="65" t="s">
        <v>168</v>
      </c>
      <c r="C175" s="65" t="s">
        <v>169</v>
      </c>
      <c r="D175" s="66">
        <f>VLOOKUP($C175,'End Stock 2024'!$B$7:$C$1030,2,FALSE)</f>
        <v>6700</v>
      </c>
      <c r="E175" s="63">
        <f>VLOOKUP($C175,ROP200F!$C$6:$O$994,2,FALSE)</f>
        <v>3400</v>
      </c>
      <c r="F175" s="63">
        <f>VLOOKUP($C175,'ROP100'!$B$6:$P$565,4,FALSE)</f>
        <v>10000</v>
      </c>
      <c r="G175" s="63">
        <f t="shared" si="31"/>
        <v>13300</v>
      </c>
      <c r="H175" s="63">
        <f>VLOOKUP($C175,ROP200F!$C$6:$O$994,3,FALSE)</f>
        <v>4250</v>
      </c>
      <c r="I175" s="63">
        <f>VLOOKUP($C175,'ROP100'!$B$6:$P$565,5,FALSE)</f>
        <v>0</v>
      </c>
      <c r="J175" s="63">
        <f t="shared" si="32"/>
        <v>9050</v>
      </c>
      <c r="K175" s="63">
        <f>VLOOKUP($C175,ROP200F!$C$6:$O$994,4,FALSE)</f>
        <v>5100</v>
      </c>
      <c r="L175" s="63">
        <f>VLOOKUP($C175,'ROP100'!$B$6:$P$565,6,FALSE)</f>
        <v>10000</v>
      </c>
      <c r="M175" s="63">
        <f t="shared" si="33"/>
        <v>13950</v>
      </c>
      <c r="N175" s="63">
        <f>VLOOKUP($C175,ROP200F!$C$6:$O$994,5,FALSE)</f>
        <v>4250</v>
      </c>
      <c r="O175" s="63">
        <f>VLOOKUP($C175,'ROP100'!$B$6:$P$565,7,FALSE)</f>
        <v>0</v>
      </c>
      <c r="P175" s="63">
        <f t="shared" si="34"/>
        <v>9700</v>
      </c>
      <c r="Q175" s="63">
        <f>VLOOKUP($C175,ROP200F!$C$6:$O$994,6,FALSE)</f>
        <v>3400</v>
      </c>
      <c r="R175" s="63">
        <f>VLOOKUP($C175,'ROP100'!$B$6:$P$565,8,FALSE)</f>
        <v>10000</v>
      </c>
      <c r="S175" s="63">
        <f t="shared" si="35"/>
        <v>16300</v>
      </c>
      <c r="T175" s="63">
        <f>VLOOKUP($C175,ROP200F!$C$6:$O$994,7,FALSE)</f>
        <v>4250</v>
      </c>
      <c r="U175" s="63">
        <f>VLOOKUP($C175,'ROP100'!$B$6:$P$565,9,FALSE)</f>
        <v>0</v>
      </c>
      <c r="V175" s="63">
        <f t="shared" si="36"/>
        <v>12050</v>
      </c>
      <c r="W175" s="63">
        <f>VLOOKUP($C175,ROP200F!$C$6:$O$994,8,FALSE)</f>
        <v>5951</v>
      </c>
      <c r="X175" s="63">
        <f>VLOOKUP($C175,'ROP100'!$B$6:$P$565,10,FALSE)</f>
        <v>20000</v>
      </c>
      <c r="Y175" s="63">
        <f t="shared" si="37"/>
        <v>26099</v>
      </c>
      <c r="Z175" s="63">
        <f>VLOOKUP($C175,ROP200F!$C$6:$O$994,9,FALSE)</f>
        <v>5951</v>
      </c>
      <c r="AA175" s="63">
        <f>VLOOKUP($C175,'ROP100'!$B$6:$P$565,11,FALSE)</f>
        <v>0</v>
      </c>
      <c r="AB175" s="63">
        <f t="shared" si="38"/>
        <v>20148</v>
      </c>
      <c r="AC175" s="63">
        <f>VLOOKUP($C175,ROP200F!$C$6:$O$994,10,FALSE)</f>
        <v>5951</v>
      </c>
      <c r="AD175" s="63">
        <f>VLOOKUP($C175,'ROP100'!$B$6:$P$565,12,FALSE)</f>
        <v>0</v>
      </c>
      <c r="AE175" s="63">
        <f t="shared" si="39"/>
        <v>14197</v>
      </c>
      <c r="AF175" s="63">
        <f>VLOOKUP($C175,ROP200F!$C$6:$O$994,11,FALSE)</f>
        <v>5100</v>
      </c>
      <c r="AG175" s="63">
        <f>VLOOKUP($C175,'ROP100'!$B$6:$P$565,13,FALSE)</f>
        <v>0</v>
      </c>
      <c r="AH175" s="63">
        <f t="shared" si="40"/>
        <v>9097</v>
      </c>
      <c r="AI175" s="63">
        <f>VLOOKUP($C175,ROP200F!$C$6:$O$994,12,FALSE)</f>
        <v>4250</v>
      </c>
      <c r="AJ175" s="63">
        <f>VLOOKUP($C175,'ROP100'!$B$6:$P$565,14,FALSE)</f>
        <v>10000</v>
      </c>
      <c r="AK175" s="63">
        <f t="shared" si="41"/>
        <v>14847</v>
      </c>
      <c r="AL175" s="63">
        <f>VLOOKUP($C175,ROP200F!$C$6:$O$994,13,FALSE)</f>
        <v>4250</v>
      </c>
      <c r="AM175" s="63">
        <f>VLOOKUP($C175,'ROP100'!$B$6:$P$565,15,FALSE)</f>
        <v>0</v>
      </c>
      <c r="AN175" s="63">
        <f t="shared" si="42"/>
        <v>10597</v>
      </c>
      <c r="AO175" s="58">
        <f t="shared" si="43"/>
        <v>56103</v>
      </c>
      <c r="AP175" s="58">
        <f t="shared" si="44"/>
        <v>60000</v>
      </c>
    </row>
    <row r="176" spans="1:42" hidden="1" x14ac:dyDescent="0.35">
      <c r="A176" s="64">
        <f t="shared" si="45"/>
        <v>168</v>
      </c>
      <c r="B176" s="65" t="s">
        <v>170</v>
      </c>
      <c r="C176" s="65" t="s">
        <v>171</v>
      </c>
      <c r="D176" s="66">
        <f>VLOOKUP($C176,'End Stock 2024'!$B$7:$C$1030,2,FALSE)</f>
        <v>9541</v>
      </c>
      <c r="E176" s="63">
        <f>VLOOKUP($C176,ROP200F!$C$6:$O$994,2,FALSE)</f>
        <v>1028</v>
      </c>
      <c r="F176" s="63">
        <f>VLOOKUP($C176,'ROP100'!$B$6:$P$565,4,FALSE)</f>
        <v>10000</v>
      </c>
      <c r="G176" s="63">
        <f t="shared" si="31"/>
        <v>18513</v>
      </c>
      <c r="H176" s="63">
        <f>VLOOKUP($C176,ROP200F!$C$6:$O$994,3,FALSE)</f>
        <v>1065</v>
      </c>
      <c r="I176" s="63">
        <f>VLOOKUP($C176,'ROP100'!$B$6:$P$565,5,FALSE)</f>
        <v>0</v>
      </c>
      <c r="J176" s="63">
        <f t="shared" si="32"/>
        <v>17448</v>
      </c>
      <c r="K176" s="63">
        <f>VLOOKUP($C176,ROP200F!$C$6:$O$994,4,FALSE)</f>
        <v>1315</v>
      </c>
      <c r="L176" s="63">
        <f>VLOOKUP($C176,'ROP100'!$B$6:$P$565,6,FALSE)</f>
        <v>0</v>
      </c>
      <c r="M176" s="63">
        <f t="shared" si="33"/>
        <v>16133</v>
      </c>
      <c r="N176" s="63">
        <f>VLOOKUP($C176,ROP200F!$C$6:$O$994,5,FALSE)</f>
        <v>1116</v>
      </c>
      <c r="O176" s="63">
        <f>VLOOKUP($C176,'ROP100'!$B$6:$P$565,7,FALSE)</f>
        <v>0</v>
      </c>
      <c r="P176" s="63">
        <f t="shared" si="34"/>
        <v>15017</v>
      </c>
      <c r="Q176" s="63">
        <f>VLOOKUP($C176,ROP200F!$C$6:$O$994,6,FALSE)</f>
        <v>1018</v>
      </c>
      <c r="R176" s="63">
        <f>VLOOKUP($C176,'ROP100'!$B$6:$P$565,8,FALSE)</f>
        <v>0</v>
      </c>
      <c r="S176" s="63">
        <f t="shared" si="35"/>
        <v>13999</v>
      </c>
      <c r="T176" s="63">
        <f>VLOOKUP($C176,ROP200F!$C$6:$O$994,7,FALSE)</f>
        <v>1295</v>
      </c>
      <c r="U176" s="63">
        <f>VLOOKUP($C176,'ROP100'!$B$6:$P$565,9,FALSE)</f>
        <v>0</v>
      </c>
      <c r="V176" s="63">
        <f t="shared" si="36"/>
        <v>12704</v>
      </c>
      <c r="W176" s="63">
        <f>VLOOKUP($C176,ROP200F!$C$6:$O$994,8,FALSE)</f>
        <v>1158</v>
      </c>
      <c r="X176" s="63">
        <f>VLOOKUP($C176,'ROP100'!$B$6:$P$565,10,FALSE)</f>
        <v>0</v>
      </c>
      <c r="Y176" s="63">
        <f t="shared" si="37"/>
        <v>11546</v>
      </c>
      <c r="Z176" s="63">
        <f>VLOOKUP($C176,ROP200F!$C$6:$O$994,9,FALSE)</f>
        <v>1298</v>
      </c>
      <c r="AA176" s="63">
        <f>VLOOKUP($C176,'ROP100'!$B$6:$P$565,11,FALSE)</f>
        <v>10000</v>
      </c>
      <c r="AB176" s="63">
        <f t="shared" si="38"/>
        <v>20248</v>
      </c>
      <c r="AC176" s="63">
        <f>VLOOKUP($C176,ROP200F!$C$6:$O$994,10,FALSE)</f>
        <v>1143</v>
      </c>
      <c r="AD176" s="63">
        <f>VLOOKUP($C176,'ROP100'!$B$6:$P$565,12,FALSE)</f>
        <v>0</v>
      </c>
      <c r="AE176" s="63">
        <f t="shared" si="39"/>
        <v>19105</v>
      </c>
      <c r="AF176" s="63">
        <f>VLOOKUP($C176,ROP200F!$C$6:$O$994,11,FALSE)</f>
        <v>1164</v>
      </c>
      <c r="AG176" s="63">
        <f>VLOOKUP($C176,'ROP100'!$B$6:$P$565,13,FALSE)</f>
        <v>0</v>
      </c>
      <c r="AH176" s="63">
        <f t="shared" si="40"/>
        <v>17941</v>
      </c>
      <c r="AI176" s="63">
        <f>VLOOKUP($C176,ROP200F!$C$6:$O$994,12,FALSE)</f>
        <v>989</v>
      </c>
      <c r="AJ176" s="63">
        <f>VLOOKUP($C176,'ROP100'!$B$6:$P$565,14,FALSE)</f>
        <v>0</v>
      </c>
      <c r="AK176" s="63">
        <f t="shared" si="41"/>
        <v>16952</v>
      </c>
      <c r="AL176" s="63">
        <f>VLOOKUP($C176,ROP200F!$C$6:$O$994,13,FALSE)</f>
        <v>972</v>
      </c>
      <c r="AM176" s="63">
        <f>VLOOKUP($C176,'ROP100'!$B$6:$P$565,15,FALSE)</f>
        <v>0</v>
      </c>
      <c r="AN176" s="63">
        <f t="shared" si="42"/>
        <v>15980</v>
      </c>
      <c r="AO176" s="58">
        <f t="shared" si="43"/>
        <v>13561</v>
      </c>
      <c r="AP176" s="58">
        <f t="shared" si="44"/>
        <v>20000</v>
      </c>
    </row>
    <row r="177" spans="1:42" hidden="1" x14ac:dyDescent="0.35">
      <c r="A177" s="64">
        <f t="shared" si="45"/>
        <v>169</v>
      </c>
      <c r="B177" s="65" t="s">
        <v>172</v>
      </c>
      <c r="C177" s="65" t="s">
        <v>173</v>
      </c>
      <c r="D177" s="66">
        <f>VLOOKUP($C177,'End Stock 2024'!$B$7:$C$1030,2,FALSE)</f>
        <v>3000</v>
      </c>
      <c r="E177" s="63">
        <f>VLOOKUP($C177,ROP200F!$C$6:$O$994,2,FALSE)</f>
        <v>0</v>
      </c>
      <c r="F177" s="63">
        <f>VLOOKUP($C177,'ROP100'!$B$6:$P$565,4,FALSE)</f>
        <v>0</v>
      </c>
      <c r="G177" s="63">
        <f t="shared" si="31"/>
        <v>3000</v>
      </c>
      <c r="H177" s="63">
        <f>VLOOKUP($C177,ROP200F!$C$6:$O$994,3,FALSE)</f>
        <v>768</v>
      </c>
      <c r="I177" s="63">
        <f>VLOOKUP($C177,'ROP100'!$B$6:$P$565,5,FALSE)</f>
        <v>10000</v>
      </c>
      <c r="J177" s="63">
        <f t="shared" si="32"/>
        <v>12232</v>
      </c>
      <c r="K177" s="63">
        <f>VLOOKUP($C177,ROP200F!$C$6:$O$994,4,FALSE)</f>
        <v>2887</v>
      </c>
      <c r="L177" s="63">
        <f>VLOOKUP($C177,'ROP100'!$B$6:$P$565,6,FALSE)</f>
        <v>0</v>
      </c>
      <c r="M177" s="63">
        <f t="shared" si="33"/>
        <v>9345</v>
      </c>
      <c r="N177" s="63">
        <f>VLOOKUP($C177,ROP200F!$C$6:$O$994,5,FALSE)</f>
        <v>0</v>
      </c>
      <c r="O177" s="63">
        <f>VLOOKUP($C177,'ROP100'!$B$6:$P$565,7,FALSE)</f>
        <v>0</v>
      </c>
      <c r="P177" s="63">
        <f t="shared" si="34"/>
        <v>9345</v>
      </c>
      <c r="Q177" s="63">
        <f>VLOOKUP($C177,ROP200F!$C$6:$O$994,6,FALSE)</f>
        <v>0</v>
      </c>
      <c r="R177" s="63">
        <f>VLOOKUP($C177,'ROP100'!$B$6:$P$565,8,FALSE)</f>
        <v>0</v>
      </c>
      <c r="S177" s="63">
        <f t="shared" si="35"/>
        <v>9345</v>
      </c>
      <c r="T177" s="63">
        <f>VLOOKUP($C177,ROP200F!$C$6:$O$994,7,FALSE)</f>
        <v>2887</v>
      </c>
      <c r="U177" s="63">
        <f>VLOOKUP($C177,'ROP100'!$B$6:$P$565,9,FALSE)</f>
        <v>0</v>
      </c>
      <c r="V177" s="63">
        <f t="shared" si="36"/>
        <v>6458</v>
      </c>
      <c r="W177" s="63">
        <f>VLOOKUP($C177,ROP200F!$C$6:$O$994,8,FALSE)</f>
        <v>0</v>
      </c>
      <c r="X177" s="63">
        <f>VLOOKUP($C177,'ROP100'!$B$6:$P$565,10,FALSE)</f>
        <v>0</v>
      </c>
      <c r="Y177" s="63">
        <f t="shared" si="37"/>
        <v>6458</v>
      </c>
      <c r="Z177" s="63">
        <f>VLOOKUP($C177,ROP200F!$C$6:$O$994,9,FALSE)</f>
        <v>3655</v>
      </c>
      <c r="AA177" s="63">
        <f>VLOOKUP($C177,'ROP100'!$B$6:$P$565,11,FALSE)</f>
        <v>10000</v>
      </c>
      <c r="AB177" s="63">
        <f t="shared" si="38"/>
        <v>12803</v>
      </c>
      <c r="AC177" s="63">
        <f>VLOOKUP($C177,ROP200F!$C$6:$O$994,10,FALSE)</f>
        <v>0</v>
      </c>
      <c r="AD177" s="63">
        <f>VLOOKUP($C177,'ROP100'!$B$6:$P$565,12,FALSE)</f>
        <v>0</v>
      </c>
      <c r="AE177" s="63">
        <f t="shared" si="39"/>
        <v>12803</v>
      </c>
      <c r="AF177" s="63">
        <f>VLOOKUP($C177,ROP200F!$C$6:$O$994,11,FALSE)</f>
        <v>2887</v>
      </c>
      <c r="AG177" s="63">
        <f>VLOOKUP($C177,'ROP100'!$B$6:$P$565,13,FALSE)</f>
        <v>0</v>
      </c>
      <c r="AH177" s="63">
        <f t="shared" si="40"/>
        <v>9916</v>
      </c>
      <c r="AI177" s="63">
        <f>VLOOKUP($C177,ROP200F!$C$6:$O$994,12,FALSE)</f>
        <v>0</v>
      </c>
      <c r="AJ177" s="63">
        <f>VLOOKUP($C177,'ROP100'!$B$6:$P$565,14,FALSE)</f>
        <v>0</v>
      </c>
      <c r="AK177" s="63">
        <f t="shared" si="41"/>
        <v>9916</v>
      </c>
      <c r="AL177" s="63">
        <f>VLOOKUP($C177,ROP200F!$C$6:$O$994,13,FALSE)</f>
        <v>1444</v>
      </c>
      <c r="AM177" s="63">
        <f>VLOOKUP($C177,'ROP100'!$B$6:$P$565,15,FALSE)</f>
        <v>0</v>
      </c>
      <c r="AN177" s="63">
        <f t="shared" si="42"/>
        <v>8472</v>
      </c>
      <c r="AO177" s="58">
        <f t="shared" si="43"/>
        <v>14528</v>
      </c>
      <c r="AP177" s="58">
        <f t="shared" si="44"/>
        <v>20000</v>
      </c>
    </row>
    <row r="178" spans="1:42" hidden="1" x14ac:dyDescent="0.35">
      <c r="A178" s="64">
        <f t="shared" si="45"/>
        <v>170</v>
      </c>
      <c r="B178" s="65" t="s">
        <v>1335</v>
      </c>
      <c r="C178" s="65" t="s">
        <v>1336</v>
      </c>
      <c r="D178" s="66">
        <f>VLOOKUP($C178,'End Stock 2024'!$B$7:$C$1030,2,FALSE)</f>
        <v>5000</v>
      </c>
      <c r="E178" s="63">
        <f>VLOOKUP($C178,ROP200F!$C$6:$O$994,2,FALSE)</f>
        <v>0</v>
      </c>
      <c r="F178" s="63">
        <f>VLOOKUP($C178,'ROP100'!$B$6:$P$565,4,FALSE)</f>
        <v>0</v>
      </c>
      <c r="G178" s="63">
        <f t="shared" si="31"/>
        <v>5000</v>
      </c>
      <c r="H178" s="63">
        <f>VLOOKUP($C178,ROP200F!$C$6:$O$994,3,FALSE)</f>
        <v>0</v>
      </c>
      <c r="I178" s="63">
        <f>VLOOKUP($C178,'ROP100'!$B$6:$P$565,5,FALSE)</f>
        <v>0</v>
      </c>
      <c r="J178" s="63">
        <f t="shared" si="32"/>
        <v>5000</v>
      </c>
      <c r="K178" s="63">
        <f>VLOOKUP($C178,ROP200F!$C$6:$O$994,4,FALSE)</f>
        <v>0</v>
      </c>
      <c r="L178" s="63">
        <f>VLOOKUP($C178,'ROP100'!$B$6:$P$565,6,FALSE)</f>
        <v>0</v>
      </c>
      <c r="M178" s="63">
        <f t="shared" si="33"/>
        <v>5000</v>
      </c>
      <c r="N178" s="63">
        <f>VLOOKUP($C178,ROP200F!$C$6:$O$994,5,FALSE)</f>
        <v>0</v>
      </c>
      <c r="O178" s="63">
        <f>VLOOKUP($C178,'ROP100'!$B$6:$P$565,7,FALSE)</f>
        <v>0</v>
      </c>
      <c r="P178" s="63">
        <f t="shared" si="34"/>
        <v>5000</v>
      </c>
      <c r="Q178" s="63">
        <f>VLOOKUP($C178,ROP200F!$C$6:$O$994,6,FALSE)</f>
        <v>160</v>
      </c>
      <c r="R178" s="63">
        <f>VLOOKUP($C178,'ROP100'!$B$6:$P$565,8,FALSE)</f>
        <v>10000</v>
      </c>
      <c r="S178" s="63">
        <f t="shared" si="35"/>
        <v>14840</v>
      </c>
      <c r="T178" s="63">
        <f>VLOOKUP($C178,ROP200F!$C$6:$O$994,7,FALSE)</f>
        <v>0</v>
      </c>
      <c r="U178" s="63">
        <f>VLOOKUP($C178,'ROP100'!$B$6:$P$565,9,FALSE)</f>
        <v>0</v>
      </c>
      <c r="V178" s="63">
        <f t="shared" si="36"/>
        <v>14840</v>
      </c>
      <c r="W178" s="63">
        <f>VLOOKUP($C178,ROP200F!$C$6:$O$994,8,FALSE)</f>
        <v>0</v>
      </c>
      <c r="X178" s="63">
        <f>VLOOKUP($C178,'ROP100'!$B$6:$P$565,10,FALSE)</f>
        <v>0</v>
      </c>
      <c r="Y178" s="63">
        <f t="shared" si="37"/>
        <v>14840</v>
      </c>
      <c r="Z178" s="63">
        <f>VLOOKUP($C178,ROP200F!$C$6:$O$994,9,FALSE)</f>
        <v>0</v>
      </c>
      <c r="AA178" s="63">
        <f>VLOOKUP($C178,'ROP100'!$B$6:$P$565,11,FALSE)</f>
        <v>0</v>
      </c>
      <c r="AB178" s="63">
        <f t="shared" si="38"/>
        <v>14840</v>
      </c>
      <c r="AC178" s="63">
        <f>VLOOKUP($C178,ROP200F!$C$6:$O$994,10,FALSE)</f>
        <v>160</v>
      </c>
      <c r="AD178" s="63">
        <f>VLOOKUP($C178,'ROP100'!$B$6:$P$565,12,FALSE)</f>
        <v>0</v>
      </c>
      <c r="AE178" s="63">
        <f t="shared" si="39"/>
        <v>14680</v>
      </c>
      <c r="AF178" s="63">
        <f>VLOOKUP($C178,ROP200F!$C$6:$O$994,11,FALSE)</f>
        <v>0</v>
      </c>
      <c r="AG178" s="63">
        <f>VLOOKUP($C178,'ROP100'!$B$6:$P$565,13,FALSE)</f>
        <v>0</v>
      </c>
      <c r="AH178" s="63">
        <f t="shared" si="40"/>
        <v>14680</v>
      </c>
      <c r="AI178" s="63">
        <f>VLOOKUP($C178,ROP200F!$C$6:$O$994,12,FALSE)</f>
        <v>0</v>
      </c>
      <c r="AJ178" s="63">
        <f>VLOOKUP($C178,'ROP100'!$B$6:$P$565,14,FALSE)</f>
        <v>0</v>
      </c>
      <c r="AK178" s="63">
        <f t="shared" si="41"/>
        <v>14680</v>
      </c>
      <c r="AL178" s="63">
        <f>VLOOKUP($C178,ROP200F!$C$6:$O$994,13,FALSE)</f>
        <v>160</v>
      </c>
      <c r="AM178" s="63">
        <f>VLOOKUP($C178,'ROP100'!$B$6:$P$565,15,FALSE)</f>
        <v>0</v>
      </c>
      <c r="AN178" s="63">
        <f t="shared" si="42"/>
        <v>14520</v>
      </c>
      <c r="AO178" s="58">
        <f t="shared" si="43"/>
        <v>480</v>
      </c>
      <c r="AP178" s="58">
        <f t="shared" si="44"/>
        <v>10000</v>
      </c>
    </row>
    <row r="179" spans="1:42" hidden="1" x14ac:dyDescent="0.35">
      <c r="A179" s="64">
        <f t="shared" si="45"/>
        <v>171</v>
      </c>
      <c r="B179" s="65" t="s">
        <v>174</v>
      </c>
      <c r="C179" s="65" t="s">
        <v>175</v>
      </c>
      <c r="D179" s="66">
        <f>VLOOKUP($C179,'End Stock 2024'!$B$7:$C$1030,2,FALSE)</f>
        <v>10990</v>
      </c>
      <c r="E179" s="63">
        <f>VLOOKUP($C179,ROP200F!$C$6:$O$994,2,FALSE)</f>
        <v>0</v>
      </c>
      <c r="F179" s="63">
        <f>VLOOKUP($C179,'ROP100'!$B$6:$P$565,4,FALSE)</f>
        <v>0</v>
      </c>
      <c r="G179" s="63">
        <f t="shared" si="31"/>
        <v>10990</v>
      </c>
      <c r="H179" s="63">
        <f>VLOOKUP($C179,ROP200F!$C$6:$O$994,3,FALSE)</f>
        <v>123291</v>
      </c>
      <c r="I179" s="63">
        <f>VLOOKUP($C179,'ROP100'!$B$6:$P$565,5,FALSE)</f>
        <v>200000</v>
      </c>
      <c r="J179" s="63">
        <f t="shared" si="32"/>
        <v>87699</v>
      </c>
      <c r="K179" s="63">
        <f>VLOOKUP($C179,ROP200F!$C$6:$O$994,4,FALSE)</f>
        <v>15821</v>
      </c>
      <c r="L179" s="63">
        <f>VLOOKUP($C179,'ROP100'!$B$6:$P$565,6,FALSE)</f>
        <v>0</v>
      </c>
      <c r="M179" s="63">
        <f t="shared" si="33"/>
        <v>71878</v>
      </c>
      <c r="N179" s="63">
        <f>VLOOKUP($C179,ROP200F!$C$6:$O$994,5,FALSE)</f>
        <v>49440</v>
      </c>
      <c r="O179" s="63">
        <f>VLOOKUP($C179,'ROP100'!$B$6:$P$565,7,FALSE)</f>
        <v>0</v>
      </c>
      <c r="P179" s="63">
        <f t="shared" si="34"/>
        <v>22438</v>
      </c>
      <c r="Q179" s="63">
        <f>VLOOKUP($C179,ROP200F!$C$6:$O$994,6,FALSE)</f>
        <v>0</v>
      </c>
      <c r="R179" s="63">
        <f>VLOOKUP($C179,'ROP100'!$B$6:$P$565,8,FALSE)</f>
        <v>0</v>
      </c>
      <c r="S179" s="63">
        <f t="shared" si="35"/>
        <v>22438</v>
      </c>
      <c r="T179" s="63">
        <f>VLOOKUP($C179,ROP200F!$C$6:$O$994,7,FALSE)</f>
        <v>92700</v>
      </c>
      <c r="U179" s="63">
        <f>VLOOKUP($C179,'ROP100'!$B$6:$P$565,9,FALSE)</f>
        <v>200000</v>
      </c>
      <c r="V179" s="63">
        <f t="shared" si="36"/>
        <v>129738</v>
      </c>
      <c r="W179" s="63">
        <f>VLOOKUP($C179,ROP200F!$C$6:$O$994,8,FALSE)</f>
        <v>65261</v>
      </c>
      <c r="X179" s="63">
        <f>VLOOKUP($C179,'ROP100'!$B$6:$P$565,10,FALSE)</f>
        <v>0</v>
      </c>
      <c r="Y179" s="63">
        <f t="shared" si="37"/>
        <v>64477</v>
      </c>
      <c r="Z179" s="63">
        <f>VLOOKUP($C179,ROP200F!$C$6:$O$994,9,FALSE)</f>
        <v>12360</v>
      </c>
      <c r="AA179" s="63">
        <f>VLOOKUP($C179,'ROP100'!$B$6:$P$565,11,FALSE)</f>
        <v>0</v>
      </c>
      <c r="AB179" s="63">
        <f t="shared" si="38"/>
        <v>52117</v>
      </c>
      <c r="AC179" s="63">
        <f>VLOOKUP($C179,ROP200F!$C$6:$O$994,10,FALSE)</f>
        <v>0</v>
      </c>
      <c r="AD179" s="63">
        <f>VLOOKUP($C179,'ROP100'!$B$6:$P$565,12,FALSE)</f>
        <v>0</v>
      </c>
      <c r="AE179" s="63">
        <f t="shared" si="39"/>
        <v>52117</v>
      </c>
      <c r="AF179" s="63">
        <f>VLOOKUP($C179,ROP200F!$C$6:$O$994,11,FALSE)</f>
        <v>76591</v>
      </c>
      <c r="AG179" s="63">
        <f>VLOOKUP($C179,'ROP100'!$B$6:$P$565,13,FALSE)</f>
        <v>100000</v>
      </c>
      <c r="AH179" s="63">
        <f t="shared" si="40"/>
        <v>75526</v>
      </c>
      <c r="AI179" s="63">
        <f>VLOOKUP($C179,ROP200F!$C$6:$O$994,12,FALSE)</f>
        <v>0</v>
      </c>
      <c r="AJ179" s="63">
        <f>VLOOKUP($C179,'ROP100'!$B$6:$P$565,14,FALSE)</f>
        <v>0</v>
      </c>
      <c r="AK179" s="63">
        <f t="shared" si="41"/>
        <v>75526</v>
      </c>
      <c r="AL179" s="63">
        <f>VLOOKUP($C179,ROP200F!$C$6:$O$994,13,FALSE)</f>
        <v>4120</v>
      </c>
      <c r="AM179" s="63">
        <f>VLOOKUP($C179,'ROP100'!$B$6:$P$565,15,FALSE)</f>
        <v>0</v>
      </c>
      <c r="AN179" s="63">
        <f t="shared" si="42"/>
        <v>71406</v>
      </c>
      <c r="AO179" s="58">
        <f t="shared" si="43"/>
        <v>439584</v>
      </c>
      <c r="AP179" s="58">
        <f t="shared" si="44"/>
        <v>500000</v>
      </c>
    </row>
    <row r="180" spans="1:42" hidden="1" x14ac:dyDescent="0.35">
      <c r="A180" s="64">
        <f t="shared" si="45"/>
        <v>172</v>
      </c>
      <c r="B180" s="65" t="s">
        <v>174</v>
      </c>
      <c r="C180" s="65" t="s">
        <v>176</v>
      </c>
      <c r="D180" s="66">
        <f>VLOOKUP($C180,'End Stock 2024'!$B$7:$C$1030,2,FALSE)</f>
        <v>49054</v>
      </c>
      <c r="E180" s="63">
        <f>VLOOKUP($C180,ROP200F!$C$6:$O$994,2,FALSE)</f>
        <v>51912</v>
      </c>
      <c r="F180" s="63">
        <f>VLOOKUP($C180,'ROP100'!$B$6:$P$565,4,FALSE)</f>
        <v>100000</v>
      </c>
      <c r="G180" s="63">
        <f t="shared" si="31"/>
        <v>97142</v>
      </c>
      <c r="H180" s="63">
        <f>VLOOKUP($C180,ROP200F!$C$6:$O$994,3,FALSE)</f>
        <v>38625</v>
      </c>
      <c r="I180" s="63">
        <f>VLOOKUP($C180,'ROP100'!$B$6:$P$565,5,FALSE)</f>
        <v>100000</v>
      </c>
      <c r="J180" s="63">
        <f t="shared" si="32"/>
        <v>158517</v>
      </c>
      <c r="K180" s="63">
        <f>VLOOKUP($C180,ROP200F!$C$6:$O$994,4,FALSE)</f>
        <v>49069</v>
      </c>
      <c r="L180" s="63">
        <f>VLOOKUP($C180,'ROP100'!$B$6:$P$565,6,FALSE)</f>
        <v>100000</v>
      </c>
      <c r="M180" s="63">
        <f t="shared" si="33"/>
        <v>209448</v>
      </c>
      <c r="N180" s="63">
        <f>VLOOKUP($C180,ROP200F!$C$6:$O$994,5,FALSE)</f>
        <v>119274</v>
      </c>
      <c r="O180" s="63">
        <f>VLOOKUP($C180,'ROP100'!$B$6:$P$565,7,FALSE)</f>
        <v>100000</v>
      </c>
      <c r="P180" s="63">
        <f t="shared" si="34"/>
        <v>190174</v>
      </c>
      <c r="Q180" s="63">
        <f>VLOOKUP($C180,ROP200F!$C$6:$O$994,6,FALSE)</f>
        <v>116802</v>
      </c>
      <c r="R180" s="63">
        <f>VLOOKUP($C180,'ROP100'!$B$6:$P$565,8,FALSE)</f>
        <v>100000</v>
      </c>
      <c r="S180" s="63">
        <f t="shared" si="35"/>
        <v>173372</v>
      </c>
      <c r="T180" s="63">
        <f>VLOOKUP($C180,ROP200F!$C$6:$O$994,7,FALSE)</f>
        <v>58092</v>
      </c>
      <c r="U180" s="63">
        <f>VLOOKUP($C180,'ROP100'!$B$6:$P$565,9,FALSE)</f>
        <v>100000</v>
      </c>
      <c r="V180" s="63">
        <f t="shared" si="36"/>
        <v>215280</v>
      </c>
      <c r="W180" s="63">
        <f>VLOOKUP($C180,ROP200F!$C$6:$O$994,8,FALSE)</f>
        <v>90475</v>
      </c>
      <c r="X180" s="63">
        <f>VLOOKUP($C180,'ROP100'!$B$6:$P$565,10,FALSE)</f>
        <v>100000</v>
      </c>
      <c r="Y180" s="63">
        <f t="shared" si="37"/>
        <v>224805</v>
      </c>
      <c r="Z180" s="63">
        <f>VLOOKUP($C180,ROP200F!$C$6:$O$994,9,FALSE)</f>
        <v>156354</v>
      </c>
      <c r="AA180" s="63">
        <f>VLOOKUP($C180,'ROP100'!$B$6:$P$565,11,FALSE)</f>
        <v>100000</v>
      </c>
      <c r="AB180" s="63">
        <f t="shared" si="38"/>
        <v>168451</v>
      </c>
      <c r="AC180" s="63">
        <f>VLOOKUP($C180,ROP200F!$C$6:$O$994,10,FALSE)</f>
        <v>116802</v>
      </c>
      <c r="AD180" s="63">
        <f>VLOOKUP($C180,'ROP100'!$B$6:$P$565,12,FALSE)</f>
        <v>100000</v>
      </c>
      <c r="AE180" s="63">
        <f t="shared" si="39"/>
        <v>151649</v>
      </c>
      <c r="AF180" s="63">
        <f>VLOOKUP($C180,ROP200F!$C$6:$O$994,11,FALSE)</f>
        <v>102011</v>
      </c>
      <c r="AG180" s="63">
        <f>VLOOKUP($C180,'ROP100'!$B$6:$P$565,13,FALSE)</f>
        <v>100000</v>
      </c>
      <c r="AH180" s="63">
        <f t="shared" si="40"/>
        <v>149638</v>
      </c>
      <c r="AI180" s="63">
        <f>VLOOKUP($C180,ROP200F!$C$6:$O$994,12,FALSE)</f>
        <v>142758</v>
      </c>
      <c r="AJ180" s="63">
        <f>VLOOKUP($C180,'ROP100'!$B$6:$P$565,14,FALSE)</f>
        <v>100000</v>
      </c>
      <c r="AK180" s="63">
        <f t="shared" si="41"/>
        <v>106880</v>
      </c>
      <c r="AL180" s="63">
        <f>VLOOKUP($C180,ROP200F!$C$6:$O$994,13,FALSE)</f>
        <v>216506</v>
      </c>
      <c r="AM180" s="63">
        <f>VLOOKUP($C180,'ROP100'!$B$6:$P$565,15,FALSE)</f>
        <v>200000</v>
      </c>
      <c r="AN180" s="63">
        <f t="shared" si="42"/>
        <v>90374</v>
      </c>
      <c r="AO180" s="58">
        <f t="shared" si="43"/>
        <v>1258680</v>
      </c>
      <c r="AP180" s="58">
        <f t="shared" si="44"/>
        <v>1300000</v>
      </c>
    </row>
    <row r="181" spans="1:42" hidden="1" x14ac:dyDescent="0.35">
      <c r="A181" s="64">
        <f t="shared" si="45"/>
        <v>173</v>
      </c>
      <c r="B181" s="65" t="s">
        <v>1337</v>
      </c>
      <c r="C181" s="65" t="s">
        <v>1338</v>
      </c>
      <c r="D181" s="66">
        <f>VLOOKUP($C181,'End Stock 2024'!$B$7:$C$1030,2,FALSE)</f>
        <v>2971</v>
      </c>
      <c r="E181" s="63">
        <f>VLOOKUP($C181,ROP200F!$C$6:$O$994,2,FALSE)</f>
        <v>0</v>
      </c>
      <c r="F181" s="63">
        <f>VLOOKUP($C181,'ROP100'!$B$6:$P$565,4,FALSE)</f>
        <v>0</v>
      </c>
      <c r="G181" s="63">
        <f t="shared" si="31"/>
        <v>2971</v>
      </c>
      <c r="H181" s="63">
        <f>VLOOKUP($C181,ROP200F!$C$6:$O$994,3,FALSE)</f>
        <v>86</v>
      </c>
      <c r="I181" s="63">
        <f>VLOOKUP($C181,'ROP100'!$B$6:$P$565,5,FALSE)</f>
        <v>10000</v>
      </c>
      <c r="J181" s="63">
        <f t="shared" si="32"/>
        <v>12885</v>
      </c>
      <c r="K181" s="63">
        <f>VLOOKUP($C181,ROP200F!$C$6:$O$994,4,FALSE)</f>
        <v>86</v>
      </c>
      <c r="L181" s="63">
        <f>VLOOKUP($C181,'ROP100'!$B$6:$P$565,6,FALSE)</f>
        <v>0</v>
      </c>
      <c r="M181" s="63">
        <f t="shared" si="33"/>
        <v>12799</v>
      </c>
      <c r="N181" s="63">
        <f>VLOOKUP($C181,ROP200F!$C$6:$O$994,5,FALSE)</f>
        <v>86</v>
      </c>
      <c r="O181" s="63">
        <f>VLOOKUP($C181,'ROP100'!$B$6:$P$565,7,FALSE)</f>
        <v>0</v>
      </c>
      <c r="P181" s="63">
        <f t="shared" si="34"/>
        <v>12713</v>
      </c>
      <c r="Q181" s="63">
        <f>VLOOKUP($C181,ROP200F!$C$6:$O$994,6,FALSE)</f>
        <v>86</v>
      </c>
      <c r="R181" s="63">
        <f>VLOOKUP($C181,'ROP100'!$B$6:$P$565,8,FALSE)</f>
        <v>0</v>
      </c>
      <c r="S181" s="63">
        <f t="shared" si="35"/>
        <v>12627</v>
      </c>
      <c r="T181" s="63">
        <f>VLOOKUP($C181,ROP200F!$C$6:$O$994,7,FALSE)</f>
        <v>86</v>
      </c>
      <c r="U181" s="63">
        <f>VLOOKUP($C181,'ROP100'!$B$6:$P$565,9,FALSE)</f>
        <v>0</v>
      </c>
      <c r="V181" s="63">
        <f t="shared" si="36"/>
        <v>12541</v>
      </c>
      <c r="W181" s="63">
        <f>VLOOKUP($C181,ROP200F!$C$6:$O$994,8,FALSE)</f>
        <v>172</v>
      </c>
      <c r="X181" s="63">
        <f>VLOOKUP($C181,'ROP100'!$B$6:$P$565,10,FALSE)</f>
        <v>0</v>
      </c>
      <c r="Y181" s="63">
        <f t="shared" si="37"/>
        <v>12369</v>
      </c>
      <c r="Z181" s="63">
        <f>VLOOKUP($C181,ROP200F!$C$6:$O$994,9,FALSE)</f>
        <v>172</v>
      </c>
      <c r="AA181" s="63">
        <f>VLOOKUP($C181,'ROP100'!$B$6:$P$565,11,FALSE)</f>
        <v>0</v>
      </c>
      <c r="AB181" s="63">
        <f t="shared" si="38"/>
        <v>12197</v>
      </c>
      <c r="AC181" s="63">
        <f>VLOOKUP($C181,ROP200F!$C$6:$O$994,10,FALSE)</f>
        <v>0</v>
      </c>
      <c r="AD181" s="63">
        <f>VLOOKUP($C181,'ROP100'!$B$6:$P$565,12,FALSE)</f>
        <v>0</v>
      </c>
      <c r="AE181" s="63">
        <f t="shared" si="39"/>
        <v>12197</v>
      </c>
      <c r="AF181" s="63">
        <f>VLOOKUP($C181,ROP200F!$C$6:$O$994,11,FALSE)</f>
        <v>172</v>
      </c>
      <c r="AG181" s="63">
        <f>VLOOKUP($C181,'ROP100'!$B$6:$P$565,13,FALSE)</f>
        <v>0</v>
      </c>
      <c r="AH181" s="63">
        <f t="shared" si="40"/>
        <v>12025</v>
      </c>
      <c r="AI181" s="63">
        <f>VLOOKUP($C181,ROP200F!$C$6:$O$994,12,FALSE)</f>
        <v>172</v>
      </c>
      <c r="AJ181" s="63">
        <f>VLOOKUP($C181,'ROP100'!$B$6:$P$565,14,FALSE)</f>
        <v>0</v>
      </c>
      <c r="AK181" s="63">
        <f t="shared" si="41"/>
        <v>11853</v>
      </c>
      <c r="AL181" s="63">
        <f>VLOOKUP($C181,ROP200F!$C$6:$O$994,13,FALSE)</f>
        <v>86</v>
      </c>
      <c r="AM181" s="63">
        <f>VLOOKUP($C181,'ROP100'!$B$6:$P$565,15,FALSE)</f>
        <v>0</v>
      </c>
      <c r="AN181" s="63">
        <f t="shared" si="42"/>
        <v>11767</v>
      </c>
      <c r="AO181" s="58">
        <f t="shared" si="43"/>
        <v>1204</v>
      </c>
      <c r="AP181" s="58">
        <f t="shared" si="44"/>
        <v>10000</v>
      </c>
    </row>
    <row r="182" spans="1:42" hidden="1" x14ac:dyDescent="0.35">
      <c r="A182" s="64">
        <f t="shared" si="45"/>
        <v>174</v>
      </c>
      <c r="B182" s="65" t="s">
        <v>1339</v>
      </c>
      <c r="C182" s="65" t="s">
        <v>1340</v>
      </c>
      <c r="D182" s="66">
        <f>VLOOKUP($C182,'End Stock 2024'!$B$7:$C$1030,2,FALSE)</f>
        <v>100</v>
      </c>
      <c r="E182" s="63">
        <f>VLOOKUP($C182,ROP200F!$C$6:$O$994,2,FALSE)</f>
        <v>6</v>
      </c>
      <c r="F182" s="63">
        <f>VLOOKUP($C182,'ROP100'!$B$6:$P$565,4,FALSE)</f>
        <v>0</v>
      </c>
      <c r="G182" s="63">
        <f t="shared" si="31"/>
        <v>94</v>
      </c>
      <c r="H182" s="63">
        <f>VLOOKUP($C182,ROP200F!$C$6:$O$994,3,FALSE)</f>
        <v>0</v>
      </c>
      <c r="I182" s="63">
        <f>VLOOKUP($C182,'ROP100'!$B$6:$P$565,5,FALSE)</f>
        <v>0</v>
      </c>
      <c r="J182" s="63">
        <f t="shared" si="32"/>
        <v>94</v>
      </c>
      <c r="K182" s="63">
        <f>VLOOKUP($C182,ROP200F!$C$6:$O$994,4,FALSE)</f>
        <v>0</v>
      </c>
      <c r="L182" s="63">
        <f>VLOOKUP($C182,'ROP100'!$B$6:$P$565,6,FALSE)</f>
        <v>0</v>
      </c>
      <c r="M182" s="63">
        <f t="shared" si="33"/>
        <v>94</v>
      </c>
      <c r="N182" s="63">
        <f>VLOOKUP($C182,ROP200F!$C$6:$O$994,5,FALSE)</f>
        <v>0</v>
      </c>
      <c r="O182" s="63">
        <f>VLOOKUP($C182,'ROP100'!$B$6:$P$565,7,FALSE)</f>
        <v>0</v>
      </c>
      <c r="P182" s="63">
        <f t="shared" si="34"/>
        <v>94</v>
      </c>
      <c r="Q182" s="63">
        <f>VLOOKUP($C182,ROP200F!$C$6:$O$994,6,FALSE)</f>
        <v>0</v>
      </c>
      <c r="R182" s="63">
        <f>VLOOKUP($C182,'ROP100'!$B$6:$P$565,8,FALSE)</f>
        <v>0</v>
      </c>
      <c r="S182" s="63">
        <f t="shared" si="35"/>
        <v>94</v>
      </c>
      <c r="T182" s="63">
        <f>VLOOKUP($C182,ROP200F!$C$6:$O$994,7,FALSE)</f>
        <v>0</v>
      </c>
      <c r="U182" s="63">
        <f>VLOOKUP($C182,'ROP100'!$B$6:$P$565,9,FALSE)</f>
        <v>0</v>
      </c>
      <c r="V182" s="63">
        <f t="shared" si="36"/>
        <v>94</v>
      </c>
      <c r="W182" s="63">
        <f>VLOOKUP($C182,ROP200F!$C$6:$O$994,8,FALSE)</f>
        <v>4</v>
      </c>
      <c r="X182" s="63">
        <f>VLOOKUP($C182,'ROP100'!$B$6:$P$565,10,FALSE)</f>
        <v>0</v>
      </c>
      <c r="Y182" s="63">
        <f t="shared" si="37"/>
        <v>90</v>
      </c>
      <c r="Z182" s="63">
        <f>VLOOKUP($C182,ROP200F!$C$6:$O$994,9,FALSE)</f>
        <v>0</v>
      </c>
      <c r="AA182" s="63">
        <f>VLOOKUP($C182,'ROP100'!$B$6:$P$565,11,FALSE)</f>
        <v>0</v>
      </c>
      <c r="AB182" s="63">
        <f t="shared" si="38"/>
        <v>90</v>
      </c>
      <c r="AC182" s="63">
        <f>VLOOKUP($C182,ROP200F!$C$6:$O$994,10,FALSE)</f>
        <v>0</v>
      </c>
      <c r="AD182" s="63">
        <f>VLOOKUP($C182,'ROP100'!$B$6:$P$565,12,FALSE)</f>
        <v>0</v>
      </c>
      <c r="AE182" s="63">
        <f t="shared" si="39"/>
        <v>90</v>
      </c>
      <c r="AF182" s="63">
        <f>VLOOKUP($C182,ROP200F!$C$6:$O$994,11,FALSE)</f>
        <v>0</v>
      </c>
      <c r="AG182" s="63">
        <f>VLOOKUP($C182,'ROP100'!$B$6:$P$565,13,FALSE)</f>
        <v>0</v>
      </c>
      <c r="AH182" s="63">
        <f t="shared" si="40"/>
        <v>90</v>
      </c>
      <c r="AI182" s="63">
        <f>VLOOKUP($C182,ROP200F!$C$6:$O$994,12,FALSE)</f>
        <v>0</v>
      </c>
      <c r="AJ182" s="63">
        <f>VLOOKUP($C182,'ROP100'!$B$6:$P$565,14,FALSE)</f>
        <v>0</v>
      </c>
      <c r="AK182" s="63">
        <f t="shared" si="41"/>
        <v>90</v>
      </c>
      <c r="AL182" s="63">
        <f>VLOOKUP($C182,ROP200F!$C$6:$O$994,13,FALSE)</f>
        <v>0</v>
      </c>
      <c r="AM182" s="63">
        <f>VLOOKUP($C182,'ROP100'!$B$6:$P$565,15,FALSE)</f>
        <v>0</v>
      </c>
      <c r="AN182" s="63">
        <f t="shared" si="42"/>
        <v>90</v>
      </c>
      <c r="AO182" s="58">
        <f t="shared" si="43"/>
        <v>10</v>
      </c>
      <c r="AP182" s="58">
        <f t="shared" si="44"/>
        <v>0</v>
      </c>
    </row>
    <row r="183" spans="1:42" hidden="1" x14ac:dyDescent="0.35">
      <c r="A183" s="64">
        <f t="shared" si="45"/>
        <v>175</v>
      </c>
      <c r="B183" s="65" t="s">
        <v>177</v>
      </c>
      <c r="C183" s="65" t="s">
        <v>178</v>
      </c>
      <c r="D183" s="66">
        <f>VLOOKUP($C183,'End Stock 2024'!$B$7:$C$1030,2,FALSE)</f>
        <v>100</v>
      </c>
      <c r="E183" s="63">
        <f>VLOOKUP($C183,ROP200F!$C$6:$O$994,2,FALSE)</f>
        <v>0</v>
      </c>
      <c r="F183" s="63">
        <f>VLOOKUP($C183,'ROP100'!$B$6:$P$565,4,FALSE)</f>
        <v>0</v>
      </c>
      <c r="G183" s="63">
        <f t="shared" si="31"/>
        <v>100</v>
      </c>
      <c r="H183" s="63">
        <f>VLOOKUP($C183,ROP200F!$C$6:$O$994,3,FALSE)</f>
        <v>0</v>
      </c>
      <c r="I183" s="63">
        <f>VLOOKUP($C183,'ROP100'!$B$6:$P$565,5,FALSE)</f>
        <v>0</v>
      </c>
      <c r="J183" s="63">
        <f t="shared" si="32"/>
        <v>100</v>
      </c>
      <c r="K183" s="63">
        <f>VLOOKUP($C183,ROP200F!$C$6:$O$994,4,FALSE)</f>
        <v>0</v>
      </c>
      <c r="L183" s="63">
        <f>VLOOKUP($C183,'ROP100'!$B$6:$P$565,6,FALSE)</f>
        <v>0</v>
      </c>
      <c r="M183" s="63">
        <f t="shared" si="33"/>
        <v>100</v>
      </c>
      <c r="N183" s="63">
        <f>VLOOKUP($C183,ROP200F!$C$6:$O$994,5,FALSE)</f>
        <v>12</v>
      </c>
      <c r="O183" s="63">
        <f>VLOOKUP($C183,'ROP100'!$B$6:$P$565,7,FALSE)</f>
        <v>0</v>
      </c>
      <c r="P183" s="63">
        <f t="shared" si="34"/>
        <v>88</v>
      </c>
      <c r="Q183" s="63">
        <f>VLOOKUP($C183,ROP200F!$C$6:$O$994,6,FALSE)</f>
        <v>0</v>
      </c>
      <c r="R183" s="63">
        <f>VLOOKUP($C183,'ROP100'!$B$6:$P$565,8,FALSE)</f>
        <v>0</v>
      </c>
      <c r="S183" s="63">
        <f t="shared" si="35"/>
        <v>88</v>
      </c>
      <c r="T183" s="63">
        <f>VLOOKUP($C183,ROP200F!$C$6:$O$994,7,FALSE)</f>
        <v>0</v>
      </c>
      <c r="U183" s="63">
        <f>VLOOKUP($C183,'ROP100'!$B$6:$P$565,9,FALSE)</f>
        <v>0</v>
      </c>
      <c r="V183" s="63">
        <f t="shared" si="36"/>
        <v>88</v>
      </c>
      <c r="W183" s="63">
        <f>VLOOKUP($C183,ROP200F!$C$6:$O$994,8,FALSE)</f>
        <v>0</v>
      </c>
      <c r="X183" s="63">
        <f>VLOOKUP($C183,'ROP100'!$B$6:$P$565,10,FALSE)</f>
        <v>0</v>
      </c>
      <c r="Y183" s="63">
        <f t="shared" si="37"/>
        <v>88</v>
      </c>
      <c r="Z183" s="63">
        <f>VLOOKUP($C183,ROP200F!$C$6:$O$994,9,FALSE)</f>
        <v>12</v>
      </c>
      <c r="AA183" s="63">
        <f>VLOOKUP($C183,'ROP100'!$B$6:$P$565,11,FALSE)</f>
        <v>0</v>
      </c>
      <c r="AB183" s="63">
        <f t="shared" si="38"/>
        <v>76</v>
      </c>
      <c r="AC183" s="63">
        <f>VLOOKUP($C183,ROP200F!$C$6:$O$994,10,FALSE)</f>
        <v>0</v>
      </c>
      <c r="AD183" s="63">
        <f>VLOOKUP($C183,'ROP100'!$B$6:$P$565,12,FALSE)</f>
        <v>0</v>
      </c>
      <c r="AE183" s="63">
        <f t="shared" si="39"/>
        <v>76</v>
      </c>
      <c r="AF183" s="63">
        <f>VLOOKUP($C183,ROP200F!$C$6:$O$994,11,FALSE)</f>
        <v>0</v>
      </c>
      <c r="AG183" s="63">
        <f>VLOOKUP($C183,'ROP100'!$B$6:$P$565,13,FALSE)</f>
        <v>0</v>
      </c>
      <c r="AH183" s="63">
        <f t="shared" si="40"/>
        <v>76</v>
      </c>
      <c r="AI183" s="63">
        <f>VLOOKUP($C183,ROP200F!$C$6:$O$994,12,FALSE)</f>
        <v>0</v>
      </c>
      <c r="AJ183" s="63">
        <f>VLOOKUP($C183,'ROP100'!$B$6:$P$565,14,FALSE)</f>
        <v>0</v>
      </c>
      <c r="AK183" s="63">
        <f t="shared" si="41"/>
        <v>76</v>
      </c>
      <c r="AL183" s="63">
        <f>VLOOKUP($C183,ROP200F!$C$6:$O$994,13,FALSE)</f>
        <v>8</v>
      </c>
      <c r="AM183" s="63">
        <f>VLOOKUP($C183,'ROP100'!$B$6:$P$565,15,FALSE)</f>
        <v>0</v>
      </c>
      <c r="AN183" s="63">
        <f t="shared" si="42"/>
        <v>68</v>
      </c>
      <c r="AO183" s="58">
        <f t="shared" si="43"/>
        <v>32</v>
      </c>
      <c r="AP183" s="58">
        <f t="shared" si="44"/>
        <v>0</v>
      </c>
    </row>
    <row r="184" spans="1:42" hidden="1" x14ac:dyDescent="0.35">
      <c r="A184" s="64">
        <f t="shared" si="45"/>
        <v>176</v>
      </c>
      <c r="B184" s="65" t="s">
        <v>179</v>
      </c>
      <c r="C184" s="65" t="s">
        <v>180</v>
      </c>
      <c r="D184" s="66">
        <f>VLOOKUP($C184,'End Stock 2024'!$B$7:$C$1030,2,FALSE)</f>
        <v>1314</v>
      </c>
      <c r="E184" s="63">
        <f>VLOOKUP($C184,ROP200F!$C$6:$O$994,2,FALSE)</f>
        <v>0</v>
      </c>
      <c r="F184" s="63">
        <f>VLOOKUP($C184,'ROP100'!$B$6:$P$565,4,FALSE)</f>
        <v>0</v>
      </c>
      <c r="G184" s="63">
        <f t="shared" si="31"/>
        <v>1314</v>
      </c>
      <c r="H184" s="63">
        <f>VLOOKUP($C184,ROP200F!$C$6:$O$994,3,FALSE)</f>
        <v>0</v>
      </c>
      <c r="I184" s="63">
        <f>VLOOKUP($C184,'ROP100'!$B$6:$P$565,5,FALSE)</f>
        <v>0</v>
      </c>
      <c r="J184" s="63">
        <f t="shared" si="32"/>
        <v>1314</v>
      </c>
      <c r="K184" s="63">
        <f>VLOOKUP($C184,ROP200F!$C$6:$O$994,4,FALSE)</f>
        <v>0</v>
      </c>
      <c r="L184" s="63">
        <f>VLOOKUP($C184,'ROP100'!$B$6:$P$565,6,FALSE)</f>
        <v>0</v>
      </c>
      <c r="M184" s="63">
        <f t="shared" si="33"/>
        <v>1314</v>
      </c>
      <c r="N184" s="63">
        <f>VLOOKUP($C184,ROP200F!$C$6:$O$994,5,FALSE)</f>
        <v>914</v>
      </c>
      <c r="O184" s="63">
        <f>VLOOKUP($C184,'ROP100'!$B$6:$P$565,7,FALSE)</f>
        <v>1000</v>
      </c>
      <c r="P184" s="63">
        <f t="shared" si="34"/>
        <v>1400</v>
      </c>
      <c r="Q184" s="63">
        <f>VLOOKUP($C184,ROP200F!$C$6:$O$994,6,FALSE)</f>
        <v>0</v>
      </c>
      <c r="R184" s="63">
        <f>VLOOKUP($C184,'ROP100'!$B$6:$P$565,8,FALSE)</f>
        <v>0</v>
      </c>
      <c r="S184" s="63">
        <f t="shared" si="35"/>
        <v>1400</v>
      </c>
      <c r="T184" s="63">
        <f>VLOOKUP($C184,ROP200F!$C$6:$O$994,7,FALSE)</f>
        <v>0</v>
      </c>
      <c r="U184" s="63">
        <f>VLOOKUP($C184,'ROP100'!$B$6:$P$565,9,FALSE)</f>
        <v>0</v>
      </c>
      <c r="V184" s="63">
        <f t="shared" si="36"/>
        <v>1400</v>
      </c>
      <c r="W184" s="63">
        <f>VLOOKUP($C184,ROP200F!$C$6:$O$994,8,FALSE)</f>
        <v>0</v>
      </c>
      <c r="X184" s="63">
        <f>VLOOKUP($C184,'ROP100'!$B$6:$P$565,10,FALSE)</f>
        <v>0</v>
      </c>
      <c r="Y184" s="63">
        <f t="shared" si="37"/>
        <v>1400</v>
      </c>
      <c r="Z184" s="63">
        <f>VLOOKUP($C184,ROP200F!$C$6:$O$994,9,FALSE)</f>
        <v>0</v>
      </c>
      <c r="AA184" s="63">
        <f>VLOOKUP($C184,'ROP100'!$B$6:$P$565,11,FALSE)</f>
        <v>0</v>
      </c>
      <c r="AB184" s="63">
        <f t="shared" si="38"/>
        <v>1400</v>
      </c>
      <c r="AC184" s="63">
        <f>VLOOKUP($C184,ROP200F!$C$6:$O$994,10,FALSE)</f>
        <v>0</v>
      </c>
      <c r="AD184" s="63">
        <f>VLOOKUP($C184,'ROP100'!$B$6:$P$565,12,FALSE)</f>
        <v>0</v>
      </c>
      <c r="AE184" s="63">
        <f t="shared" si="39"/>
        <v>1400</v>
      </c>
      <c r="AF184" s="63">
        <f>VLOOKUP($C184,ROP200F!$C$6:$O$994,11,FALSE)</f>
        <v>82</v>
      </c>
      <c r="AG184" s="63">
        <f>VLOOKUP($C184,'ROP100'!$B$6:$P$565,13,FALSE)</f>
        <v>0</v>
      </c>
      <c r="AH184" s="63">
        <f t="shared" si="40"/>
        <v>1318</v>
      </c>
      <c r="AI184" s="63">
        <f>VLOOKUP($C184,ROP200F!$C$6:$O$994,12,FALSE)</f>
        <v>0</v>
      </c>
      <c r="AJ184" s="63">
        <f>VLOOKUP($C184,'ROP100'!$B$6:$P$565,14,FALSE)</f>
        <v>0</v>
      </c>
      <c r="AK184" s="63">
        <f t="shared" si="41"/>
        <v>1318</v>
      </c>
      <c r="AL184" s="63">
        <f>VLOOKUP($C184,ROP200F!$C$6:$O$994,13,FALSE)</f>
        <v>0</v>
      </c>
      <c r="AM184" s="63">
        <f>VLOOKUP($C184,'ROP100'!$B$6:$P$565,15,FALSE)</f>
        <v>0</v>
      </c>
      <c r="AN184" s="63">
        <f t="shared" si="42"/>
        <v>1318</v>
      </c>
      <c r="AO184" s="58">
        <f t="shared" si="43"/>
        <v>996</v>
      </c>
      <c r="AP184" s="58">
        <f t="shared" si="44"/>
        <v>1000</v>
      </c>
    </row>
    <row r="185" spans="1:42" hidden="1" x14ac:dyDescent="0.35">
      <c r="A185" s="64">
        <f t="shared" si="45"/>
        <v>177</v>
      </c>
      <c r="B185" s="65" t="s">
        <v>181</v>
      </c>
      <c r="C185" s="65" t="s">
        <v>182</v>
      </c>
      <c r="D185" s="66">
        <f>VLOOKUP($C185,'End Stock 2024'!$B$7:$C$1030,2,FALSE)</f>
        <v>49930</v>
      </c>
      <c r="E185" s="63">
        <f>VLOOKUP($C185,ROP200F!$C$6:$O$994,2,FALSE)</f>
        <v>804</v>
      </c>
      <c r="F185" s="63">
        <f>VLOOKUP($C185,'ROP100'!$B$6:$P$565,4,FALSE)</f>
        <v>0</v>
      </c>
      <c r="G185" s="63">
        <f t="shared" si="31"/>
        <v>49126</v>
      </c>
      <c r="H185" s="63">
        <f>VLOOKUP($C185,ROP200F!$C$6:$O$994,3,FALSE)</f>
        <v>0</v>
      </c>
      <c r="I185" s="63">
        <f>VLOOKUP($C185,'ROP100'!$B$6:$P$565,5,FALSE)</f>
        <v>0</v>
      </c>
      <c r="J185" s="63">
        <f t="shared" si="32"/>
        <v>49126</v>
      </c>
      <c r="K185" s="63">
        <f>VLOOKUP($C185,ROP200F!$C$6:$O$994,4,FALSE)</f>
        <v>804</v>
      </c>
      <c r="L185" s="63">
        <f>VLOOKUP($C185,'ROP100'!$B$6:$P$565,6,FALSE)</f>
        <v>0</v>
      </c>
      <c r="M185" s="63">
        <f t="shared" si="33"/>
        <v>48322</v>
      </c>
      <c r="N185" s="63">
        <f>VLOOKUP($C185,ROP200F!$C$6:$O$994,5,FALSE)</f>
        <v>0</v>
      </c>
      <c r="O185" s="63">
        <f>VLOOKUP($C185,'ROP100'!$B$6:$P$565,7,FALSE)</f>
        <v>0</v>
      </c>
      <c r="P185" s="63">
        <f t="shared" si="34"/>
        <v>48322</v>
      </c>
      <c r="Q185" s="63">
        <f>VLOOKUP($C185,ROP200F!$C$6:$O$994,6,FALSE)</f>
        <v>804</v>
      </c>
      <c r="R185" s="63">
        <f>VLOOKUP($C185,'ROP100'!$B$6:$P$565,8,FALSE)</f>
        <v>0</v>
      </c>
      <c r="S185" s="63">
        <f t="shared" si="35"/>
        <v>47518</v>
      </c>
      <c r="T185" s="63">
        <f>VLOOKUP($C185,ROP200F!$C$6:$O$994,7,FALSE)</f>
        <v>0</v>
      </c>
      <c r="U185" s="63">
        <f>VLOOKUP($C185,'ROP100'!$B$6:$P$565,9,FALSE)</f>
        <v>0</v>
      </c>
      <c r="V185" s="63">
        <f t="shared" si="36"/>
        <v>47518</v>
      </c>
      <c r="W185" s="63">
        <f>VLOOKUP($C185,ROP200F!$C$6:$O$994,8,FALSE)</f>
        <v>804</v>
      </c>
      <c r="X185" s="63">
        <f>VLOOKUP($C185,'ROP100'!$B$6:$P$565,10,FALSE)</f>
        <v>0</v>
      </c>
      <c r="Y185" s="63">
        <f t="shared" si="37"/>
        <v>46714</v>
      </c>
      <c r="Z185" s="63">
        <f>VLOOKUP($C185,ROP200F!$C$6:$O$994,9,FALSE)</f>
        <v>0</v>
      </c>
      <c r="AA185" s="63">
        <f>VLOOKUP($C185,'ROP100'!$B$6:$P$565,11,FALSE)</f>
        <v>0</v>
      </c>
      <c r="AB185" s="63">
        <f t="shared" si="38"/>
        <v>46714</v>
      </c>
      <c r="AC185" s="63">
        <f>VLOOKUP($C185,ROP200F!$C$6:$O$994,10,FALSE)</f>
        <v>0</v>
      </c>
      <c r="AD185" s="63">
        <f>VLOOKUP($C185,'ROP100'!$B$6:$P$565,12,FALSE)</f>
        <v>0</v>
      </c>
      <c r="AE185" s="63">
        <f t="shared" si="39"/>
        <v>46714</v>
      </c>
      <c r="AF185" s="63">
        <f>VLOOKUP($C185,ROP200F!$C$6:$O$994,11,FALSE)</f>
        <v>804</v>
      </c>
      <c r="AG185" s="63">
        <f>VLOOKUP($C185,'ROP100'!$B$6:$P$565,13,FALSE)</f>
        <v>0</v>
      </c>
      <c r="AH185" s="63">
        <f t="shared" si="40"/>
        <v>45910</v>
      </c>
      <c r="AI185" s="63">
        <f>VLOOKUP($C185,ROP200F!$C$6:$O$994,12,FALSE)</f>
        <v>0</v>
      </c>
      <c r="AJ185" s="63">
        <f>VLOOKUP($C185,'ROP100'!$B$6:$P$565,14,FALSE)</f>
        <v>0</v>
      </c>
      <c r="AK185" s="63">
        <f t="shared" si="41"/>
        <v>45910</v>
      </c>
      <c r="AL185" s="63">
        <f>VLOOKUP($C185,ROP200F!$C$6:$O$994,13,FALSE)</f>
        <v>0</v>
      </c>
      <c r="AM185" s="63">
        <f>VLOOKUP($C185,'ROP100'!$B$6:$P$565,15,FALSE)</f>
        <v>0</v>
      </c>
      <c r="AN185" s="63">
        <f t="shared" si="42"/>
        <v>45910</v>
      </c>
      <c r="AO185" s="58">
        <f t="shared" si="43"/>
        <v>4020</v>
      </c>
      <c r="AP185" s="58">
        <f t="shared" si="44"/>
        <v>0</v>
      </c>
    </row>
    <row r="186" spans="1:42" hidden="1" x14ac:dyDescent="0.35">
      <c r="A186" s="64">
        <f t="shared" si="45"/>
        <v>178</v>
      </c>
      <c r="B186" s="65" t="s">
        <v>183</v>
      </c>
      <c r="C186" s="65" t="s">
        <v>184</v>
      </c>
      <c r="D186" s="66">
        <f>VLOOKUP($C186,'End Stock 2024'!$B$7:$C$1030,2,FALSE)</f>
        <v>920</v>
      </c>
      <c r="E186" s="63">
        <f>VLOOKUP($C186,ROP200F!$C$6:$O$994,2,FALSE)</f>
        <v>0</v>
      </c>
      <c r="F186" s="63">
        <f>VLOOKUP($C186,'ROP100'!$B$6:$P$565,4,FALSE)</f>
        <v>0</v>
      </c>
      <c r="G186" s="63">
        <f t="shared" si="31"/>
        <v>920</v>
      </c>
      <c r="H186" s="63">
        <f>VLOOKUP($C186,ROP200F!$C$6:$O$994,3,FALSE)</f>
        <v>721</v>
      </c>
      <c r="I186" s="63">
        <f>VLOOKUP($C186,'ROP100'!$B$6:$P$565,5,FALSE)</f>
        <v>2500</v>
      </c>
      <c r="J186" s="63">
        <f t="shared" si="32"/>
        <v>2699</v>
      </c>
      <c r="K186" s="63">
        <f>VLOOKUP($C186,ROP200F!$C$6:$O$994,4,FALSE)</f>
        <v>0</v>
      </c>
      <c r="L186" s="63">
        <f>VLOOKUP($C186,'ROP100'!$B$6:$P$565,6,FALSE)</f>
        <v>0</v>
      </c>
      <c r="M186" s="63">
        <f t="shared" si="33"/>
        <v>2699</v>
      </c>
      <c r="N186" s="63">
        <f>VLOOKUP($C186,ROP200F!$C$6:$O$994,5,FALSE)</f>
        <v>0</v>
      </c>
      <c r="O186" s="63">
        <f>VLOOKUP($C186,'ROP100'!$B$6:$P$565,7,FALSE)</f>
        <v>0</v>
      </c>
      <c r="P186" s="63">
        <f t="shared" si="34"/>
        <v>2699</v>
      </c>
      <c r="Q186" s="63">
        <f>VLOOKUP($C186,ROP200F!$C$6:$O$994,6,FALSE)</f>
        <v>0</v>
      </c>
      <c r="R186" s="63">
        <f>VLOOKUP($C186,'ROP100'!$B$6:$P$565,8,FALSE)</f>
        <v>0</v>
      </c>
      <c r="S186" s="63">
        <f t="shared" si="35"/>
        <v>2699</v>
      </c>
      <c r="T186" s="63">
        <f>VLOOKUP($C186,ROP200F!$C$6:$O$994,7,FALSE)</f>
        <v>787</v>
      </c>
      <c r="U186" s="63">
        <f>VLOOKUP($C186,'ROP100'!$B$6:$P$565,9,FALSE)</f>
        <v>0</v>
      </c>
      <c r="V186" s="63">
        <f t="shared" si="36"/>
        <v>1912</v>
      </c>
      <c r="W186" s="63">
        <f>VLOOKUP($C186,ROP200F!$C$6:$O$994,8,FALSE)</f>
        <v>0</v>
      </c>
      <c r="X186" s="63">
        <f>VLOOKUP($C186,'ROP100'!$B$6:$P$565,10,FALSE)</f>
        <v>0</v>
      </c>
      <c r="Y186" s="63">
        <f t="shared" si="37"/>
        <v>1912</v>
      </c>
      <c r="Z186" s="63">
        <f>VLOOKUP($C186,ROP200F!$C$6:$O$994,9,FALSE)</f>
        <v>0</v>
      </c>
      <c r="AA186" s="63">
        <f>VLOOKUP($C186,'ROP100'!$B$6:$P$565,11,FALSE)</f>
        <v>0</v>
      </c>
      <c r="AB186" s="63">
        <f t="shared" si="38"/>
        <v>1912</v>
      </c>
      <c r="AC186" s="63">
        <f>VLOOKUP($C186,ROP200F!$C$6:$O$994,10,FALSE)</f>
        <v>0</v>
      </c>
      <c r="AD186" s="63">
        <f>VLOOKUP($C186,'ROP100'!$B$6:$P$565,12,FALSE)</f>
        <v>0</v>
      </c>
      <c r="AE186" s="63">
        <f t="shared" si="39"/>
        <v>1912</v>
      </c>
      <c r="AF186" s="63">
        <f>VLOOKUP($C186,ROP200F!$C$6:$O$994,11,FALSE)</f>
        <v>824</v>
      </c>
      <c r="AG186" s="63">
        <f>VLOOKUP($C186,'ROP100'!$B$6:$P$565,13,FALSE)</f>
        <v>0</v>
      </c>
      <c r="AH186" s="63">
        <f t="shared" si="40"/>
        <v>1088</v>
      </c>
      <c r="AI186" s="63">
        <f>VLOOKUP($C186,ROP200F!$C$6:$O$994,12,FALSE)</f>
        <v>0</v>
      </c>
      <c r="AJ186" s="63">
        <f>VLOOKUP($C186,'ROP100'!$B$6:$P$565,14,FALSE)</f>
        <v>0</v>
      </c>
      <c r="AK186" s="63">
        <f t="shared" si="41"/>
        <v>1088</v>
      </c>
      <c r="AL186" s="63">
        <f>VLOOKUP($C186,ROP200F!$C$6:$O$994,13,FALSE)</f>
        <v>0</v>
      </c>
      <c r="AM186" s="63">
        <f>VLOOKUP($C186,'ROP100'!$B$6:$P$565,15,FALSE)</f>
        <v>0</v>
      </c>
      <c r="AN186" s="63">
        <f t="shared" si="42"/>
        <v>1088</v>
      </c>
      <c r="AO186" s="58">
        <f t="shared" si="43"/>
        <v>2332</v>
      </c>
      <c r="AP186" s="58">
        <f t="shared" si="44"/>
        <v>2500</v>
      </c>
    </row>
    <row r="187" spans="1:42" hidden="1" x14ac:dyDescent="0.35">
      <c r="A187" s="64">
        <f t="shared" si="45"/>
        <v>179</v>
      </c>
      <c r="B187" s="65" t="s">
        <v>1976</v>
      </c>
      <c r="C187" s="65" t="s">
        <v>1977</v>
      </c>
      <c r="D187" s="66">
        <f>VLOOKUP($C187,'End Stock 2024'!$B$7:$C$1030,2,FALSE)</f>
        <v>1880</v>
      </c>
      <c r="E187" s="63">
        <f>VLOOKUP($C187,ROP200F!$C$6:$O$994,2,FALSE)</f>
        <v>0</v>
      </c>
      <c r="F187" s="63">
        <f>VLOOKUP($C187,'ROP100'!$B$6:$P$565,4,FALSE)</f>
        <v>0</v>
      </c>
      <c r="G187" s="63">
        <f t="shared" si="31"/>
        <v>1880</v>
      </c>
      <c r="H187" s="63">
        <f>VLOOKUP($C187,ROP200F!$C$6:$O$994,3,FALSE)</f>
        <v>0</v>
      </c>
      <c r="I187" s="63">
        <f>VLOOKUP($C187,'ROP100'!$B$6:$P$565,5,FALSE)</f>
        <v>0</v>
      </c>
      <c r="J187" s="63">
        <f t="shared" si="32"/>
        <v>1880</v>
      </c>
      <c r="K187" s="63">
        <f>VLOOKUP($C187,ROP200F!$C$6:$O$994,4,FALSE)</f>
        <v>0</v>
      </c>
      <c r="L187" s="63">
        <f>VLOOKUP($C187,'ROP100'!$B$6:$P$565,6,FALSE)</f>
        <v>0</v>
      </c>
      <c r="M187" s="63">
        <f t="shared" si="33"/>
        <v>1880</v>
      </c>
      <c r="N187" s="63">
        <f>VLOOKUP($C187,ROP200F!$C$6:$O$994,5,FALSE)</f>
        <v>0</v>
      </c>
      <c r="O187" s="63">
        <f>VLOOKUP($C187,'ROP100'!$B$6:$P$565,7,FALSE)</f>
        <v>0</v>
      </c>
      <c r="P187" s="63">
        <f t="shared" si="34"/>
        <v>1880</v>
      </c>
      <c r="Q187" s="63">
        <f>VLOOKUP($C187,ROP200F!$C$6:$O$994,6,FALSE)</f>
        <v>0</v>
      </c>
      <c r="R187" s="63">
        <f>VLOOKUP($C187,'ROP100'!$B$6:$P$565,8,FALSE)</f>
        <v>0</v>
      </c>
      <c r="S187" s="63">
        <f t="shared" si="35"/>
        <v>1880</v>
      </c>
      <c r="T187" s="63">
        <f>VLOOKUP($C187,ROP200F!$C$6:$O$994,7,FALSE)</f>
        <v>0</v>
      </c>
      <c r="U187" s="63">
        <f>VLOOKUP($C187,'ROP100'!$B$6:$P$565,9,FALSE)</f>
        <v>0</v>
      </c>
      <c r="V187" s="63">
        <f t="shared" si="36"/>
        <v>1880</v>
      </c>
      <c r="W187" s="63">
        <f>VLOOKUP($C187,ROP200F!$C$6:$O$994,8,FALSE)</f>
        <v>19285</v>
      </c>
      <c r="X187" s="63">
        <f>VLOOKUP($C187,'ROP100'!$B$6:$P$565,10,FALSE)</f>
        <v>20000</v>
      </c>
      <c r="Y187" s="63">
        <f t="shared" si="37"/>
        <v>2595</v>
      </c>
      <c r="Z187" s="63">
        <f>VLOOKUP($C187,ROP200F!$C$6:$O$994,9,FALSE)</f>
        <v>0</v>
      </c>
      <c r="AA187" s="63">
        <f>VLOOKUP($C187,'ROP100'!$B$6:$P$565,11,FALSE)</f>
        <v>0</v>
      </c>
      <c r="AB187" s="63">
        <f t="shared" si="38"/>
        <v>2595</v>
      </c>
      <c r="AC187" s="63">
        <f>VLOOKUP($C187,ROP200F!$C$6:$O$994,10,FALSE)</f>
        <v>0</v>
      </c>
      <c r="AD187" s="63">
        <f>VLOOKUP($C187,'ROP100'!$B$6:$P$565,12,FALSE)</f>
        <v>0</v>
      </c>
      <c r="AE187" s="63">
        <f t="shared" si="39"/>
        <v>2595</v>
      </c>
      <c r="AF187" s="63">
        <f>VLOOKUP($C187,ROP200F!$C$6:$O$994,11,FALSE)</f>
        <v>0</v>
      </c>
      <c r="AG187" s="63">
        <f>VLOOKUP($C187,'ROP100'!$B$6:$P$565,13,FALSE)</f>
        <v>0</v>
      </c>
      <c r="AH187" s="63">
        <f t="shared" si="40"/>
        <v>2595</v>
      </c>
      <c r="AI187" s="63">
        <f>VLOOKUP($C187,ROP200F!$C$6:$O$994,12,FALSE)</f>
        <v>0</v>
      </c>
      <c r="AJ187" s="63">
        <f>VLOOKUP($C187,'ROP100'!$B$6:$P$565,14,FALSE)</f>
        <v>0</v>
      </c>
      <c r="AK187" s="63">
        <f t="shared" si="41"/>
        <v>2595</v>
      </c>
      <c r="AL187" s="63">
        <f>VLOOKUP($C187,ROP200F!$C$6:$O$994,13,FALSE)</f>
        <v>0</v>
      </c>
      <c r="AM187" s="63">
        <f>VLOOKUP($C187,'ROP100'!$B$6:$P$565,15,FALSE)</f>
        <v>0</v>
      </c>
      <c r="AN187" s="63">
        <f t="shared" si="42"/>
        <v>2595</v>
      </c>
      <c r="AO187" s="58">
        <f t="shared" si="43"/>
        <v>19285</v>
      </c>
      <c r="AP187" s="58">
        <f t="shared" si="44"/>
        <v>20000</v>
      </c>
    </row>
    <row r="188" spans="1:42" hidden="1" x14ac:dyDescent="0.35">
      <c r="A188" s="64">
        <f t="shared" si="45"/>
        <v>180</v>
      </c>
      <c r="B188" s="65" t="s">
        <v>185</v>
      </c>
      <c r="C188" s="65" t="s">
        <v>186</v>
      </c>
      <c r="D188" s="66">
        <f>VLOOKUP($C188,'End Stock 2024'!$B$7:$C$1030,2,FALSE)</f>
        <v>854</v>
      </c>
      <c r="E188" s="63">
        <f>VLOOKUP($C188,ROP200F!$C$6:$O$994,2,FALSE)</f>
        <v>0</v>
      </c>
      <c r="F188" s="63">
        <f>VLOOKUP($C188,'ROP100'!$B$6:$P$565,4,FALSE)</f>
        <v>0</v>
      </c>
      <c r="G188" s="63">
        <f t="shared" si="31"/>
        <v>854</v>
      </c>
      <c r="H188" s="63">
        <f>VLOOKUP($C188,ROP200F!$C$6:$O$994,3,FALSE)</f>
        <v>0</v>
      </c>
      <c r="I188" s="63">
        <f>VLOOKUP($C188,'ROP100'!$B$6:$P$565,5,FALSE)</f>
        <v>0</v>
      </c>
      <c r="J188" s="63">
        <f t="shared" si="32"/>
        <v>854</v>
      </c>
      <c r="K188" s="63">
        <f>VLOOKUP($C188,ROP200F!$C$6:$O$994,4,FALSE)</f>
        <v>0</v>
      </c>
      <c r="L188" s="63">
        <f>VLOOKUP($C188,'ROP100'!$B$6:$P$565,6,FALSE)</f>
        <v>0</v>
      </c>
      <c r="M188" s="63">
        <f t="shared" si="33"/>
        <v>854</v>
      </c>
      <c r="N188" s="63">
        <f>VLOOKUP($C188,ROP200F!$C$6:$O$994,5,FALSE)</f>
        <v>98880</v>
      </c>
      <c r="O188" s="63">
        <f>VLOOKUP($C188,'ROP100'!$B$6:$P$565,7,FALSE)</f>
        <v>100000</v>
      </c>
      <c r="P188" s="63">
        <f t="shared" si="34"/>
        <v>1974</v>
      </c>
      <c r="Q188" s="63">
        <f>VLOOKUP($C188,ROP200F!$C$6:$O$994,6,FALSE)</f>
        <v>0</v>
      </c>
      <c r="R188" s="63">
        <f>VLOOKUP($C188,'ROP100'!$B$6:$P$565,8,FALSE)</f>
        <v>0</v>
      </c>
      <c r="S188" s="63">
        <f t="shared" si="35"/>
        <v>1974</v>
      </c>
      <c r="T188" s="63">
        <f>VLOOKUP($C188,ROP200F!$C$6:$O$994,7,FALSE)</f>
        <v>0</v>
      </c>
      <c r="U188" s="63">
        <f>VLOOKUP($C188,'ROP100'!$B$6:$P$565,9,FALSE)</f>
        <v>0</v>
      </c>
      <c r="V188" s="63">
        <f t="shared" si="36"/>
        <v>1974</v>
      </c>
      <c r="W188" s="63">
        <f>VLOOKUP($C188,ROP200F!$C$6:$O$994,8,FALSE)</f>
        <v>138465</v>
      </c>
      <c r="X188" s="63">
        <f>VLOOKUP($C188,'ROP100'!$B$6:$P$565,10,FALSE)</f>
        <v>160000</v>
      </c>
      <c r="Y188" s="63">
        <f t="shared" si="37"/>
        <v>23509</v>
      </c>
      <c r="Z188" s="63">
        <f>VLOOKUP($C188,ROP200F!$C$6:$O$994,9,FALSE)</f>
        <v>0</v>
      </c>
      <c r="AA188" s="63">
        <f>VLOOKUP($C188,'ROP100'!$B$6:$P$565,11,FALSE)</f>
        <v>0</v>
      </c>
      <c r="AB188" s="63">
        <f t="shared" si="38"/>
        <v>23509</v>
      </c>
      <c r="AC188" s="63">
        <f>VLOOKUP($C188,ROP200F!$C$6:$O$994,10,FALSE)</f>
        <v>0</v>
      </c>
      <c r="AD188" s="63">
        <f>VLOOKUP($C188,'ROP100'!$B$6:$P$565,12,FALSE)</f>
        <v>0</v>
      </c>
      <c r="AE188" s="63">
        <f t="shared" si="39"/>
        <v>23509</v>
      </c>
      <c r="AF188" s="63">
        <f>VLOOKUP($C188,ROP200F!$C$6:$O$994,11,FALSE)</f>
        <v>0</v>
      </c>
      <c r="AG188" s="63">
        <f>VLOOKUP($C188,'ROP100'!$B$6:$P$565,13,FALSE)</f>
        <v>0</v>
      </c>
      <c r="AH188" s="63">
        <f t="shared" si="40"/>
        <v>23509</v>
      </c>
      <c r="AI188" s="63">
        <f>VLOOKUP($C188,ROP200F!$C$6:$O$994,12,FALSE)</f>
        <v>0</v>
      </c>
      <c r="AJ188" s="63">
        <f>VLOOKUP($C188,'ROP100'!$B$6:$P$565,14,FALSE)</f>
        <v>0</v>
      </c>
      <c r="AK188" s="63">
        <f t="shared" si="41"/>
        <v>23509</v>
      </c>
      <c r="AL188" s="63">
        <f>VLOOKUP($C188,ROP200F!$C$6:$O$994,13,FALSE)</f>
        <v>0</v>
      </c>
      <c r="AM188" s="63">
        <f>VLOOKUP($C188,'ROP100'!$B$6:$P$565,15,FALSE)</f>
        <v>0</v>
      </c>
      <c r="AN188" s="63">
        <f t="shared" si="42"/>
        <v>23509</v>
      </c>
      <c r="AO188" s="58">
        <f t="shared" si="43"/>
        <v>237345</v>
      </c>
      <c r="AP188" s="58">
        <f t="shared" si="44"/>
        <v>260000</v>
      </c>
    </row>
    <row r="189" spans="1:42" hidden="1" x14ac:dyDescent="0.35">
      <c r="A189" s="64">
        <f t="shared" si="45"/>
        <v>181</v>
      </c>
      <c r="B189" s="65" t="s">
        <v>187</v>
      </c>
      <c r="C189" s="65" t="s">
        <v>188</v>
      </c>
      <c r="D189" s="66">
        <f>VLOOKUP($C189,'End Stock 2024'!$B$7:$C$1030,2,FALSE)</f>
        <v>30</v>
      </c>
      <c r="E189" s="63">
        <f>VLOOKUP($C189,ROP200F!$C$6:$O$994,2,FALSE)</f>
        <v>0</v>
      </c>
      <c r="F189" s="63">
        <f>VLOOKUP($C189,'ROP100'!$B$6:$P$565,4,FALSE)</f>
        <v>0</v>
      </c>
      <c r="G189" s="63">
        <f t="shared" si="31"/>
        <v>30</v>
      </c>
      <c r="H189" s="63">
        <f>VLOOKUP($C189,ROP200F!$C$6:$O$994,3,FALSE)</f>
        <v>7931</v>
      </c>
      <c r="I189" s="63">
        <f>VLOOKUP($C189,'ROP100'!$B$6:$P$565,5,FALSE)</f>
        <v>8000</v>
      </c>
      <c r="J189" s="63">
        <f t="shared" si="32"/>
        <v>99</v>
      </c>
      <c r="K189" s="63">
        <f>VLOOKUP($C189,ROP200F!$C$6:$O$994,4,FALSE)</f>
        <v>0</v>
      </c>
      <c r="L189" s="63">
        <f>VLOOKUP($C189,'ROP100'!$B$6:$P$565,6,FALSE)</f>
        <v>0</v>
      </c>
      <c r="M189" s="63">
        <f t="shared" si="33"/>
        <v>99</v>
      </c>
      <c r="N189" s="63">
        <f>VLOOKUP($C189,ROP200F!$C$6:$O$994,5,FALSE)</f>
        <v>0</v>
      </c>
      <c r="O189" s="63">
        <f>VLOOKUP($C189,'ROP100'!$B$6:$P$565,7,FALSE)</f>
        <v>0</v>
      </c>
      <c r="P189" s="63">
        <f t="shared" si="34"/>
        <v>99</v>
      </c>
      <c r="Q189" s="63">
        <f>VLOOKUP($C189,ROP200F!$C$6:$O$994,6,FALSE)</f>
        <v>0</v>
      </c>
      <c r="R189" s="63">
        <f>VLOOKUP($C189,'ROP100'!$B$6:$P$565,8,FALSE)</f>
        <v>0</v>
      </c>
      <c r="S189" s="63">
        <f t="shared" si="35"/>
        <v>99</v>
      </c>
      <c r="T189" s="63">
        <f>VLOOKUP($C189,ROP200F!$C$6:$O$994,7,FALSE)</f>
        <v>6180</v>
      </c>
      <c r="U189" s="63">
        <f>VLOOKUP($C189,'ROP100'!$B$6:$P$565,9,FALSE)</f>
        <v>7000</v>
      </c>
      <c r="V189" s="63">
        <f t="shared" si="36"/>
        <v>919</v>
      </c>
      <c r="W189" s="63">
        <f>VLOOKUP($C189,ROP200F!$C$6:$O$994,8,FALSE)</f>
        <v>0</v>
      </c>
      <c r="X189" s="63">
        <f>VLOOKUP($C189,'ROP100'!$B$6:$P$565,10,FALSE)</f>
        <v>0</v>
      </c>
      <c r="Y189" s="63">
        <f t="shared" si="37"/>
        <v>919</v>
      </c>
      <c r="Z189" s="63">
        <f>VLOOKUP($C189,ROP200F!$C$6:$O$994,9,FALSE)</f>
        <v>0</v>
      </c>
      <c r="AA189" s="63">
        <f>VLOOKUP($C189,'ROP100'!$B$6:$P$565,11,FALSE)</f>
        <v>0</v>
      </c>
      <c r="AB189" s="63">
        <f t="shared" si="38"/>
        <v>919</v>
      </c>
      <c r="AC189" s="63">
        <f>VLOOKUP($C189,ROP200F!$C$6:$O$994,10,FALSE)</f>
        <v>0</v>
      </c>
      <c r="AD189" s="63">
        <f>VLOOKUP($C189,'ROP100'!$B$6:$P$565,12,FALSE)</f>
        <v>0</v>
      </c>
      <c r="AE189" s="63">
        <f t="shared" si="39"/>
        <v>919</v>
      </c>
      <c r="AF189" s="63">
        <f>VLOOKUP($C189,ROP200F!$C$6:$O$994,11,FALSE)</f>
        <v>2802</v>
      </c>
      <c r="AG189" s="63">
        <f>VLOOKUP($C189,'ROP100'!$B$6:$P$565,13,FALSE)</f>
        <v>2000</v>
      </c>
      <c r="AH189" s="63">
        <f t="shared" si="40"/>
        <v>117</v>
      </c>
      <c r="AI189" s="63">
        <f>VLOOKUP($C189,ROP200F!$C$6:$O$994,12,FALSE)</f>
        <v>0</v>
      </c>
      <c r="AJ189" s="63">
        <f>VLOOKUP($C189,'ROP100'!$B$6:$P$565,14,FALSE)</f>
        <v>0</v>
      </c>
      <c r="AK189" s="63">
        <f t="shared" si="41"/>
        <v>117</v>
      </c>
      <c r="AL189" s="63">
        <f>VLOOKUP($C189,ROP200F!$C$6:$O$994,13,FALSE)</f>
        <v>0</v>
      </c>
      <c r="AM189" s="63">
        <f>VLOOKUP($C189,'ROP100'!$B$6:$P$565,15,FALSE)</f>
        <v>0</v>
      </c>
      <c r="AN189" s="63">
        <f t="shared" si="42"/>
        <v>117</v>
      </c>
      <c r="AO189" s="58">
        <f t="shared" si="43"/>
        <v>16913</v>
      </c>
      <c r="AP189" s="58">
        <f t="shared" si="44"/>
        <v>17000</v>
      </c>
    </row>
    <row r="190" spans="1:42" hidden="1" x14ac:dyDescent="0.35">
      <c r="A190" s="64">
        <f t="shared" si="45"/>
        <v>182</v>
      </c>
      <c r="B190" s="65" t="s">
        <v>189</v>
      </c>
      <c r="C190" s="65" t="s">
        <v>190</v>
      </c>
      <c r="D190" s="66">
        <f>VLOOKUP($C190,'End Stock 2024'!$B$7:$C$1030,2,FALSE)</f>
        <v>34972</v>
      </c>
      <c r="E190" s="63">
        <f>VLOOKUP($C190,ROP200F!$C$6:$O$994,2,FALSE)</f>
        <v>126545</v>
      </c>
      <c r="F190" s="63">
        <f>VLOOKUP($C190,'ROP100'!$B$6:$P$565,4,FALSE)</f>
        <v>200000</v>
      </c>
      <c r="G190" s="63">
        <f t="shared" si="31"/>
        <v>108427</v>
      </c>
      <c r="H190" s="63">
        <f>VLOOKUP($C190,ROP200F!$C$6:$O$994,3,FALSE)</f>
        <v>18169</v>
      </c>
      <c r="I190" s="63">
        <f>VLOOKUP($C190,'ROP100'!$B$6:$P$565,5,FALSE)</f>
        <v>0</v>
      </c>
      <c r="J190" s="63">
        <f t="shared" si="32"/>
        <v>90258</v>
      </c>
      <c r="K190" s="63">
        <f>VLOOKUP($C190,ROP200F!$C$6:$O$994,4,FALSE)</f>
        <v>36502</v>
      </c>
      <c r="L190" s="63">
        <f>VLOOKUP($C190,'ROP100'!$B$6:$P$565,6,FALSE)</f>
        <v>0</v>
      </c>
      <c r="M190" s="63">
        <f t="shared" si="33"/>
        <v>53756</v>
      </c>
      <c r="N190" s="63">
        <f>VLOOKUP($C190,ROP200F!$C$6:$O$994,5,FALSE)</f>
        <v>98713</v>
      </c>
      <c r="O190" s="63">
        <f>VLOOKUP($C190,'ROP100'!$B$6:$P$565,7,FALSE)</f>
        <v>200000</v>
      </c>
      <c r="P190" s="63">
        <f t="shared" si="34"/>
        <v>155043</v>
      </c>
      <c r="Q190" s="63">
        <f>VLOOKUP($C190,ROP200F!$C$6:$O$994,6,FALSE)</f>
        <v>31414</v>
      </c>
      <c r="R190" s="63">
        <f>VLOOKUP($C190,'ROP100'!$B$6:$P$565,8,FALSE)</f>
        <v>0</v>
      </c>
      <c r="S190" s="63">
        <f t="shared" si="35"/>
        <v>123629</v>
      </c>
      <c r="T190" s="63">
        <f>VLOOKUP($C190,ROP200F!$C$6:$O$994,7,FALSE)</f>
        <v>28944</v>
      </c>
      <c r="U190" s="63">
        <f>VLOOKUP($C190,'ROP100'!$B$6:$P$565,9,FALSE)</f>
        <v>0</v>
      </c>
      <c r="V190" s="63">
        <f t="shared" si="36"/>
        <v>94685</v>
      </c>
      <c r="W190" s="63">
        <f>VLOOKUP($C190,ROP200F!$C$6:$O$994,8,FALSE)</f>
        <v>122575</v>
      </c>
      <c r="X190" s="63">
        <f>VLOOKUP($C190,'ROP100'!$B$6:$P$565,10,FALSE)</f>
        <v>200000</v>
      </c>
      <c r="Y190" s="63">
        <f t="shared" si="37"/>
        <v>172110</v>
      </c>
      <c r="Z190" s="63">
        <f>VLOOKUP($C190,ROP200F!$C$6:$O$994,9,FALSE)</f>
        <v>14828</v>
      </c>
      <c r="AA190" s="63">
        <f>VLOOKUP($C190,'ROP100'!$B$6:$P$565,11,FALSE)</f>
        <v>0</v>
      </c>
      <c r="AB190" s="63">
        <f t="shared" si="38"/>
        <v>157282</v>
      </c>
      <c r="AC190" s="63">
        <f>VLOOKUP($C190,ROP200F!$C$6:$O$994,10,FALSE)</f>
        <v>27905</v>
      </c>
      <c r="AD190" s="63">
        <f>VLOOKUP($C190,'ROP100'!$B$6:$P$565,12,FALSE)</f>
        <v>0</v>
      </c>
      <c r="AE190" s="63">
        <f t="shared" si="39"/>
        <v>129377</v>
      </c>
      <c r="AF190" s="63">
        <f>VLOOKUP($C190,ROP200F!$C$6:$O$994,11,FALSE)</f>
        <v>130769</v>
      </c>
      <c r="AG190" s="63">
        <f>VLOOKUP($C190,'ROP100'!$B$6:$P$565,13,FALSE)</f>
        <v>200000</v>
      </c>
      <c r="AH190" s="63">
        <f t="shared" si="40"/>
        <v>198608</v>
      </c>
      <c r="AI190" s="63">
        <f>VLOOKUP($C190,ROP200F!$C$6:$O$994,12,FALSE)</f>
        <v>17444</v>
      </c>
      <c r="AJ190" s="63">
        <f>VLOOKUP($C190,'ROP100'!$B$6:$P$565,14,FALSE)</f>
        <v>0</v>
      </c>
      <c r="AK190" s="63">
        <f t="shared" si="41"/>
        <v>181164</v>
      </c>
      <c r="AL190" s="63">
        <f>VLOOKUP($C190,ROP200F!$C$6:$O$994,13,FALSE)</f>
        <v>7103</v>
      </c>
      <c r="AM190" s="63">
        <f>VLOOKUP($C190,'ROP100'!$B$6:$P$565,15,FALSE)</f>
        <v>0</v>
      </c>
      <c r="AN190" s="63">
        <f t="shared" si="42"/>
        <v>174061</v>
      </c>
      <c r="AO190" s="58">
        <f t="shared" si="43"/>
        <v>660911</v>
      </c>
      <c r="AP190" s="58">
        <f t="shared" si="44"/>
        <v>800000</v>
      </c>
    </row>
    <row r="191" spans="1:42" hidden="1" x14ac:dyDescent="0.35">
      <c r="A191" s="64">
        <f t="shared" si="45"/>
        <v>183</v>
      </c>
      <c r="B191" s="65" t="s">
        <v>191</v>
      </c>
      <c r="C191" s="65" t="s">
        <v>192</v>
      </c>
      <c r="D191" s="66">
        <f>VLOOKUP($C191,'End Stock 2024'!$B$7:$C$1030,2,FALSE)</f>
        <v>11533</v>
      </c>
      <c r="E191" s="63">
        <f>VLOOKUP($C191,ROP200F!$C$6:$O$994,2,FALSE)</f>
        <v>11357</v>
      </c>
      <c r="F191" s="63">
        <f>VLOOKUP($C191,'ROP100'!$B$6:$P$565,4,FALSE)</f>
        <v>20000</v>
      </c>
      <c r="G191" s="63">
        <f t="shared" si="31"/>
        <v>20176</v>
      </c>
      <c r="H191" s="63">
        <f>VLOOKUP($C191,ROP200F!$C$6:$O$994,3,FALSE)</f>
        <v>11794</v>
      </c>
      <c r="I191" s="63">
        <f>VLOOKUP($C191,'ROP100'!$B$6:$P$565,5,FALSE)</f>
        <v>20000</v>
      </c>
      <c r="J191" s="63">
        <f t="shared" si="32"/>
        <v>28382</v>
      </c>
      <c r="K191" s="63">
        <f>VLOOKUP($C191,ROP200F!$C$6:$O$994,4,FALSE)</f>
        <v>4368</v>
      </c>
      <c r="L191" s="63">
        <f>VLOOKUP($C191,'ROP100'!$B$6:$P$565,6,FALSE)</f>
        <v>0</v>
      </c>
      <c r="M191" s="63">
        <f t="shared" si="33"/>
        <v>24014</v>
      </c>
      <c r="N191" s="63">
        <f>VLOOKUP($C191,ROP200F!$C$6:$O$994,5,FALSE)</f>
        <v>12667</v>
      </c>
      <c r="O191" s="63">
        <f>VLOOKUP($C191,'ROP100'!$B$6:$P$565,7,FALSE)</f>
        <v>20000</v>
      </c>
      <c r="P191" s="63">
        <f t="shared" si="34"/>
        <v>31347</v>
      </c>
      <c r="Q191" s="63">
        <f>VLOOKUP($C191,ROP200F!$C$6:$O$994,6,FALSE)</f>
        <v>10920</v>
      </c>
      <c r="R191" s="63">
        <f>VLOOKUP($C191,'ROP100'!$B$6:$P$565,8,FALSE)</f>
        <v>0</v>
      </c>
      <c r="S191" s="63">
        <f t="shared" si="35"/>
        <v>20427</v>
      </c>
      <c r="T191" s="63">
        <f>VLOOKUP($C191,ROP200F!$C$6:$O$994,7,FALSE)</f>
        <v>7426</v>
      </c>
      <c r="U191" s="63">
        <f>VLOOKUP($C191,'ROP100'!$B$6:$P$565,9,FALSE)</f>
        <v>20000</v>
      </c>
      <c r="V191" s="63">
        <f t="shared" si="36"/>
        <v>33001</v>
      </c>
      <c r="W191" s="63">
        <f>VLOOKUP($C191,ROP200F!$C$6:$O$994,8,FALSE)</f>
        <v>11357</v>
      </c>
      <c r="X191" s="63">
        <f>VLOOKUP($C191,'ROP100'!$B$6:$P$565,10,FALSE)</f>
        <v>0</v>
      </c>
      <c r="Y191" s="63">
        <f t="shared" si="37"/>
        <v>21644</v>
      </c>
      <c r="Z191" s="63">
        <f>VLOOKUP($C191,ROP200F!$C$6:$O$994,9,FALSE)</f>
        <v>11357</v>
      </c>
      <c r="AA191" s="63">
        <f>VLOOKUP($C191,'ROP100'!$B$6:$P$565,11,FALSE)</f>
        <v>20000</v>
      </c>
      <c r="AB191" s="63">
        <f t="shared" si="38"/>
        <v>30287</v>
      </c>
      <c r="AC191" s="63">
        <f>VLOOKUP($C191,ROP200F!$C$6:$O$994,10,FALSE)</f>
        <v>11794</v>
      </c>
      <c r="AD191" s="63">
        <f>VLOOKUP($C191,'ROP100'!$B$6:$P$565,12,FALSE)</f>
        <v>0</v>
      </c>
      <c r="AE191" s="63">
        <f t="shared" si="39"/>
        <v>18493</v>
      </c>
      <c r="AF191" s="63">
        <f>VLOOKUP($C191,ROP200F!$C$6:$O$994,11,FALSE)</f>
        <v>11357</v>
      </c>
      <c r="AG191" s="63">
        <f>VLOOKUP($C191,'ROP100'!$B$6:$P$565,13,FALSE)</f>
        <v>20000</v>
      </c>
      <c r="AH191" s="63">
        <f t="shared" si="40"/>
        <v>27136</v>
      </c>
      <c r="AI191" s="63">
        <f>VLOOKUP($C191,ROP200F!$C$6:$O$994,12,FALSE)</f>
        <v>11794</v>
      </c>
      <c r="AJ191" s="63">
        <f>VLOOKUP($C191,'ROP100'!$B$6:$P$565,14,FALSE)</f>
        <v>20000</v>
      </c>
      <c r="AK191" s="63">
        <f t="shared" si="41"/>
        <v>35342</v>
      </c>
      <c r="AL191" s="63">
        <f>VLOOKUP($C191,ROP200F!$C$6:$O$994,13,FALSE)</f>
        <v>11794</v>
      </c>
      <c r="AM191" s="63">
        <f>VLOOKUP($C191,'ROP100'!$B$6:$P$565,15,FALSE)</f>
        <v>0</v>
      </c>
      <c r="AN191" s="63">
        <f t="shared" si="42"/>
        <v>23548</v>
      </c>
      <c r="AO191" s="58">
        <f t="shared" si="43"/>
        <v>127985</v>
      </c>
      <c r="AP191" s="58">
        <f t="shared" si="44"/>
        <v>140000</v>
      </c>
    </row>
    <row r="192" spans="1:42" hidden="1" x14ac:dyDescent="0.35">
      <c r="A192" s="64">
        <f t="shared" si="45"/>
        <v>184</v>
      </c>
      <c r="B192" s="65" t="s">
        <v>193</v>
      </c>
      <c r="C192" s="65" t="s">
        <v>194</v>
      </c>
      <c r="D192" s="66">
        <f>VLOOKUP($C192,'End Stock 2024'!$B$7:$C$1030,2,FALSE)</f>
        <v>13300</v>
      </c>
      <c r="E192" s="63">
        <f>VLOOKUP($C192,ROP200F!$C$6:$O$994,2,FALSE)</f>
        <v>0</v>
      </c>
      <c r="F192" s="63">
        <f>VLOOKUP($C192,'ROP100'!$B$6:$P$565,4,FALSE)</f>
        <v>0</v>
      </c>
      <c r="G192" s="63">
        <f t="shared" si="31"/>
        <v>13300</v>
      </c>
      <c r="H192" s="63">
        <f>VLOOKUP($C192,ROP200F!$C$6:$O$994,3,FALSE)</f>
        <v>79310</v>
      </c>
      <c r="I192" s="63">
        <f>VLOOKUP($C192,'ROP100'!$B$6:$P$565,5,FALSE)</f>
        <v>100000</v>
      </c>
      <c r="J192" s="63">
        <f t="shared" si="32"/>
        <v>33990</v>
      </c>
      <c r="K192" s="63">
        <f>VLOOKUP($C192,ROP200F!$C$6:$O$994,4,FALSE)</f>
        <v>0</v>
      </c>
      <c r="L192" s="63">
        <f>VLOOKUP($C192,'ROP100'!$B$6:$P$565,6,FALSE)</f>
        <v>0</v>
      </c>
      <c r="M192" s="63">
        <f t="shared" si="33"/>
        <v>33990</v>
      </c>
      <c r="N192" s="63">
        <f>VLOOKUP($C192,ROP200F!$C$6:$O$994,5,FALSE)</f>
        <v>0</v>
      </c>
      <c r="O192" s="63">
        <f>VLOOKUP($C192,'ROP100'!$B$6:$P$565,7,FALSE)</f>
        <v>0</v>
      </c>
      <c r="P192" s="63">
        <f t="shared" si="34"/>
        <v>33990</v>
      </c>
      <c r="Q192" s="63">
        <f>VLOOKUP($C192,ROP200F!$C$6:$O$994,6,FALSE)</f>
        <v>0</v>
      </c>
      <c r="R192" s="63">
        <f>VLOOKUP($C192,'ROP100'!$B$6:$P$565,8,FALSE)</f>
        <v>0</v>
      </c>
      <c r="S192" s="63">
        <f t="shared" si="35"/>
        <v>33990</v>
      </c>
      <c r="T192" s="63">
        <f>VLOOKUP($C192,ROP200F!$C$6:$O$994,7,FALSE)</f>
        <v>61800</v>
      </c>
      <c r="U192" s="63">
        <f>VLOOKUP($C192,'ROP100'!$B$6:$P$565,9,FALSE)</f>
        <v>100000</v>
      </c>
      <c r="V192" s="63">
        <f t="shared" si="36"/>
        <v>72190</v>
      </c>
      <c r="W192" s="63">
        <f>VLOOKUP($C192,ROP200F!$C$6:$O$994,8,FALSE)</f>
        <v>0</v>
      </c>
      <c r="X192" s="63">
        <f>VLOOKUP($C192,'ROP100'!$B$6:$P$565,10,FALSE)</f>
        <v>0</v>
      </c>
      <c r="Y192" s="63">
        <f t="shared" si="37"/>
        <v>72190</v>
      </c>
      <c r="Z192" s="63">
        <f>VLOOKUP($C192,ROP200F!$C$6:$O$994,9,FALSE)</f>
        <v>0</v>
      </c>
      <c r="AA192" s="63">
        <f>VLOOKUP($C192,'ROP100'!$B$6:$P$565,11,FALSE)</f>
        <v>0</v>
      </c>
      <c r="AB192" s="63">
        <f t="shared" si="38"/>
        <v>72190</v>
      </c>
      <c r="AC192" s="63">
        <f>VLOOKUP($C192,ROP200F!$C$6:$O$994,10,FALSE)</f>
        <v>0</v>
      </c>
      <c r="AD192" s="63">
        <f>VLOOKUP($C192,'ROP100'!$B$6:$P$565,12,FALSE)</f>
        <v>0</v>
      </c>
      <c r="AE192" s="63">
        <f t="shared" si="39"/>
        <v>72190</v>
      </c>
      <c r="AF192" s="63">
        <f>VLOOKUP($C192,ROP200F!$C$6:$O$994,11,FALSE)</f>
        <v>28016</v>
      </c>
      <c r="AG192" s="63">
        <f>VLOOKUP($C192,'ROP100'!$B$6:$P$565,13,FALSE)</f>
        <v>0</v>
      </c>
      <c r="AH192" s="63">
        <f t="shared" si="40"/>
        <v>44174</v>
      </c>
      <c r="AI192" s="63">
        <f>VLOOKUP($C192,ROP200F!$C$6:$O$994,12,FALSE)</f>
        <v>0</v>
      </c>
      <c r="AJ192" s="63">
        <f>VLOOKUP($C192,'ROP100'!$B$6:$P$565,14,FALSE)</f>
        <v>0</v>
      </c>
      <c r="AK192" s="63">
        <f t="shared" si="41"/>
        <v>44174</v>
      </c>
      <c r="AL192" s="63">
        <f>VLOOKUP($C192,ROP200F!$C$6:$O$994,13,FALSE)</f>
        <v>0</v>
      </c>
      <c r="AM192" s="63">
        <f>VLOOKUP($C192,'ROP100'!$B$6:$P$565,15,FALSE)</f>
        <v>0</v>
      </c>
      <c r="AN192" s="63">
        <f t="shared" si="42"/>
        <v>44174</v>
      </c>
      <c r="AO192" s="58">
        <f t="shared" si="43"/>
        <v>169126</v>
      </c>
      <c r="AP192" s="58">
        <f t="shared" si="44"/>
        <v>200000</v>
      </c>
    </row>
    <row r="193" spans="1:42" hidden="1" x14ac:dyDescent="0.35">
      <c r="A193" s="64">
        <f t="shared" si="45"/>
        <v>185</v>
      </c>
      <c r="B193" s="65" t="s">
        <v>195</v>
      </c>
      <c r="C193" s="65" t="s">
        <v>196</v>
      </c>
      <c r="D193" s="66">
        <f>VLOOKUP($C193,'End Stock 2024'!$B$7:$C$1030,2,FALSE)</f>
        <v>186</v>
      </c>
      <c r="E193" s="63">
        <f>VLOOKUP($C193,ROP200F!$C$6:$O$994,2,FALSE)</f>
        <v>17</v>
      </c>
      <c r="F193" s="63">
        <f>VLOOKUP($C193,'ROP100'!$B$6:$P$565,4,FALSE)</f>
        <v>0</v>
      </c>
      <c r="G193" s="63">
        <f t="shared" si="31"/>
        <v>169</v>
      </c>
      <c r="H193" s="63">
        <f>VLOOKUP($C193,ROP200F!$C$6:$O$994,3,FALSE)</f>
        <v>8</v>
      </c>
      <c r="I193" s="63">
        <f>VLOOKUP($C193,'ROP100'!$B$6:$P$565,5,FALSE)</f>
        <v>0</v>
      </c>
      <c r="J193" s="63">
        <f t="shared" si="32"/>
        <v>161</v>
      </c>
      <c r="K193" s="63">
        <f>VLOOKUP($C193,ROP200F!$C$6:$O$994,4,FALSE)</f>
        <v>17</v>
      </c>
      <c r="L193" s="63">
        <f>VLOOKUP($C193,'ROP100'!$B$6:$P$565,6,FALSE)</f>
        <v>0</v>
      </c>
      <c r="M193" s="63">
        <f t="shared" si="33"/>
        <v>144</v>
      </c>
      <c r="N193" s="63">
        <f>VLOOKUP($C193,ROP200F!$C$6:$O$994,5,FALSE)</f>
        <v>12</v>
      </c>
      <c r="O193" s="63">
        <f>VLOOKUP($C193,'ROP100'!$B$6:$P$565,7,FALSE)</f>
        <v>0</v>
      </c>
      <c r="P193" s="63">
        <f t="shared" si="34"/>
        <v>132</v>
      </c>
      <c r="Q193" s="63">
        <f>VLOOKUP($C193,ROP200F!$C$6:$O$994,6,FALSE)</f>
        <v>25</v>
      </c>
      <c r="R193" s="63">
        <f>VLOOKUP($C193,'ROP100'!$B$6:$P$565,8,FALSE)</f>
        <v>0</v>
      </c>
      <c r="S193" s="63">
        <f t="shared" si="35"/>
        <v>107</v>
      </c>
      <c r="T193" s="63">
        <f>VLOOKUP($C193,ROP200F!$C$6:$O$994,7,FALSE)</f>
        <v>8</v>
      </c>
      <c r="U193" s="63">
        <f>VLOOKUP($C193,'ROP100'!$B$6:$P$565,9,FALSE)</f>
        <v>0</v>
      </c>
      <c r="V193" s="63">
        <f t="shared" si="36"/>
        <v>99</v>
      </c>
      <c r="W193" s="63">
        <f>VLOOKUP($C193,ROP200F!$C$6:$O$994,8,FALSE)</f>
        <v>16</v>
      </c>
      <c r="X193" s="63">
        <f>VLOOKUP($C193,'ROP100'!$B$6:$P$565,10,FALSE)</f>
        <v>0</v>
      </c>
      <c r="Y193" s="63">
        <f t="shared" si="37"/>
        <v>83</v>
      </c>
      <c r="Z193" s="63">
        <f>VLOOKUP($C193,ROP200F!$C$6:$O$994,9,FALSE)</f>
        <v>19</v>
      </c>
      <c r="AA193" s="63">
        <f>VLOOKUP($C193,'ROP100'!$B$6:$P$565,11,FALSE)</f>
        <v>0</v>
      </c>
      <c r="AB193" s="63">
        <f t="shared" si="38"/>
        <v>64</v>
      </c>
      <c r="AC193" s="63">
        <f>VLOOKUP($C193,ROP200F!$C$6:$O$994,10,FALSE)</f>
        <v>21</v>
      </c>
      <c r="AD193" s="63">
        <f>VLOOKUP($C193,'ROP100'!$B$6:$P$565,12,FALSE)</f>
        <v>0</v>
      </c>
      <c r="AE193" s="63">
        <f t="shared" si="39"/>
        <v>43</v>
      </c>
      <c r="AF193" s="63">
        <f>VLOOKUP($C193,ROP200F!$C$6:$O$994,11,FALSE)</f>
        <v>13</v>
      </c>
      <c r="AG193" s="63">
        <f>VLOOKUP($C193,'ROP100'!$B$6:$P$565,13,FALSE)</f>
        <v>0</v>
      </c>
      <c r="AH193" s="63">
        <f t="shared" si="40"/>
        <v>30</v>
      </c>
      <c r="AI193" s="63">
        <f>VLOOKUP($C193,ROP200F!$C$6:$O$994,12,FALSE)</f>
        <v>21</v>
      </c>
      <c r="AJ193" s="63">
        <f>VLOOKUP($C193,'ROP100'!$B$6:$P$565,14,FALSE)</f>
        <v>0</v>
      </c>
      <c r="AK193" s="63">
        <f t="shared" si="41"/>
        <v>9</v>
      </c>
      <c r="AL193" s="63">
        <f>VLOOKUP($C193,ROP200F!$C$6:$O$994,13,FALSE)</f>
        <v>22</v>
      </c>
      <c r="AM193" s="63">
        <f>VLOOKUP($C193,'ROP100'!$B$6:$P$565,15,FALSE)</f>
        <v>300</v>
      </c>
      <c r="AN193" s="63">
        <f t="shared" si="42"/>
        <v>287</v>
      </c>
      <c r="AO193" s="58">
        <f t="shared" si="43"/>
        <v>199</v>
      </c>
      <c r="AP193" s="58">
        <f t="shared" si="44"/>
        <v>300</v>
      </c>
    </row>
    <row r="194" spans="1:42" hidden="1" x14ac:dyDescent="0.35">
      <c r="A194" s="64">
        <f t="shared" si="45"/>
        <v>186</v>
      </c>
      <c r="B194" s="65" t="s">
        <v>1341</v>
      </c>
      <c r="C194" s="65" t="s">
        <v>1342</v>
      </c>
      <c r="D194" s="66">
        <f>VLOOKUP($C194,'End Stock 2024'!$B$7:$C$1030,2,FALSE)</f>
        <v>338</v>
      </c>
      <c r="E194" s="63">
        <f>VLOOKUP($C194,ROP200F!$C$6:$O$994,2,FALSE)</f>
        <v>27</v>
      </c>
      <c r="F194" s="63">
        <f>VLOOKUP($C194,'ROP100'!$B$6:$P$565,4,FALSE)</f>
        <v>0</v>
      </c>
      <c r="G194" s="63">
        <f t="shared" si="31"/>
        <v>311</v>
      </c>
      <c r="H194" s="63">
        <f>VLOOKUP($C194,ROP200F!$C$6:$O$994,3,FALSE)</f>
        <v>31</v>
      </c>
      <c r="I194" s="63">
        <f>VLOOKUP($C194,'ROP100'!$B$6:$P$565,5,FALSE)</f>
        <v>0</v>
      </c>
      <c r="J194" s="63">
        <f t="shared" si="32"/>
        <v>280</v>
      </c>
      <c r="K194" s="63">
        <f>VLOOKUP($C194,ROP200F!$C$6:$O$994,4,FALSE)</f>
        <v>23</v>
      </c>
      <c r="L194" s="63">
        <f>VLOOKUP($C194,'ROP100'!$B$6:$P$565,6,FALSE)</f>
        <v>0</v>
      </c>
      <c r="M194" s="63">
        <f t="shared" si="33"/>
        <v>257</v>
      </c>
      <c r="N194" s="63">
        <f>VLOOKUP($C194,ROP200F!$C$6:$O$994,5,FALSE)</f>
        <v>24</v>
      </c>
      <c r="O194" s="63">
        <f>VLOOKUP($C194,'ROP100'!$B$6:$P$565,7,FALSE)</f>
        <v>0</v>
      </c>
      <c r="P194" s="63">
        <f t="shared" si="34"/>
        <v>233</v>
      </c>
      <c r="Q194" s="63">
        <f>VLOOKUP($C194,ROP200F!$C$6:$O$994,6,FALSE)</f>
        <v>28</v>
      </c>
      <c r="R194" s="63">
        <f>VLOOKUP($C194,'ROP100'!$B$6:$P$565,8,FALSE)</f>
        <v>0</v>
      </c>
      <c r="S194" s="63">
        <f t="shared" si="35"/>
        <v>205</v>
      </c>
      <c r="T194" s="63">
        <f>VLOOKUP($C194,ROP200F!$C$6:$O$994,7,FALSE)</f>
        <v>31</v>
      </c>
      <c r="U194" s="63">
        <f>VLOOKUP($C194,'ROP100'!$B$6:$P$565,9,FALSE)</f>
        <v>240</v>
      </c>
      <c r="V194" s="63">
        <f t="shared" si="36"/>
        <v>414</v>
      </c>
      <c r="W194" s="63">
        <f>VLOOKUP($C194,ROP200F!$C$6:$O$994,8,FALSE)</f>
        <v>31</v>
      </c>
      <c r="X194" s="63">
        <f>VLOOKUP($C194,'ROP100'!$B$6:$P$565,10,FALSE)</f>
        <v>0</v>
      </c>
      <c r="Y194" s="63">
        <f t="shared" si="37"/>
        <v>383</v>
      </c>
      <c r="Z194" s="63">
        <f>VLOOKUP($C194,ROP200F!$C$6:$O$994,9,FALSE)</f>
        <v>31</v>
      </c>
      <c r="AA194" s="63">
        <f>VLOOKUP($C194,'ROP100'!$B$6:$P$565,11,FALSE)</f>
        <v>0</v>
      </c>
      <c r="AB194" s="63">
        <f t="shared" si="38"/>
        <v>352</v>
      </c>
      <c r="AC194" s="63">
        <f>VLOOKUP($C194,ROP200F!$C$6:$O$994,10,FALSE)</f>
        <v>31</v>
      </c>
      <c r="AD194" s="63">
        <f>VLOOKUP($C194,'ROP100'!$B$6:$P$565,12,FALSE)</f>
        <v>0</v>
      </c>
      <c r="AE194" s="63">
        <f t="shared" si="39"/>
        <v>321</v>
      </c>
      <c r="AF194" s="63">
        <f>VLOOKUP($C194,ROP200F!$C$6:$O$994,11,FALSE)</f>
        <v>35</v>
      </c>
      <c r="AG194" s="63">
        <f>VLOOKUP($C194,'ROP100'!$B$6:$P$565,13,FALSE)</f>
        <v>0</v>
      </c>
      <c r="AH194" s="63">
        <f t="shared" si="40"/>
        <v>286</v>
      </c>
      <c r="AI194" s="63">
        <f>VLOOKUP($C194,ROP200F!$C$6:$O$994,12,FALSE)</f>
        <v>27</v>
      </c>
      <c r="AJ194" s="63">
        <f>VLOOKUP($C194,'ROP100'!$B$6:$P$565,14,FALSE)</f>
        <v>0</v>
      </c>
      <c r="AK194" s="63">
        <f t="shared" si="41"/>
        <v>259</v>
      </c>
      <c r="AL194" s="63">
        <f>VLOOKUP($C194,ROP200F!$C$6:$O$994,13,FALSE)</f>
        <v>34</v>
      </c>
      <c r="AM194" s="63">
        <f>VLOOKUP($C194,'ROP100'!$B$6:$P$565,15,FALSE)</f>
        <v>0</v>
      </c>
      <c r="AN194" s="63">
        <f t="shared" si="42"/>
        <v>225</v>
      </c>
      <c r="AO194" s="58">
        <f t="shared" si="43"/>
        <v>353</v>
      </c>
      <c r="AP194" s="58">
        <f t="shared" si="44"/>
        <v>240</v>
      </c>
    </row>
    <row r="195" spans="1:42" hidden="1" x14ac:dyDescent="0.35">
      <c r="A195" s="64">
        <f t="shared" si="45"/>
        <v>187</v>
      </c>
      <c r="B195" s="65" t="s">
        <v>197</v>
      </c>
      <c r="C195" s="65" t="s">
        <v>198</v>
      </c>
      <c r="D195" s="66">
        <f>VLOOKUP($C195,'End Stock 2024'!$B$7:$C$1030,2,FALSE)</f>
        <v>929</v>
      </c>
      <c r="E195" s="63">
        <f>VLOOKUP($C195,ROP200F!$C$6:$O$994,2,FALSE)</f>
        <v>61</v>
      </c>
      <c r="F195" s="63">
        <f>VLOOKUP($C195,'ROP100'!$B$6:$P$565,4,FALSE)</f>
        <v>0</v>
      </c>
      <c r="G195" s="63">
        <f t="shared" si="31"/>
        <v>868</v>
      </c>
      <c r="H195" s="63">
        <f>VLOOKUP($C195,ROP200F!$C$6:$O$994,3,FALSE)</f>
        <v>65</v>
      </c>
      <c r="I195" s="63">
        <f>VLOOKUP($C195,'ROP100'!$B$6:$P$565,5,FALSE)</f>
        <v>0</v>
      </c>
      <c r="J195" s="63">
        <f t="shared" si="32"/>
        <v>803</v>
      </c>
      <c r="K195" s="63">
        <f>VLOOKUP($C195,ROP200F!$C$6:$O$994,4,FALSE)</f>
        <v>65</v>
      </c>
      <c r="L195" s="63">
        <f>VLOOKUP($C195,'ROP100'!$B$6:$P$565,6,FALSE)</f>
        <v>0</v>
      </c>
      <c r="M195" s="63">
        <f t="shared" si="33"/>
        <v>738</v>
      </c>
      <c r="N195" s="63">
        <f>VLOOKUP($C195,ROP200F!$C$6:$O$994,5,FALSE)</f>
        <v>65</v>
      </c>
      <c r="O195" s="63">
        <f>VLOOKUP($C195,'ROP100'!$B$6:$P$565,7,FALSE)</f>
        <v>0</v>
      </c>
      <c r="P195" s="63">
        <f t="shared" si="34"/>
        <v>673</v>
      </c>
      <c r="Q195" s="63">
        <f>VLOOKUP($C195,ROP200F!$C$6:$O$994,6,FALSE)</f>
        <v>67</v>
      </c>
      <c r="R195" s="63">
        <f>VLOOKUP($C195,'ROP100'!$B$6:$P$565,8,FALSE)</f>
        <v>0</v>
      </c>
      <c r="S195" s="63">
        <f t="shared" si="35"/>
        <v>606</v>
      </c>
      <c r="T195" s="63">
        <f>VLOOKUP($C195,ROP200F!$C$6:$O$994,7,FALSE)</f>
        <v>69</v>
      </c>
      <c r="U195" s="63">
        <f>VLOOKUP($C195,'ROP100'!$B$6:$P$565,9,FALSE)</f>
        <v>192</v>
      </c>
      <c r="V195" s="63">
        <f t="shared" si="36"/>
        <v>729</v>
      </c>
      <c r="W195" s="63">
        <f>VLOOKUP($C195,ROP200F!$C$6:$O$994,8,FALSE)</f>
        <v>73</v>
      </c>
      <c r="X195" s="63">
        <f>VLOOKUP($C195,'ROP100'!$B$6:$P$565,10,FALSE)</f>
        <v>0</v>
      </c>
      <c r="Y195" s="63">
        <f t="shared" si="37"/>
        <v>656</v>
      </c>
      <c r="Z195" s="63">
        <f>VLOOKUP($C195,ROP200F!$C$6:$O$994,9,FALSE)</f>
        <v>69</v>
      </c>
      <c r="AA195" s="63">
        <f>VLOOKUP($C195,'ROP100'!$B$6:$P$565,11,FALSE)</f>
        <v>0</v>
      </c>
      <c r="AB195" s="63">
        <f t="shared" si="38"/>
        <v>587</v>
      </c>
      <c r="AC195" s="63">
        <f>VLOOKUP($C195,ROP200F!$C$6:$O$994,10,FALSE)</f>
        <v>61</v>
      </c>
      <c r="AD195" s="63">
        <f>VLOOKUP($C195,'ROP100'!$B$6:$P$565,12,FALSE)</f>
        <v>0</v>
      </c>
      <c r="AE195" s="63">
        <f t="shared" si="39"/>
        <v>526</v>
      </c>
      <c r="AF195" s="63">
        <f>VLOOKUP($C195,ROP200F!$C$6:$O$994,11,FALSE)</f>
        <v>73</v>
      </c>
      <c r="AG195" s="63">
        <f>VLOOKUP($C195,'ROP100'!$B$6:$P$565,13,FALSE)</f>
        <v>0</v>
      </c>
      <c r="AH195" s="63">
        <f t="shared" si="40"/>
        <v>453</v>
      </c>
      <c r="AI195" s="63">
        <f>VLOOKUP($C195,ROP200F!$C$6:$O$994,12,FALSE)</f>
        <v>65</v>
      </c>
      <c r="AJ195" s="63">
        <f>VLOOKUP($C195,'ROP100'!$B$6:$P$565,14,FALSE)</f>
        <v>0</v>
      </c>
      <c r="AK195" s="63">
        <f t="shared" si="41"/>
        <v>388</v>
      </c>
      <c r="AL195" s="63">
        <f>VLOOKUP($C195,ROP200F!$C$6:$O$994,13,FALSE)</f>
        <v>62</v>
      </c>
      <c r="AM195" s="63">
        <f>VLOOKUP($C195,'ROP100'!$B$6:$P$565,15,FALSE)</f>
        <v>0</v>
      </c>
      <c r="AN195" s="63">
        <f t="shared" si="42"/>
        <v>326</v>
      </c>
      <c r="AO195" s="58">
        <f t="shared" si="43"/>
        <v>795</v>
      </c>
      <c r="AP195" s="58">
        <f t="shared" si="44"/>
        <v>192</v>
      </c>
    </row>
    <row r="196" spans="1:42" hidden="1" x14ac:dyDescent="0.35">
      <c r="A196" s="64">
        <f t="shared" si="45"/>
        <v>188</v>
      </c>
      <c r="B196" s="65" t="s">
        <v>1343</v>
      </c>
      <c r="C196" s="65" t="s">
        <v>1344</v>
      </c>
      <c r="D196" s="66">
        <f>VLOOKUP($C196,'End Stock 2024'!$B$7:$C$1030,2,FALSE)</f>
        <v>45</v>
      </c>
      <c r="E196" s="63">
        <f>VLOOKUP($C196,ROP200F!$C$6:$O$994,2,FALSE)</f>
        <v>2</v>
      </c>
      <c r="F196" s="63">
        <f>VLOOKUP($C196,'ROP100'!$B$6:$P$565,4,FALSE)</f>
        <v>0</v>
      </c>
      <c r="G196" s="63">
        <f t="shared" si="31"/>
        <v>43</v>
      </c>
      <c r="H196" s="63">
        <f>VLOOKUP($C196,ROP200F!$C$6:$O$994,3,FALSE)</f>
        <v>2</v>
      </c>
      <c r="I196" s="63">
        <f>VLOOKUP($C196,'ROP100'!$B$6:$P$565,5,FALSE)</f>
        <v>0</v>
      </c>
      <c r="J196" s="63">
        <f t="shared" si="32"/>
        <v>41</v>
      </c>
      <c r="K196" s="63">
        <f>VLOOKUP($C196,ROP200F!$C$6:$O$994,4,FALSE)</f>
        <v>2</v>
      </c>
      <c r="L196" s="63">
        <f>VLOOKUP($C196,'ROP100'!$B$6:$P$565,6,FALSE)</f>
        <v>0</v>
      </c>
      <c r="M196" s="63">
        <f t="shared" si="33"/>
        <v>39</v>
      </c>
      <c r="N196" s="63">
        <f>VLOOKUP($C196,ROP200F!$C$6:$O$994,5,FALSE)</f>
        <v>0</v>
      </c>
      <c r="O196" s="63">
        <f>VLOOKUP($C196,'ROP100'!$B$6:$P$565,7,FALSE)</f>
        <v>0</v>
      </c>
      <c r="P196" s="63">
        <f t="shared" si="34"/>
        <v>39</v>
      </c>
      <c r="Q196" s="63">
        <f>VLOOKUP($C196,ROP200F!$C$6:$O$994,6,FALSE)</f>
        <v>0</v>
      </c>
      <c r="R196" s="63">
        <f>VLOOKUP($C196,'ROP100'!$B$6:$P$565,8,FALSE)</f>
        <v>0</v>
      </c>
      <c r="S196" s="63">
        <f t="shared" si="35"/>
        <v>39</v>
      </c>
      <c r="T196" s="63">
        <f>VLOOKUP($C196,ROP200F!$C$6:$O$994,7,FALSE)</f>
        <v>2</v>
      </c>
      <c r="U196" s="63">
        <f>VLOOKUP($C196,'ROP100'!$B$6:$P$565,9,FALSE)</f>
        <v>0</v>
      </c>
      <c r="V196" s="63">
        <f t="shared" si="36"/>
        <v>37</v>
      </c>
      <c r="W196" s="63">
        <f>VLOOKUP($C196,ROP200F!$C$6:$O$994,8,FALSE)</f>
        <v>0</v>
      </c>
      <c r="X196" s="63">
        <f>VLOOKUP($C196,'ROP100'!$B$6:$P$565,10,FALSE)</f>
        <v>0</v>
      </c>
      <c r="Y196" s="63">
        <f t="shared" si="37"/>
        <v>37</v>
      </c>
      <c r="Z196" s="63">
        <f>VLOOKUP($C196,ROP200F!$C$6:$O$994,9,FALSE)</f>
        <v>0</v>
      </c>
      <c r="AA196" s="63">
        <f>VLOOKUP($C196,'ROP100'!$B$6:$P$565,11,FALSE)</f>
        <v>0</v>
      </c>
      <c r="AB196" s="63">
        <f t="shared" si="38"/>
        <v>37</v>
      </c>
      <c r="AC196" s="63">
        <f>VLOOKUP($C196,ROP200F!$C$6:$O$994,10,FALSE)</f>
        <v>2</v>
      </c>
      <c r="AD196" s="63">
        <f>VLOOKUP($C196,'ROP100'!$B$6:$P$565,12,FALSE)</f>
        <v>0</v>
      </c>
      <c r="AE196" s="63">
        <f t="shared" si="39"/>
        <v>35</v>
      </c>
      <c r="AF196" s="63">
        <f>VLOOKUP($C196,ROP200F!$C$6:$O$994,11,FALSE)</f>
        <v>1</v>
      </c>
      <c r="AG196" s="63">
        <f>VLOOKUP($C196,'ROP100'!$B$6:$P$565,13,FALSE)</f>
        <v>0</v>
      </c>
      <c r="AH196" s="63">
        <f t="shared" si="40"/>
        <v>34</v>
      </c>
      <c r="AI196" s="63">
        <f>VLOOKUP($C196,ROP200F!$C$6:$O$994,12,FALSE)</f>
        <v>0</v>
      </c>
      <c r="AJ196" s="63">
        <f>VLOOKUP($C196,'ROP100'!$B$6:$P$565,14,FALSE)</f>
        <v>0</v>
      </c>
      <c r="AK196" s="63">
        <f t="shared" si="41"/>
        <v>34</v>
      </c>
      <c r="AL196" s="63">
        <f>VLOOKUP($C196,ROP200F!$C$6:$O$994,13,FALSE)</f>
        <v>0</v>
      </c>
      <c r="AM196" s="63">
        <f>VLOOKUP($C196,'ROP100'!$B$6:$P$565,15,FALSE)</f>
        <v>0</v>
      </c>
      <c r="AN196" s="63">
        <f t="shared" si="42"/>
        <v>34</v>
      </c>
      <c r="AO196" s="58">
        <f t="shared" si="43"/>
        <v>11</v>
      </c>
      <c r="AP196" s="58">
        <f t="shared" si="44"/>
        <v>0</v>
      </c>
    </row>
    <row r="197" spans="1:42" hidden="1" x14ac:dyDescent="0.35">
      <c r="A197" s="64">
        <f t="shared" si="45"/>
        <v>189</v>
      </c>
      <c r="B197" s="65" t="s">
        <v>1345</v>
      </c>
      <c r="C197" s="65" t="s">
        <v>1346</v>
      </c>
      <c r="D197" s="66">
        <f>VLOOKUP($C197,'End Stock 2024'!$B$7:$C$1030,2,FALSE)</f>
        <v>45</v>
      </c>
      <c r="E197" s="63">
        <f>VLOOKUP($C197,ROP200F!$C$6:$O$994,2,FALSE)</f>
        <v>13</v>
      </c>
      <c r="F197" s="63">
        <f>VLOOKUP($C197,'ROP100'!$B$6:$P$565,4,FALSE)</f>
        <v>0</v>
      </c>
      <c r="G197" s="63">
        <f t="shared" si="31"/>
        <v>32</v>
      </c>
      <c r="H197" s="63">
        <f>VLOOKUP($C197,ROP200F!$C$6:$O$994,3,FALSE)</f>
        <v>0</v>
      </c>
      <c r="I197" s="63">
        <f>VLOOKUP($C197,'ROP100'!$B$6:$P$565,5,FALSE)</f>
        <v>0</v>
      </c>
      <c r="J197" s="63">
        <f t="shared" si="32"/>
        <v>32</v>
      </c>
      <c r="K197" s="63">
        <f>VLOOKUP($C197,ROP200F!$C$6:$O$994,4,FALSE)</f>
        <v>7</v>
      </c>
      <c r="L197" s="63">
        <f>VLOOKUP($C197,'ROP100'!$B$6:$P$565,6,FALSE)</f>
        <v>0</v>
      </c>
      <c r="M197" s="63">
        <f t="shared" si="33"/>
        <v>25</v>
      </c>
      <c r="N197" s="63">
        <f>VLOOKUP($C197,ROP200F!$C$6:$O$994,5,FALSE)</f>
        <v>8</v>
      </c>
      <c r="O197" s="63">
        <f>VLOOKUP($C197,'ROP100'!$B$6:$P$565,7,FALSE)</f>
        <v>0</v>
      </c>
      <c r="P197" s="63">
        <f t="shared" si="34"/>
        <v>17</v>
      </c>
      <c r="Q197" s="63">
        <f>VLOOKUP($C197,ROP200F!$C$6:$O$994,6,FALSE)</f>
        <v>5</v>
      </c>
      <c r="R197" s="63">
        <f>VLOOKUP($C197,'ROP100'!$B$6:$P$565,8,FALSE)</f>
        <v>0</v>
      </c>
      <c r="S197" s="63">
        <f t="shared" si="35"/>
        <v>12</v>
      </c>
      <c r="T197" s="63">
        <f>VLOOKUP($C197,ROP200F!$C$6:$O$994,7,FALSE)</f>
        <v>2</v>
      </c>
      <c r="U197" s="63">
        <f>VLOOKUP($C197,'ROP100'!$B$6:$P$565,9,FALSE)</f>
        <v>96</v>
      </c>
      <c r="V197" s="63">
        <f t="shared" si="36"/>
        <v>106</v>
      </c>
      <c r="W197" s="63">
        <f>VLOOKUP($C197,ROP200F!$C$6:$O$994,8,FALSE)</f>
        <v>4</v>
      </c>
      <c r="X197" s="63">
        <f>VLOOKUP($C197,'ROP100'!$B$6:$P$565,10,FALSE)</f>
        <v>0</v>
      </c>
      <c r="Y197" s="63">
        <f t="shared" si="37"/>
        <v>102</v>
      </c>
      <c r="Z197" s="63">
        <f>VLOOKUP($C197,ROP200F!$C$6:$O$994,9,FALSE)</f>
        <v>0</v>
      </c>
      <c r="AA197" s="63">
        <f>VLOOKUP($C197,'ROP100'!$B$6:$P$565,11,FALSE)</f>
        <v>0</v>
      </c>
      <c r="AB197" s="63">
        <f t="shared" si="38"/>
        <v>102</v>
      </c>
      <c r="AC197" s="63">
        <f>VLOOKUP($C197,ROP200F!$C$6:$O$994,10,FALSE)</f>
        <v>11</v>
      </c>
      <c r="AD197" s="63">
        <f>VLOOKUP($C197,'ROP100'!$B$6:$P$565,12,FALSE)</f>
        <v>0</v>
      </c>
      <c r="AE197" s="63">
        <f t="shared" si="39"/>
        <v>91</v>
      </c>
      <c r="AF197" s="63">
        <f>VLOOKUP($C197,ROP200F!$C$6:$O$994,11,FALSE)</f>
        <v>6</v>
      </c>
      <c r="AG197" s="63">
        <f>VLOOKUP($C197,'ROP100'!$B$6:$P$565,13,FALSE)</f>
        <v>0</v>
      </c>
      <c r="AH197" s="63">
        <f t="shared" si="40"/>
        <v>85</v>
      </c>
      <c r="AI197" s="63">
        <f>VLOOKUP($C197,ROP200F!$C$6:$O$994,12,FALSE)</f>
        <v>0</v>
      </c>
      <c r="AJ197" s="63">
        <f>VLOOKUP($C197,'ROP100'!$B$6:$P$565,14,FALSE)</f>
        <v>0</v>
      </c>
      <c r="AK197" s="63">
        <f t="shared" si="41"/>
        <v>85</v>
      </c>
      <c r="AL197" s="63">
        <f>VLOOKUP($C197,ROP200F!$C$6:$O$994,13,FALSE)</f>
        <v>1</v>
      </c>
      <c r="AM197" s="63">
        <f>VLOOKUP($C197,'ROP100'!$B$6:$P$565,15,FALSE)</f>
        <v>0</v>
      </c>
      <c r="AN197" s="63">
        <f t="shared" si="42"/>
        <v>84</v>
      </c>
      <c r="AO197" s="58">
        <f t="shared" si="43"/>
        <v>57</v>
      </c>
      <c r="AP197" s="58">
        <f t="shared" si="44"/>
        <v>96</v>
      </c>
    </row>
    <row r="198" spans="1:42" hidden="1" x14ac:dyDescent="0.35">
      <c r="A198" s="64">
        <f t="shared" si="45"/>
        <v>190</v>
      </c>
      <c r="B198" s="65" t="s">
        <v>199</v>
      </c>
      <c r="C198" s="65" t="s">
        <v>200</v>
      </c>
      <c r="D198" s="66">
        <f>VLOOKUP($C198,'End Stock 2024'!$B$7:$C$1030,2,FALSE)</f>
        <v>604</v>
      </c>
      <c r="E198" s="63">
        <f>VLOOKUP($C198,ROP200F!$C$6:$O$994,2,FALSE)</f>
        <v>15</v>
      </c>
      <c r="F198" s="63">
        <f>VLOOKUP($C198,'ROP100'!$B$6:$P$565,4,FALSE)</f>
        <v>0</v>
      </c>
      <c r="G198" s="63">
        <f t="shared" si="31"/>
        <v>589</v>
      </c>
      <c r="H198" s="63">
        <f>VLOOKUP($C198,ROP200F!$C$6:$O$994,3,FALSE)</f>
        <v>8</v>
      </c>
      <c r="I198" s="63">
        <f>VLOOKUP($C198,'ROP100'!$B$6:$P$565,5,FALSE)</f>
        <v>0</v>
      </c>
      <c r="J198" s="63">
        <f t="shared" si="32"/>
        <v>581</v>
      </c>
      <c r="K198" s="63">
        <f>VLOOKUP($C198,ROP200F!$C$6:$O$994,4,FALSE)</f>
        <v>21</v>
      </c>
      <c r="L198" s="63">
        <f>VLOOKUP($C198,'ROP100'!$B$6:$P$565,6,FALSE)</f>
        <v>0</v>
      </c>
      <c r="M198" s="63">
        <f t="shared" si="33"/>
        <v>560</v>
      </c>
      <c r="N198" s="63">
        <f>VLOOKUP($C198,ROP200F!$C$6:$O$994,5,FALSE)</f>
        <v>11</v>
      </c>
      <c r="O198" s="63">
        <f>VLOOKUP($C198,'ROP100'!$B$6:$P$565,7,FALSE)</f>
        <v>0</v>
      </c>
      <c r="P198" s="63">
        <f t="shared" si="34"/>
        <v>549</v>
      </c>
      <c r="Q198" s="63">
        <f>VLOOKUP($C198,ROP200F!$C$6:$O$994,6,FALSE)</f>
        <v>20</v>
      </c>
      <c r="R198" s="63">
        <f>VLOOKUP($C198,'ROP100'!$B$6:$P$565,8,FALSE)</f>
        <v>0</v>
      </c>
      <c r="S198" s="63">
        <f t="shared" si="35"/>
        <v>529</v>
      </c>
      <c r="T198" s="63">
        <f>VLOOKUP($C198,ROP200F!$C$6:$O$994,7,FALSE)</f>
        <v>17</v>
      </c>
      <c r="U198" s="63">
        <f>VLOOKUP($C198,'ROP100'!$B$6:$P$565,9,FALSE)</f>
        <v>0</v>
      </c>
      <c r="V198" s="63">
        <f t="shared" si="36"/>
        <v>512</v>
      </c>
      <c r="W198" s="63">
        <f>VLOOKUP($C198,ROP200F!$C$6:$O$994,8,FALSE)</f>
        <v>15</v>
      </c>
      <c r="X198" s="63">
        <f>VLOOKUP($C198,'ROP100'!$B$6:$P$565,10,FALSE)</f>
        <v>0</v>
      </c>
      <c r="Y198" s="63">
        <f t="shared" si="37"/>
        <v>497</v>
      </c>
      <c r="Z198" s="63">
        <f>VLOOKUP($C198,ROP200F!$C$6:$O$994,9,FALSE)</f>
        <v>11</v>
      </c>
      <c r="AA198" s="63">
        <f>VLOOKUP($C198,'ROP100'!$B$6:$P$565,11,FALSE)</f>
        <v>0</v>
      </c>
      <c r="AB198" s="63">
        <f t="shared" si="38"/>
        <v>486</v>
      </c>
      <c r="AC198" s="63">
        <f>VLOOKUP($C198,ROP200F!$C$6:$O$994,10,FALSE)</f>
        <v>15</v>
      </c>
      <c r="AD198" s="63">
        <f>VLOOKUP($C198,'ROP100'!$B$6:$P$565,12,FALSE)</f>
        <v>0</v>
      </c>
      <c r="AE198" s="63">
        <f t="shared" si="39"/>
        <v>471</v>
      </c>
      <c r="AF198" s="63">
        <f>VLOOKUP($C198,ROP200F!$C$6:$O$994,11,FALSE)</f>
        <v>14</v>
      </c>
      <c r="AG198" s="63">
        <f>VLOOKUP($C198,'ROP100'!$B$6:$P$565,13,FALSE)</f>
        <v>0</v>
      </c>
      <c r="AH198" s="63">
        <f t="shared" si="40"/>
        <v>457</v>
      </c>
      <c r="AI198" s="63">
        <f>VLOOKUP($C198,ROP200F!$C$6:$O$994,12,FALSE)</f>
        <v>11</v>
      </c>
      <c r="AJ198" s="63">
        <f>VLOOKUP($C198,'ROP100'!$B$6:$P$565,14,FALSE)</f>
        <v>0</v>
      </c>
      <c r="AK198" s="63">
        <f t="shared" si="41"/>
        <v>446</v>
      </c>
      <c r="AL198" s="63">
        <f>VLOOKUP($C198,ROP200F!$C$6:$O$994,13,FALSE)</f>
        <v>8</v>
      </c>
      <c r="AM198" s="63">
        <f>VLOOKUP($C198,'ROP100'!$B$6:$P$565,15,FALSE)</f>
        <v>0</v>
      </c>
      <c r="AN198" s="63">
        <f t="shared" si="42"/>
        <v>438</v>
      </c>
      <c r="AO198" s="58">
        <f t="shared" si="43"/>
        <v>166</v>
      </c>
      <c r="AP198" s="58">
        <f t="shared" si="44"/>
        <v>0</v>
      </c>
    </row>
    <row r="199" spans="1:42" hidden="1" x14ac:dyDescent="0.35">
      <c r="A199" s="64">
        <f t="shared" si="45"/>
        <v>191</v>
      </c>
      <c r="B199" s="65" t="s">
        <v>201</v>
      </c>
      <c r="C199" s="65" t="s">
        <v>202</v>
      </c>
      <c r="D199" s="66">
        <f>VLOOKUP($C199,'End Stock 2024'!$B$7:$C$1030,2,FALSE)</f>
        <v>578</v>
      </c>
      <c r="E199" s="63">
        <f>VLOOKUP($C199,ROP200F!$C$6:$O$994,2,FALSE)</f>
        <v>23</v>
      </c>
      <c r="F199" s="63">
        <f>VLOOKUP($C199,'ROP100'!$B$6:$P$565,4,FALSE)</f>
        <v>0</v>
      </c>
      <c r="G199" s="63">
        <f t="shared" si="31"/>
        <v>555</v>
      </c>
      <c r="H199" s="63">
        <f>VLOOKUP($C199,ROP200F!$C$6:$O$994,3,FALSE)</f>
        <v>36</v>
      </c>
      <c r="I199" s="63">
        <f>VLOOKUP($C199,'ROP100'!$B$6:$P$565,5,FALSE)</f>
        <v>0</v>
      </c>
      <c r="J199" s="63">
        <f t="shared" si="32"/>
        <v>519</v>
      </c>
      <c r="K199" s="63">
        <f>VLOOKUP($C199,ROP200F!$C$6:$O$994,4,FALSE)</f>
        <v>27</v>
      </c>
      <c r="L199" s="63">
        <f>VLOOKUP($C199,'ROP100'!$B$6:$P$565,6,FALSE)</f>
        <v>0</v>
      </c>
      <c r="M199" s="63">
        <f t="shared" si="33"/>
        <v>492</v>
      </c>
      <c r="N199" s="63">
        <f>VLOOKUP($C199,ROP200F!$C$6:$O$994,5,FALSE)</f>
        <v>39</v>
      </c>
      <c r="O199" s="63">
        <f>VLOOKUP($C199,'ROP100'!$B$6:$P$565,7,FALSE)</f>
        <v>0</v>
      </c>
      <c r="P199" s="63">
        <f t="shared" si="34"/>
        <v>453</v>
      </c>
      <c r="Q199" s="63">
        <f>VLOOKUP($C199,ROP200F!$C$6:$O$994,6,FALSE)</f>
        <v>31</v>
      </c>
      <c r="R199" s="63">
        <f>VLOOKUP($C199,'ROP100'!$B$6:$P$565,8,FALSE)</f>
        <v>0</v>
      </c>
      <c r="S199" s="63">
        <f t="shared" si="35"/>
        <v>422</v>
      </c>
      <c r="T199" s="63">
        <f>VLOOKUP($C199,ROP200F!$C$6:$O$994,7,FALSE)</f>
        <v>33</v>
      </c>
      <c r="U199" s="63">
        <f>VLOOKUP($C199,'ROP100'!$B$6:$P$565,9,FALSE)</f>
        <v>0</v>
      </c>
      <c r="V199" s="63">
        <f t="shared" si="36"/>
        <v>389</v>
      </c>
      <c r="W199" s="63">
        <f>VLOOKUP($C199,ROP200F!$C$6:$O$994,8,FALSE)</f>
        <v>31</v>
      </c>
      <c r="X199" s="63">
        <f>VLOOKUP($C199,'ROP100'!$B$6:$P$565,10,FALSE)</f>
        <v>0</v>
      </c>
      <c r="Y199" s="63">
        <f t="shared" si="37"/>
        <v>358</v>
      </c>
      <c r="Z199" s="63">
        <f>VLOOKUP($C199,ROP200F!$C$6:$O$994,9,FALSE)</f>
        <v>35</v>
      </c>
      <c r="AA199" s="63">
        <f>VLOOKUP($C199,'ROP100'!$B$6:$P$565,11,FALSE)</f>
        <v>0</v>
      </c>
      <c r="AB199" s="63">
        <f t="shared" si="38"/>
        <v>323</v>
      </c>
      <c r="AC199" s="63">
        <f>VLOOKUP($C199,ROP200F!$C$6:$O$994,10,FALSE)</f>
        <v>28</v>
      </c>
      <c r="AD199" s="63">
        <f>VLOOKUP($C199,'ROP100'!$B$6:$P$565,12,FALSE)</f>
        <v>0</v>
      </c>
      <c r="AE199" s="63">
        <f t="shared" si="39"/>
        <v>295</v>
      </c>
      <c r="AF199" s="63">
        <f>VLOOKUP($C199,ROP200F!$C$6:$O$994,11,FALSE)</f>
        <v>31</v>
      </c>
      <c r="AG199" s="63">
        <f>VLOOKUP($C199,'ROP100'!$B$6:$P$565,13,FALSE)</f>
        <v>0</v>
      </c>
      <c r="AH199" s="63">
        <f t="shared" si="40"/>
        <v>264</v>
      </c>
      <c r="AI199" s="63">
        <f>VLOOKUP($C199,ROP200F!$C$6:$O$994,12,FALSE)</f>
        <v>34</v>
      </c>
      <c r="AJ199" s="63">
        <f>VLOOKUP($C199,'ROP100'!$B$6:$P$565,14,FALSE)</f>
        <v>0</v>
      </c>
      <c r="AK199" s="63">
        <f t="shared" si="41"/>
        <v>230</v>
      </c>
      <c r="AL199" s="63">
        <f>VLOOKUP($C199,ROP200F!$C$6:$O$994,13,FALSE)</f>
        <v>27</v>
      </c>
      <c r="AM199" s="63">
        <f>VLOOKUP($C199,'ROP100'!$B$6:$P$565,15,FALSE)</f>
        <v>0</v>
      </c>
      <c r="AN199" s="63">
        <f t="shared" si="42"/>
        <v>203</v>
      </c>
      <c r="AO199" s="58">
        <f t="shared" si="43"/>
        <v>375</v>
      </c>
      <c r="AP199" s="58">
        <f t="shared" si="44"/>
        <v>0</v>
      </c>
    </row>
    <row r="200" spans="1:42" hidden="1" x14ac:dyDescent="0.35">
      <c r="A200" s="64">
        <f t="shared" si="45"/>
        <v>192</v>
      </c>
      <c r="B200" s="65" t="s">
        <v>203</v>
      </c>
      <c r="C200" s="65" t="s">
        <v>204</v>
      </c>
      <c r="D200" s="66">
        <f>VLOOKUP($C200,'End Stock 2024'!$B$7:$C$1030,2,FALSE)</f>
        <v>125</v>
      </c>
      <c r="E200" s="63">
        <f>VLOOKUP($C200,ROP200F!$C$6:$O$994,2,FALSE)</f>
        <v>38</v>
      </c>
      <c r="F200" s="63">
        <f>VLOOKUP($C200,'ROP100'!$B$6:$P$565,4,FALSE)</f>
        <v>100</v>
      </c>
      <c r="G200" s="63">
        <f t="shared" si="31"/>
        <v>187</v>
      </c>
      <c r="H200" s="63">
        <f>VLOOKUP($C200,ROP200F!$C$6:$O$994,3,FALSE)</f>
        <v>49</v>
      </c>
      <c r="I200" s="63">
        <f>VLOOKUP($C200,'ROP100'!$B$6:$P$565,5,FALSE)</f>
        <v>0</v>
      </c>
      <c r="J200" s="63">
        <f t="shared" si="32"/>
        <v>138</v>
      </c>
      <c r="K200" s="63">
        <f>VLOOKUP($C200,ROP200F!$C$6:$O$994,4,FALSE)</f>
        <v>52</v>
      </c>
      <c r="L200" s="63">
        <f>VLOOKUP($C200,'ROP100'!$B$6:$P$565,6,FALSE)</f>
        <v>100</v>
      </c>
      <c r="M200" s="63">
        <f t="shared" si="33"/>
        <v>186</v>
      </c>
      <c r="N200" s="63">
        <f>VLOOKUP($C200,ROP200F!$C$6:$O$994,5,FALSE)</f>
        <v>35</v>
      </c>
      <c r="O200" s="63">
        <f>VLOOKUP($C200,'ROP100'!$B$6:$P$565,7,FALSE)</f>
        <v>0</v>
      </c>
      <c r="P200" s="63">
        <f t="shared" si="34"/>
        <v>151</v>
      </c>
      <c r="Q200" s="63">
        <f>VLOOKUP($C200,ROP200F!$C$6:$O$994,6,FALSE)</f>
        <v>49</v>
      </c>
      <c r="R200" s="63">
        <f>VLOOKUP($C200,'ROP100'!$B$6:$P$565,8,FALSE)</f>
        <v>100</v>
      </c>
      <c r="S200" s="63">
        <f t="shared" si="35"/>
        <v>202</v>
      </c>
      <c r="T200" s="63">
        <f>VLOOKUP($C200,ROP200F!$C$6:$O$994,7,FALSE)</f>
        <v>57</v>
      </c>
      <c r="U200" s="63">
        <f>VLOOKUP($C200,'ROP100'!$B$6:$P$565,9,FALSE)</f>
        <v>0</v>
      </c>
      <c r="V200" s="63">
        <f t="shared" si="36"/>
        <v>145</v>
      </c>
      <c r="W200" s="63">
        <f>VLOOKUP($C200,ROP200F!$C$6:$O$994,8,FALSE)</f>
        <v>45</v>
      </c>
      <c r="X200" s="63">
        <f>VLOOKUP($C200,'ROP100'!$B$6:$P$565,10,FALSE)</f>
        <v>100</v>
      </c>
      <c r="Y200" s="63">
        <f t="shared" si="37"/>
        <v>200</v>
      </c>
      <c r="Z200" s="63">
        <f>VLOOKUP($C200,ROP200F!$C$6:$O$994,9,FALSE)</f>
        <v>54</v>
      </c>
      <c r="AA200" s="63">
        <f>VLOOKUP($C200,'ROP100'!$B$6:$P$565,11,FALSE)</f>
        <v>0</v>
      </c>
      <c r="AB200" s="63">
        <f t="shared" si="38"/>
        <v>146</v>
      </c>
      <c r="AC200" s="63">
        <f>VLOOKUP($C200,ROP200F!$C$6:$O$994,10,FALSE)</f>
        <v>51</v>
      </c>
      <c r="AD200" s="63">
        <f>VLOOKUP($C200,'ROP100'!$B$6:$P$565,12,FALSE)</f>
        <v>100</v>
      </c>
      <c r="AE200" s="63">
        <f t="shared" si="39"/>
        <v>195</v>
      </c>
      <c r="AF200" s="63">
        <f>VLOOKUP($C200,ROP200F!$C$6:$O$994,11,FALSE)</f>
        <v>45</v>
      </c>
      <c r="AG200" s="63">
        <f>VLOOKUP($C200,'ROP100'!$B$6:$P$565,13,FALSE)</f>
        <v>0</v>
      </c>
      <c r="AH200" s="63">
        <f t="shared" si="40"/>
        <v>150</v>
      </c>
      <c r="AI200" s="63">
        <f>VLOOKUP($C200,ROP200F!$C$6:$O$994,12,FALSE)</f>
        <v>54</v>
      </c>
      <c r="AJ200" s="63">
        <f>VLOOKUP($C200,'ROP100'!$B$6:$P$565,14,FALSE)</f>
        <v>100</v>
      </c>
      <c r="AK200" s="63">
        <f t="shared" si="41"/>
        <v>196</v>
      </c>
      <c r="AL200" s="63">
        <f>VLOOKUP($C200,ROP200F!$C$6:$O$994,13,FALSE)</f>
        <v>57</v>
      </c>
      <c r="AM200" s="63">
        <f>VLOOKUP($C200,'ROP100'!$B$6:$P$565,15,FALSE)</f>
        <v>0</v>
      </c>
      <c r="AN200" s="63">
        <f t="shared" si="42"/>
        <v>139</v>
      </c>
      <c r="AO200" s="58">
        <f t="shared" si="43"/>
        <v>586</v>
      </c>
      <c r="AP200" s="58">
        <f t="shared" si="44"/>
        <v>600</v>
      </c>
    </row>
    <row r="201" spans="1:42" hidden="1" x14ac:dyDescent="0.35">
      <c r="A201" s="64">
        <f t="shared" si="45"/>
        <v>193</v>
      </c>
      <c r="B201" s="65" t="s">
        <v>205</v>
      </c>
      <c r="C201" s="65" t="s">
        <v>206</v>
      </c>
      <c r="D201" s="66">
        <f>VLOOKUP($C201,'End Stock 2024'!$B$7:$C$1030,2,FALSE)</f>
        <v>100</v>
      </c>
      <c r="E201" s="63">
        <f>VLOOKUP($C201,ROP200F!$C$6:$O$994,2,FALSE)</f>
        <v>2</v>
      </c>
      <c r="F201" s="63">
        <f>VLOOKUP($C201,'ROP100'!$B$6:$P$565,4,FALSE)</f>
        <v>50</v>
      </c>
      <c r="G201" s="63">
        <f t="shared" si="31"/>
        <v>148</v>
      </c>
      <c r="H201" s="63">
        <f>VLOOKUP($C201,ROP200F!$C$6:$O$994,3,FALSE)</f>
        <v>4</v>
      </c>
      <c r="I201" s="63">
        <f>VLOOKUP($C201,'ROP100'!$B$6:$P$565,5,FALSE)</f>
        <v>0</v>
      </c>
      <c r="J201" s="63">
        <f t="shared" si="32"/>
        <v>144</v>
      </c>
      <c r="K201" s="63">
        <f>VLOOKUP($C201,ROP200F!$C$6:$O$994,4,FALSE)</f>
        <v>3</v>
      </c>
      <c r="L201" s="63">
        <f>VLOOKUP($C201,'ROP100'!$B$6:$P$565,6,FALSE)</f>
        <v>0</v>
      </c>
      <c r="M201" s="63">
        <f t="shared" si="33"/>
        <v>141</v>
      </c>
      <c r="N201" s="63">
        <f>VLOOKUP($C201,ROP200F!$C$6:$O$994,5,FALSE)</f>
        <v>2</v>
      </c>
      <c r="O201" s="63">
        <f>VLOOKUP($C201,'ROP100'!$B$6:$P$565,7,FALSE)</f>
        <v>0</v>
      </c>
      <c r="P201" s="63">
        <f t="shared" si="34"/>
        <v>139</v>
      </c>
      <c r="Q201" s="63">
        <f>VLOOKUP($C201,ROP200F!$C$6:$O$994,6,FALSE)</f>
        <v>2</v>
      </c>
      <c r="R201" s="63">
        <f>VLOOKUP($C201,'ROP100'!$B$6:$P$565,8,FALSE)</f>
        <v>0</v>
      </c>
      <c r="S201" s="63">
        <f t="shared" si="35"/>
        <v>137</v>
      </c>
      <c r="T201" s="63">
        <f>VLOOKUP($C201,ROP200F!$C$6:$O$994,7,FALSE)</f>
        <v>2</v>
      </c>
      <c r="U201" s="63">
        <f>VLOOKUP($C201,'ROP100'!$B$6:$P$565,9,FALSE)</f>
        <v>0</v>
      </c>
      <c r="V201" s="63">
        <f t="shared" si="36"/>
        <v>135</v>
      </c>
      <c r="W201" s="63">
        <f>VLOOKUP($C201,ROP200F!$C$6:$O$994,8,FALSE)</f>
        <v>3</v>
      </c>
      <c r="X201" s="63">
        <f>VLOOKUP($C201,'ROP100'!$B$6:$P$565,10,FALSE)</f>
        <v>0</v>
      </c>
      <c r="Y201" s="63">
        <f t="shared" si="37"/>
        <v>132</v>
      </c>
      <c r="Z201" s="63">
        <f>VLOOKUP($C201,ROP200F!$C$6:$O$994,9,FALSE)</f>
        <v>5</v>
      </c>
      <c r="AA201" s="63">
        <f>VLOOKUP($C201,'ROP100'!$B$6:$P$565,11,FALSE)</f>
        <v>0</v>
      </c>
      <c r="AB201" s="63">
        <f t="shared" si="38"/>
        <v>127</v>
      </c>
      <c r="AC201" s="63">
        <f>VLOOKUP($C201,ROP200F!$C$6:$O$994,10,FALSE)</f>
        <v>2</v>
      </c>
      <c r="AD201" s="63">
        <f>VLOOKUP($C201,'ROP100'!$B$6:$P$565,12,FALSE)</f>
        <v>0</v>
      </c>
      <c r="AE201" s="63">
        <f t="shared" si="39"/>
        <v>125</v>
      </c>
      <c r="AF201" s="63">
        <f>VLOOKUP($C201,ROP200F!$C$6:$O$994,11,FALSE)</f>
        <v>2</v>
      </c>
      <c r="AG201" s="63">
        <f>VLOOKUP($C201,'ROP100'!$B$6:$P$565,13,FALSE)</f>
        <v>0</v>
      </c>
      <c r="AH201" s="63">
        <f t="shared" si="40"/>
        <v>123</v>
      </c>
      <c r="AI201" s="63">
        <f>VLOOKUP($C201,ROP200F!$C$6:$O$994,12,FALSE)</f>
        <v>3</v>
      </c>
      <c r="AJ201" s="63">
        <f>VLOOKUP($C201,'ROP100'!$B$6:$P$565,14,FALSE)</f>
        <v>0</v>
      </c>
      <c r="AK201" s="63">
        <f t="shared" si="41"/>
        <v>120</v>
      </c>
      <c r="AL201" s="63">
        <f>VLOOKUP($C201,ROP200F!$C$6:$O$994,13,FALSE)</f>
        <v>2</v>
      </c>
      <c r="AM201" s="63">
        <f>VLOOKUP($C201,'ROP100'!$B$6:$P$565,15,FALSE)</f>
        <v>0</v>
      </c>
      <c r="AN201" s="63">
        <f t="shared" si="42"/>
        <v>118</v>
      </c>
      <c r="AO201" s="58">
        <f t="shared" si="43"/>
        <v>32</v>
      </c>
      <c r="AP201" s="58">
        <f t="shared" si="44"/>
        <v>50</v>
      </c>
    </row>
    <row r="202" spans="1:42" hidden="1" x14ac:dyDescent="0.35">
      <c r="A202" s="64">
        <f t="shared" si="45"/>
        <v>194</v>
      </c>
      <c r="B202" s="65" t="s">
        <v>207</v>
      </c>
      <c r="C202" s="65" t="s">
        <v>208</v>
      </c>
      <c r="D202" s="66">
        <f>VLOOKUP($C202,'End Stock 2024'!$B$7:$C$1030,2,FALSE)</f>
        <v>92</v>
      </c>
      <c r="E202" s="63">
        <f>VLOOKUP($C202,ROP200F!$C$6:$O$994,2,FALSE)</f>
        <v>48</v>
      </c>
      <c r="F202" s="63">
        <f>VLOOKUP($C202,'ROP100'!$B$6:$P$565,4,FALSE)</f>
        <v>100</v>
      </c>
      <c r="G202" s="63">
        <f t="shared" ref="G202:G265" si="46">+D202+F202-E202</f>
        <v>144</v>
      </c>
      <c r="H202" s="63">
        <f>VLOOKUP($C202,ROP200F!$C$6:$O$994,3,FALSE)</f>
        <v>42</v>
      </c>
      <c r="I202" s="63">
        <f>VLOOKUP($C202,'ROP100'!$B$6:$P$565,5,FALSE)</f>
        <v>0</v>
      </c>
      <c r="J202" s="63">
        <f t="shared" ref="J202:J265" si="47">+G202+I202-H202</f>
        <v>102</v>
      </c>
      <c r="K202" s="63">
        <f>VLOOKUP($C202,ROP200F!$C$6:$O$994,4,FALSE)</f>
        <v>37</v>
      </c>
      <c r="L202" s="63">
        <f>VLOOKUP($C202,'ROP100'!$B$6:$P$565,6,FALSE)</f>
        <v>100</v>
      </c>
      <c r="M202" s="63">
        <f t="shared" ref="M202:M265" si="48">+J202+L202-K202</f>
        <v>165</v>
      </c>
      <c r="N202" s="63">
        <f>VLOOKUP($C202,ROP200F!$C$6:$O$994,5,FALSE)</f>
        <v>46</v>
      </c>
      <c r="O202" s="63">
        <f>VLOOKUP($C202,'ROP100'!$B$6:$P$565,7,FALSE)</f>
        <v>0</v>
      </c>
      <c r="P202" s="63">
        <f t="shared" ref="P202:P265" si="49">+M202+O202-N202</f>
        <v>119</v>
      </c>
      <c r="Q202" s="63">
        <f>VLOOKUP($C202,ROP200F!$C$6:$O$994,6,FALSE)</f>
        <v>40</v>
      </c>
      <c r="R202" s="63">
        <f>VLOOKUP($C202,'ROP100'!$B$6:$P$565,8,FALSE)</f>
        <v>100</v>
      </c>
      <c r="S202" s="63">
        <f t="shared" ref="S202:S265" si="50">+P202+R202-Q202</f>
        <v>179</v>
      </c>
      <c r="T202" s="63">
        <f>VLOOKUP($C202,ROP200F!$C$6:$O$994,7,FALSE)</f>
        <v>48</v>
      </c>
      <c r="U202" s="63">
        <f>VLOOKUP($C202,'ROP100'!$B$6:$P$565,9,FALSE)</f>
        <v>0</v>
      </c>
      <c r="V202" s="63">
        <f t="shared" ref="V202:V265" si="51">+S202+U202-T202</f>
        <v>131</v>
      </c>
      <c r="W202" s="63">
        <f>VLOOKUP($C202,ROP200F!$C$6:$O$994,8,FALSE)</f>
        <v>59</v>
      </c>
      <c r="X202" s="63">
        <f>VLOOKUP($C202,'ROP100'!$B$6:$P$565,10,FALSE)</f>
        <v>100</v>
      </c>
      <c r="Y202" s="63">
        <f t="shared" ref="Y202:Y265" si="52">+V202+X202-W202</f>
        <v>172</v>
      </c>
      <c r="Z202" s="63">
        <f>VLOOKUP($C202,ROP200F!$C$6:$O$994,9,FALSE)</f>
        <v>37</v>
      </c>
      <c r="AA202" s="63">
        <f>VLOOKUP($C202,'ROP100'!$B$6:$P$565,11,FALSE)</f>
        <v>0</v>
      </c>
      <c r="AB202" s="63">
        <f t="shared" ref="AB202:AB265" si="53">+Y202+AA202-Z202</f>
        <v>135</v>
      </c>
      <c r="AC202" s="63">
        <f>VLOOKUP($C202,ROP200F!$C$6:$O$994,10,FALSE)</f>
        <v>36</v>
      </c>
      <c r="AD202" s="63">
        <f>VLOOKUP($C202,'ROP100'!$B$6:$P$565,12,FALSE)</f>
        <v>100</v>
      </c>
      <c r="AE202" s="63">
        <f t="shared" ref="AE202:AE265" si="54">+AB202+AD202-AC202</f>
        <v>199</v>
      </c>
      <c r="AF202" s="63">
        <f>VLOOKUP($C202,ROP200F!$C$6:$O$994,11,FALSE)</f>
        <v>63</v>
      </c>
      <c r="AG202" s="63">
        <f>VLOOKUP($C202,'ROP100'!$B$6:$P$565,13,FALSE)</f>
        <v>0</v>
      </c>
      <c r="AH202" s="63">
        <f t="shared" ref="AH202:AH265" si="55">+AE202+AG202-AF202</f>
        <v>136</v>
      </c>
      <c r="AI202" s="63">
        <f>VLOOKUP($C202,ROP200F!$C$6:$O$994,12,FALSE)</f>
        <v>38</v>
      </c>
      <c r="AJ202" s="63">
        <f>VLOOKUP($C202,'ROP100'!$B$6:$P$565,14,FALSE)</f>
        <v>100</v>
      </c>
      <c r="AK202" s="63">
        <f t="shared" ref="AK202:AK265" si="56">+AH202+AJ202-AI202</f>
        <v>198</v>
      </c>
      <c r="AL202" s="63">
        <f>VLOOKUP($C202,ROP200F!$C$6:$O$994,13,FALSE)</f>
        <v>38</v>
      </c>
      <c r="AM202" s="63">
        <f>VLOOKUP($C202,'ROP100'!$B$6:$P$565,15,FALSE)</f>
        <v>0</v>
      </c>
      <c r="AN202" s="63">
        <f t="shared" ref="AN202:AN265" si="57">+AK202+AM202-AL202</f>
        <v>160</v>
      </c>
      <c r="AO202" s="58">
        <f t="shared" ref="AO202:AO265" si="58">E202+H202+K202+N202+Q202+T202+W202+Z202+AC202+AF202+AI202+AL202</f>
        <v>532</v>
      </c>
      <c r="AP202" s="58">
        <f t="shared" ref="AP202:AP265" si="59">F202+I202+L202+O202+R202+U202+X202+AA202+AD202+AG202+AJ202+AM202</f>
        <v>600</v>
      </c>
    </row>
    <row r="203" spans="1:42" hidden="1" x14ac:dyDescent="0.35">
      <c r="A203" s="64">
        <f t="shared" ref="A203:A266" si="60">1+A202</f>
        <v>195</v>
      </c>
      <c r="B203" s="65" t="s">
        <v>209</v>
      </c>
      <c r="C203" s="65" t="s">
        <v>210</v>
      </c>
      <c r="D203" s="66">
        <f>VLOOKUP($C203,'End Stock 2024'!$B$7:$C$1030,2,FALSE)</f>
        <v>29</v>
      </c>
      <c r="E203" s="63">
        <f>VLOOKUP($C203,ROP200F!$C$6:$O$994,2,FALSE)</f>
        <v>6</v>
      </c>
      <c r="F203" s="63">
        <f>VLOOKUP($C203,'ROP100'!$B$6:$P$565,4,FALSE)</f>
        <v>100</v>
      </c>
      <c r="G203" s="63">
        <f t="shared" si="46"/>
        <v>123</v>
      </c>
      <c r="H203" s="63">
        <f>VLOOKUP($C203,ROP200F!$C$6:$O$994,3,FALSE)</f>
        <v>6</v>
      </c>
      <c r="I203" s="63">
        <f>VLOOKUP($C203,'ROP100'!$B$6:$P$565,5,FALSE)</f>
        <v>0</v>
      </c>
      <c r="J203" s="63">
        <f t="shared" si="47"/>
        <v>117</v>
      </c>
      <c r="K203" s="63">
        <f>VLOOKUP($C203,ROP200F!$C$6:$O$994,4,FALSE)</f>
        <v>6</v>
      </c>
      <c r="L203" s="63">
        <f>VLOOKUP($C203,'ROP100'!$B$6:$P$565,6,FALSE)</f>
        <v>0</v>
      </c>
      <c r="M203" s="63">
        <f t="shared" si="48"/>
        <v>111</v>
      </c>
      <c r="N203" s="63">
        <f>VLOOKUP($C203,ROP200F!$C$6:$O$994,5,FALSE)</f>
        <v>5</v>
      </c>
      <c r="O203" s="63">
        <f>VLOOKUP($C203,'ROP100'!$B$6:$P$565,7,FALSE)</f>
        <v>0</v>
      </c>
      <c r="P203" s="63">
        <f t="shared" si="49"/>
        <v>106</v>
      </c>
      <c r="Q203" s="63">
        <f>VLOOKUP($C203,ROP200F!$C$6:$O$994,6,FALSE)</f>
        <v>6</v>
      </c>
      <c r="R203" s="63">
        <f>VLOOKUP($C203,'ROP100'!$B$6:$P$565,8,FALSE)</f>
        <v>0</v>
      </c>
      <c r="S203" s="63">
        <f t="shared" si="50"/>
        <v>100</v>
      </c>
      <c r="T203" s="63">
        <f>VLOOKUP($C203,ROP200F!$C$6:$O$994,7,FALSE)</f>
        <v>6</v>
      </c>
      <c r="U203" s="63">
        <f>VLOOKUP($C203,'ROP100'!$B$6:$P$565,9,FALSE)</f>
        <v>0</v>
      </c>
      <c r="V203" s="63">
        <f t="shared" si="51"/>
        <v>94</v>
      </c>
      <c r="W203" s="63">
        <f>VLOOKUP($C203,ROP200F!$C$6:$O$994,8,FALSE)</f>
        <v>7</v>
      </c>
      <c r="X203" s="63">
        <f>VLOOKUP($C203,'ROP100'!$B$6:$P$565,10,FALSE)</f>
        <v>0</v>
      </c>
      <c r="Y203" s="63">
        <f t="shared" si="52"/>
        <v>87</v>
      </c>
      <c r="Z203" s="63">
        <f>VLOOKUP($C203,ROP200F!$C$6:$O$994,9,FALSE)</f>
        <v>6</v>
      </c>
      <c r="AA203" s="63">
        <f>VLOOKUP($C203,'ROP100'!$B$6:$P$565,11,FALSE)</f>
        <v>0</v>
      </c>
      <c r="AB203" s="63">
        <f t="shared" si="53"/>
        <v>81</v>
      </c>
      <c r="AC203" s="63">
        <f>VLOOKUP($C203,ROP200F!$C$6:$O$994,10,FALSE)</f>
        <v>6</v>
      </c>
      <c r="AD203" s="63">
        <f>VLOOKUP($C203,'ROP100'!$B$6:$P$565,12,FALSE)</f>
        <v>0</v>
      </c>
      <c r="AE203" s="63">
        <f t="shared" si="54"/>
        <v>75</v>
      </c>
      <c r="AF203" s="63">
        <f>VLOOKUP($C203,ROP200F!$C$6:$O$994,11,FALSE)</f>
        <v>7</v>
      </c>
      <c r="AG203" s="63">
        <f>VLOOKUP($C203,'ROP100'!$B$6:$P$565,13,FALSE)</f>
        <v>0</v>
      </c>
      <c r="AH203" s="63">
        <f t="shared" si="55"/>
        <v>68</v>
      </c>
      <c r="AI203" s="63">
        <f>VLOOKUP($C203,ROP200F!$C$6:$O$994,12,FALSE)</f>
        <v>6</v>
      </c>
      <c r="AJ203" s="63">
        <f>VLOOKUP($C203,'ROP100'!$B$6:$P$565,14,FALSE)</f>
        <v>0</v>
      </c>
      <c r="AK203" s="63">
        <f t="shared" si="56"/>
        <v>62</v>
      </c>
      <c r="AL203" s="63">
        <f>VLOOKUP($C203,ROP200F!$C$6:$O$994,13,FALSE)</f>
        <v>6</v>
      </c>
      <c r="AM203" s="63">
        <f>VLOOKUP($C203,'ROP100'!$B$6:$P$565,15,FALSE)</f>
        <v>0</v>
      </c>
      <c r="AN203" s="63">
        <f t="shared" si="57"/>
        <v>56</v>
      </c>
      <c r="AO203" s="58">
        <f t="shared" si="58"/>
        <v>73</v>
      </c>
      <c r="AP203" s="58">
        <f t="shared" si="59"/>
        <v>100</v>
      </c>
    </row>
    <row r="204" spans="1:42" hidden="1" x14ac:dyDescent="0.35">
      <c r="A204" s="64">
        <f t="shared" si="60"/>
        <v>196</v>
      </c>
      <c r="B204" s="65" t="s">
        <v>209</v>
      </c>
      <c r="C204" s="65" t="s">
        <v>211</v>
      </c>
      <c r="D204" s="66">
        <f>VLOOKUP($C204,'End Stock 2024'!$B$7:$C$1030,2,FALSE)</f>
        <v>79</v>
      </c>
      <c r="E204" s="63">
        <f>VLOOKUP($C204,ROP200F!$C$6:$O$994,2,FALSE)</f>
        <v>58</v>
      </c>
      <c r="F204" s="63">
        <f>VLOOKUP($C204,'ROP100'!$B$6:$P$565,4,FALSE)</f>
        <v>200</v>
      </c>
      <c r="G204" s="63">
        <f t="shared" si="46"/>
        <v>221</v>
      </c>
      <c r="H204" s="63">
        <f>VLOOKUP($C204,ROP200F!$C$6:$O$994,3,FALSE)</f>
        <v>55</v>
      </c>
      <c r="I204" s="63">
        <f>VLOOKUP($C204,'ROP100'!$B$6:$P$565,5,FALSE)</f>
        <v>0</v>
      </c>
      <c r="J204" s="63">
        <f t="shared" si="47"/>
        <v>166</v>
      </c>
      <c r="K204" s="63">
        <f>VLOOKUP($C204,ROP200F!$C$6:$O$994,4,FALSE)</f>
        <v>63</v>
      </c>
      <c r="L204" s="63">
        <f>VLOOKUP($C204,'ROP100'!$B$6:$P$565,6,FALSE)</f>
        <v>0</v>
      </c>
      <c r="M204" s="63">
        <f t="shared" si="48"/>
        <v>103</v>
      </c>
      <c r="N204" s="63">
        <f>VLOOKUP($C204,ROP200F!$C$6:$O$994,5,FALSE)</f>
        <v>49</v>
      </c>
      <c r="O204" s="63">
        <f>VLOOKUP($C204,'ROP100'!$B$6:$P$565,7,FALSE)</f>
        <v>200</v>
      </c>
      <c r="P204" s="63">
        <f t="shared" si="49"/>
        <v>254</v>
      </c>
      <c r="Q204" s="63">
        <f>VLOOKUP($C204,ROP200F!$C$6:$O$994,6,FALSE)</f>
        <v>58</v>
      </c>
      <c r="R204" s="63">
        <f>VLOOKUP($C204,'ROP100'!$B$6:$P$565,8,FALSE)</f>
        <v>0</v>
      </c>
      <c r="S204" s="63">
        <f t="shared" si="50"/>
        <v>196</v>
      </c>
      <c r="T204" s="63">
        <f>VLOOKUP($C204,ROP200F!$C$6:$O$994,7,FALSE)</f>
        <v>50</v>
      </c>
      <c r="U204" s="63">
        <f>VLOOKUP($C204,'ROP100'!$B$6:$P$565,9,FALSE)</f>
        <v>0</v>
      </c>
      <c r="V204" s="63">
        <f t="shared" si="51"/>
        <v>146</v>
      </c>
      <c r="W204" s="63">
        <f>VLOOKUP($C204,ROP200F!$C$6:$O$994,8,FALSE)</f>
        <v>74</v>
      </c>
      <c r="X204" s="63">
        <f>VLOOKUP($C204,'ROP100'!$B$6:$P$565,10,FALSE)</f>
        <v>200</v>
      </c>
      <c r="Y204" s="63">
        <f t="shared" si="52"/>
        <v>272</v>
      </c>
      <c r="Z204" s="63">
        <f>VLOOKUP($C204,ROP200F!$C$6:$O$994,9,FALSE)</f>
        <v>64</v>
      </c>
      <c r="AA204" s="63">
        <f>VLOOKUP($C204,'ROP100'!$B$6:$P$565,11,FALSE)</f>
        <v>0</v>
      </c>
      <c r="AB204" s="63">
        <f t="shared" si="53"/>
        <v>208</v>
      </c>
      <c r="AC204" s="63">
        <f>VLOOKUP($C204,ROP200F!$C$6:$O$994,10,FALSE)</f>
        <v>64</v>
      </c>
      <c r="AD204" s="63">
        <f>VLOOKUP($C204,'ROP100'!$B$6:$P$565,12,FALSE)</f>
        <v>0</v>
      </c>
      <c r="AE204" s="63">
        <f t="shared" si="54"/>
        <v>144</v>
      </c>
      <c r="AF204" s="63">
        <f>VLOOKUP($C204,ROP200F!$C$6:$O$994,11,FALSE)</f>
        <v>72</v>
      </c>
      <c r="AG204" s="63">
        <f>VLOOKUP($C204,'ROP100'!$B$6:$P$565,13,FALSE)</f>
        <v>200</v>
      </c>
      <c r="AH204" s="63">
        <f t="shared" si="55"/>
        <v>272</v>
      </c>
      <c r="AI204" s="63">
        <f>VLOOKUP($C204,ROP200F!$C$6:$O$994,12,FALSE)</f>
        <v>64</v>
      </c>
      <c r="AJ204" s="63">
        <f>VLOOKUP($C204,'ROP100'!$B$6:$P$565,14,FALSE)</f>
        <v>0</v>
      </c>
      <c r="AK204" s="63">
        <f t="shared" si="56"/>
        <v>208</v>
      </c>
      <c r="AL204" s="63">
        <f>VLOOKUP($C204,ROP200F!$C$6:$O$994,13,FALSE)</f>
        <v>63</v>
      </c>
      <c r="AM204" s="63">
        <f>VLOOKUP($C204,'ROP100'!$B$6:$P$565,15,FALSE)</f>
        <v>0</v>
      </c>
      <c r="AN204" s="63">
        <f t="shared" si="57"/>
        <v>145</v>
      </c>
      <c r="AO204" s="58">
        <f t="shared" si="58"/>
        <v>734</v>
      </c>
      <c r="AP204" s="58">
        <f t="shared" si="59"/>
        <v>800</v>
      </c>
    </row>
    <row r="205" spans="1:42" hidden="1" x14ac:dyDescent="0.35">
      <c r="A205" s="64">
        <f t="shared" si="60"/>
        <v>197</v>
      </c>
      <c r="B205" s="65" t="s">
        <v>1347</v>
      </c>
      <c r="C205" s="65" t="s">
        <v>1348</v>
      </c>
      <c r="D205" s="66">
        <f>VLOOKUP($C205,'End Stock 2024'!$B$7:$C$1030,2,FALSE)</f>
        <v>4</v>
      </c>
      <c r="E205" s="63">
        <f>VLOOKUP($C205,ROP200F!$C$6:$O$994,2,FALSE)</f>
        <v>3</v>
      </c>
      <c r="F205" s="63">
        <f>VLOOKUP($C205,'ROP100'!$B$6:$P$565,4,FALSE)</f>
        <v>50</v>
      </c>
      <c r="G205" s="63">
        <f t="shared" si="46"/>
        <v>51</v>
      </c>
      <c r="H205" s="63">
        <f>VLOOKUP($C205,ROP200F!$C$6:$O$994,3,FALSE)</f>
        <v>3</v>
      </c>
      <c r="I205" s="63">
        <f>VLOOKUP($C205,'ROP100'!$B$6:$P$565,5,FALSE)</f>
        <v>0</v>
      </c>
      <c r="J205" s="63">
        <f t="shared" si="47"/>
        <v>48</v>
      </c>
      <c r="K205" s="63">
        <f>VLOOKUP($C205,ROP200F!$C$6:$O$994,4,FALSE)</f>
        <v>3</v>
      </c>
      <c r="L205" s="63">
        <f>VLOOKUP($C205,'ROP100'!$B$6:$P$565,6,FALSE)</f>
        <v>0</v>
      </c>
      <c r="M205" s="63">
        <f t="shared" si="48"/>
        <v>45</v>
      </c>
      <c r="N205" s="63">
        <f>VLOOKUP($C205,ROP200F!$C$6:$O$994,5,FALSE)</f>
        <v>4</v>
      </c>
      <c r="O205" s="63">
        <f>VLOOKUP($C205,'ROP100'!$B$6:$P$565,7,FALSE)</f>
        <v>0</v>
      </c>
      <c r="P205" s="63">
        <f t="shared" si="49"/>
        <v>41</v>
      </c>
      <c r="Q205" s="63">
        <f>VLOOKUP($C205,ROP200F!$C$6:$O$994,6,FALSE)</f>
        <v>5</v>
      </c>
      <c r="R205" s="63">
        <f>VLOOKUP($C205,'ROP100'!$B$6:$P$565,8,FALSE)</f>
        <v>0</v>
      </c>
      <c r="S205" s="63">
        <f t="shared" si="50"/>
        <v>36</v>
      </c>
      <c r="T205" s="63">
        <f>VLOOKUP($C205,ROP200F!$C$6:$O$994,7,FALSE)</f>
        <v>4</v>
      </c>
      <c r="U205" s="63">
        <f>VLOOKUP($C205,'ROP100'!$B$6:$P$565,9,FALSE)</f>
        <v>0</v>
      </c>
      <c r="V205" s="63">
        <f t="shared" si="51"/>
        <v>32</v>
      </c>
      <c r="W205" s="63">
        <f>VLOOKUP($C205,ROP200F!$C$6:$O$994,8,FALSE)</f>
        <v>3</v>
      </c>
      <c r="X205" s="63">
        <f>VLOOKUP($C205,'ROP100'!$B$6:$P$565,10,FALSE)</f>
        <v>0</v>
      </c>
      <c r="Y205" s="63">
        <f t="shared" si="52"/>
        <v>29</v>
      </c>
      <c r="Z205" s="63">
        <f>VLOOKUP($C205,ROP200F!$C$6:$O$994,9,FALSE)</f>
        <v>4</v>
      </c>
      <c r="AA205" s="63">
        <f>VLOOKUP($C205,'ROP100'!$B$6:$P$565,11,FALSE)</f>
        <v>0</v>
      </c>
      <c r="AB205" s="63">
        <f t="shared" si="53"/>
        <v>25</v>
      </c>
      <c r="AC205" s="63">
        <f>VLOOKUP($C205,ROP200F!$C$6:$O$994,10,FALSE)</f>
        <v>3</v>
      </c>
      <c r="AD205" s="63">
        <f>VLOOKUP($C205,'ROP100'!$B$6:$P$565,12,FALSE)</f>
        <v>0</v>
      </c>
      <c r="AE205" s="63">
        <f t="shared" si="54"/>
        <v>22</v>
      </c>
      <c r="AF205" s="63">
        <f>VLOOKUP($C205,ROP200F!$C$6:$O$994,11,FALSE)</f>
        <v>7</v>
      </c>
      <c r="AG205" s="63">
        <f>VLOOKUP($C205,'ROP100'!$B$6:$P$565,13,FALSE)</f>
        <v>0</v>
      </c>
      <c r="AH205" s="63">
        <f t="shared" si="55"/>
        <v>15</v>
      </c>
      <c r="AI205" s="63">
        <f>VLOOKUP($C205,ROP200F!$C$6:$O$994,12,FALSE)</f>
        <v>4</v>
      </c>
      <c r="AJ205" s="63">
        <f>VLOOKUP($C205,'ROP100'!$B$6:$P$565,14,FALSE)</f>
        <v>0</v>
      </c>
      <c r="AK205" s="63">
        <f t="shared" si="56"/>
        <v>11</v>
      </c>
      <c r="AL205" s="63">
        <f>VLOOKUP($C205,ROP200F!$C$6:$O$994,13,FALSE)</f>
        <v>4</v>
      </c>
      <c r="AM205" s="63">
        <f>VLOOKUP($C205,'ROP100'!$B$6:$P$565,15,FALSE)</f>
        <v>0</v>
      </c>
      <c r="AN205" s="63">
        <f t="shared" si="57"/>
        <v>7</v>
      </c>
      <c r="AO205" s="58">
        <f t="shared" si="58"/>
        <v>47</v>
      </c>
      <c r="AP205" s="58">
        <f t="shared" si="59"/>
        <v>50</v>
      </c>
    </row>
    <row r="206" spans="1:42" hidden="1" x14ac:dyDescent="0.35">
      <c r="A206" s="64">
        <f t="shared" si="60"/>
        <v>198</v>
      </c>
      <c r="B206" s="65" t="s">
        <v>212</v>
      </c>
      <c r="C206" s="65" t="s">
        <v>213</v>
      </c>
      <c r="D206" s="66">
        <f>VLOOKUP($C206,'End Stock 2024'!$B$7:$C$1030,2,FALSE)</f>
        <v>173</v>
      </c>
      <c r="E206" s="63">
        <f>VLOOKUP($C206,ROP200F!$C$6:$O$994,2,FALSE)</f>
        <v>5</v>
      </c>
      <c r="F206" s="63">
        <f>VLOOKUP($C206,'ROP100'!$B$6:$P$565,4,FALSE)</f>
        <v>0</v>
      </c>
      <c r="G206" s="63">
        <f t="shared" si="46"/>
        <v>168</v>
      </c>
      <c r="H206" s="63">
        <f>VLOOKUP($C206,ROP200F!$C$6:$O$994,3,FALSE)</f>
        <v>24</v>
      </c>
      <c r="I206" s="63">
        <f>VLOOKUP($C206,'ROP100'!$B$6:$P$565,5,FALSE)</f>
        <v>0</v>
      </c>
      <c r="J206" s="63">
        <f t="shared" si="47"/>
        <v>144</v>
      </c>
      <c r="K206" s="63">
        <f>VLOOKUP($C206,ROP200F!$C$6:$O$994,4,FALSE)</f>
        <v>15</v>
      </c>
      <c r="L206" s="63">
        <f>VLOOKUP($C206,'ROP100'!$B$6:$P$565,6,FALSE)</f>
        <v>0</v>
      </c>
      <c r="M206" s="63">
        <f t="shared" si="48"/>
        <v>129</v>
      </c>
      <c r="N206" s="63">
        <f>VLOOKUP($C206,ROP200F!$C$6:$O$994,5,FALSE)</f>
        <v>4</v>
      </c>
      <c r="O206" s="63">
        <f>VLOOKUP($C206,'ROP100'!$B$6:$P$565,7,FALSE)</f>
        <v>0</v>
      </c>
      <c r="P206" s="63">
        <f t="shared" si="49"/>
        <v>125</v>
      </c>
      <c r="Q206" s="63">
        <f>VLOOKUP($C206,ROP200F!$C$6:$O$994,6,FALSE)</f>
        <v>7</v>
      </c>
      <c r="R206" s="63">
        <f>VLOOKUP($C206,'ROP100'!$B$6:$P$565,8,FALSE)</f>
        <v>0</v>
      </c>
      <c r="S206" s="63">
        <f t="shared" si="50"/>
        <v>118</v>
      </c>
      <c r="T206" s="63">
        <f>VLOOKUP($C206,ROP200F!$C$6:$O$994,7,FALSE)</f>
        <v>19</v>
      </c>
      <c r="U206" s="63">
        <f>VLOOKUP($C206,'ROP100'!$B$6:$P$565,9,FALSE)</f>
        <v>0</v>
      </c>
      <c r="V206" s="63">
        <f t="shared" si="51"/>
        <v>99</v>
      </c>
      <c r="W206" s="63">
        <f>VLOOKUP($C206,ROP200F!$C$6:$O$994,8,FALSE)</f>
        <v>16</v>
      </c>
      <c r="X206" s="63">
        <f>VLOOKUP($C206,'ROP100'!$B$6:$P$565,10,FALSE)</f>
        <v>0</v>
      </c>
      <c r="Y206" s="63">
        <f t="shared" si="52"/>
        <v>83</v>
      </c>
      <c r="Z206" s="63">
        <f>VLOOKUP($C206,ROP200F!$C$6:$O$994,9,FALSE)</f>
        <v>5</v>
      </c>
      <c r="AA206" s="63">
        <f>VLOOKUP($C206,'ROP100'!$B$6:$P$565,11,FALSE)</f>
        <v>0</v>
      </c>
      <c r="AB206" s="63">
        <f t="shared" si="53"/>
        <v>78</v>
      </c>
      <c r="AC206" s="63">
        <f>VLOOKUP($C206,ROP200F!$C$6:$O$994,10,FALSE)</f>
        <v>6</v>
      </c>
      <c r="AD206" s="63">
        <f>VLOOKUP($C206,'ROP100'!$B$6:$P$565,12,FALSE)</f>
        <v>0</v>
      </c>
      <c r="AE206" s="63">
        <f t="shared" si="54"/>
        <v>72</v>
      </c>
      <c r="AF206" s="63">
        <f>VLOOKUP($C206,ROP200F!$C$6:$O$994,11,FALSE)</f>
        <v>26</v>
      </c>
      <c r="AG206" s="63">
        <f>VLOOKUP($C206,'ROP100'!$B$6:$P$565,13,FALSE)</f>
        <v>0</v>
      </c>
      <c r="AH206" s="63">
        <f t="shared" si="55"/>
        <v>46</v>
      </c>
      <c r="AI206" s="63">
        <f>VLOOKUP($C206,ROP200F!$C$6:$O$994,12,FALSE)</f>
        <v>5</v>
      </c>
      <c r="AJ206" s="63">
        <f>VLOOKUP($C206,'ROP100'!$B$6:$P$565,14,FALSE)</f>
        <v>0</v>
      </c>
      <c r="AK206" s="63">
        <f t="shared" si="56"/>
        <v>41</v>
      </c>
      <c r="AL206" s="63">
        <f>VLOOKUP($C206,ROP200F!$C$6:$O$994,13,FALSE)</f>
        <v>8</v>
      </c>
      <c r="AM206" s="63">
        <f>VLOOKUP($C206,'ROP100'!$B$6:$P$565,15,FALSE)</f>
        <v>0</v>
      </c>
      <c r="AN206" s="63">
        <f t="shared" si="57"/>
        <v>33</v>
      </c>
      <c r="AO206" s="58">
        <f t="shared" si="58"/>
        <v>140</v>
      </c>
      <c r="AP206" s="58">
        <f t="shared" si="59"/>
        <v>0</v>
      </c>
    </row>
    <row r="207" spans="1:42" hidden="1" x14ac:dyDescent="0.35">
      <c r="A207" s="64">
        <f t="shared" si="60"/>
        <v>199</v>
      </c>
      <c r="B207" s="65" t="s">
        <v>1349</v>
      </c>
      <c r="C207" s="65" t="s">
        <v>1350</v>
      </c>
      <c r="D207" s="66">
        <f>VLOOKUP($C207,'End Stock 2024'!$B$7:$C$1030,2,FALSE)</f>
        <v>53</v>
      </c>
      <c r="E207" s="63">
        <f>VLOOKUP($C207,ROP200F!$C$6:$O$994,2,FALSE)</f>
        <v>42</v>
      </c>
      <c r="F207" s="63">
        <f>VLOOKUP($C207,'ROP100'!$B$6:$P$565,4,FALSE)</f>
        <v>100</v>
      </c>
      <c r="G207" s="63">
        <f t="shared" si="46"/>
        <v>111</v>
      </c>
      <c r="H207" s="63">
        <f>VLOOKUP($C207,ROP200F!$C$6:$O$994,3,FALSE)</f>
        <v>42</v>
      </c>
      <c r="I207" s="63">
        <f>VLOOKUP($C207,'ROP100'!$B$6:$P$565,5,FALSE)</f>
        <v>0</v>
      </c>
      <c r="J207" s="63">
        <f t="shared" si="47"/>
        <v>69</v>
      </c>
      <c r="K207" s="63">
        <f>VLOOKUP($C207,ROP200F!$C$6:$O$994,4,FALSE)</f>
        <v>43</v>
      </c>
      <c r="L207" s="63">
        <f>VLOOKUP($C207,'ROP100'!$B$6:$P$565,6,FALSE)</f>
        <v>100</v>
      </c>
      <c r="M207" s="63">
        <f t="shared" si="48"/>
        <v>126</v>
      </c>
      <c r="N207" s="63">
        <f>VLOOKUP($C207,ROP200F!$C$6:$O$994,5,FALSE)</f>
        <v>44</v>
      </c>
      <c r="O207" s="63">
        <f>VLOOKUP($C207,'ROP100'!$B$6:$P$565,7,FALSE)</f>
        <v>0</v>
      </c>
      <c r="P207" s="63">
        <f t="shared" si="49"/>
        <v>82</v>
      </c>
      <c r="Q207" s="63">
        <f>VLOOKUP($C207,ROP200F!$C$6:$O$994,6,FALSE)</f>
        <v>45</v>
      </c>
      <c r="R207" s="63">
        <f>VLOOKUP($C207,'ROP100'!$B$6:$P$565,8,FALSE)</f>
        <v>100</v>
      </c>
      <c r="S207" s="63">
        <f t="shared" si="50"/>
        <v>137</v>
      </c>
      <c r="T207" s="63">
        <f>VLOOKUP($C207,ROP200F!$C$6:$O$994,7,FALSE)</f>
        <v>46</v>
      </c>
      <c r="U207" s="63">
        <f>VLOOKUP($C207,'ROP100'!$B$6:$P$565,9,FALSE)</f>
        <v>0</v>
      </c>
      <c r="V207" s="63">
        <f t="shared" si="51"/>
        <v>91</v>
      </c>
      <c r="W207" s="63">
        <f>VLOOKUP($C207,ROP200F!$C$6:$O$994,8,FALSE)</f>
        <v>46</v>
      </c>
      <c r="X207" s="63">
        <f>VLOOKUP($C207,'ROP100'!$B$6:$P$565,10,FALSE)</f>
        <v>100</v>
      </c>
      <c r="Y207" s="63">
        <f t="shared" si="52"/>
        <v>145</v>
      </c>
      <c r="Z207" s="63">
        <f>VLOOKUP($C207,ROP200F!$C$6:$O$994,9,FALSE)</f>
        <v>44</v>
      </c>
      <c r="AA207" s="63">
        <f>VLOOKUP($C207,'ROP100'!$B$6:$P$565,11,FALSE)</f>
        <v>0</v>
      </c>
      <c r="AB207" s="63">
        <f t="shared" si="53"/>
        <v>101</v>
      </c>
      <c r="AC207" s="63">
        <f>VLOOKUP($C207,ROP200F!$C$6:$O$994,10,FALSE)</f>
        <v>44</v>
      </c>
      <c r="AD207" s="63">
        <f>VLOOKUP($C207,'ROP100'!$B$6:$P$565,12,FALSE)</f>
        <v>100</v>
      </c>
      <c r="AE207" s="63">
        <f t="shared" si="54"/>
        <v>157</v>
      </c>
      <c r="AF207" s="63">
        <f>VLOOKUP($C207,ROP200F!$C$6:$O$994,11,FALSE)</f>
        <v>48</v>
      </c>
      <c r="AG207" s="63">
        <f>VLOOKUP($C207,'ROP100'!$B$6:$P$565,13,FALSE)</f>
        <v>0</v>
      </c>
      <c r="AH207" s="63">
        <f t="shared" si="55"/>
        <v>109</v>
      </c>
      <c r="AI207" s="63">
        <f>VLOOKUP($C207,ROP200F!$C$6:$O$994,12,FALSE)</f>
        <v>41</v>
      </c>
      <c r="AJ207" s="63">
        <f>VLOOKUP($C207,'ROP100'!$B$6:$P$565,14,FALSE)</f>
        <v>100</v>
      </c>
      <c r="AK207" s="63">
        <f t="shared" si="56"/>
        <v>168</v>
      </c>
      <c r="AL207" s="63">
        <f>VLOOKUP($C207,ROP200F!$C$6:$O$994,13,FALSE)</f>
        <v>39</v>
      </c>
      <c r="AM207" s="63">
        <f>VLOOKUP($C207,'ROP100'!$B$6:$P$565,15,FALSE)</f>
        <v>0</v>
      </c>
      <c r="AN207" s="63">
        <f t="shared" si="57"/>
        <v>129</v>
      </c>
      <c r="AO207" s="58">
        <f t="shared" si="58"/>
        <v>524</v>
      </c>
      <c r="AP207" s="58">
        <f t="shared" si="59"/>
        <v>600</v>
      </c>
    </row>
    <row r="208" spans="1:42" hidden="1" x14ac:dyDescent="0.35">
      <c r="A208" s="64">
        <f t="shared" si="60"/>
        <v>200</v>
      </c>
      <c r="B208" s="65" t="s">
        <v>1351</v>
      </c>
      <c r="C208" s="65" t="s">
        <v>1352</v>
      </c>
      <c r="D208" s="66">
        <f>VLOOKUP($C208,'End Stock 2024'!$B$7:$C$1030,2,FALSE)</f>
        <v>5721</v>
      </c>
      <c r="E208" s="63">
        <f>VLOOKUP($C208,ROP200F!$C$6:$O$994,2,FALSE)</f>
        <v>0</v>
      </c>
      <c r="F208" s="63">
        <f>VLOOKUP($C208,'ROP100'!$B$6:$P$565,4,FALSE)</f>
        <v>0</v>
      </c>
      <c r="G208" s="63">
        <f t="shared" si="46"/>
        <v>5721</v>
      </c>
      <c r="H208" s="63">
        <f>VLOOKUP($C208,ROP200F!$C$6:$O$994,3,FALSE)</f>
        <v>261</v>
      </c>
      <c r="I208" s="63">
        <f>VLOOKUP($C208,'ROP100'!$B$6:$P$565,5,FALSE)</f>
        <v>10000</v>
      </c>
      <c r="J208" s="63">
        <f t="shared" si="47"/>
        <v>15460</v>
      </c>
      <c r="K208" s="63">
        <f>VLOOKUP($C208,ROP200F!$C$6:$O$994,4,FALSE)</f>
        <v>979</v>
      </c>
      <c r="L208" s="63">
        <f>VLOOKUP($C208,'ROP100'!$B$6:$P$565,6,FALSE)</f>
        <v>0</v>
      </c>
      <c r="M208" s="63">
        <f t="shared" si="48"/>
        <v>14481</v>
      </c>
      <c r="N208" s="63">
        <f>VLOOKUP($C208,ROP200F!$C$6:$O$994,5,FALSE)</f>
        <v>0</v>
      </c>
      <c r="O208" s="63">
        <f>VLOOKUP($C208,'ROP100'!$B$6:$P$565,7,FALSE)</f>
        <v>0</v>
      </c>
      <c r="P208" s="63">
        <f t="shared" si="49"/>
        <v>14481</v>
      </c>
      <c r="Q208" s="63">
        <f>VLOOKUP($C208,ROP200F!$C$6:$O$994,6,FALSE)</f>
        <v>0</v>
      </c>
      <c r="R208" s="63">
        <f>VLOOKUP($C208,'ROP100'!$B$6:$P$565,8,FALSE)</f>
        <v>0</v>
      </c>
      <c r="S208" s="63">
        <f t="shared" si="50"/>
        <v>14481</v>
      </c>
      <c r="T208" s="63">
        <f>VLOOKUP($C208,ROP200F!$C$6:$O$994,7,FALSE)</f>
        <v>979</v>
      </c>
      <c r="U208" s="63">
        <f>VLOOKUP($C208,'ROP100'!$B$6:$P$565,9,FALSE)</f>
        <v>0</v>
      </c>
      <c r="V208" s="63">
        <f t="shared" si="51"/>
        <v>13502</v>
      </c>
      <c r="W208" s="63">
        <f>VLOOKUP($C208,ROP200F!$C$6:$O$994,8,FALSE)</f>
        <v>0</v>
      </c>
      <c r="X208" s="63">
        <f>VLOOKUP($C208,'ROP100'!$B$6:$P$565,10,FALSE)</f>
        <v>0</v>
      </c>
      <c r="Y208" s="63">
        <f t="shared" si="52"/>
        <v>13502</v>
      </c>
      <c r="Z208" s="63">
        <f>VLOOKUP($C208,ROP200F!$C$6:$O$994,9,FALSE)</f>
        <v>1240</v>
      </c>
      <c r="AA208" s="63">
        <f>VLOOKUP($C208,'ROP100'!$B$6:$P$565,11,FALSE)</f>
        <v>0</v>
      </c>
      <c r="AB208" s="63">
        <f t="shared" si="53"/>
        <v>12262</v>
      </c>
      <c r="AC208" s="63">
        <f>VLOOKUP($C208,ROP200F!$C$6:$O$994,10,FALSE)</f>
        <v>0</v>
      </c>
      <c r="AD208" s="63">
        <f>VLOOKUP($C208,'ROP100'!$B$6:$P$565,12,FALSE)</f>
        <v>0</v>
      </c>
      <c r="AE208" s="63">
        <f t="shared" si="54"/>
        <v>12262</v>
      </c>
      <c r="AF208" s="63">
        <f>VLOOKUP($C208,ROP200F!$C$6:$O$994,11,FALSE)</f>
        <v>979</v>
      </c>
      <c r="AG208" s="63">
        <f>VLOOKUP($C208,'ROP100'!$B$6:$P$565,13,FALSE)</f>
        <v>0</v>
      </c>
      <c r="AH208" s="63">
        <f t="shared" si="55"/>
        <v>11283</v>
      </c>
      <c r="AI208" s="63">
        <f>VLOOKUP($C208,ROP200F!$C$6:$O$994,12,FALSE)</f>
        <v>0</v>
      </c>
      <c r="AJ208" s="63">
        <f>VLOOKUP($C208,'ROP100'!$B$6:$P$565,14,FALSE)</f>
        <v>0</v>
      </c>
      <c r="AK208" s="63">
        <f t="shared" si="56"/>
        <v>11283</v>
      </c>
      <c r="AL208" s="63">
        <f>VLOOKUP($C208,ROP200F!$C$6:$O$994,13,FALSE)</f>
        <v>490</v>
      </c>
      <c r="AM208" s="63">
        <f>VLOOKUP($C208,'ROP100'!$B$6:$P$565,15,FALSE)</f>
        <v>0</v>
      </c>
      <c r="AN208" s="63">
        <f t="shared" si="57"/>
        <v>10793</v>
      </c>
      <c r="AO208" s="58">
        <f t="shared" si="58"/>
        <v>4928</v>
      </c>
      <c r="AP208" s="58">
        <f t="shared" si="59"/>
        <v>10000</v>
      </c>
    </row>
    <row r="209" spans="1:42" hidden="1" x14ac:dyDescent="0.35">
      <c r="A209" s="64">
        <f t="shared" si="60"/>
        <v>201</v>
      </c>
      <c r="B209" s="65" t="s">
        <v>1353</v>
      </c>
      <c r="C209" s="65" t="s">
        <v>1354</v>
      </c>
      <c r="D209" s="66">
        <f>VLOOKUP($C209,'End Stock 2024'!$B$7:$C$1030,2,FALSE)</f>
        <v>1797</v>
      </c>
      <c r="E209" s="63">
        <f>VLOOKUP($C209,ROP200F!$C$6:$O$994,2,FALSE)</f>
        <v>161</v>
      </c>
      <c r="F209" s="63">
        <f>VLOOKUP($C209,'ROP100'!$B$6:$P$565,4,FALSE)</f>
        <v>0</v>
      </c>
      <c r="G209" s="63">
        <f t="shared" si="46"/>
        <v>1636</v>
      </c>
      <c r="H209" s="63">
        <f>VLOOKUP($C209,ROP200F!$C$6:$O$994,3,FALSE)</f>
        <v>161</v>
      </c>
      <c r="I209" s="63">
        <f>VLOOKUP($C209,'ROP100'!$B$6:$P$565,5,FALSE)</f>
        <v>0</v>
      </c>
      <c r="J209" s="63">
        <f t="shared" si="47"/>
        <v>1475</v>
      </c>
      <c r="K209" s="63">
        <f>VLOOKUP($C209,ROP200F!$C$6:$O$994,4,FALSE)</f>
        <v>165</v>
      </c>
      <c r="L209" s="63">
        <f>VLOOKUP($C209,'ROP100'!$B$6:$P$565,6,FALSE)</f>
        <v>0</v>
      </c>
      <c r="M209" s="63">
        <f t="shared" si="48"/>
        <v>1310</v>
      </c>
      <c r="N209" s="63">
        <f>VLOOKUP($C209,ROP200F!$C$6:$O$994,5,FALSE)</f>
        <v>168</v>
      </c>
      <c r="O209" s="63">
        <f>VLOOKUP($C209,'ROP100'!$B$6:$P$565,7,FALSE)</f>
        <v>0</v>
      </c>
      <c r="P209" s="63">
        <f t="shared" si="49"/>
        <v>1142</v>
      </c>
      <c r="Q209" s="63">
        <f>VLOOKUP($C209,ROP200F!$C$6:$O$994,6,FALSE)</f>
        <v>172</v>
      </c>
      <c r="R209" s="63">
        <f>VLOOKUP($C209,'ROP100'!$B$6:$P$565,8,FALSE)</f>
        <v>0</v>
      </c>
      <c r="S209" s="63">
        <f t="shared" si="50"/>
        <v>970</v>
      </c>
      <c r="T209" s="63">
        <f>VLOOKUP($C209,ROP200F!$C$6:$O$994,7,FALSE)</f>
        <v>175</v>
      </c>
      <c r="U209" s="63">
        <f>VLOOKUP($C209,'ROP100'!$B$6:$P$565,9,FALSE)</f>
        <v>0</v>
      </c>
      <c r="V209" s="63">
        <f t="shared" si="51"/>
        <v>795</v>
      </c>
      <c r="W209" s="63">
        <f>VLOOKUP($C209,ROP200F!$C$6:$O$994,8,FALSE)</f>
        <v>175</v>
      </c>
      <c r="X209" s="63">
        <f>VLOOKUP($C209,'ROP100'!$B$6:$P$565,10,FALSE)</f>
        <v>0</v>
      </c>
      <c r="Y209" s="63">
        <f t="shared" si="52"/>
        <v>620</v>
      </c>
      <c r="Z209" s="63">
        <f>VLOOKUP($C209,ROP200F!$C$6:$O$994,9,FALSE)</f>
        <v>168</v>
      </c>
      <c r="AA209" s="63">
        <f>VLOOKUP($C209,'ROP100'!$B$6:$P$565,11,FALSE)</f>
        <v>1050</v>
      </c>
      <c r="AB209" s="63">
        <f t="shared" si="53"/>
        <v>1502</v>
      </c>
      <c r="AC209" s="63">
        <f>VLOOKUP($C209,ROP200F!$C$6:$O$994,10,FALSE)</f>
        <v>170</v>
      </c>
      <c r="AD209" s="63">
        <f>VLOOKUP($C209,'ROP100'!$B$6:$P$565,12,FALSE)</f>
        <v>0</v>
      </c>
      <c r="AE209" s="63">
        <f t="shared" si="54"/>
        <v>1332</v>
      </c>
      <c r="AF209" s="63">
        <f>VLOOKUP($C209,ROP200F!$C$6:$O$994,11,FALSE)</f>
        <v>183</v>
      </c>
      <c r="AG209" s="63">
        <f>VLOOKUP($C209,'ROP100'!$B$6:$P$565,13,FALSE)</f>
        <v>0</v>
      </c>
      <c r="AH209" s="63">
        <f t="shared" si="55"/>
        <v>1149</v>
      </c>
      <c r="AI209" s="63">
        <f>VLOOKUP($C209,ROP200F!$C$6:$O$994,12,FALSE)</f>
        <v>158</v>
      </c>
      <c r="AJ209" s="63">
        <f>VLOOKUP($C209,'ROP100'!$B$6:$P$565,14,FALSE)</f>
        <v>0</v>
      </c>
      <c r="AK209" s="63">
        <f t="shared" si="56"/>
        <v>991</v>
      </c>
      <c r="AL209" s="63">
        <f>VLOOKUP($C209,ROP200F!$C$6:$O$994,13,FALSE)</f>
        <v>151</v>
      </c>
      <c r="AM209" s="63">
        <f>VLOOKUP($C209,'ROP100'!$B$6:$P$565,15,FALSE)</f>
        <v>0</v>
      </c>
      <c r="AN209" s="63">
        <f t="shared" si="57"/>
        <v>840</v>
      </c>
      <c r="AO209" s="58">
        <f t="shared" si="58"/>
        <v>2007</v>
      </c>
      <c r="AP209" s="58">
        <f t="shared" si="59"/>
        <v>1050</v>
      </c>
    </row>
    <row r="210" spans="1:42" hidden="1" x14ac:dyDescent="0.35">
      <c r="A210" s="64">
        <f t="shared" si="60"/>
        <v>202</v>
      </c>
      <c r="B210" s="65" t="s">
        <v>1355</v>
      </c>
      <c r="C210" s="65" t="s">
        <v>1356</v>
      </c>
      <c r="D210" s="66">
        <f>VLOOKUP($C210,'End Stock 2024'!$B$7:$C$1030,2,FALSE)</f>
        <v>1232</v>
      </c>
      <c r="E210" s="63">
        <f>VLOOKUP($C210,ROP200F!$C$6:$O$994,2,FALSE)</f>
        <v>84</v>
      </c>
      <c r="F210" s="63">
        <f>VLOOKUP($C210,'ROP100'!$B$6:$P$565,4,FALSE)</f>
        <v>0</v>
      </c>
      <c r="G210" s="63">
        <f t="shared" si="46"/>
        <v>1148</v>
      </c>
      <c r="H210" s="63">
        <f>VLOOKUP($C210,ROP200F!$C$6:$O$994,3,FALSE)</f>
        <v>84</v>
      </c>
      <c r="I210" s="63">
        <f>VLOOKUP($C210,'ROP100'!$B$6:$P$565,5,FALSE)</f>
        <v>0</v>
      </c>
      <c r="J210" s="63">
        <f t="shared" si="47"/>
        <v>1064</v>
      </c>
      <c r="K210" s="63">
        <f>VLOOKUP($C210,ROP200F!$C$6:$O$994,4,FALSE)</f>
        <v>86</v>
      </c>
      <c r="L210" s="63">
        <f>VLOOKUP($C210,'ROP100'!$B$6:$P$565,6,FALSE)</f>
        <v>0</v>
      </c>
      <c r="M210" s="63">
        <f t="shared" si="48"/>
        <v>978</v>
      </c>
      <c r="N210" s="63">
        <f>VLOOKUP($C210,ROP200F!$C$6:$O$994,5,FALSE)</f>
        <v>88</v>
      </c>
      <c r="O210" s="63">
        <f>VLOOKUP($C210,'ROP100'!$B$6:$P$565,7,FALSE)</f>
        <v>0</v>
      </c>
      <c r="P210" s="63">
        <f t="shared" si="49"/>
        <v>890</v>
      </c>
      <c r="Q210" s="63">
        <f>VLOOKUP($C210,ROP200F!$C$6:$O$994,6,FALSE)</f>
        <v>89</v>
      </c>
      <c r="R210" s="63">
        <f>VLOOKUP($C210,'ROP100'!$B$6:$P$565,8,FALSE)</f>
        <v>0</v>
      </c>
      <c r="S210" s="63">
        <f t="shared" si="50"/>
        <v>801</v>
      </c>
      <c r="T210" s="63">
        <f>VLOOKUP($C210,ROP200F!$C$6:$O$994,7,FALSE)</f>
        <v>91</v>
      </c>
      <c r="U210" s="63">
        <f>VLOOKUP($C210,'ROP100'!$B$6:$P$565,9,FALSE)</f>
        <v>0</v>
      </c>
      <c r="V210" s="63">
        <f t="shared" si="51"/>
        <v>710</v>
      </c>
      <c r="W210" s="63">
        <f>VLOOKUP($C210,ROP200F!$C$6:$O$994,8,FALSE)</f>
        <v>91</v>
      </c>
      <c r="X210" s="63">
        <f>VLOOKUP($C210,'ROP100'!$B$6:$P$565,10,FALSE)</f>
        <v>0</v>
      </c>
      <c r="Y210" s="63">
        <f t="shared" si="52"/>
        <v>619</v>
      </c>
      <c r="Z210" s="63">
        <f>VLOOKUP($C210,ROP200F!$C$6:$O$994,9,FALSE)</f>
        <v>88</v>
      </c>
      <c r="AA210" s="63">
        <f>VLOOKUP($C210,'ROP100'!$B$6:$P$565,11,FALSE)</f>
        <v>0</v>
      </c>
      <c r="AB210" s="63">
        <f t="shared" si="53"/>
        <v>531</v>
      </c>
      <c r="AC210" s="63">
        <f>VLOOKUP($C210,ROP200F!$C$6:$O$994,10,FALSE)</f>
        <v>88</v>
      </c>
      <c r="AD210" s="63">
        <f>VLOOKUP($C210,'ROP100'!$B$6:$P$565,12,FALSE)</f>
        <v>0</v>
      </c>
      <c r="AE210" s="63">
        <f t="shared" si="54"/>
        <v>443</v>
      </c>
      <c r="AF210" s="63">
        <f>VLOOKUP($C210,ROP200F!$C$6:$O$994,11,FALSE)</f>
        <v>95</v>
      </c>
      <c r="AG210" s="63">
        <f>VLOOKUP($C210,'ROP100'!$B$6:$P$565,13,FALSE)</f>
        <v>0</v>
      </c>
      <c r="AH210" s="63">
        <f t="shared" si="55"/>
        <v>348</v>
      </c>
      <c r="AI210" s="63">
        <f>VLOOKUP($C210,ROP200F!$C$6:$O$994,12,FALSE)</f>
        <v>82</v>
      </c>
      <c r="AJ210" s="63">
        <f>VLOOKUP($C210,'ROP100'!$B$6:$P$565,14,FALSE)</f>
        <v>0</v>
      </c>
      <c r="AK210" s="63">
        <f t="shared" si="56"/>
        <v>266</v>
      </c>
      <c r="AL210" s="63">
        <f>VLOOKUP($C210,ROP200F!$C$6:$O$994,13,FALSE)</f>
        <v>78</v>
      </c>
      <c r="AM210" s="63">
        <f>VLOOKUP($C210,'ROP100'!$B$6:$P$565,15,FALSE)</f>
        <v>100</v>
      </c>
      <c r="AN210" s="63">
        <f t="shared" si="57"/>
        <v>288</v>
      </c>
      <c r="AO210" s="58">
        <f t="shared" si="58"/>
        <v>1044</v>
      </c>
      <c r="AP210" s="58">
        <f t="shared" si="59"/>
        <v>100</v>
      </c>
    </row>
    <row r="211" spans="1:42" hidden="1" x14ac:dyDescent="0.35">
      <c r="A211" s="64">
        <f t="shared" si="60"/>
        <v>203</v>
      </c>
      <c r="B211" s="65" t="s">
        <v>1357</v>
      </c>
      <c r="C211" s="65" t="s">
        <v>1358</v>
      </c>
      <c r="D211" s="66">
        <f>VLOOKUP($C211,'End Stock 2024'!$B$7:$C$1030,2,FALSE)</f>
        <v>5972</v>
      </c>
      <c r="E211" s="63">
        <f>VLOOKUP($C211,ROP200F!$C$6:$O$994,2,FALSE)</f>
        <v>1007</v>
      </c>
      <c r="F211" s="63">
        <f>VLOOKUP($C211,'ROP100'!$B$6:$P$565,4,FALSE)</f>
        <v>10000</v>
      </c>
      <c r="G211" s="63">
        <f t="shared" si="46"/>
        <v>14965</v>
      </c>
      <c r="H211" s="63">
        <f>VLOOKUP($C211,ROP200F!$C$6:$O$994,3,FALSE)</f>
        <v>0</v>
      </c>
      <c r="I211" s="63">
        <f>VLOOKUP($C211,'ROP100'!$B$6:$P$565,5,FALSE)</f>
        <v>0</v>
      </c>
      <c r="J211" s="63">
        <f t="shared" si="47"/>
        <v>14965</v>
      </c>
      <c r="K211" s="63">
        <f>VLOOKUP($C211,ROP200F!$C$6:$O$994,4,FALSE)</f>
        <v>1007</v>
      </c>
      <c r="L211" s="63">
        <f>VLOOKUP($C211,'ROP100'!$B$6:$P$565,6,FALSE)</f>
        <v>0</v>
      </c>
      <c r="M211" s="63">
        <f t="shared" si="48"/>
        <v>13958</v>
      </c>
      <c r="N211" s="63">
        <f>VLOOKUP($C211,ROP200F!$C$6:$O$994,5,FALSE)</f>
        <v>1007</v>
      </c>
      <c r="O211" s="63">
        <f>VLOOKUP($C211,'ROP100'!$B$6:$P$565,7,FALSE)</f>
        <v>0</v>
      </c>
      <c r="P211" s="63">
        <f t="shared" si="49"/>
        <v>12951</v>
      </c>
      <c r="Q211" s="63">
        <f>VLOOKUP($C211,ROP200F!$C$6:$O$994,6,FALSE)</f>
        <v>1007</v>
      </c>
      <c r="R211" s="63">
        <f>VLOOKUP($C211,'ROP100'!$B$6:$P$565,8,FALSE)</f>
        <v>0</v>
      </c>
      <c r="S211" s="63">
        <f t="shared" si="50"/>
        <v>11944</v>
      </c>
      <c r="T211" s="63">
        <f>VLOOKUP($C211,ROP200F!$C$6:$O$994,7,FALSE)</f>
        <v>0</v>
      </c>
      <c r="U211" s="63">
        <f>VLOOKUP($C211,'ROP100'!$B$6:$P$565,9,FALSE)</f>
        <v>0</v>
      </c>
      <c r="V211" s="63">
        <f t="shared" si="51"/>
        <v>11944</v>
      </c>
      <c r="W211" s="63">
        <f>VLOOKUP($C211,ROP200F!$C$6:$O$994,8,FALSE)</f>
        <v>1007</v>
      </c>
      <c r="X211" s="63">
        <f>VLOOKUP($C211,'ROP100'!$B$6:$P$565,10,FALSE)</f>
        <v>0</v>
      </c>
      <c r="Y211" s="63">
        <f t="shared" si="52"/>
        <v>10937</v>
      </c>
      <c r="Z211" s="63">
        <f>VLOOKUP($C211,ROP200F!$C$6:$O$994,9,FALSE)</f>
        <v>1007</v>
      </c>
      <c r="AA211" s="63">
        <f>VLOOKUP($C211,'ROP100'!$B$6:$P$565,11,FALSE)</f>
        <v>0</v>
      </c>
      <c r="AB211" s="63">
        <f t="shared" si="53"/>
        <v>9930</v>
      </c>
      <c r="AC211" s="63">
        <f>VLOOKUP($C211,ROP200F!$C$6:$O$994,10,FALSE)</f>
        <v>1007</v>
      </c>
      <c r="AD211" s="63">
        <f>VLOOKUP($C211,'ROP100'!$B$6:$P$565,12,FALSE)</f>
        <v>0</v>
      </c>
      <c r="AE211" s="63">
        <f t="shared" si="54"/>
        <v>8923</v>
      </c>
      <c r="AF211" s="63">
        <f>VLOOKUP($C211,ROP200F!$C$6:$O$994,11,FALSE)</f>
        <v>0</v>
      </c>
      <c r="AG211" s="63">
        <f>VLOOKUP($C211,'ROP100'!$B$6:$P$565,13,FALSE)</f>
        <v>0</v>
      </c>
      <c r="AH211" s="63">
        <f t="shared" si="55"/>
        <v>8923</v>
      </c>
      <c r="AI211" s="63">
        <f>VLOOKUP($C211,ROP200F!$C$6:$O$994,12,FALSE)</f>
        <v>1007</v>
      </c>
      <c r="AJ211" s="63">
        <f>VLOOKUP($C211,'ROP100'!$B$6:$P$565,14,FALSE)</f>
        <v>0</v>
      </c>
      <c r="AK211" s="63">
        <f t="shared" si="56"/>
        <v>7916</v>
      </c>
      <c r="AL211" s="63">
        <f>VLOOKUP($C211,ROP200F!$C$6:$O$994,13,FALSE)</f>
        <v>0</v>
      </c>
      <c r="AM211" s="63">
        <f>VLOOKUP($C211,'ROP100'!$B$6:$P$565,15,FALSE)</f>
        <v>0</v>
      </c>
      <c r="AN211" s="63">
        <f t="shared" si="57"/>
        <v>7916</v>
      </c>
      <c r="AO211" s="58">
        <f t="shared" si="58"/>
        <v>8056</v>
      </c>
      <c r="AP211" s="58">
        <f t="shared" si="59"/>
        <v>10000</v>
      </c>
    </row>
    <row r="212" spans="1:42" hidden="1" x14ac:dyDescent="0.35">
      <c r="A212" s="64">
        <f t="shared" si="60"/>
        <v>204</v>
      </c>
      <c r="B212" s="65" t="s">
        <v>214</v>
      </c>
      <c r="C212" s="65" t="s">
        <v>215</v>
      </c>
      <c r="D212" s="66">
        <f>VLOOKUP($C212,'End Stock 2024'!$B$7:$C$1030,2,FALSE)</f>
        <v>360781</v>
      </c>
      <c r="E212" s="63">
        <f>VLOOKUP($C212,ROP200F!$C$6:$O$994,2,FALSE)</f>
        <v>88067</v>
      </c>
      <c r="F212" s="63">
        <f>VLOOKUP($C212,'ROP100'!$B$6:$P$565,4,FALSE)</f>
        <v>700000</v>
      </c>
      <c r="G212" s="63">
        <f t="shared" si="46"/>
        <v>972714</v>
      </c>
      <c r="H212" s="63">
        <f>VLOOKUP($C212,ROP200F!$C$6:$O$994,3,FALSE)</f>
        <v>75182</v>
      </c>
      <c r="I212" s="63">
        <f>VLOOKUP($C212,'ROP100'!$B$6:$P$565,5,FALSE)</f>
        <v>0</v>
      </c>
      <c r="J212" s="63">
        <f t="shared" si="47"/>
        <v>897532</v>
      </c>
      <c r="K212" s="63">
        <f>VLOOKUP($C212,ROP200F!$C$6:$O$994,4,FALSE)</f>
        <v>86616</v>
      </c>
      <c r="L212" s="63">
        <f>VLOOKUP($C212,'ROP100'!$B$6:$P$565,6,FALSE)</f>
        <v>0</v>
      </c>
      <c r="M212" s="63">
        <f t="shared" si="48"/>
        <v>810916</v>
      </c>
      <c r="N212" s="63">
        <f>VLOOKUP($C212,ROP200F!$C$6:$O$994,5,FALSE)</f>
        <v>90572</v>
      </c>
      <c r="O212" s="63">
        <f>VLOOKUP($C212,'ROP100'!$B$6:$P$565,7,FALSE)</f>
        <v>0</v>
      </c>
      <c r="P212" s="63">
        <f t="shared" si="49"/>
        <v>720344</v>
      </c>
      <c r="Q212" s="63">
        <f>VLOOKUP($C212,ROP200F!$C$6:$O$994,6,FALSE)</f>
        <v>89707</v>
      </c>
      <c r="R212" s="63">
        <f>VLOOKUP($C212,'ROP100'!$B$6:$P$565,8,FALSE)</f>
        <v>0</v>
      </c>
      <c r="S212" s="63">
        <f t="shared" si="50"/>
        <v>630637</v>
      </c>
      <c r="T212" s="63">
        <f>VLOOKUP($C212,ROP200F!$C$6:$O$994,7,FALSE)</f>
        <v>78484</v>
      </c>
      <c r="U212" s="63">
        <f>VLOOKUP($C212,'ROP100'!$B$6:$P$565,9,FALSE)</f>
        <v>0</v>
      </c>
      <c r="V212" s="63">
        <f t="shared" si="51"/>
        <v>552153</v>
      </c>
      <c r="W212" s="63">
        <f>VLOOKUP($C212,ROP200F!$C$6:$O$994,8,FALSE)</f>
        <v>83713</v>
      </c>
      <c r="X212" s="63">
        <f>VLOOKUP($C212,'ROP100'!$B$6:$P$565,10,FALSE)</f>
        <v>0</v>
      </c>
      <c r="Y212" s="63">
        <f t="shared" si="52"/>
        <v>468440</v>
      </c>
      <c r="Z212" s="63">
        <f>VLOOKUP($C212,ROP200F!$C$6:$O$994,9,FALSE)</f>
        <v>86524</v>
      </c>
      <c r="AA212" s="63">
        <f>VLOOKUP($C212,'ROP100'!$B$6:$P$565,11,FALSE)</f>
        <v>700000</v>
      </c>
      <c r="AB212" s="63">
        <f t="shared" si="53"/>
        <v>1081916</v>
      </c>
      <c r="AC212" s="63">
        <f>VLOOKUP($C212,ROP200F!$C$6:$O$994,10,FALSE)</f>
        <v>90776</v>
      </c>
      <c r="AD212" s="63">
        <f>VLOOKUP($C212,'ROP100'!$B$6:$P$565,12,FALSE)</f>
        <v>0</v>
      </c>
      <c r="AE212" s="63">
        <f t="shared" si="54"/>
        <v>991140</v>
      </c>
      <c r="AF212" s="63">
        <f>VLOOKUP($C212,ROP200F!$C$6:$O$994,11,FALSE)</f>
        <v>88574</v>
      </c>
      <c r="AG212" s="63">
        <f>VLOOKUP($C212,'ROP100'!$B$6:$P$565,13,FALSE)</f>
        <v>0</v>
      </c>
      <c r="AH212" s="63">
        <f t="shared" si="55"/>
        <v>902566</v>
      </c>
      <c r="AI212" s="63">
        <f>VLOOKUP($C212,ROP200F!$C$6:$O$994,12,FALSE)</f>
        <v>77137</v>
      </c>
      <c r="AJ212" s="63">
        <f>VLOOKUP($C212,'ROP100'!$B$6:$P$565,14,FALSE)</f>
        <v>0</v>
      </c>
      <c r="AK212" s="63">
        <f t="shared" si="56"/>
        <v>825429</v>
      </c>
      <c r="AL212" s="63">
        <f>VLOOKUP($C212,ROP200F!$C$6:$O$994,13,FALSE)</f>
        <v>71936</v>
      </c>
      <c r="AM212" s="63">
        <f>VLOOKUP($C212,'ROP100'!$B$6:$P$565,15,FALSE)</f>
        <v>0</v>
      </c>
      <c r="AN212" s="63">
        <f t="shared" si="57"/>
        <v>753493</v>
      </c>
      <c r="AO212" s="58">
        <f t="shared" si="58"/>
        <v>1007288</v>
      </c>
      <c r="AP212" s="58">
        <f t="shared" si="59"/>
        <v>1400000</v>
      </c>
    </row>
    <row r="213" spans="1:42" hidden="1" x14ac:dyDescent="0.35">
      <c r="A213" s="64">
        <f t="shared" si="60"/>
        <v>205</v>
      </c>
      <c r="B213" s="65" t="s">
        <v>105</v>
      </c>
      <c r="C213" s="65" t="s">
        <v>1359</v>
      </c>
      <c r="D213" s="66">
        <f>VLOOKUP($C213,'End Stock 2024'!$B$7:$C$1030,2,FALSE)</f>
        <v>578</v>
      </c>
      <c r="E213" s="63">
        <f>VLOOKUP($C213,ROP200F!$C$6:$O$994,2,FALSE)</f>
        <v>0</v>
      </c>
      <c r="F213" s="63">
        <f>VLOOKUP($C213,'ROP100'!$B$6:$P$565,4,FALSE)</f>
        <v>0</v>
      </c>
      <c r="G213" s="63">
        <f t="shared" si="46"/>
        <v>578</v>
      </c>
      <c r="H213" s="63">
        <f>VLOOKUP($C213,ROP200F!$C$6:$O$994,3,FALSE)</f>
        <v>7931</v>
      </c>
      <c r="I213" s="63">
        <f>VLOOKUP($C213,'ROP100'!$B$6:$P$565,5,FALSE)</f>
        <v>10000</v>
      </c>
      <c r="J213" s="63">
        <f t="shared" si="47"/>
        <v>2647</v>
      </c>
      <c r="K213" s="63">
        <f>VLOOKUP($C213,ROP200F!$C$6:$O$994,4,FALSE)</f>
        <v>0</v>
      </c>
      <c r="L213" s="63">
        <f>VLOOKUP($C213,'ROP100'!$B$6:$P$565,6,FALSE)</f>
        <v>0</v>
      </c>
      <c r="M213" s="63">
        <f t="shared" si="48"/>
        <v>2647</v>
      </c>
      <c r="N213" s="63">
        <f>VLOOKUP($C213,ROP200F!$C$6:$O$994,5,FALSE)</f>
        <v>0</v>
      </c>
      <c r="O213" s="63">
        <f>VLOOKUP($C213,'ROP100'!$B$6:$P$565,7,FALSE)</f>
        <v>0</v>
      </c>
      <c r="P213" s="63">
        <f t="shared" si="49"/>
        <v>2647</v>
      </c>
      <c r="Q213" s="63">
        <f>VLOOKUP($C213,ROP200F!$C$6:$O$994,6,FALSE)</f>
        <v>0</v>
      </c>
      <c r="R213" s="63">
        <f>VLOOKUP($C213,'ROP100'!$B$6:$P$565,8,FALSE)</f>
        <v>0</v>
      </c>
      <c r="S213" s="63">
        <f t="shared" si="50"/>
        <v>2647</v>
      </c>
      <c r="T213" s="63">
        <f>VLOOKUP($C213,ROP200F!$C$6:$O$994,7,FALSE)</f>
        <v>6180</v>
      </c>
      <c r="U213" s="63">
        <f>VLOOKUP($C213,'ROP100'!$B$6:$P$565,9,FALSE)</f>
        <v>10000</v>
      </c>
      <c r="V213" s="63">
        <f t="shared" si="51"/>
        <v>6467</v>
      </c>
      <c r="W213" s="63">
        <f>VLOOKUP($C213,ROP200F!$C$6:$O$994,8,FALSE)</f>
        <v>0</v>
      </c>
      <c r="X213" s="63">
        <f>VLOOKUP($C213,'ROP100'!$B$6:$P$565,10,FALSE)</f>
        <v>0</v>
      </c>
      <c r="Y213" s="63">
        <f t="shared" si="52"/>
        <v>6467</v>
      </c>
      <c r="Z213" s="63">
        <f>VLOOKUP($C213,ROP200F!$C$6:$O$994,9,FALSE)</f>
        <v>0</v>
      </c>
      <c r="AA213" s="63">
        <f>VLOOKUP($C213,'ROP100'!$B$6:$P$565,11,FALSE)</f>
        <v>0</v>
      </c>
      <c r="AB213" s="63">
        <f t="shared" si="53"/>
        <v>6467</v>
      </c>
      <c r="AC213" s="63">
        <f>VLOOKUP($C213,ROP200F!$C$6:$O$994,10,FALSE)</f>
        <v>0</v>
      </c>
      <c r="AD213" s="63">
        <f>VLOOKUP($C213,'ROP100'!$B$6:$P$565,12,FALSE)</f>
        <v>0</v>
      </c>
      <c r="AE213" s="63">
        <f t="shared" si="54"/>
        <v>6467</v>
      </c>
      <c r="AF213" s="63">
        <f>VLOOKUP($C213,ROP200F!$C$6:$O$994,11,FALSE)</f>
        <v>2802</v>
      </c>
      <c r="AG213" s="63">
        <f>VLOOKUP($C213,'ROP100'!$B$6:$P$565,13,FALSE)</f>
        <v>0</v>
      </c>
      <c r="AH213" s="63">
        <f t="shared" si="55"/>
        <v>3665</v>
      </c>
      <c r="AI213" s="63">
        <f>VLOOKUP($C213,ROP200F!$C$6:$O$994,12,FALSE)</f>
        <v>0</v>
      </c>
      <c r="AJ213" s="63">
        <f>VLOOKUP($C213,'ROP100'!$B$6:$P$565,14,FALSE)</f>
        <v>0</v>
      </c>
      <c r="AK213" s="63">
        <f t="shared" si="56"/>
        <v>3665</v>
      </c>
      <c r="AL213" s="63">
        <f>VLOOKUP($C213,ROP200F!$C$6:$O$994,13,FALSE)</f>
        <v>0</v>
      </c>
      <c r="AM213" s="63">
        <f>VLOOKUP($C213,'ROP100'!$B$6:$P$565,15,FALSE)</f>
        <v>0</v>
      </c>
      <c r="AN213" s="63">
        <f t="shared" si="57"/>
        <v>3665</v>
      </c>
      <c r="AO213" s="58">
        <f t="shared" si="58"/>
        <v>16913</v>
      </c>
      <c r="AP213" s="58">
        <f t="shared" si="59"/>
        <v>20000</v>
      </c>
    </row>
    <row r="214" spans="1:42" hidden="1" x14ac:dyDescent="0.35">
      <c r="A214" s="64">
        <f t="shared" si="60"/>
        <v>206</v>
      </c>
      <c r="B214" s="65" t="s">
        <v>216</v>
      </c>
      <c r="C214" s="65" t="s">
        <v>217</v>
      </c>
      <c r="D214" s="66">
        <f>VLOOKUP($C214,'End Stock 2024'!$B$7:$C$1030,2,FALSE)</f>
        <v>9901</v>
      </c>
      <c r="E214" s="63">
        <f>VLOOKUP($C214,ROP200F!$C$6:$O$994,2,FALSE)</f>
        <v>0</v>
      </c>
      <c r="F214" s="63">
        <f>VLOOKUP($C214,'ROP100'!$B$6:$P$565,4,FALSE)</f>
        <v>0</v>
      </c>
      <c r="G214" s="63">
        <f t="shared" si="46"/>
        <v>9901</v>
      </c>
      <c r="H214" s="63">
        <f>VLOOKUP($C214,ROP200F!$C$6:$O$994,3,FALSE)</f>
        <v>79310</v>
      </c>
      <c r="I214" s="63">
        <f>VLOOKUP($C214,'ROP100'!$B$6:$P$565,5,FALSE)</f>
        <v>100000</v>
      </c>
      <c r="J214" s="63">
        <f t="shared" si="47"/>
        <v>30591</v>
      </c>
      <c r="K214" s="63">
        <f>VLOOKUP($C214,ROP200F!$C$6:$O$994,4,FALSE)</f>
        <v>0</v>
      </c>
      <c r="L214" s="63">
        <f>VLOOKUP($C214,'ROP100'!$B$6:$P$565,6,FALSE)</f>
        <v>0</v>
      </c>
      <c r="M214" s="63">
        <f t="shared" si="48"/>
        <v>30591</v>
      </c>
      <c r="N214" s="63">
        <f>VLOOKUP($C214,ROP200F!$C$6:$O$994,5,FALSE)</f>
        <v>0</v>
      </c>
      <c r="O214" s="63">
        <f>VLOOKUP($C214,'ROP100'!$B$6:$P$565,7,FALSE)</f>
        <v>0</v>
      </c>
      <c r="P214" s="63">
        <f t="shared" si="49"/>
        <v>30591</v>
      </c>
      <c r="Q214" s="63">
        <f>VLOOKUP($C214,ROP200F!$C$6:$O$994,6,FALSE)</f>
        <v>0</v>
      </c>
      <c r="R214" s="63">
        <f>VLOOKUP($C214,'ROP100'!$B$6:$P$565,8,FALSE)</f>
        <v>0</v>
      </c>
      <c r="S214" s="63">
        <f t="shared" si="50"/>
        <v>30591</v>
      </c>
      <c r="T214" s="63">
        <f>VLOOKUP($C214,ROP200F!$C$6:$O$994,7,FALSE)</f>
        <v>61800</v>
      </c>
      <c r="U214" s="63">
        <f>VLOOKUP($C214,'ROP100'!$B$6:$P$565,9,FALSE)</f>
        <v>100000</v>
      </c>
      <c r="V214" s="63">
        <f t="shared" si="51"/>
        <v>68791</v>
      </c>
      <c r="W214" s="63">
        <f>VLOOKUP($C214,ROP200F!$C$6:$O$994,8,FALSE)</f>
        <v>0</v>
      </c>
      <c r="X214" s="63">
        <f>VLOOKUP($C214,'ROP100'!$B$6:$P$565,10,FALSE)</f>
        <v>0</v>
      </c>
      <c r="Y214" s="63">
        <f t="shared" si="52"/>
        <v>68791</v>
      </c>
      <c r="Z214" s="63">
        <f>VLOOKUP($C214,ROP200F!$C$6:$O$994,9,FALSE)</f>
        <v>0</v>
      </c>
      <c r="AA214" s="63">
        <f>VLOOKUP($C214,'ROP100'!$B$6:$P$565,11,FALSE)</f>
        <v>0</v>
      </c>
      <c r="AB214" s="63">
        <f t="shared" si="53"/>
        <v>68791</v>
      </c>
      <c r="AC214" s="63">
        <f>VLOOKUP($C214,ROP200F!$C$6:$O$994,10,FALSE)</f>
        <v>0</v>
      </c>
      <c r="AD214" s="63">
        <f>VLOOKUP($C214,'ROP100'!$B$6:$P$565,12,FALSE)</f>
        <v>0</v>
      </c>
      <c r="AE214" s="63">
        <f t="shared" si="54"/>
        <v>68791</v>
      </c>
      <c r="AF214" s="63">
        <f>VLOOKUP($C214,ROP200F!$C$6:$O$994,11,FALSE)</f>
        <v>28016</v>
      </c>
      <c r="AG214" s="63">
        <f>VLOOKUP($C214,'ROP100'!$B$6:$P$565,13,FALSE)</f>
        <v>0</v>
      </c>
      <c r="AH214" s="63">
        <f t="shared" si="55"/>
        <v>40775</v>
      </c>
      <c r="AI214" s="63">
        <f>VLOOKUP($C214,ROP200F!$C$6:$O$994,12,FALSE)</f>
        <v>0</v>
      </c>
      <c r="AJ214" s="63">
        <f>VLOOKUP($C214,'ROP100'!$B$6:$P$565,14,FALSE)</f>
        <v>0</v>
      </c>
      <c r="AK214" s="63">
        <f t="shared" si="56"/>
        <v>40775</v>
      </c>
      <c r="AL214" s="63">
        <f>VLOOKUP($C214,ROP200F!$C$6:$O$994,13,FALSE)</f>
        <v>0</v>
      </c>
      <c r="AM214" s="63">
        <f>VLOOKUP($C214,'ROP100'!$B$6:$P$565,15,FALSE)</f>
        <v>0</v>
      </c>
      <c r="AN214" s="63">
        <f t="shared" si="57"/>
        <v>40775</v>
      </c>
      <c r="AO214" s="58">
        <f t="shared" si="58"/>
        <v>169126</v>
      </c>
      <c r="AP214" s="58">
        <f t="shared" si="59"/>
        <v>200000</v>
      </c>
    </row>
    <row r="215" spans="1:42" hidden="1" x14ac:dyDescent="0.35">
      <c r="A215" s="64">
        <f t="shared" si="60"/>
        <v>207</v>
      </c>
      <c r="B215" s="65" t="s">
        <v>218</v>
      </c>
      <c r="C215" s="65" t="s">
        <v>219</v>
      </c>
      <c r="D215" s="66">
        <f>VLOOKUP($C215,'End Stock 2024'!$B$7:$C$1030,2,FALSE)</f>
        <v>10809</v>
      </c>
      <c r="E215" s="63">
        <f>VLOOKUP($C215,ROP200F!$C$6:$O$994,2,FALSE)</f>
        <v>0</v>
      </c>
      <c r="F215" s="63">
        <f>VLOOKUP($C215,'ROP100'!$B$6:$P$565,4,FALSE)</f>
        <v>0</v>
      </c>
      <c r="G215" s="63">
        <f t="shared" si="46"/>
        <v>10809</v>
      </c>
      <c r="H215" s="63">
        <f>VLOOKUP($C215,ROP200F!$C$6:$O$994,3,FALSE)</f>
        <v>79310</v>
      </c>
      <c r="I215" s="63">
        <f>VLOOKUP($C215,'ROP100'!$B$6:$P$565,5,FALSE)</f>
        <v>100000</v>
      </c>
      <c r="J215" s="63">
        <f t="shared" si="47"/>
        <v>31499</v>
      </c>
      <c r="K215" s="63">
        <f>VLOOKUP($C215,ROP200F!$C$6:$O$994,4,FALSE)</f>
        <v>0</v>
      </c>
      <c r="L215" s="63">
        <f>VLOOKUP($C215,'ROP100'!$B$6:$P$565,6,FALSE)</f>
        <v>0</v>
      </c>
      <c r="M215" s="63">
        <f t="shared" si="48"/>
        <v>31499</v>
      </c>
      <c r="N215" s="63">
        <f>VLOOKUP($C215,ROP200F!$C$6:$O$994,5,FALSE)</f>
        <v>0</v>
      </c>
      <c r="O215" s="63">
        <f>VLOOKUP($C215,'ROP100'!$B$6:$P$565,7,FALSE)</f>
        <v>0</v>
      </c>
      <c r="P215" s="63">
        <f t="shared" si="49"/>
        <v>31499</v>
      </c>
      <c r="Q215" s="63">
        <f>VLOOKUP($C215,ROP200F!$C$6:$O$994,6,FALSE)</f>
        <v>0</v>
      </c>
      <c r="R215" s="63">
        <f>VLOOKUP($C215,'ROP100'!$B$6:$P$565,8,FALSE)</f>
        <v>0</v>
      </c>
      <c r="S215" s="63">
        <f t="shared" si="50"/>
        <v>31499</v>
      </c>
      <c r="T215" s="63">
        <f>VLOOKUP($C215,ROP200F!$C$6:$O$994,7,FALSE)</f>
        <v>61800</v>
      </c>
      <c r="U215" s="63">
        <f>VLOOKUP($C215,'ROP100'!$B$6:$P$565,9,FALSE)</f>
        <v>100000</v>
      </c>
      <c r="V215" s="63">
        <f t="shared" si="51"/>
        <v>69699</v>
      </c>
      <c r="W215" s="63">
        <f>VLOOKUP($C215,ROP200F!$C$6:$O$994,8,FALSE)</f>
        <v>0</v>
      </c>
      <c r="X215" s="63">
        <f>VLOOKUP($C215,'ROP100'!$B$6:$P$565,10,FALSE)</f>
        <v>0</v>
      </c>
      <c r="Y215" s="63">
        <f t="shared" si="52"/>
        <v>69699</v>
      </c>
      <c r="Z215" s="63">
        <f>VLOOKUP($C215,ROP200F!$C$6:$O$994,9,FALSE)</f>
        <v>0</v>
      </c>
      <c r="AA215" s="63">
        <f>VLOOKUP($C215,'ROP100'!$B$6:$P$565,11,FALSE)</f>
        <v>0</v>
      </c>
      <c r="AB215" s="63">
        <f t="shared" si="53"/>
        <v>69699</v>
      </c>
      <c r="AC215" s="63">
        <f>VLOOKUP($C215,ROP200F!$C$6:$O$994,10,FALSE)</f>
        <v>0</v>
      </c>
      <c r="AD215" s="63">
        <f>VLOOKUP($C215,'ROP100'!$B$6:$P$565,12,FALSE)</f>
        <v>0</v>
      </c>
      <c r="AE215" s="63">
        <f t="shared" si="54"/>
        <v>69699</v>
      </c>
      <c r="AF215" s="63">
        <f>VLOOKUP($C215,ROP200F!$C$6:$O$994,11,FALSE)</f>
        <v>28016</v>
      </c>
      <c r="AG215" s="63">
        <f>VLOOKUP($C215,'ROP100'!$B$6:$P$565,13,FALSE)</f>
        <v>0</v>
      </c>
      <c r="AH215" s="63">
        <f t="shared" si="55"/>
        <v>41683</v>
      </c>
      <c r="AI215" s="63">
        <f>VLOOKUP($C215,ROP200F!$C$6:$O$994,12,FALSE)</f>
        <v>0</v>
      </c>
      <c r="AJ215" s="63">
        <f>VLOOKUP($C215,'ROP100'!$B$6:$P$565,14,FALSE)</f>
        <v>0</v>
      </c>
      <c r="AK215" s="63">
        <f t="shared" si="56"/>
        <v>41683</v>
      </c>
      <c r="AL215" s="63">
        <f>VLOOKUP($C215,ROP200F!$C$6:$O$994,13,FALSE)</f>
        <v>0</v>
      </c>
      <c r="AM215" s="63">
        <f>VLOOKUP($C215,'ROP100'!$B$6:$P$565,15,FALSE)</f>
        <v>0</v>
      </c>
      <c r="AN215" s="63">
        <f t="shared" si="57"/>
        <v>41683</v>
      </c>
      <c r="AO215" s="58">
        <f t="shared" si="58"/>
        <v>169126</v>
      </c>
      <c r="AP215" s="58">
        <f t="shared" si="59"/>
        <v>200000</v>
      </c>
    </row>
    <row r="216" spans="1:42" hidden="1" x14ac:dyDescent="0.35">
      <c r="A216" s="64">
        <f t="shared" si="60"/>
        <v>208</v>
      </c>
      <c r="B216" s="65" t="s">
        <v>220</v>
      </c>
      <c r="C216" s="65" t="s">
        <v>221</v>
      </c>
      <c r="D216" s="66">
        <f>VLOOKUP($C216,'End Stock 2024'!$B$7:$C$1030,2,FALSE)</f>
        <v>236668</v>
      </c>
      <c r="E216" s="63">
        <f>VLOOKUP($C216,ROP200F!$C$6:$O$994,2,FALSE)</f>
        <v>3505</v>
      </c>
      <c r="F216" s="63">
        <f>VLOOKUP($C216,'ROP100'!$B$6:$P$565,4,FALSE)</f>
        <v>0</v>
      </c>
      <c r="G216" s="63">
        <f t="shared" si="46"/>
        <v>233163</v>
      </c>
      <c r="H216" s="63">
        <f>VLOOKUP($C216,ROP200F!$C$6:$O$994,3,FALSE)</f>
        <v>4381</v>
      </c>
      <c r="I216" s="63">
        <f>VLOOKUP($C216,'ROP100'!$B$6:$P$565,5,FALSE)</f>
        <v>0</v>
      </c>
      <c r="J216" s="63">
        <f t="shared" si="47"/>
        <v>228782</v>
      </c>
      <c r="K216" s="63">
        <f>VLOOKUP($C216,ROP200F!$C$6:$O$994,4,FALSE)</f>
        <v>5258</v>
      </c>
      <c r="L216" s="63">
        <f>VLOOKUP($C216,'ROP100'!$B$6:$P$565,6,FALSE)</f>
        <v>0</v>
      </c>
      <c r="M216" s="63">
        <f t="shared" si="48"/>
        <v>223524</v>
      </c>
      <c r="N216" s="63">
        <f>VLOOKUP($C216,ROP200F!$C$6:$O$994,5,FALSE)</f>
        <v>4381</v>
      </c>
      <c r="O216" s="63">
        <f>VLOOKUP($C216,'ROP100'!$B$6:$P$565,7,FALSE)</f>
        <v>0</v>
      </c>
      <c r="P216" s="63">
        <f t="shared" si="49"/>
        <v>219143</v>
      </c>
      <c r="Q216" s="63">
        <f>VLOOKUP($C216,ROP200F!$C$6:$O$994,6,FALSE)</f>
        <v>3505</v>
      </c>
      <c r="R216" s="63">
        <f>VLOOKUP($C216,'ROP100'!$B$6:$P$565,8,FALSE)</f>
        <v>0</v>
      </c>
      <c r="S216" s="63">
        <f t="shared" si="50"/>
        <v>215638</v>
      </c>
      <c r="T216" s="63">
        <f>VLOOKUP($C216,ROP200F!$C$6:$O$994,7,FALSE)</f>
        <v>4381</v>
      </c>
      <c r="U216" s="63">
        <f>VLOOKUP($C216,'ROP100'!$B$6:$P$565,9,FALSE)</f>
        <v>0</v>
      </c>
      <c r="V216" s="63">
        <f t="shared" si="51"/>
        <v>211257</v>
      </c>
      <c r="W216" s="63">
        <f>VLOOKUP($C216,ROP200F!$C$6:$O$994,8,FALSE)</f>
        <v>6134</v>
      </c>
      <c r="X216" s="63">
        <f>VLOOKUP($C216,'ROP100'!$B$6:$P$565,10,FALSE)</f>
        <v>0</v>
      </c>
      <c r="Y216" s="63">
        <f t="shared" si="52"/>
        <v>205123</v>
      </c>
      <c r="Z216" s="63">
        <f>VLOOKUP($C216,ROP200F!$C$6:$O$994,9,FALSE)</f>
        <v>6134</v>
      </c>
      <c r="AA216" s="63">
        <f>VLOOKUP($C216,'ROP100'!$B$6:$P$565,11,FALSE)</f>
        <v>0</v>
      </c>
      <c r="AB216" s="63">
        <f t="shared" si="53"/>
        <v>198989</v>
      </c>
      <c r="AC216" s="63">
        <f>VLOOKUP($C216,ROP200F!$C$6:$O$994,10,FALSE)</f>
        <v>6134</v>
      </c>
      <c r="AD216" s="63">
        <f>VLOOKUP($C216,'ROP100'!$B$6:$P$565,12,FALSE)</f>
        <v>0</v>
      </c>
      <c r="AE216" s="63">
        <f t="shared" si="54"/>
        <v>192855</v>
      </c>
      <c r="AF216" s="63">
        <f>VLOOKUP($C216,ROP200F!$C$6:$O$994,11,FALSE)</f>
        <v>5258</v>
      </c>
      <c r="AG216" s="63">
        <f>VLOOKUP($C216,'ROP100'!$B$6:$P$565,13,FALSE)</f>
        <v>0</v>
      </c>
      <c r="AH216" s="63">
        <f t="shared" si="55"/>
        <v>187597</v>
      </c>
      <c r="AI216" s="63">
        <f>VLOOKUP($C216,ROP200F!$C$6:$O$994,12,FALSE)</f>
        <v>4381</v>
      </c>
      <c r="AJ216" s="63">
        <f>VLOOKUP($C216,'ROP100'!$B$6:$P$565,14,FALSE)</f>
        <v>0</v>
      </c>
      <c r="AK216" s="63">
        <f t="shared" si="56"/>
        <v>183216</v>
      </c>
      <c r="AL216" s="63">
        <f>VLOOKUP($C216,ROP200F!$C$6:$O$994,13,FALSE)</f>
        <v>4381</v>
      </c>
      <c r="AM216" s="63">
        <f>VLOOKUP($C216,'ROP100'!$B$6:$P$565,15,FALSE)</f>
        <v>0</v>
      </c>
      <c r="AN216" s="63">
        <f t="shared" si="57"/>
        <v>178835</v>
      </c>
      <c r="AO216" s="58">
        <f t="shared" si="58"/>
        <v>57833</v>
      </c>
      <c r="AP216" s="58">
        <f t="shared" si="59"/>
        <v>0</v>
      </c>
    </row>
    <row r="217" spans="1:42" hidden="1" x14ac:dyDescent="0.35">
      <c r="A217" s="64">
        <f t="shared" si="60"/>
        <v>209</v>
      </c>
      <c r="B217" s="65" t="s">
        <v>222</v>
      </c>
      <c r="C217" s="65" t="s">
        <v>223</v>
      </c>
      <c r="D217" s="66">
        <f>VLOOKUP($C217,'End Stock 2024'!$B$7:$C$1030,2,FALSE)</f>
        <v>26946</v>
      </c>
      <c r="E217" s="63">
        <f>VLOOKUP($C217,ROP200F!$C$6:$O$994,2,FALSE)</f>
        <v>3377</v>
      </c>
      <c r="F217" s="63">
        <f>VLOOKUP($C217,'ROP100'!$B$6:$P$565,4,FALSE)</f>
        <v>30000</v>
      </c>
      <c r="G217" s="63">
        <f t="shared" si="46"/>
        <v>53569</v>
      </c>
      <c r="H217" s="63">
        <f>VLOOKUP($C217,ROP200F!$C$6:$O$994,3,FALSE)</f>
        <v>4221</v>
      </c>
      <c r="I217" s="63">
        <f>VLOOKUP($C217,'ROP100'!$B$6:$P$565,5,FALSE)</f>
        <v>0</v>
      </c>
      <c r="J217" s="63">
        <f t="shared" si="47"/>
        <v>49348</v>
      </c>
      <c r="K217" s="63">
        <f>VLOOKUP($C217,ROP200F!$C$6:$O$994,4,FALSE)</f>
        <v>5065</v>
      </c>
      <c r="L217" s="63">
        <f>VLOOKUP($C217,'ROP100'!$B$6:$P$565,6,FALSE)</f>
        <v>0</v>
      </c>
      <c r="M217" s="63">
        <f t="shared" si="48"/>
        <v>44283</v>
      </c>
      <c r="N217" s="63">
        <f>VLOOKUP($C217,ROP200F!$C$6:$O$994,5,FALSE)</f>
        <v>4221</v>
      </c>
      <c r="O217" s="63">
        <f>VLOOKUP($C217,'ROP100'!$B$6:$P$565,7,FALSE)</f>
        <v>0</v>
      </c>
      <c r="P217" s="63">
        <f t="shared" si="49"/>
        <v>40062</v>
      </c>
      <c r="Q217" s="63">
        <f>VLOOKUP($C217,ROP200F!$C$6:$O$994,6,FALSE)</f>
        <v>3377</v>
      </c>
      <c r="R217" s="63">
        <f>VLOOKUP($C217,'ROP100'!$B$6:$P$565,8,FALSE)</f>
        <v>0</v>
      </c>
      <c r="S217" s="63">
        <f t="shared" si="50"/>
        <v>36685</v>
      </c>
      <c r="T217" s="63">
        <f>VLOOKUP($C217,ROP200F!$C$6:$O$994,7,FALSE)</f>
        <v>4221</v>
      </c>
      <c r="U217" s="63">
        <f>VLOOKUP($C217,'ROP100'!$B$6:$P$565,9,FALSE)</f>
        <v>0</v>
      </c>
      <c r="V217" s="63">
        <f t="shared" si="51"/>
        <v>32464</v>
      </c>
      <c r="W217" s="63">
        <f>VLOOKUP($C217,ROP200F!$C$6:$O$994,8,FALSE)</f>
        <v>5909</v>
      </c>
      <c r="X217" s="63">
        <f>VLOOKUP($C217,'ROP100'!$B$6:$P$565,10,FALSE)</f>
        <v>0</v>
      </c>
      <c r="Y217" s="63">
        <f t="shared" si="52"/>
        <v>26555</v>
      </c>
      <c r="Z217" s="63">
        <f>VLOOKUP($C217,ROP200F!$C$6:$O$994,9,FALSE)</f>
        <v>5909</v>
      </c>
      <c r="AA217" s="63">
        <f>VLOOKUP($C217,'ROP100'!$B$6:$P$565,11,FALSE)</f>
        <v>30000</v>
      </c>
      <c r="AB217" s="63">
        <f t="shared" si="53"/>
        <v>50646</v>
      </c>
      <c r="AC217" s="63">
        <f>VLOOKUP($C217,ROP200F!$C$6:$O$994,10,FALSE)</f>
        <v>5909</v>
      </c>
      <c r="AD217" s="63">
        <f>VLOOKUP($C217,'ROP100'!$B$6:$P$565,12,FALSE)</f>
        <v>0</v>
      </c>
      <c r="AE217" s="63">
        <f t="shared" si="54"/>
        <v>44737</v>
      </c>
      <c r="AF217" s="63">
        <f>VLOOKUP($C217,ROP200F!$C$6:$O$994,11,FALSE)</f>
        <v>5065</v>
      </c>
      <c r="AG217" s="63">
        <f>VLOOKUP($C217,'ROP100'!$B$6:$P$565,13,FALSE)</f>
        <v>0</v>
      </c>
      <c r="AH217" s="63">
        <f t="shared" si="55"/>
        <v>39672</v>
      </c>
      <c r="AI217" s="63">
        <f>VLOOKUP($C217,ROP200F!$C$6:$O$994,12,FALSE)</f>
        <v>4221</v>
      </c>
      <c r="AJ217" s="63">
        <f>VLOOKUP($C217,'ROP100'!$B$6:$P$565,14,FALSE)</f>
        <v>0</v>
      </c>
      <c r="AK217" s="63">
        <f t="shared" si="56"/>
        <v>35451</v>
      </c>
      <c r="AL217" s="63">
        <f>VLOOKUP($C217,ROP200F!$C$6:$O$994,13,FALSE)</f>
        <v>4221</v>
      </c>
      <c r="AM217" s="63">
        <f>VLOOKUP($C217,'ROP100'!$B$6:$P$565,15,FALSE)</f>
        <v>0</v>
      </c>
      <c r="AN217" s="63">
        <f t="shared" si="57"/>
        <v>31230</v>
      </c>
      <c r="AO217" s="58">
        <f t="shared" si="58"/>
        <v>55716</v>
      </c>
      <c r="AP217" s="58">
        <f t="shared" si="59"/>
        <v>60000</v>
      </c>
    </row>
    <row r="218" spans="1:42" hidden="1" x14ac:dyDescent="0.35">
      <c r="A218" s="64">
        <f t="shared" si="60"/>
        <v>210</v>
      </c>
      <c r="B218" s="65" t="s">
        <v>224</v>
      </c>
      <c r="C218" s="65" t="s">
        <v>225</v>
      </c>
      <c r="D218" s="66">
        <f>VLOOKUP($C218,'End Stock 2024'!$B$7:$C$1030,2,FALSE)</f>
        <v>9176495</v>
      </c>
      <c r="E218" s="63">
        <f>VLOOKUP($C218,ROP200F!$C$6:$O$994,2,FALSE)</f>
        <v>2151052</v>
      </c>
      <c r="F218" s="63">
        <f>VLOOKUP($C218,'ROP100'!$B$6:$P$565,4,FALSE)</f>
        <v>2160000</v>
      </c>
      <c r="G218" s="63">
        <f t="shared" si="46"/>
        <v>9185443</v>
      </c>
      <c r="H218" s="63">
        <f>VLOOKUP($C218,ROP200F!$C$6:$O$994,3,FALSE)</f>
        <v>2151052</v>
      </c>
      <c r="I218" s="63">
        <f>VLOOKUP($C218,'ROP100'!$B$6:$P$565,5,FALSE)</f>
        <v>1872000</v>
      </c>
      <c r="J218" s="63">
        <f t="shared" si="47"/>
        <v>8906391</v>
      </c>
      <c r="K218" s="63">
        <f>VLOOKUP($C218,ROP200F!$C$6:$O$994,4,FALSE)</f>
        <v>2197814</v>
      </c>
      <c r="L218" s="63">
        <f>VLOOKUP($C218,'ROP100'!$B$6:$P$565,6,FALSE)</f>
        <v>2160000</v>
      </c>
      <c r="M218" s="63">
        <f t="shared" si="48"/>
        <v>8868577</v>
      </c>
      <c r="N218" s="63">
        <f>VLOOKUP($C218,ROP200F!$C$6:$O$994,5,FALSE)</f>
        <v>2244576</v>
      </c>
      <c r="O218" s="63">
        <f>VLOOKUP($C218,'ROP100'!$B$6:$P$565,7,FALSE)</f>
        <v>1872000</v>
      </c>
      <c r="P218" s="63">
        <f t="shared" si="49"/>
        <v>8496001</v>
      </c>
      <c r="Q218" s="63">
        <f>VLOOKUP($C218,ROP200F!$C$6:$O$994,6,FALSE)</f>
        <v>2291338</v>
      </c>
      <c r="R218" s="63">
        <f>VLOOKUP($C218,'ROP100'!$B$6:$P$565,8,FALSE)</f>
        <v>2160000</v>
      </c>
      <c r="S218" s="63">
        <f t="shared" si="50"/>
        <v>8364663</v>
      </c>
      <c r="T218" s="63">
        <f>VLOOKUP($C218,ROP200F!$C$6:$O$994,7,FALSE)</f>
        <v>2338100</v>
      </c>
      <c r="U218" s="63">
        <f>VLOOKUP($C218,'ROP100'!$B$6:$P$565,9,FALSE)</f>
        <v>1872000</v>
      </c>
      <c r="V218" s="63">
        <f t="shared" si="51"/>
        <v>7898563</v>
      </c>
      <c r="W218" s="63">
        <f>VLOOKUP($C218,ROP200F!$C$6:$O$994,8,FALSE)</f>
        <v>2338100</v>
      </c>
      <c r="X218" s="63">
        <f>VLOOKUP($C218,'ROP100'!$B$6:$P$565,10,FALSE)</f>
        <v>2160000</v>
      </c>
      <c r="Y218" s="63">
        <f t="shared" si="52"/>
        <v>7720463</v>
      </c>
      <c r="Z218" s="63">
        <f>VLOOKUP($C218,ROP200F!$C$6:$O$994,9,FALSE)</f>
        <v>2244576</v>
      </c>
      <c r="AA218" s="63">
        <f>VLOOKUP($C218,'ROP100'!$B$6:$P$565,11,FALSE)</f>
        <v>1872000</v>
      </c>
      <c r="AB218" s="63">
        <f t="shared" si="53"/>
        <v>7347887</v>
      </c>
      <c r="AC218" s="63">
        <f>VLOOKUP($C218,ROP200F!$C$6:$O$994,10,FALSE)</f>
        <v>2267957</v>
      </c>
      <c r="AD218" s="63">
        <f>VLOOKUP($C218,'ROP100'!$B$6:$P$565,12,FALSE)</f>
        <v>2160000</v>
      </c>
      <c r="AE218" s="63">
        <f t="shared" si="54"/>
        <v>7239930</v>
      </c>
      <c r="AF218" s="63">
        <f>VLOOKUP($C218,ROP200F!$C$6:$O$994,11,FALSE)</f>
        <v>2439349</v>
      </c>
      <c r="AG218" s="63">
        <f>VLOOKUP($C218,'ROP100'!$B$6:$P$565,13,FALSE)</f>
        <v>3744000</v>
      </c>
      <c r="AH218" s="63">
        <f t="shared" si="55"/>
        <v>8544581</v>
      </c>
      <c r="AI218" s="63">
        <f>VLOOKUP($C218,ROP200F!$C$6:$O$994,12,FALSE)</f>
        <v>2104290</v>
      </c>
      <c r="AJ218" s="63">
        <f>VLOOKUP($C218,'ROP100'!$B$6:$P$565,14,FALSE)</f>
        <v>2160000</v>
      </c>
      <c r="AK218" s="63">
        <f t="shared" si="56"/>
        <v>8600291</v>
      </c>
      <c r="AL218" s="63">
        <f>VLOOKUP($C218,ROP200F!$C$6:$O$994,13,FALSE)</f>
        <v>2010766</v>
      </c>
      <c r="AM218" s="63">
        <f>VLOOKUP($C218,'ROP100'!$B$6:$P$565,15,FALSE)</f>
        <v>1872000</v>
      </c>
      <c r="AN218" s="63">
        <f t="shared" si="57"/>
        <v>8461525</v>
      </c>
      <c r="AO218" s="58">
        <f t="shared" si="58"/>
        <v>26778970</v>
      </c>
      <c r="AP218" s="58">
        <f t="shared" si="59"/>
        <v>26064000</v>
      </c>
    </row>
    <row r="219" spans="1:42" hidden="1" x14ac:dyDescent="0.35">
      <c r="A219" s="64">
        <f t="shared" si="60"/>
        <v>211</v>
      </c>
      <c r="B219" s="65" t="s">
        <v>226</v>
      </c>
      <c r="C219" s="65" t="s">
        <v>227</v>
      </c>
      <c r="D219" s="66">
        <f>VLOOKUP($C219,'End Stock 2024'!$B$7:$C$1030,2,FALSE)</f>
        <v>26975</v>
      </c>
      <c r="E219" s="63">
        <f>VLOOKUP($C219,ROP200F!$C$6:$O$994,2,FALSE)</f>
        <v>3377</v>
      </c>
      <c r="F219" s="63">
        <f>VLOOKUP($C219,'ROP100'!$B$6:$P$565,4,FALSE)</f>
        <v>30000</v>
      </c>
      <c r="G219" s="63">
        <f t="shared" si="46"/>
        <v>53598</v>
      </c>
      <c r="H219" s="63">
        <f>VLOOKUP($C219,ROP200F!$C$6:$O$994,3,FALSE)</f>
        <v>4221</v>
      </c>
      <c r="I219" s="63">
        <f>VLOOKUP($C219,'ROP100'!$B$6:$P$565,5,FALSE)</f>
        <v>0</v>
      </c>
      <c r="J219" s="63">
        <f t="shared" si="47"/>
        <v>49377</v>
      </c>
      <c r="K219" s="63">
        <f>VLOOKUP($C219,ROP200F!$C$6:$O$994,4,FALSE)</f>
        <v>5065</v>
      </c>
      <c r="L219" s="63">
        <f>VLOOKUP($C219,'ROP100'!$B$6:$P$565,6,FALSE)</f>
        <v>0</v>
      </c>
      <c r="M219" s="63">
        <f t="shared" si="48"/>
        <v>44312</v>
      </c>
      <c r="N219" s="63">
        <f>VLOOKUP($C219,ROP200F!$C$6:$O$994,5,FALSE)</f>
        <v>4221</v>
      </c>
      <c r="O219" s="63">
        <f>VLOOKUP($C219,'ROP100'!$B$6:$P$565,7,FALSE)</f>
        <v>0</v>
      </c>
      <c r="P219" s="63">
        <f t="shared" si="49"/>
        <v>40091</v>
      </c>
      <c r="Q219" s="63">
        <f>VLOOKUP($C219,ROP200F!$C$6:$O$994,6,FALSE)</f>
        <v>3377</v>
      </c>
      <c r="R219" s="63">
        <f>VLOOKUP($C219,'ROP100'!$B$6:$P$565,8,FALSE)</f>
        <v>0</v>
      </c>
      <c r="S219" s="63">
        <f t="shared" si="50"/>
        <v>36714</v>
      </c>
      <c r="T219" s="63">
        <f>VLOOKUP($C219,ROP200F!$C$6:$O$994,7,FALSE)</f>
        <v>4221</v>
      </c>
      <c r="U219" s="63">
        <f>VLOOKUP($C219,'ROP100'!$B$6:$P$565,9,FALSE)</f>
        <v>0</v>
      </c>
      <c r="V219" s="63">
        <f t="shared" si="51"/>
        <v>32493</v>
      </c>
      <c r="W219" s="63">
        <f>VLOOKUP($C219,ROP200F!$C$6:$O$994,8,FALSE)</f>
        <v>5909</v>
      </c>
      <c r="X219" s="63">
        <f>VLOOKUP($C219,'ROP100'!$B$6:$P$565,10,FALSE)</f>
        <v>30000</v>
      </c>
      <c r="Y219" s="63">
        <f t="shared" si="52"/>
        <v>56584</v>
      </c>
      <c r="Z219" s="63">
        <f>VLOOKUP($C219,ROP200F!$C$6:$O$994,9,FALSE)</f>
        <v>5909</v>
      </c>
      <c r="AA219" s="63">
        <f>VLOOKUP($C219,'ROP100'!$B$6:$P$565,11,FALSE)</f>
        <v>0</v>
      </c>
      <c r="AB219" s="63">
        <f t="shared" si="53"/>
        <v>50675</v>
      </c>
      <c r="AC219" s="63">
        <f>VLOOKUP($C219,ROP200F!$C$6:$O$994,10,FALSE)</f>
        <v>5909</v>
      </c>
      <c r="AD219" s="63">
        <f>VLOOKUP($C219,'ROP100'!$B$6:$P$565,12,FALSE)</f>
        <v>0</v>
      </c>
      <c r="AE219" s="63">
        <f t="shared" si="54"/>
        <v>44766</v>
      </c>
      <c r="AF219" s="63">
        <f>VLOOKUP($C219,ROP200F!$C$6:$O$994,11,FALSE)</f>
        <v>5065</v>
      </c>
      <c r="AG219" s="63">
        <f>VLOOKUP($C219,'ROP100'!$B$6:$P$565,13,FALSE)</f>
        <v>0</v>
      </c>
      <c r="AH219" s="63">
        <f t="shared" si="55"/>
        <v>39701</v>
      </c>
      <c r="AI219" s="63">
        <f>VLOOKUP($C219,ROP200F!$C$6:$O$994,12,FALSE)</f>
        <v>4221</v>
      </c>
      <c r="AJ219" s="63">
        <f>VLOOKUP($C219,'ROP100'!$B$6:$P$565,14,FALSE)</f>
        <v>0</v>
      </c>
      <c r="AK219" s="63">
        <f t="shared" si="56"/>
        <v>35480</v>
      </c>
      <c r="AL219" s="63">
        <f>VLOOKUP($C219,ROP200F!$C$6:$O$994,13,FALSE)</f>
        <v>4221</v>
      </c>
      <c r="AM219" s="63">
        <f>VLOOKUP($C219,'ROP100'!$B$6:$P$565,15,FALSE)</f>
        <v>0</v>
      </c>
      <c r="AN219" s="63">
        <f t="shared" si="57"/>
        <v>31259</v>
      </c>
      <c r="AO219" s="58">
        <f t="shared" si="58"/>
        <v>55716</v>
      </c>
      <c r="AP219" s="58">
        <f t="shared" si="59"/>
        <v>60000</v>
      </c>
    </row>
    <row r="220" spans="1:42" hidden="1" x14ac:dyDescent="0.35">
      <c r="A220" s="64">
        <f t="shared" si="60"/>
        <v>212</v>
      </c>
      <c r="B220" s="65" t="s">
        <v>1360</v>
      </c>
      <c r="C220" s="65" t="s">
        <v>1361</v>
      </c>
      <c r="D220" s="66">
        <f>VLOOKUP($C220,'End Stock 2024'!$B$7:$C$1030,2,FALSE)</f>
        <v>1406872</v>
      </c>
      <c r="E220" s="63">
        <f>VLOOKUP($C220,ROP200F!$C$6:$O$994,2,FALSE)</f>
        <v>218566</v>
      </c>
      <c r="F220" s="63">
        <f>VLOOKUP($C220,'ROP100'!$B$6:$P$565,4,FALSE)</f>
        <v>0</v>
      </c>
      <c r="G220" s="63">
        <f t="shared" si="46"/>
        <v>1188306</v>
      </c>
      <c r="H220" s="63">
        <f>VLOOKUP($C220,ROP200F!$C$6:$O$994,3,FALSE)</f>
        <v>94554</v>
      </c>
      <c r="I220" s="63">
        <f>VLOOKUP($C220,'ROP100'!$B$6:$P$565,5,FALSE)</f>
        <v>0</v>
      </c>
      <c r="J220" s="63">
        <f t="shared" si="47"/>
        <v>1093752</v>
      </c>
      <c r="K220" s="63">
        <f>VLOOKUP($C220,ROP200F!$C$6:$O$994,4,FALSE)</f>
        <v>222480</v>
      </c>
      <c r="L220" s="63">
        <f>VLOOKUP($C220,'ROP100'!$B$6:$P$565,6,FALSE)</f>
        <v>0</v>
      </c>
      <c r="M220" s="63">
        <f t="shared" si="48"/>
        <v>871272</v>
      </c>
      <c r="N220" s="63">
        <f>VLOOKUP($C220,ROP200F!$C$6:$O$994,5,FALSE)</f>
        <v>187872</v>
      </c>
      <c r="O220" s="63">
        <f>VLOOKUP($C220,'ROP100'!$B$6:$P$565,7,FALSE)</f>
        <v>720000</v>
      </c>
      <c r="P220" s="63">
        <f t="shared" si="49"/>
        <v>1403400</v>
      </c>
      <c r="Q220" s="63">
        <f>VLOOKUP($C220,ROP200F!$C$6:$O$994,6,FALSE)</f>
        <v>320227</v>
      </c>
      <c r="R220" s="63">
        <f>VLOOKUP($C220,'ROP100'!$B$6:$P$565,8,FALSE)</f>
        <v>0</v>
      </c>
      <c r="S220" s="63">
        <f t="shared" si="50"/>
        <v>1083173</v>
      </c>
      <c r="T220" s="63">
        <f>VLOOKUP($C220,ROP200F!$C$6:$O$994,7,FALSE)</f>
        <v>108150</v>
      </c>
      <c r="U220" s="63">
        <f>VLOOKUP($C220,'ROP100'!$B$6:$P$565,9,FALSE)</f>
        <v>0</v>
      </c>
      <c r="V220" s="63">
        <f t="shared" si="51"/>
        <v>975023</v>
      </c>
      <c r="W220" s="63">
        <f>VLOOKUP($C220,ROP200F!$C$6:$O$994,8,FALSE)</f>
        <v>278480</v>
      </c>
      <c r="X220" s="63">
        <f>VLOOKUP($C220,'ROP100'!$B$6:$P$565,10,FALSE)</f>
        <v>720000</v>
      </c>
      <c r="Y220" s="63">
        <f t="shared" si="52"/>
        <v>1416543</v>
      </c>
      <c r="Z220" s="63">
        <f>VLOOKUP($C220,ROP200F!$C$6:$O$994,9,FALSE)</f>
        <v>223098</v>
      </c>
      <c r="AA220" s="63">
        <f>VLOOKUP($C220,'ROP100'!$B$6:$P$565,11,FALSE)</f>
        <v>0</v>
      </c>
      <c r="AB220" s="63">
        <f t="shared" si="53"/>
        <v>1193445</v>
      </c>
      <c r="AC220" s="63">
        <f>VLOOKUP($C220,ROP200F!$C$6:$O$994,10,FALSE)</f>
        <v>267285</v>
      </c>
      <c r="AD220" s="63">
        <f>VLOOKUP($C220,'ROP100'!$B$6:$P$565,12,FALSE)</f>
        <v>0</v>
      </c>
      <c r="AE220" s="63">
        <f t="shared" si="54"/>
        <v>926160</v>
      </c>
      <c r="AF220" s="63">
        <f>VLOOKUP($C220,ROP200F!$C$6:$O$994,11,FALSE)</f>
        <v>141522</v>
      </c>
      <c r="AG220" s="63">
        <f>VLOOKUP($C220,'ROP100'!$B$6:$P$565,13,FALSE)</f>
        <v>0</v>
      </c>
      <c r="AH220" s="63">
        <f t="shared" si="55"/>
        <v>784638</v>
      </c>
      <c r="AI220" s="63">
        <f>VLOOKUP($C220,ROP200F!$C$6:$O$994,12,FALSE)</f>
        <v>244110</v>
      </c>
      <c r="AJ220" s="63">
        <f>VLOOKUP($C220,'ROP100'!$B$6:$P$565,14,FALSE)</f>
        <v>720000</v>
      </c>
      <c r="AK220" s="63">
        <f t="shared" si="56"/>
        <v>1260528</v>
      </c>
      <c r="AL220" s="63">
        <f>VLOOKUP($C220,ROP200F!$C$6:$O$994,13,FALSE)</f>
        <v>249363</v>
      </c>
      <c r="AM220" s="63">
        <f>VLOOKUP($C220,'ROP100'!$B$6:$P$565,15,FALSE)</f>
        <v>0</v>
      </c>
      <c r="AN220" s="63">
        <f t="shared" si="57"/>
        <v>1011165</v>
      </c>
      <c r="AO220" s="58">
        <f t="shared" si="58"/>
        <v>2555707</v>
      </c>
      <c r="AP220" s="58">
        <f t="shared" si="59"/>
        <v>2160000</v>
      </c>
    </row>
    <row r="221" spans="1:42" s="102" customFormat="1" hidden="1" x14ac:dyDescent="0.35">
      <c r="A221" s="97">
        <f t="shared" si="60"/>
        <v>213</v>
      </c>
      <c r="B221" s="98" t="s">
        <v>228</v>
      </c>
      <c r="C221" s="98" t="s">
        <v>229</v>
      </c>
      <c r="D221" s="99">
        <f>VLOOKUP($C221,'End Stock 2024'!$B$7:$C$1030,2,FALSE)</f>
        <v>261816</v>
      </c>
      <c r="E221" s="100">
        <f>VLOOKUP($C221,ROP200F!$C$6:$O$994,2,FALSE)</f>
        <v>19845</v>
      </c>
      <c r="F221" s="100">
        <f>VLOOKUP($C221,'ROP100'!$B$6:$P$565,4,FALSE)</f>
        <v>0</v>
      </c>
      <c r="G221" s="100">
        <f t="shared" si="46"/>
        <v>241971</v>
      </c>
      <c r="H221" s="100">
        <f>VLOOKUP($C221,ROP200F!$C$6:$O$994,3,FALSE)</f>
        <v>163152</v>
      </c>
      <c r="I221" s="100">
        <f>VLOOKUP($C221,'ROP100'!$B$6:$P$565,5,FALSE)</f>
        <v>0</v>
      </c>
      <c r="J221" s="100">
        <f t="shared" si="47"/>
        <v>78819</v>
      </c>
      <c r="K221" s="100">
        <f>VLOOKUP($C221,ROP200F!$C$6:$O$994,4,FALSE)</f>
        <v>19845</v>
      </c>
      <c r="L221" s="100">
        <f>VLOOKUP($C221,'ROP100'!$B$6:$P$565,6,FALSE)</f>
        <v>0</v>
      </c>
      <c r="M221" s="100">
        <f t="shared" si="48"/>
        <v>58974</v>
      </c>
      <c r="N221" s="100">
        <f>VLOOKUP($C221,ROP200F!$C$6:$O$994,5,FALSE)</f>
        <v>0</v>
      </c>
      <c r="O221" s="100">
        <f>VLOOKUP($C221,'ROP100'!$B$6:$P$565,7,FALSE)</f>
        <v>0</v>
      </c>
      <c r="P221" s="100">
        <f t="shared" si="49"/>
        <v>58974</v>
      </c>
      <c r="Q221" s="100">
        <f>VLOOKUP($C221,ROP200F!$C$6:$O$994,6,FALSE)</f>
        <v>19845</v>
      </c>
      <c r="R221" s="100">
        <f>VLOOKUP($C221,'ROP100'!$B$6:$P$565,8,FALSE)</f>
        <v>0</v>
      </c>
      <c r="S221" s="100">
        <f t="shared" si="50"/>
        <v>39129</v>
      </c>
      <c r="T221" s="100">
        <f>VLOOKUP($C221,ROP200F!$C$6:$O$994,7,FALSE)</f>
        <v>157776</v>
      </c>
      <c r="U221" s="100">
        <f>VLOOKUP($C221,'ROP100'!$B$6:$P$565,9,FALSE)</f>
        <v>300000</v>
      </c>
      <c r="V221" s="100">
        <f t="shared" si="51"/>
        <v>181353</v>
      </c>
      <c r="W221" s="100">
        <f>VLOOKUP($C221,ROP200F!$C$6:$O$994,8,FALSE)</f>
        <v>19845</v>
      </c>
      <c r="X221" s="100">
        <f>VLOOKUP($C221,'ROP100'!$B$6:$P$565,10,FALSE)</f>
        <v>0</v>
      </c>
      <c r="Y221" s="100">
        <f t="shared" si="52"/>
        <v>161508</v>
      </c>
      <c r="Z221" s="100">
        <f>VLOOKUP($C221,ROP200F!$C$6:$O$994,9,FALSE)</f>
        <v>0</v>
      </c>
      <c r="AA221" s="100">
        <f>VLOOKUP($C221,'ROP100'!$B$6:$P$565,11,FALSE)</f>
        <v>0</v>
      </c>
      <c r="AB221" s="100">
        <f t="shared" si="53"/>
        <v>161508</v>
      </c>
      <c r="AC221" s="100">
        <f>VLOOKUP($C221,ROP200F!$C$6:$O$994,10,FALSE)</f>
        <v>0</v>
      </c>
      <c r="AD221" s="100">
        <f>VLOOKUP($C221,'ROP100'!$B$6:$P$565,12,FALSE)</f>
        <v>0</v>
      </c>
      <c r="AE221" s="100">
        <f t="shared" si="54"/>
        <v>161508</v>
      </c>
      <c r="AF221" s="100">
        <f>VLOOKUP($C221,ROP200F!$C$6:$O$994,11,FALSE)</f>
        <v>114399</v>
      </c>
      <c r="AG221" s="100">
        <f>VLOOKUP($C221,'ROP100'!$B$6:$P$565,13,FALSE)</f>
        <v>0</v>
      </c>
      <c r="AH221" s="100">
        <f t="shared" si="55"/>
        <v>47109</v>
      </c>
      <c r="AI221" s="100">
        <f>VLOOKUP($C221,ROP200F!$C$6:$O$994,12,FALSE)</f>
        <v>0</v>
      </c>
      <c r="AJ221" s="100">
        <f>VLOOKUP($C221,'ROP100'!$B$6:$P$565,14,FALSE)</f>
        <v>0</v>
      </c>
      <c r="AK221" s="100">
        <f t="shared" si="56"/>
        <v>47109</v>
      </c>
      <c r="AL221" s="100">
        <f>VLOOKUP($C221,ROP200F!$C$6:$O$994,13,FALSE)</f>
        <v>0</v>
      </c>
      <c r="AM221" s="100">
        <f>VLOOKUP($C221,'ROP100'!$B$6:$P$565,15,FALSE)</f>
        <v>0</v>
      </c>
      <c r="AN221" s="100">
        <f t="shared" si="57"/>
        <v>47109</v>
      </c>
      <c r="AO221" s="101">
        <f t="shared" si="58"/>
        <v>514707</v>
      </c>
      <c r="AP221" s="101">
        <f t="shared" si="59"/>
        <v>300000</v>
      </c>
    </row>
    <row r="222" spans="1:42" hidden="1" x14ac:dyDescent="0.35">
      <c r="A222" s="64">
        <f t="shared" si="60"/>
        <v>214</v>
      </c>
      <c r="B222" s="65" t="s">
        <v>230</v>
      </c>
      <c r="C222" s="65" t="s">
        <v>231</v>
      </c>
      <c r="D222" s="66">
        <f>VLOOKUP($C222,'End Stock 2024'!$B$7:$C$1030,2,FALSE)</f>
        <v>21656195</v>
      </c>
      <c r="E222" s="63">
        <f>VLOOKUP($C222,ROP200F!$C$6:$O$994,2,FALSE)</f>
        <v>3608939</v>
      </c>
      <c r="F222" s="63">
        <f>VLOOKUP($C222,'ROP100'!$B$6:$P$565,4,FALSE)</f>
        <v>1980000</v>
      </c>
      <c r="G222" s="63">
        <f t="shared" si="46"/>
        <v>20027256</v>
      </c>
      <c r="H222" s="63">
        <f>VLOOKUP($C222,ROP200F!$C$6:$O$994,3,FALSE)</f>
        <v>4361354</v>
      </c>
      <c r="I222" s="63">
        <f>VLOOKUP($C222,'ROP100'!$B$6:$P$565,5,FALSE)</f>
        <v>1980000</v>
      </c>
      <c r="J222" s="63">
        <f t="shared" si="47"/>
        <v>17645902</v>
      </c>
      <c r="K222" s="63">
        <f>VLOOKUP($C222,ROP200F!$C$6:$O$994,4,FALSE)</f>
        <v>4611293</v>
      </c>
      <c r="L222" s="63">
        <f>VLOOKUP($C222,'ROP100'!$B$6:$P$565,6,FALSE)</f>
        <v>1980000</v>
      </c>
      <c r="M222" s="63">
        <f t="shared" si="48"/>
        <v>15014609</v>
      </c>
      <c r="N222" s="63">
        <f>VLOOKUP($C222,ROP200F!$C$6:$O$994,5,FALSE)</f>
        <v>3582075</v>
      </c>
      <c r="O222" s="63">
        <f>VLOOKUP($C222,'ROP100'!$B$6:$P$565,7,FALSE)</f>
        <v>3960000</v>
      </c>
      <c r="P222" s="63">
        <f t="shared" si="49"/>
        <v>15392534</v>
      </c>
      <c r="Q222" s="63">
        <f>VLOOKUP($C222,ROP200F!$C$6:$O$994,6,FALSE)</f>
        <v>4572378</v>
      </c>
      <c r="R222" s="63">
        <f>VLOOKUP($C222,'ROP100'!$B$6:$P$565,8,FALSE)</f>
        <v>3960000</v>
      </c>
      <c r="S222" s="63">
        <f t="shared" si="50"/>
        <v>14780156</v>
      </c>
      <c r="T222" s="63">
        <f>VLOOKUP($C222,ROP200F!$C$6:$O$994,7,FALSE)</f>
        <v>4925420</v>
      </c>
      <c r="U222" s="63">
        <f>VLOOKUP($C222,'ROP100'!$B$6:$P$565,9,FALSE)</f>
        <v>3960000</v>
      </c>
      <c r="V222" s="63">
        <f t="shared" si="51"/>
        <v>13814736</v>
      </c>
      <c r="W222" s="63">
        <f>VLOOKUP($C222,ROP200F!$C$6:$O$994,8,FALSE)</f>
        <v>4096785</v>
      </c>
      <c r="X222" s="63">
        <f>VLOOKUP($C222,'ROP100'!$B$6:$P$565,10,FALSE)</f>
        <v>3960000</v>
      </c>
      <c r="Y222" s="63">
        <f t="shared" si="52"/>
        <v>13677951</v>
      </c>
      <c r="Z222" s="63">
        <f>VLOOKUP($C222,ROP200F!$C$6:$O$994,9,FALSE)</f>
        <v>4756996</v>
      </c>
      <c r="AA222" s="63">
        <f>VLOOKUP($C222,'ROP100'!$B$6:$P$565,11,FALSE)</f>
        <v>5940000</v>
      </c>
      <c r="AB222" s="63">
        <f t="shared" si="53"/>
        <v>14860955</v>
      </c>
      <c r="AC222" s="63">
        <f>VLOOKUP($C222,ROP200F!$C$6:$O$994,10,FALSE)</f>
        <v>4585274</v>
      </c>
      <c r="AD222" s="63">
        <f>VLOOKUP($C222,'ROP100'!$B$6:$P$565,12,FALSE)</f>
        <v>5940000</v>
      </c>
      <c r="AE222" s="63">
        <f t="shared" si="54"/>
        <v>16215681</v>
      </c>
      <c r="AF222" s="63">
        <f>VLOOKUP($C222,ROP200F!$C$6:$O$994,11,FALSE)</f>
        <v>4196948</v>
      </c>
      <c r="AG222" s="63">
        <f>VLOOKUP($C222,'ROP100'!$B$6:$P$565,13,FALSE)</f>
        <v>3960000</v>
      </c>
      <c r="AH222" s="63">
        <f t="shared" si="55"/>
        <v>15978733</v>
      </c>
      <c r="AI222" s="63">
        <f>VLOOKUP($C222,ROP200F!$C$6:$O$994,12,FALSE)</f>
        <v>4641453</v>
      </c>
      <c r="AJ222" s="63">
        <f>VLOOKUP($C222,'ROP100'!$B$6:$P$565,14,FALSE)</f>
        <v>5940000</v>
      </c>
      <c r="AK222" s="63">
        <f t="shared" si="56"/>
        <v>17277280</v>
      </c>
      <c r="AL222" s="63">
        <f>VLOOKUP($C222,ROP200F!$C$6:$O$994,13,FALSE)</f>
        <v>4694994</v>
      </c>
      <c r="AM222" s="63">
        <f>VLOOKUP($C222,'ROP100'!$B$6:$P$565,15,FALSE)</f>
        <v>3960000</v>
      </c>
      <c r="AN222" s="63">
        <f t="shared" si="57"/>
        <v>16542286</v>
      </c>
      <c r="AO222" s="58">
        <f t="shared" si="58"/>
        <v>52633909</v>
      </c>
      <c r="AP222" s="58">
        <f t="shared" si="59"/>
        <v>47520000</v>
      </c>
    </row>
    <row r="223" spans="1:42" hidden="1" x14ac:dyDescent="0.35">
      <c r="A223" s="64">
        <f t="shared" si="60"/>
        <v>215</v>
      </c>
      <c r="B223" s="65" t="s">
        <v>232</v>
      </c>
      <c r="C223" s="65" t="s">
        <v>233</v>
      </c>
      <c r="D223" s="66">
        <f>VLOOKUP($C223,'End Stock 2024'!$B$7:$C$1030,2,FALSE)</f>
        <v>500000</v>
      </c>
      <c r="E223" s="63">
        <f>VLOOKUP($C223,ROP200F!$C$6:$O$994,2,FALSE)</f>
        <v>238789</v>
      </c>
      <c r="F223" s="63">
        <f>VLOOKUP($C223,'ROP100'!$B$6:$P$565,4,FALSE)</f>
        <v>300000</v>
      </c>
      <c r="G223" s="63">
        <f t="shared" si="46"/>
        <v>561211</v>
      </c>
      <c r="H223" s="63">
        <f>VLOOKUP($C223,ROP200F!$C$6:$O$994,3,FALSE)</f>
        <v>264020</v>
      </c>
      <c r="I223" s="63">
        <f>VLOOKUP($C223,'ROP100'!$B$6:$P$565,5,FALSE)</f>
        <v>300000</v>
      </c>
      <c r="J223" s="63">
        <f t="shared" si="47"/>
        <v>597191</v>
      </c>
      <c r="K223" s="63">
        <f>VLOOKUP($C223,ROP200F!$C$6:$O$994,4,FALSE)</f>
        <v>242703</v>
      </c>
      <c r="L223" s="63">
        <f>VLOOKUP($C223,'ROP100'!$B$6:$P$565,6,FALSE)</f>
        <v>300000</v>
      </c>
      <c r="M223" s="63">
        <f t="shared" si="48"/>
        <v>654488</v>
      </c>
      <c r="N223" s="63">
        <f>VLOOKUP($C223,ROP200F!$C$6:$O$994,5,FALSE)</f>
        <v>187872</v>
      </c>
      <c r="O223" s="63">
        <f>VLOOKUP($C223,'ROP100'!$B$6:$P$565,7,FALSE)</f>
        <v>300000</v>
      </c>
      <c r="P223" s="63">
        <f t="shared" si="49"/>
        <v>766616</v>
      </c>
      <c r="Q223" s="63">
        <f>VLOOKUP($C223,ROP200F!$C$6:$O$994,6,FALSE)</f>
        <v>340450</v>
      </c>
      <c r="R223" s="63">
        <f>VLOOKUP($C223,'ROP100'!$B$6:$P$565,8,FALSE)</f>
        <v>300000</v>
      </c>
      <c r="S223" s="63">
        <f t="shared" si="50"/>
        <v>726166</v>
      </c>
      <c r="T223" s="63">
        <f>VLOOKUP($C223,ROP200F!$C$6:$O$994,7,FALSE)</f>
        <v>270126</v>
      </c>
      <c r="U223" s="63">
        <f>VLOOKUP($C223,'ROP100'!$B$6:$P$565,9,FALSE)</f>
        <v>300000</v>
      </c>
      <c r="V223" s="63">
        <f t="shared" si="51"/>
        <v>756040</v>
      </c>
      <c r="W223" s="63">
        <f>VLOOKUP($C223,ROP200F!$C$6:$O$994,8,FALSE)</f>
        <v>298703</v>
      </c>
      <c r="X223" s="63">
        <f>VLOOKUP($C223,'ROP100'!$B$6:$P$565,10,FALSE)</f>
        <v>300000</v>
      </c>
      <c r="Y223" s="63">
        <f t="shared" si="52"/>
        <v>757337</v>
      </c>
      <c r="Z223" s="63">
        <f>VLOOKUP($C223,ROP200F!$C$6:$O$994,9,FALSE)</f>
        <v>223098</v>
      </c>
      <c r="AA223" s="63">
        <f>VLOOKUP($C223,'ROP100'!$B$6:$P$565,11,FALSE)</f>
        <v>300000</v>
      </c>
      <c r="AB223" s="63">
        <f t="shared" si="53"/>
        <v>834239</v>
      </c>
      <c r="AC223" s="63">
        <f>VLOOKUP($C223,ROP200F!$C$6:$O$994,10,FALSE)</f>
        <v>267663</v>
      </c>
      <c r="AD223" s="63">
        <f>VLOOKUP($C223,'ROP100'!$B$6:$P$565,12,FALSE)</f>
        <v>300000</v>
      </c>
      <c r="AE223" s="63">
        <f t="shared" si="54"/>
        <v>866576</v>
      </c>
      <c r="AF223" s="63">
        <f>VLOOKUP($C223,ROP200F!$C$6:$O$994,11,FALSE)</f>
        <v>258441</v>
      </c>
      <c r="AG223" s="63">
        <f>VLOOKUP($C223,'ROP100'!$B$6:$P$565,13,FALSE)</f>
        <v>300000</v>
      </c>
      <c r="AH223" s="63">
        <f t="shared" si="55"/>
        <v>908135</v>
      </c>
      <c r="AI223" s="63">
        <f>VLOOKUP($C223,ROP200F!$C$6:$O$994,12,FALSE)</f>
        <v>244110</v>
      </c>
      <c r="AJ223" s="63">
        <f>VLOOKUP($C223,'ROP100'!$B$6:$P$565,14,FALSE)</f>
        <v>300000</v>
      </c>
      <c r="AK223" s="63">
        <f t="shared" si="56"/>
        <v>964025</v>
      </c>
      <c r="AL223" s="63">
        <f>VLOOKUP($C223,ROP200F!$C$6:$O$994,13,FALSE)</f>
        <v>249363</v>
      </c>
      <c r="AM223" s="63">
        <f>VLOOKUP($C223,'ROP100'!$B$6:$P$565,15,FALSE)</f>
        <v>0</v>
      </c>
      <c r="AN223" s="63">
        <f t="shared" si="57"/>
        <v>714662</v>
      </c>
      <c r="AO223" s="58">
        <f t="shared" si="58"/>
        <v>3085338</v>
      </c>
      <c r="AP223" s="58">
        <f t="shared" si="59"/>
        <v>3300000</v>
      </c>
    </row>
    <row r="224" spans="1:42" hidden="1" x14ac:dyDescent="0.35">
      <c r="A224" s="64">
        <f t="shared" si="60"/>
        <v>216</v>
      </c>
      <c r="B224" s="65" t="s">
        <v>234</v>
      </c>
      <c r="C224" s="65" t="s">
        <v>235</v>
      </c>
      <c r="D224" s="66">
        <f>VLOOKUP($C224,'End Stock 2024'!$B$7:$C$1030,2,FALSE)</f>
        <v>132309</v>
      </c>
      <c r="E224" s="63">
        <f>VLOOKUP($C224,ROP200F!$C$6:$O$994,2,FALSE)</f>
        <v>50330</v>
      </c>
      <c r="F224" s="63">
        <f>VLOOKUP($C224,'ROP100'!$B$6:$P$565,4,FALSE)</f>
        <v>300000</v>
      </c>
      <c r="G224" s="63">
        <f t="shared" si="46"/>
        <v>381979</v>
      </c>
      <c r="H224" s="63">
        <f>VLOOKUP($C224,ROP200F!$C$6:$O$994,3,FALSE)</f>
        <v>35231</v>
      </c>
      <c r="I224" s="63">
        <f>VLOOKUP($C224,'ROP100'!$B$6:$P$565,5,FALSE)</f>
        <v>0</v>
      </c>
      <c r="J224" s="63">
        <f t="shared" si="47"/>
        <v>346748</v>
      </c>
      <c r="K224" s="63">
        <f>VLOOKUP($C224,ROP200F!$C$6:$O$994,4,FALSE)</f>
        <v>20132</v>
      </c>
      <c r="L224" s="63">
        <f>VLOOKUP($C224,'ROP100'!$B$6:$P$565,6,FALSE)</f>
        <v>0</v>
      </c>
      <c r="M224" s="63">
        <f t="shared" si="48"/>
        <v>326616</v>
      </c>
      <c r="N224" s="63">
        <f>VLOOKUP($C224,ROP200F!$C$6:$O$994,5,FALSE)</f>
        <v>35231</v>
      </c>
      <c r="O224" s="63">
        <f>VLOOKUP($C224,'ROP100'!$B$6:$P$565,7,FALSE)</f>
        <v>0</v>
      </c>
      <c r="P224" s="63">
        <f t="shared" si="49"/>
        <v>291385</v>
      </c>
      <c r="Q224" s="63">
        <f>VLOOKUP($C224,ROP200F!$C$6:$O$994,6,FALSE)</f>
        <v>50330</v>
      </c>
      <c r="R224" s="63">
        <f>VLOOKUP($C224,'ROP100'!$B$6:$P$565,8,FALSE)</f>
        <v>0</v>
      </c>
      <c r="S224" s="63">
        <f t="shared" si="50"/>
        <v>241055</v>
      </c>
      <c r="T224" s="63">
        <f>VLOOKUP($C224,ROP200F!$C$6:$O$994,7,FALSE)</f>
        <v>35231</v>
      </c>
      <c r="U224" s="63">
        <f>VLOOKUP($C224,'ROP100'!$B$6:$P$565,9,FALSE)</f>
        <v>0</v>
      </c>
      <c r="V224" s="63">
        <f t="shared" si="51"/>
        <v>205824</v>
      </c>
      <c r="W224" s="63">
        <f>VLOOKUP($C224,ROP200F!$C$6:$O$994,8,FALSE)</f>
        <v>35231</v>
      </c>
      <c r="X224" s="63">
        <f>VLOOKUP($C224,'ROP100'!$B$6:$P$565,10,FALSE)</f>
        <v>300000</v>
      </c>
      <c r="Y224" s="63">
        <f t="shared" si="52"/>
        <v>470593</v>
      </c>
      <c r="Z224" s="63">
        <f>VLOOKUP($C224,ROP200F!$C$6:$O$994,9,FALSE)</f>
        <v>50330</v>
      </c>
      <c r="AA224" s="63">
        <f>VLOOKUP($C224,'ROP100'!$B$6:$P$565,11,FALSE)</f>
        <v>0</v>
      </c>
      <c r="AB224" s="63">
        <f t="shared" si="53"/>
        <v>420263</v>
      </c>
      <c r="AC224" s="63">
        <f>VLOOKUP($C224,ROP200F!$C$6:$O$994,10,FALSE)</f>
        <v>35231</v>
      </c>
      <c r="AD224" s="63">
        <f>VLOOKUP($C224,'ROP100'!$B$6:$P$565,12,FALSE)</f>
        <v>0</v>
      </c>
      <c r="AE224" s="63">
        <f t="shared" si="54"/>
        <v>385032</v>
      </c>
      <c r="AF224" s="63">
        <f>VLOOKUP($C224,ROP200F!$C$6:$O$994,11,FALSE)</f>
        <v>17112</v>
      </c>
      <c r="AG224" s="63">
        <f>VLOOKUP($C224,'ROP100'!$B$6:$P$565,13,FALSE)</f>
        <v>0</v>
      </c>
      <c r="AH224" s="63">
        <f t="shared" si="55"/>
        <v>367920</v>
      </c>
      <c r="AI224" s="63">
        <f>VLOOKUP($C224,ROP200F!$C$6:$O$994,12,FALSE)</f>
        <v>17112</v>
      </c>
      <c r="AJ224" s="63">
        <f>VLOOKUP($C224,'ROP100'!$B$6:$P$565,14,FALSE)</f>
        <v>0</v>
      </c>
      <c r="AK224" s="63">
        <f t="shared" si="56"/>
        <v>350808</v>
      </c>
      <c r="AL224" s="63">
        <f>VLOOKUP($C224,ROP200F!$C$6:$O$994,13,FALSE)</f>
        <v>17112</v>
      </c>
      <c r="AM224" s="63">
        <f>VLOOKUP($C224,'ROP100'!$B$6:$P$565,15,FALSE)</f>
        <v>0</v>
      </c>
      <c r="AN224" s="63">
        <f t="shared" si="57"/>
        <v>333696</v>
      </c>
      <c r="AO224" s="58">
        <f t="shared" si="58"/>
        <v>398613</v>
      </c>
      <c r="AP224" s="58">
        <f t="shared" si="59"/>
        <v>600000</v>
      </c>
    </row>
    <row r="225" spans="1:42" hidden="1" x14ac:dyDescent="0.35">
      <c r="A225" s="64">
        <f t="shared" si="60"/>
        <v>217</v>
      </c>
      <c r="B225" s="65" t="s">
        <v>236</v>
      </c>
      <c r="C225" s="65" t="s">
        <v>237</v>
      </c>
      <c r="D225" s="66">
        <f>VLOOKUP($C225,'End Stock 2024'!$B$7:$C$1030,2,FALSE)</f>
        <v>457309</v>
      </c>
      <c r="E225" s="63">
        <f>VLOOKUP($C225,ROP200F!$C$6:$O$994,2,FALSE)</f>
        <v>249885</v>
      </c>
      <c r="F225" s="63">
        <f>VLOOKUP($C225,'ROP100'!$B$6:$P$565,4,FALSE)</f>
        <v>300000</v>
      </c>
      <c r="G225" s="63">
        <f t="shared" si="46"/>
        <v>507424</v>
      </c>
      <c r="H225" s="63">
        <f>VLOOKUP($C225,ROP200F!$C$6:$O$994,3,FALSE)</f>
        <v>249885</v>
      </c>
      <c r="I225" s="63">
        <f>VLOOKUP($C225,'ROP100'!$B$6:$P$565,5,FALSE)</f>
        <v>30000</v>
      </c>
      <c r="J225" s="63">
        <f t="shared" si="47"/>
        <v>287539</v>
      </c>
      <c r="K225" s="63">
        <f>VLOOKUP($C225,ROP200F!$C$6:$O$994,4,FALSE)</f>
        <v>235531</v>
      </c>
      <c r="L225" s="63">
        <f>VLOOKUP($C225,'ROP100'!$B$6:$P$565,6,FALSE)</f>
        <v>250000</v>
      </c>
      <c r="M225" s="63">
        <f t="shared" si="48"/>
        <v>302008</v>
      </c>
      <c r="N225" s="63">
        <f>VLOOKUP($C225,ROP200F!$C$6:$O$994,5,FALSE)</f>
        <v>240208</v>
      </c>
      <c r="O225" s="63">
        <f>VLOOKUP($C225,'ROP100'!$B$6:$P$565,7,FALSE)</f>
        <v>250000</v>
      </c>
      <c r="P225" s="63">
        <f t="shared" si="49"/>
        <v>311800</v>
      </c>
      <c r="Q225" s="63">
        <f>VLOOKUP($C225,ROP200F!$C$6:$O$994,6,FALSE)</f>
        <v>289889</v>
      </c>
      <c r="R225" s="63">
        <f>VLOOKUP($C225,'ROP100'!$B$6:$P$565,8,FALSE)</f>
        <v>300000</v>
      </c>
      <c r="S225" s="63">
        <f t="shared" si="50"/>
        <v>321911</v>
      </c>
      <c r="T225" s="63">
        <f>VLOOKUP($C225,ROP200F!$C$6:$O$994,7,FALSE)</f>
        <v>300214</v>
      </c>
      <c r="U225" s="63">
        <f>VLOOKUP($C225,'ROP100'!$B$6:$P$565,9,FALSE)</f>
        <v>300000</v>
      </c>
      <c r="V225" s="63">
        <f t="shared" si="51"/>
        <v>321697</v>
      </c>
      <c r="W225" s="63">
        <f>VLOOKUP($C225,ROP200F!$C$6:$O$994,8,FALSE)</f>
        <v>167285</v>
      </c>
      <c r="X225" s="63">
        <f>VLOOKUP($C225,'ROP100'!$B$6:$P$565,10,FALSE)</f>
        <v>200000</v>
      </c>
      <c r="Y225" s="63">
        <f t="shared" si="52"/>
        <v>354412</v>
      </c>
      <c r="Z225" s="63">
        <f>VLOOKUP($C225,ROP200F!$C$6:$O$994,9,FALSE)</f>
        <v>264534</v>
      </c>
      <c r="AA225" s="63">
        <f>VLOOKUP($C225,'ROP100'!$B$6:$P$565,11,FALSE)</f>
        <v>250000</v>
      </c>
      <c r="AB225" s="63">
        <f t="shared" si="53"/>
        <v>339878</v>
      </c>
      <c r="AC225" s="63">
        <f>VLOOKUP($C225,ROP200F!$C$6:$O$994,10,FALSE)</f>
        <v>151959</v>
      </c>
      <c r="AD225" s="63">
        <f>VLOOKUP($C225,'ROP100'!$B$6:$P$565,12,FALSE)</f>
        <v>250000</v>
      </c>
      <c r="AE225" s="63">
        <f t="shared" si="54"/>
        <v>437919</v>
      </c>
      <c r="AF225" s="63">
        <f>VLOOKUP($C225,ROP200F!$C$6:$O$994,11,FALSE)</f>
        <v>162932</v>
      </c>
      <c r="AG225" s="63">
        <f>VLOOKUP($C225,'ROP100'!$B$6:$P$565,13,FALSE)</f>
        <v>200000</v>
      </c>
      <c r="AH225" s="63">
        <f t="shared" si="55"/>
        <v>474987</v>
      </c>
      <c r="AI225" s="63">
        <f>VLOOKUP($C225,ROP200F!$C$6:$O$994,12,FALSE)</f>
        <v>142606</v>
      </c>
      <c r="AJ225" s="63">
        <f>VLOOKUP($C225,'ROP100'!$B$6:$P$565,14,FALSE)</f>
        <v>150000</v>
      </c>
      <c r="AK225" s="63">
        <f t="shared" si="56"/>
        <v>482381</v>
      </c>
      <c r="AL225" s="63">
        <f>VLOOKUP($C225,ROP200F!$C$6:$O$994,13,FALSE)</f>
        <v>122604</v>
      </c>
      <c r="AM225" s="63">
        <f>VLOOKUP($C225,'ROP100'!$B$6:$P$565,15,FALSE)</f>
        <v>150000</v>
      </c>
      <c r="AN225" s="63">
        <f t="shared" si="57"/>
        <v>509777</v>
      </c>
      <c r="AO225" s="58">
        <f t="shared" si="58"/>
        <v>2577532</v>
      </c>
      <c r="AP225" s="58">
        <f t="shared" si="59"/>
        <v>2630000</v>
      </c>
    </row>
    <row r="226" spans="1:42" hidden="1" x14ac:dyDescent="0.35">
      <c r="A226" s="64">
        <f t="shared" si="60"/>
        <v>218</v>
      </c>
      <c r="B226" s="65" t="s">
        <v>238</v>
      </c>
      <c r="C226" s="65" t="s">
        <v>239</v>
      </c>
      <c r="D226" s="66">
        <f>VLOOKUP($C226,'End Stock 2024'!$B$7:$C$1030,2,FALSE)</f>
        <v>0</v>
      </c>
      <c r="E226" s="63">
        <f>VLOOKUP($C226,ROP200F!$C$6:$O$994,2,FALSE)</f>
        <v>35004</v>
      </c>
      <c r="F226" s="63">
        <f>VLOOKUP($C226,'ROP100'!$B$6:$P$565,4,FALSE)</f>
        <v>300000</v>
      </c>
      <c r="G226" s="63">
        <f t="shared" si="46"/>
        <v>264996</v>
      </c>
      <c r="H226" s="63">
        <f>VLOOKUP($C226,ROP200F!$C$6:$O$994,3,FALSE)</f>
        <v>35004</v>
      </c>
      <c r="I226" s="63">
        <f>VLOOKUP($C226,'ROP100'!$B$6:$P$565,5,FALSE)</f>
        <v>0</v>
      </c>
      <c r="J226" s="63">
        <f t="shared" si="47"/>
        <v>229992</v>
      </c>
      <c r="K226" s="63">
        <f>VLOOKUP($C226,ROP200F!$C$6:$O$994,4,FALSE)</f>
        <v>20002</v>
      </c>
      <c r="L226" s="63">
        <f>VLOOKUP($C226,'ROP100'!$B$6:$P$565,6,FALSE)</f>
        <v>0</v>
      </c>
      <c r="M226" s="63">
        <f t="shared" si="48"/>
        <v>209990</v>
      </c>
      <c r="N226" s="63">
        <f>VLOOKUP($C226,ROP200F!$C$6:$O$994,5,FALSE)</f>
        <v>35004</v>
      </c>
      <c r="O226" s="63">
        <f>VLOOKUP($C226,'ROP100'!$B$6:$P$565,7,FALSE)</f>
        <v>0</v>
      </c>
      <c r="P226" s="63">
        <f t="shared" si="49"/>
        <v>174986</v>
      </c>
      <c r="Q226" s="63">
        <f>VLOOKUP($C226,ROP200F!$C$6:$O$994,6,FALSE)</f>
        <v>35004</v>
      </c>
      <c r="R226" s="63">
        <f>VLOOKUP($C226,'ROP100'!$B$6:$P$565,8,FALSE)</f>
        <v>0</v>
      </c>
      <c r="S226" s="63">
        <f t="shared" si="50"/>
        <v>139982</v>
      </c>
      <c r="T226" s="63">
        <f>VLOOKUP($C226,ROP200F!$C$6:$O$994,7,FALSE)</f>
        <v>35004</v>
      </c>
      <c r="U226" s="63">
        <f>VLOOKUP($C226,'ROP100'!$B$6:$P$565,9,FALSE)</f>
        <v>0</v>
      </c>
      <c r="V226" s="63">
        <f t="shared" si="51"/>
        <v>104978</v>
      </c>
      <c r="W226" s="63">
        <f>VLOOKUP($C226,ROP200F!$C$6:$O$994,8,FALSE)</f>
        <v>35004</v>
      </c>
      <c r="X226" s="63">
        <f>VLOOKUP($C226,'ROP100'!$B$6:$P$565,10,FALSE)</f>
        <v>300000</v>
      </c>
      <c r="Y226" s="63">
        <f t="shared" si="52"/>
        <v>369974</v>
      </c>
      <c r="Z226" s="63">
        <f>VLOOKUP($C226,ROP200F!$C$6:$O$994,9,FALSE)</f>
        <v>35004</v>
      </c>
      <c r="AA226" s="63">
        <f>VLOOKUP($C226,'ROP100'!$B$6:$P$565,11,FALSE)</f>
        <v>0</v>
      </c>
      <c r="AB226" s="63">
        <f t="shared" si="53"/>
        <v>334970</v>
      </c>
      <c r="AC226" s="63">
        <f>VLOOKUP($C226,ROP200F!$C$6:$O$994,10,FALSE)</f>
        <v>35004</v>
      </c>
      <c r="AD226" s="63">
        <f>VLOOKUP($C226,'ROP100'!$B$6:$P$565,12,FALSE)</f>
        <v>0</v>
      </c>
      <c r="AE226" s="63">
        <f t="shared" si="54"/>
        <v>299966</v>
      </c>
      <c r="AF226" s="63">
        <f>VLOOKUP($C226,ROP200F!$C$6:$O$994,11,FALSE)</f>
        <v>20002</v>
      </c>
      <c r="AG226" s="63">
        <f>VLOOKUP($C226,'ROP100'!$B$6:$P$565,13,FALSE)</f>
        <v>0</v>
      </c>
      <c r="AH226" s="63">
        <f t="shared" si="55"/>
        <v>279964</v>
      </c>
      <c r="AI226" s="63">
        <f>VLOOKUP($C226,ROP200F!$C$6:$O$994,12,FALSE)</f>
        <v>20002</v>
      </c>
      <c r="AJ226" s="63">
        <f>VLOOKUP($C226,'ROP100'!$B$6:$P$565,14,FALSE)</f>
        <v>0</v>
      </c>
      <c r="AK226" s="63">
        <f t="shared" si="56"/>
        <v>259962</v>
      </c>
      <c r="AL226" s="63">
        <f>VLOOKUP($C226,ROP200F!$C$6:$O$994,13,FALSE)</f>
        <v>20002</v>
      </c>
      <c r="AM226" s="63">
        <f>VLOOKUP($C226,'ROP100'!$B$6:$P$565,15,FALSE)</f>
        <v>0</v>
      </c>
      <c r="AN226" s="63">
        <f t="shared" si="57"/>
        <v>239960</v>
      </c>
      <c r="AO226" s="58">
        <f t="shared" si="58"/>
        <v>360040</v>
      </c>
      <c r="AP226" s="58">
        <f t="shared" si="59"/>
        <v>600000</v>
      </c>
    </row>
    <row r="227" spans="1:42" hidden="1" x14ac:dyDescent="0.35">
      <c r="A227" s="64">
        <f t="shared" si="60"/>
        <v>219</v>
      </c>
      <c r="B227" s="65" t="s">
        <v>240</v>
      </c>
      <c r="C227" s="65" t="s">
        <v>241</v>
      </c>
      <c r="D227" s="66">
        <f>VLOOKUP($C227,'End Stock 2024'!$B$7:$C$1030,2,FALSE)</f>
        <v>0</v>
      </c>
      <c r="E227" s="63">
        <f>VLOOKUP($C227,ROP200F!$C$6:$O$994,2,FALSE)</f>
        <v>60006</v>
      </c>
      <c r="F227" s="63">
        <f>VLOOKUP($C227,'ROP100'!$B$6:$P$565,4,FALSE)</f>
        <v>500000</v>
      </c>
      <c r="G227" s="63">
        <f t="shared" si="46"/>
        <v>439994</v>
      </c>
      <c r="H227" s="63">
        <f>VLOOKUP($C227,ROP200F!$C$6:$O$994,3,FALSE)</f>
        <v>60006</v>
      </c>
      <c r="I227" s="63">
        <f>VLOOKUP($C227,'ROP100'!$B$6:$P$565,5,FALSE)</f>
        <v>0</v>
      </c>
      <c r="J227" s="63">
        <f t="shared" si="47"/>
        <v>379988</v>
      </c>
      <c r="K227" s="63">
        <f>VLOOKUP($C227,ROP200F!$C$6:$O$994,4,FALSE)</f>
        <v>40004</v>
      </c>
      <c r="L227" s="63">
        <f>VLOOKUP($C227,'ROP100'!$B$6:$P$565,6,FALSE)</f>
        <v>0</v>
      </c>
      <c r="M227" s="63">
        <f t="shared" si="48"/>
        <v>339984</v>
      </c>
      <c r="N227" s="63">
        <f>VLOOKUP($C227,ROP200F!$C$6:$O$994,5,FALSE)</f>
        <v>40004</v>
      </c>
      <c r="O227" s="63">
        <f>VLOOKUP($C227,'ROP100'!$B$6:$P$565,7,FALSE)</f>
        <v>0</v>
      </c>
      <c r="P227" s="63">
        <f t="shared" si="49"/>
        <v>299980</v>
      </c>
      <c r="Q227" s="63">
        <f>VLOOKUP($C227,ROP200F!$C$6:$O$994,6,FALSE)</f>
        <v>100010</v>
      </c>
      <c r="R227" s="63">
        <f>VLOOKUP($C227,'ROP100'!$B$6:$P$565,8,FALSE)</f>
        <v>0</v>
      </c>
      <c r="S227" s="63">
        <f t="shared" si="50"/>
        <v>199970</v>
      </c>
      <c r="T227" s="63">
        <f>VLOOKUP($C227,ROP200F!$C$6:$O$994,7,FALSE)</f>
        <v>100010</v>
      </c>
      <c r="U227" s="63">
        <f>VLOOKUP($C227,'ROP100'!$B$6:$P$565,9,FALSE)</f>
        <v>0</v>
      </c>
      <c r="V227" s="63">
        <f t="shared" si="51"/>
        <v>99960</v>
      </c>
      <c r="W227" s="63">
        <f>VLOOKUP($C227,ROP200F!$C$6:$O$994,8,FALSE)</f>
        <v>60006</v>
      </c>
      <c r="X227" s="63">
        <f>VLOOKUP($C227,'ROP100'!$B$6:$P$565,10,FALSE)</f>
        <v>300000</v>
      </c>
      <c r="Y227" s="63">
        <f t="shared" si="52"/>
        <v>339954</v>
      </c>
      <c r="Z227" s="63">
        <f>VLOOKUP($C227,ROP200F!$C$6:$O$994,9,FALSE)</f>
        <v>54005</v>
      </c>
      <c r="AA227" s="63">
        <f>VLOOKUP($C227,'ROP100'!$B$6:$P$565,11,FALSE)</f>
        <v>0</v>
      </c>
      <c r="AB227" s="63">
        <f t="shared" si="53"/>
        <v>285949</v>
      </c>
      <c r="AC227" s="63">
        <f>VLOOKUP($C227,ROP200F!$C$6:$O$994,10,FALSE)</f>
        <v>55006</v>
      </c>
      <c r="AD227" s="63">
        <f>VLOOKUP($C227,'ROP100'!$B$6:$P$565,12,FALSE)</f>
        <v>0</v>
      </c>
      <c r="AE227" s="63">
        <f t="shared" si="54"/>
        <v>230943</v>
      </c>
      <c r="AF227" s="63">
        <f>VLOOKUP($C227,ROP200F!$C$6:$O$994,11,FALSE)</f>
        <v>50005</v>
      </c>
      <c r="AG227" s="63">
        <f>VLOOKUP($C227,'ROP100'!$B$6:$P$565,13,FALSE)</f>
        <v>0</v>
      </c>
      <c r="AH227" s="63">
        <f t="shared" si="55"/>
        <v>180938</v>
      </c>
      <c r="AI227" s="63">
        <f>VLOOKUP($C227,ROP200F!$C$6:$O$994,12,FALSE)</f>
        <v>40004</v>
      </c>
      <c r="AJ227" s="63">
        <f>VLOOKUP($C227,'ROP100'!$B$6:$P$565,14,FALSE)</f>
        <v>0</v>
      </c>
      <c r="AK227" s="63">
        <f t="shared" si="56"/>
        <v>140934</v>
      </c>
      <c r="AL227" s="63">
        <f>VLOOKUP($C227,ROP200F!$C$6:$O$994,13,FALSE)</f>
        <v>20002</v>
      </c>
      <c r="AM227" s="63">
        <f>VLOOKUP($C227,'ROP100'!$B$6:$P$565,15,FALSE)</f>
        <v>0</v>
      </c>
      <c r="AN227" s="63">
        <f t="shared" si="57"/>
        <v>120932</v>
      </c>
      <c r="AO227" s="58">
        <f t="shared" si="58"/>
        <v>679068</v>
      </c>
      <c r="AP227" s="58">
        <f t="shared" si="59"/>
        <v>800000</v>
      </c>
    </row>
    <row r="228" spans="1:42" hidden="1" x14ac:dyDescent="0.35">
      <c r="A228" s="64">
        <f t="shared" si="60"/>
        <v>220</v>
      </c>
      <c r="B228" s="65" t="s">
        <v>242</v>
      </c>
      <c r="C228" s="65" t="s">
        <v>243</v>
      </c>
      <c r="D228" s="66">
        <f>VLOOKUP($C228,'End Stock 2024'!$B$7:$C$1030,2,FALSE)</f>
        <v>307901</v>
      </c>
      <c r="E228" s="63">
        <f>VLOOKUP($C228,ROP200F!$C$6:$O$994,2,FALSE)</f>
        <v>35028</v>
      </c>
      <c r="F228" s="63">
        <f>VLOOKUP($C228,'ROP100'!$B$6:$P$565,4,FALSE)</f>
        <v>0</v>
      </c>
      <c r="G228" s="63">
        <f t="shared" si="46"/>
        <v>272873</v>
      </c>
      <c r="H228" s="63">
        <f>VLOOKUP($C228,ROP200F!$C$6:$O$994,3,FALSE)</f>
        <v>35028</v>
      </c>
      <c r="I228" s="63">
        <f>VLOOKUP($C228,'ROP100'!$B$6:$P$565,5,FALSE)</f>
        <v>0</v>
      </c>
      <c r="J228" s="63">
        <f t="shared" si="47"/>
        <v>237845</v>
      </c>
      <c r="K228" s="63">
        <f>VLOOKUP($C228,ROP200F!$C$6:$O$994,4,FALSE)</f>
        <v>20016</v>
      </c>
      <c r="L228" s="63">
        <f>VLOOKUP($C228,'ROP100'!$B$6:$P$565,6,FALSE)</f>
        <v>120000</v>
      </c>
      <c r="M228" s="63">
        <f t="shared" si="48"/>
        <v>337829</v>
      </c>
      <c r="N228" s="63">
        <f>VLOOKUP($C228,ROP200F!$C$6:$O$994,5,FALSE)</f>
        <v>35028</v>
      </c>
      <c r="O228" s="63">
        <f>VLOOKUP($C228,'ROP100'!$B$6:$P$565,7,FALSE)</f>
        <v>0</v>
      </c>
      <c r="P228" s="63">
        <f t="shared" si="49"/>
        <v>302801</v>
      </c>
      <c r="Q228" s="63">
        <f>VLOOKUP($C228,ROP200F!$C$6:$O$994,6,FALSE)</f>
        <v>35028</v>
      </c>
      <c r="R228" s="63">
        <f>VLOOKUP($C228,'ROP100'!$B$6:$P$565,8,FALSE)</f>
        <v>0</v>
      </c>
      <c r="S228" s="63">
        <f t="shared" si="50"/>
        <v>267773</v>
      </c>
      <c r="T228" s="63">
        <f>VLOOKUP($C228,ROP200F!$C$6:$O$994,7,FALSE)</f>
        <v>35028</v>
      </c>
      <c r="U228" s="63">
        <f>VLOOKUP($C228,'ROP100'!$B$6:$P$565,9,FALSE)</f>
        <v>0</v>
      </c>
      <c r="V228" s="63">
        <f t="shared" si="51"/>
        <v>232745</v>
      </c>
      <c r="W228" s="63">
        <f>VLOOKUP($C228,ROP200F!$C$6:$O$994,8,FALSE)</f>
        <v>35028</v>
      </c>
      <c r="X228" s="63">
        <f>VLOOKUP($C228,'ROP100'!$B$6:$P$565,10,FALSE)</f>
        <v>0</v>
      </c>
      <c r="Y228" s="63">
        <f t="shared" si="52"/>
        <v>197717</v>
      </c>
      <c r="Z228" s="63">
        <f>VLOOKUP($C228,ROP200F!$C$6:$O$994,9,FALSE)</f>
        <v>35028</v>
      </c>
      <c r="AA228" s="63">
        <f>VLOOKUP($C228,'ROP100'!$B$6:$P$565,11,FALSE)</f>
        <v>0</v>
      </c>
      <c r="AB228" s="63">
        <f t="shared" si="53"/>
        <v>162689</v>
      </c>
      <c r="AC228" s="63">
        <f>VLOOKUP($C228,ROP200F!$C$6:$O$994,10,FALSE)</f>
        <v>35028</v>
      </c>
      <c r="AD228" s="63">
        <f>VLOOKUP($C228,'ROP100'!$B$6:$P$565,12,FALSE)</f>
        <v>120000</v>
      </c>
      <c r="AE228" s="63">
        <f t="shared" si="54"/>
        <v>247661</v>
      </c>
      <c r="AF228" s="63">
        <f>VLOOKUP($C228,ROP200F!$C$6:$O$994,11,FALSE)</f>
        <v>20016</v>
      </c>
      <c r="AG228" s="63">
        <f>VLOOKUP($C228,'ROP100'!$B$6:$P$565,13,FALSE)</f>
        <v>0</v>
      </c>
      <c r="AH228" s="63">
        <f t="shared" si="55"/>
        <v>227645</v>
      </c>
      <c r="AI228" s="63">
        <f>VLOOKUP($C228,ROP200F!$C$6:$O$994,12,FALSE)</f>
        <v>20016</v>
      </c>
      <c r="AJ228" s="63">
        <f>VLOOKUP($C228,'ROP100'!$B$6:$P$565,14,FALSE)</f>
        <v>0</v>
      </c>
      <c r="AK228" s="63">
        <f t="shared" si="56"/>
        <v>207629</v>
      </c>
      <c r="AL228" s="63">
        <f>VLOOKUP($C228,ROP200F!$C$6:$O$994,13,FALSE)</f>
        <v>20016</v>
      </c>
      <c r="AM228" s="63">
        <f>VLOOKUP($C228,'ROP100'!$B$6:$P$565,15,FALSE)</f>
        <v>0</v>
      </c>
      <c r="AN228" s="63">
        <f t="shared" si="57"/>
        <v>187613</v>
      </c>
      <c r="AO228" s="58">
        <f t="shared" si="58"/>
        <v>360288</v>
      </c>
      <c r="AP228" s="58">
        <f t="shared" si="59"/>
        <v>240000</v>
      </c>
    </row>
    <row r="229" spans="1:42" hidden="1" x14ac:dyDescent="0.35">
      <c r="A229" s="64">
        <f t="shared" si="60"/>
        <v>221</v>
      </c>
      <c r="B229" s="65" t="s">
        <v>244</v>
      </c>
      <c r="C229" s="65" t="s">
        <v>245</v>
      </c>
      <c r="D229" s="66">
        <f>VLOOKUP($C229,'End Stock 2024'!$B$7:$C$1030,2,FALSE)</f>
        <v>409922</v>
      </c>
      <c r="E229" s="63">
        <f>VLOOKUP($C229,ROP200F!$C$6:$O$994,2,FALSE)</f>
        <v>154875</v>
      </c>
      <c r="F229" s="63">
        <f>VLOOKUP($C229,'ROP100'!$B$6:$P$565,4,FALSE)</f>
        <v>207600</v>
      </c>
      <c r="G229" s="63">
        <f t="shared" si="46"/>
        <v>462647</v>
      </c>
      <c r="H229" s="63">
        <f>VLOOKUP($C229,ROP200F!$C$6:$O$994,3,FALSE)</f>
        <v>154875</v>
      </c>
      <c r="I229" s="63">
        <f>VLOOKUP($C229,'ROP100'!$B$6:$P$565,5,FALSE)</f>
        <v>207600</v>
      </c>
      <c r="J229" s="63">
        <f t="shared" si="47"/>
        <v>515372</v>
      </c>
      <c r="K229" s="63">
        <f>VLOOKUP($C229,ROP200F!$C$6:$O$994,4,FALSE)</f>
        <v>175525</v>
      </c>
      <c r="L229" s="63">
        <f>VLOOKUP($C229,'ROP100'!$B$6:$P$565,6,FALSE)</f>
        <v>207600</v>
      </c>
      <c r="M229" s="63">
        <f t="shared" si="48"/>
        <v>547447</v>
      </c>
      <c r="N229" s="63">
        <f>VLOOKUP($C229,ROP200F!$C$6:$O$994,5,FALSE)</f>
        <v>165200</v>
      </c>
      <c r="O229" s="63">
        <f>VLOOKUP($C229,'ROP100'!$B$6:$P$565,7,FALSE)</f>
        <v>207600</v>
      </c>
      <c r="P229" s="63">
        <f t="shared" si="49"/>
        <v>589847</v>
      </c>
      <c r="Q229" s="63">
        <f>VLOOKUP($C229,ROP200F!$C$6:$O$994,6,FALSE)</f>
        <v>154875</v>
      </c>
      <c r="R229" s="63">
        <f>VLOOKUP($C229,'ROP100'!$B$6:$P$565,8,FALSE)</f>
        <v>207600</v>
      </c>
      <c r="S229" s="63">
        <f t="shared" si="50"/>
        <v>642572</v>
      </c>
      <c r="T229" s="63">
        <f>VLOOKUP($C229,ROP200F!$C$6:$O$994,7,FALSE)</f>
        <v>165200</v>
      </c>
      <c r="U229" s="63">
        <f>VLOOKUP($C229,'ROP100'!$B$6:$P$565,9,FALSE)</f>
        <v>207600</v>
      </c>
      <c r="V229" s="63">
        <f t="shared" si="51"/>
        <v>684972</v>
      </c>
      <c r="W229" s="63">
        <f>VLOOKUP($C229,ROP200F!$C$6:$O$994,8,FALSE)</f>
        <v>72275</v>
      </c>
      <c r="X229" s="63">
        <f>VLOOKUP($C229,'ROP100'!$B$6:$P$565,10,FALSE)</f>
        <v>207600</v>
      </c>
      <c r="Y229" s="63">
        <f t="shared" si="52"/>
        <v>820297</v>
      </c>
      <c r="Z229" s="63">
        <f>VLOOKUP($C229,ROP200F!$C$6:$O$994,9,FALSE)</f>
        <v>175525</v>
      </c>
      <c r="AA229" s="63">
        <f>VLOOKUP($C229,'ROP100'!$B$6:$P$565,11,FALSE)</f>
        <v>207600</v>
      </c>
      <c r="AB229" s="63">
        <f t="shared" si="53"/>
        <v>852372</v>
      </c>
      <c r="AC229" s="63">
        <f>VLOOKUP($C229,ROP200F!$C$6:$O$994,10,FALSE)</f>
        <v>61950</v>
      </c>
      <c r="AD229" s="63">
        <f>VLOOKUP($C229,'ROP100'!$B$6:$P$565,12,FALSE)</f>
        <v>207600</v>
      </c>
      <c r="AE229" s="63">
        <f t="shared" si="54"/>
        <v>998022</v>
      </c>
      <c r="AF229" s="63">
        <f>VLOOKUP($C229,ROP200F!$C$6:$O$994,11,FALSE)</f>
        <v>92925</v>
      </c>
      <c r="AG229" s="63">
        <f>VLOOKUP($C229,'ROP100'!$B$6:$P$565,13,FALSE)</f>
        <v>207600</v>
      </c>
      <c r="AH229" s="63">
        <f t="shared" si="55"/>
        <v>1112697</v>
      </c>
      <c r="AI229" s="63">
        <f>VLOOKUP($C229,ROP200F!$C$6:$O$994,12,FALSE)</f>
        <v>82600</v>
      </c>
      <c r="AJ229" s="63">
        <f>VLOOKUP($C229,'ROP100'!$B$6:$P$565,14,FALSE)</f>
        <v>0</v>
      </c>
      <c r="AK229" s="63">
        <f t="shared" si="56"/>
        <v>1030097</v>
      </c>
      <c r="AL229" s="63">
        <f>VLOOKUP($C229,ROP200F!$C$6:$O$994,13,FALSE)</f>
        <v>82600</v>
      </c>
      <c r="AM229" s="63">
        <f>VLOOKUP($C229,'ROP100'!$B$6:$P$565,15,FALSE)</f>
        <v>0</v>
      </c>
      <c r="AN229" s="63">
        <f t="shared" si="57"/>
        <v>947497</v>
      </c>
      <c r="AO229" s="58">
        <f t="shared" si="58"/>
        <v>1538425</v>
      </c>
      <c r="AP229" s="58">
        <f t="shared" si="59"/>
        <v>2076000</v>
      </c>
    </row>
    <row r="230" spans="1:42" hidden="1" x14ac:dyDescent="0.35">
      <c r="A230" s="64">
        <f t="shared" si="60"/>
        <v>222</v>
      </c>
      <c r="B230" s="65" t="s">
        <v>246</v>
      </c>
      <c r="C230" s="65" t="s">
        <v>247</v>
      </c>
      <c r="D230" s="66">
        <f>VLOOKUP($C230,'End Stock 2024'!$B$7:$C$1030,2,FALSE)</f>
        <v>0</v>
      </c>
      <c r="E230" s="63">
        <f>VLOOKUP($C230,ROP200F!$C$6:$O$994,2,FALSE)</f>
        <v>95010</v>
      </c>
      <c r="F230" s="63">
        <f>VLOOKUP($C230,'ROP100'!$B$6:$P$565,4,FALSE)</f>
        <v>600000</v>
      </c>
      <c r="G230" s="63">
        <f t="shared" si="46"/>
        <v>504990</v>
      </c>
      <c r="H230" s="63">
        <f>VLOOKUP($C230,ROP200F!$C$6:$O$994,3,FALSE)</f>
        <v>95010</v>
      </c>
      <c r="I230" s="63">
        <f>VLOOKUP($C230,'ROP100'!$B$6:$P$565,5,FALSE)</f>
        <v>0</v>
      </c>
      <c r="J230" s="63">
        <f t="shared" si="47"/>
        <v>409980</v>
      </c>
      <c r="K230" s="63">
        <f>VLOOKUP($C230,ROP200F!$C$6:$O$994,4,FALSE)</f>
        <v>60006</v>
      </c>
      <c r="L230" s="63">
        <f>VLOOKUP($C230,'ROP100'!$B$6:$P$565,6,FALSE)</f>
        <v>0</v>
      </c>
      <c r="M230" s="63">
        <f t="shared" si="48"/>
        <v>349974</v>
      </c>
      <c r="N230" s="63">
        <f>VLOOKUP($C230,ROP200F!$C$6:$O$994,5,FALSE)</f>
        <v>75008</v>
      </c>
      <c r="O230" s="63">
        <f>VLOOKUP($C230,'ROP100'!$B$6:$P$565,7,FALSE)</f>
        <v>0</v>
      </c>
      <c r="P230" s="63">
        <f t="shared" si="49"/>
        <v>274966</v>
      </c>
      <c r="Q230" s="63">
        <f>VLOOKUP($C230,ROP200F!$C$6:$O$994,6,FALSE)</f>
        <v>135014</v>
      </c>
      <c r="R230" s="63">
        <f>VLOOKUP($C230,'ROP100'!$B$6:$P$565,8,FALSE)</f>
        <v>0</v>
      </c>
      <c r="S230" s="63">
        <f t="shared" si="50"/>
        <v>139952</v>
      </c>
      <c r="T230" s="63">
        <f>VLOOKUP($C230,ROP200F!$C$6:$O$994,7,FALSE)</f>
        <v>135014</v>
      </c>
      <c r="U230" s="63">
        <f>VLOOKUP($C230,'ROP100'!$B$6:$P$565,9,FALSE)</f>
        <v>0</v>
      </c>
      <c r="V230" s="63">
        <f t="shared" si="51"/>
        <v>4938</v>
      </c>
      <c r="W230" s="63">
        <f>VLOOKUP($C230,ROP200F!$C$6:$O$994,8,FALSE)</f>
        <v>95010</v>
      </c>
      <c r="X230" s="63">
        <f>VLOOKUP($C230,'ROP100'!$B$6:$P$565,10,FALSE)</f>
        <v>600000</v>
      </c>
      <c r="Y230" s="63">
        <f t="shared" si="52"/>
        <v>509928</v>
      </c>
      <c r="Z230" s="63">
        <f>VLOOKUP($C230,ROP200F!$C$6:$O$994,9,FALSE)</f>
        <v>89009</v>
      </c>
      <c r="AA230" s="63">
        <f>VLOOKUP($C230,'ROP100'!$B$6:$P$565,11,FALSE)</f>
        <v>0</v>
      </c>
      <c r="AB230" s="63">
        <f t="shared" si="53"/>
        <v>420919</v>
      </c>
      <c r="AC230" s="63">
        <f>VLOOKUP($C230,ROP200F!$C$6:$O$994,10,FALSE)</f>
        <v>90009</v>
      </c>
      <c r="AD230" s="63">
        <f>VLOOKUP($C230,'ROP100'!$B$6:$P$565,12,FALSE)</f>
        <v>0</v>
      </c>
      <c r="AE230" s="63">
        <f t="shared" si="54"/>
        <v>330910</v>
      </c>
      <c r="AF230" s="63">
        <f>VLOOKUP($C230,ROP200F!$C$6:$O$994,11,FALSE)</f>
        <v>70007</v>
      </c>
      <c r="AG230" s="63">
        <f>VLOOKUP($C230,'ROP100'!$B$6:$P$565,13,FALSE)</f>
        <v>0</v>
      </c>
      <c r="AH230" s="63">
        <f t="shared" si="55"/>
        <v>260903</v>
      </c>
      <c r="AI230" s="63">
        <f>VLOOKUP($C230,ROP200F!$C$6:$O$994,12,FALSE)</f>
        <v>60006</v>
      </c>
      <c r="AJ230" s="63">
        <f>VLOOKUP($C230,'ROP100'!$B$6:$P$565,14,FALSE)</f>
        <v>0</v>
      </c>
      <c r="AK230" s="63">
        <f t="shared" si="56"/>
        <v>200897</v>
      </c>
      <c r="AL230" s="63">
        <f>VLOOKUP($C230,ROP200F!$C$6:$O$994,13,FALSE)</f>
        <v>40004</v>
      </c>
      <c r="AM230" s="63">
        <f>VLOOKUP($C230,'ROP100'!$B$6:$P$565,15,FALSE)</f>
        <v>0</v>
      </c>
      <c r="AN230" s="63">
        <f t="shared" si="57"/>
        <v>160893</v>
      </c>
      <c r="AO230" s="58">
        <f t="shared" si="58"/>
        <v>1039107</v>
      </c>
      <c r="AP230" s="58">
        <f t="shared" si="59"/>
        <v>1200000</v>
      </c>
    </row>
    <row r="231" spans="1:42" hidden="1" x14ac:dyDescent="0.35">
      <c r="A231" s="64">
        <f t="shared" si="60"/>
        <v>223</v>
      </c>
      <c r="B231" s="65" t="s">
        <v>248</v>
      </c>
      <c r="C231" s="65" t="s">
        <v>249</v>
      </c>
      <c r="D231" s="66">
        <f>VLOOKUP($C231,'End Stock 2024'!$B$7:$C$1030,2,FALSE)</f>
        <v>58642</v>
      </c>
      <c r="E231" s="63">
        <f>VLOOKUP($C231,ROP200F!$C$6:$O$994,2,FALSE)</f>
        <v>50135</v>
      </c>
      <c r="F231" s="63">
        <f>VLOOKUP($C231,'ROP100'!$B$6:$P$565,4,FALSE)</f>
        <v>200000</v>
      </c>
      <c r="G231" s="63">
        <f t="shared" si="46"/>
        <v>208507</v>
      </c>
      <c r="H231" s="63">
        <f>VLOOKUP($C231,ROP200F!$C$6:$O$994,3,FALSE)</f>
        <v>35095</v>
      </c>
      <c r="I231" s="63">
        <f>VLOOKUP($C231,'ROP100'!$B$6:$P$565,5,FALSE)</f>
        <v>0</v>
      </c>
      <c r="J231" s="63">
        <f t="shared" si="47"/>
        <v>173412</v>
      </c>
      <c r="K231" s="63">
        <f>VLOOKUP($C231,ROP200F!$C$6:$O$994,4,FALSE)</f>
        <v>20054</v>
      </c>
      <c r="L231" s="63">
        <f>VLOOKUP($C231,'ROP100'!$B$6:$P$565,6,FALSE)</f>
        <v>0</v>
      </c>
      <c r="M231" s="63">
        <f t="shared" si="48"/>
        <v>153358</v>
      </c>
      <c r="N231" s="63">
        <f>VLOOKUP($C231,ROP200F!$C$6:$O$994,5,FALSE)</f>
        <v>35095</v>
      </c>
      <c r="O231" s="63">
        <f>VLOOKUP($C231,'ROP100'!$B$6:$P$565,7,FALSE)</f>
        <v>0</v>
      </c>
      <c r="P231" s="63">
        <f t="shared" si="49"/>
        <v>118263</v>
      </c>
      <c r="Q231" s="63">
        <f>VLOOKUP($C231,ROP200F!$C$6:$O$994,6,FALSE)</f>
        <v>50135</v>
      </c>
      <c r="R231" s="63">
        <f>VLOOKUP($C231,'ROP100'!$B$6:$P$565,8,FALSE)</f>
        <v>0</v>
      </c>
      <c r="S231" s="63">
        <f t="shared" si="50"/>
        <v>68128</v>
      </c>
      <c r="T231" s="63">
        <f>VLOOKUP($C231,ROP200F!$C$6:$O$994,7,FALSE)</f>
        <v>35095</v>
      </c>
      <c r="U231" s="63">
        <f>VLOOKUP($C231,'ROP100'!$B$6:$P$565,9,FALSE)</f>
        <v>0</v>
      </c>
      <c r="V231" s="63">
        <f t="shared" si="51"/>
        <v>33033</v>
      </c>
      <c r="W231" s="63">
        <f>VLOOKUP($C231,ROP200F!$C$6:$O$994,8,FALSE)</f>
        <v>35095</v>
      </c>
      <c r="X231" s="63">
        <f>VLOOKUP($C231,'ROP100'!$B$6:$P$565,10,FALSE)</f>
        <v>200000</v>
      </c>
      <c r="Y231" s="63">
        <f t="shared" si="52"/>
        <v>197938</v>
      </c>
      <c r="Z231" s="63">
        <f>VLOOKUP($C231,ROP200F!$C$6:$O$994,9,FALSE)</f>
        <v>50135</v>
      </c>
      <c r="AA231" s="63">
        <f>VLOOKUP($C231,'ROP100'!$B$6:$P$565,11,FALSE)</f>
        <v>0</v>
      </c>
      <c r="AB231" s="63">
        <f t="shared" si="53"/>
        <v>147803</v>
      </c>
      <c r="AC231" s="63">
        <f>VLOOKUP($C231,ROP200F!$C$6:$O$994,10,FALSE)</f>
        <v>35095</v>
      </c>
      <c r="AD231" s="63">
        <f>VLOOKUP($C231,'ROP100'!$B$6:$P$565,12,FALSE)</f>
        <v>0</v>
      </c>
      <c r="AE231" s="63">
        <f t="shared" si="54"/>
        <v>112708</v>
      </c>
      <c r="AF231" s="63">
        <f>VLOOKUP($C231,ROP200F!$C$6:$O$994,11,FALSE)</f>
        <v>17046</v>
      </c>
      <c r="AG231" s="63">
        <f>VLOOKUP($C231,'ROP100'!$B$6:$P$565,13,FALSE)</f>
        <v>0</v>
      </c>
      <c r="AH231" s="63">
        <f t="shared" si="55"/>
        <v>95662</v>
      </c>
      <c r="AI231" s="63">
        <f>VLOOKUP($C231,ROP200F!$C$6:$O$994,12,FALSE)</f>
        <v>17046</v>
      </c>
      <c r="AJ231" s="63">
        <f>VLOOKUP($C231,'ROP100'!$B$6:$P$565,14,FALSE)</f>
        <v>0</v>
      </c>
      <c r="AK231" s="63">
        <f t="shared" si="56"/>
        <v>78616</v>
      </c>
      <c r="AL231" s="63">
        <f>VLOOKUP($C231,ROP200F!$C$6:$O$994,13,FALSE)</f>
        <v>17046</v>
      </c>
      <c r="AM231" s="63">
        <f>VLOOKUP($C231,'ROP100'!$B$6:$P$565,15,FALSE)</f>
        <v>0</v>
      </c>
      <c r="AN231" s="63">
        <f t="shared" si="57"/>
        <v>61570</v>
      </c>
      <c r="AO231" s="58">
        <f t="shared" si="58"/>
        <v>397072</v>
      </c>
      <c r="AP231" s="58">
        <f t="shared" si="59"/>
        <v>400000</v>
      </c>
    </row>
    <row r="232" spans="1:42" hidden="1" x14ac:dyDescent="0.35">
      <c r="A232" s="64">
        <f t="shared" si="60"/>
        <v>224</v>
      </c>
      <c r="B232" s="65" t="s">
        <v>250</v>
      </c>
      <c r="C232" s="65" t="s">
        <v>251</v>
      </c>
      <c r="D232" s="66">
        <f>VLOOKUP($C232,'End Stock 2024'!$B$7:$C$1030,2,FALSE)</f>
        <v>457424</v>
      </c>
      <c r="E232" s="63">
        <f>VLOOKUP($C232,ROP200F!$C$6:$O$994,2,FALSE)</f>
        <v>49815</v>
      </c>
      <c r="F232" s="63">
        <f>VLOOKUP($C232,'ROP100'!$B$6:$P$565,4,FALSE)</f>
        <v>500000</v>
      </c>
      <c r="G232" s="63">
        <f t="shared" si="46"/>
        <v>907609</v>
      </c>
      <c r="H232" s="63">
        <f>VLOOKUP($C232,ROP200F!$C$6:$O$994,3,FALSE)</f>
        <v>33615</v>
      </c>
      <c r="I232" s="63">
        <f>VLOOKUP($C232,'ROP100'!$B$6:$P$565,5,FALSE)</f>
        <v>0</v>
      </c>
      <c r="J232" s="63">
        <f t="shared" si="47"/>
        <v>873994</v>
      </c>
      <c r="K232" s="63">
        <f>VLOOKUP($C232,ROP200F!$C$6:$O$994,4,FALSE)</f>
        <v>16808</v>
      </c>
      <c r="L232" s="63">
        <f>VLOOKUP($C232,'ROP100'!$B$6:$P$565,6,FALSE)</f>
        <v>0</v>
      </c>
      <c r="M232" s="63">
        <f t="shared" si="48"/>
        <v>857186</v>
      </c>
      <c r="N232" s="63">
        <f>VLOOKUP($C232,ROP200F!$C$6:$O$994,5,FALSE)</f>
        <v>33615</v>
      </c>
      <c r="O232" s="63">
        <f>VLOOKUP($C232,'ROP100'!$B$6:$P$565,7,FALSE)</f>
        <v>0</v>
      </c>
      <c r="P232" s="63">
        <f t="shared" si="49"/>
        <v>823571</v>
      </c>
      <c r="Q232" s="63">
        <f>VLOOKUP($C232,ROP200F!$C$6:$O$994,6,FALSE)</f>
        <v>49815</v>
      </c>
      <c r="R232" s="63">
        <f>VLOOKUP($C232,'ROP100'!$B$6:$P$565,8,FALSE)</f>
        <v>0</v>
      </c>
      <c r="S232" s="63">
        <f t="shared" si="50"/>
        <v>773756</v>
      </c>
      <c r="T232" s="63">
        <f>VLOOKUP($C232,ROP200F!$C$6:$O$994,7,FALSE)</f>
        <v>33615</v>
      </c>
      <c r="U232" s="63">
        <f>VLOOKUP($C232,'ROP100'!$B$6:$P$565,9,FALSE)</f>
        <v>0</v>
      </c>
      <c r="V232" s="63">
        <f t="shared" si="51"/>
        <v>740141</v>
      </c>
      <c r="W232" s="63">
        <f>VLOOKUP($C232,ROP200F!$C$6:$O$994,8,FALSE)</f>
        <v>33615</v>
      </c>
      <c r="X232" s="63">
        <f>VLOOKUP($C232,'ROP100'!$B$6:$P$565,10,FALSE)</f>
        <v>0</v>
      </c>
      <c r="Y232" s="63">
        <f t="shared" si="52"/>
        <v>706526</v>
      </c>
      <c r="Z232" s="63">
        <f>VLOOKUP($C232,ROP200F!$C$6:$O$994,9,FALSE)</f>
        <v>49815</v>
      </c>
      <c r="AA232" s="63">
        <f>VLOOKUP($C232,'ROP100'!$B$6:$P$565,11,FALSE)</f>
        <v>0</v>
      </c>
      <c r="AB232" s="63">
        <f t="shared" si="53"/>
        <v>656711</v>
      </c>
      <c r="AC232" s="63">
        <f>VLOOKUP($C232,ROP200F!$C$6:$O$994,10,FALSE)</f>
        <v>33615</v>
      </c>
      <c r="AD232" s="63">
        <f>VLOOKUP($C232,'ROP100'!$B$6:$P$565,12,FALSE)</f>
        <v>0</v>
      </c>
      <c r="AE232" s="63">
        <f t="shared" si="54"/>
        <v>623096</v>
      </c>
      <c r="AF232" s="63">
        <f>VLOOKUP($C232,ROP200F!$C$6:$O$994,11,FALSE)</f>
        <v>16808</v>
      </c>
      <c r="AG232" s="63">
        <f>VLOOKUP($C232,'ROP100'!$B$6:$P$565,13,FALSE)</f>
        <v>0</v>
      </c>
      <c r="AH232" s="63">
        <f t="shared" si="55"/>
        <v>606288</v>
      </c>
      <c r="AI232" s="63">
        <f>VLOOKUP($C232,ROP200F!$C$6:$O$994,12,FALSE)</f>
        <v>16808</v>
      </c>
      <c r="AJ232" s="63">
        <f>VLOOKUP($C232,'ROP100'!$B$6:$P$565,14,FALSE)</f>
        <v>0</v>
      </c>
      <c r="AK232" s="63">
        <f t="shared" si="56"/>
        <v>589480</v>
      </c>
      <c r="AL232" s="63">
        <f>VLOOKUP($C232,ROP200F!$C$6:$O$994,13,FALSE)</f>
        <v>16808</v>
      </c>
      <c r="AM232" s="63">
        <f>VLOOKUP($C232,'ROP100'!$B$6:$P$565,15,FALSE)</f>
        <v>0</v>
      </c>
      <c r="AN232" s="63">
        <f t="shared" si="57"/>
        <v>572672</v>
      </c>
      <c r="AO232" s="58">
        <f t="shared" si="58"/>
        <v>384752</v>
      </c>
      <c r="AP232" s="58">
        <f t="shared" si="59"/>
        <v>500000</v>
      </c>
    </row>
    <row r="233" spans="1:42" hidden="1" x14ac:dyDescent="0.35">
      <c r="A233" s="64">
        <f t="shared" si="60"/>
        <v>225</v>
      </c>
      <c r="B233" s="65" t="s">
        <v>252</v>
      </c>
      <c r="C233" s="65" t="s">
        <v>253</v>
      </c>
      <c r="D233" s="66">
        <f>VLOOKUP($C233,'End Stock 2024'!$B$7:$C$1030,2,FALSE)</f>
        <v>299014</v>
      </c>
      <c r="E233" s="63">
        <f>VLOOKUP($C233,ROP200F!$C$6:$O$994,2,FALSE)</f>
        <v>156750</v>
      </c>
      <c r="F233" s="63">
        <f>VLOOKUP($C233,'ROP100'!$B$6:$P$565,4,FALSE)</f>
        <v>1000000</v>
      </c>
      <c r="G233" s="63">
        <f t="shared" si="46"/>
        <v>1142264</v>
      </c>
      <c r="H233" s="63">
        <f>VLOOKUP($C233,ROP200F!$C$6:$O$994,3,FALSE)</f>
        <v>156750</v>
      </c>
      <c r="I233" s="63">
        <f>VLOOKUP($C233,'ROP100'!$B$6:$P$565,5,FALSE)</f>
        <v>0</v>
      </c>
      <c r="J233" s="63">
        <f t="shared" si="47"/>
        <v>985514</v>
      </c>
      <c r="K233" s="63">
        <f>VLOOKUP($C233,ROP200F!$C$6:$O$994,4,FALSE)</f>
        <v>177650</v>
      </c>
      <c r="L233" s="63">
        <f>VLOOKUP($C233,'ROP100'!$B$6:$P$565,6,FALSE)</f>
        <v>0</v>
      </c>
      <c r="M233" s="63">
        <f t="shared" si="48"/>
        <v>807864</v>
      </c>
      <c r="N233" s="63">
        <f>VLOOKUP($C233,ROP200F!$C$6:$O$994,5,FALSE)</f>
        <v>167200</v>
      </c>
      <c r="O233" s="63">
        <f>VLOOKUP($C233,'ROP100'!$B$6:$P$565,7,FALSE)</f>
        <v>0</v>
      </c>
      <c r="P233" s="63">
        <f t="shared" si="49"/>
        <v>640664</v>
      </c>
      <c r="Q233" s="63">
        <f>VLOOKUP($C233,ROP200F!$C$6:$O$994,6,FALSE)</f>
        <v>156750</v>
      </c>
      <c r="R233" s="63">
        <f>VLOOKUP($C233,'ROP100'!$B$6:$P$565,8,FALSE)</f>
        <v>0</v>
      </c>
      <c r="S233" s="63">
        <f t="shared" si="50"/>
        <v>483914</v>
      </c>
      <c r="T233" s="63">
        <f>VLOOKUP($C233,ROP200F!$C$6:$O$994,7,FALSE)</f>
        <v>167200</v>
      </c>
      <c r="U233" s="63">
        <f>VLOOKUP($C233,'ROP100'!$B$6:$P$565,9,FALSE)</f>
        <v>0</v>
      </c>
      <c r="V233" s="63">
        <f t="shared" si="51"/>
        <v>316714</v>
      </c>
      <c r="W233" s="63">
        <f>VLOOKUP($C233,ROP200F!$C$6:$O$994,8,FALSE)</f>
        <v>73150</v>
      </c>
      <c r="X233" s="63">
        <f>VLOOKUP($C233,'ROP100'!$B$6:$P$565,10,FALSE)</f>
        <v>1000000</v>
      </c>
      <c r="Y233" s="63">
        <f t="shared" si="52"/>
        <v>1243564</v>
      </c>
      <c r="Z233" s="63">
        <f>VLOOKUP($C233,ROP200F!$C$6:$O$994,9,FALSE)</f>
        <v>177650</v>
      </c>
      <c r="AA233" s="63">
        <f>VLOOKUP($C233,'ROP100'!$B$6:$P$565,11,FALSE)</f>
        <v>0</v>
      </c>
      <c r="AB233" s="63">
        <f t="shared" si="53"/>
        <v>1065914</v>
      </c>
      <c r="AC233" s="63">
        <f>VLOOKUP($C233,ROP200F!$C$6:$O$994,10,FALSE)</f>
        <v>62700</v>
      </c>
      <c r="AD233" s="63">
        <f>VLOOKUP($C233,'ROP100'!$B$6:$P$565,12,FALSE)</f>
        <v>0</v>
      </c>
      <c r="AE233" s="63">
        <f t="shared" si="54"/>
        <v>1003214</v>
      </c>
      <c r="AF233" s="63">
        <f>VLOOKUP($C233,ROP200F!$C$6:$O$994,11,FALSE)</f>
        <v>94050</v>
      </c>
      <c r="AG233" s="63">
        <f>VLOOKUP($C233,'ROP100'!$B$6:$P$565,13,FALSE)</f>
        <v>0</v>
      </c>
      <c r="AH233" s="63">
        <f t="shared" si="55"/>
        <v>909164</v>
      </c>
      <c r="AI233" s="63">
        <f>VLOOKUP($C233,ROP200F!$C$6:$O$994,12,FALSE)</f>
        <v>83600</v>
      </c>
      <c r="AJ233" s="63">
        <f>VLOOKUP($C233,'ROP100'!$B$6:$P$565,14,FALSE)</f>
        <v>0</v>
      </c>
      <c r="AK233" s="63">
        <f t="shared" si="56"/>
        <v>825564</v>
      </c>
      <c r="AL233" s="63">
        <f>VLOOKUP($C233,ROP200F!$C$6:$O$994,13,FALSE)</f>
        <v>83600</v>
      </c>
      <c r="AM233" s="63">
        <f>VLOOKUP($C233,'ROP100'!$B$6:$P$565,15,FALSE)</f>
        <v>0</v>
      </c>
      <c r="AN233" s="63">
        <f t="shared" si="57"/>
        <v>741964</v>
      </c>
      <c r="AO233" s="58">
        <f t="shared" si="58"/>
        <v>1557050</v>
      </c>
      <c r="AP233" s="58">
        <f t="shared" si="59"/>
        <v>2000000</v>
      </c>
    </row>
    <row r="234" spans="1:42" hidden="1" x14ac:dyDescent="0.35">
      <c r="A234" s="64">
        <f t="shared" si="60"/>
        <v>226</v>
      </c>
      <c r="B234" s="65" t="s">
        <v>254</v>
      </c>
      <c r="C234" s="65" t="s">
        <v>255</v>
      </c>
      <c r="D234" s="66">
        <f>VLOOKUP($C234,'End Stock 2024'!$B$7:$C$1030,2,FALSE)</f>
        <v>0</v>
      </c>
      <c r="E234" s="63">
        <f>VLOOKUP($C234,ROP200F!$C$6:$O$994,2,FALSE)</f>
        <v>100040</v>
      </c>
      <c r="F234" s="63">
        <f>VLOOKUP($C234,'ROP100'!$B$6:$P$565,4,FALSE)</f>
        <v>600000</v>
      </c>
      <c r="G234" s="63">
        <f t="shared" si="46"/>
        <v>499960</v>
      </c>
      <c r="H234" s="63">
        <f>VLOOKUP($C234,ROP200F!$C$6:$O$994,3,FALSE)</f>
        <v>100040</v>
      </c>
      <c r="I234" s="63">
        <f>VLOOKUP($C234,'ROP100'!$B$6:$P$565,5,FALSE)</f>
        <v>0</v>
      </c>
      <c r="J234" s="63">
        <f t="shared" si="47"/>
        <v>399920</v>
      </c>
      <c r="K234" s="63">
        <f>VLOOKUP($C234,ROP200F!$C$6:$O$994,4,FALSE)</f>
        <v>60024</v>
      </c>
      <c r="L234" s="63">
        <f>VLOOKUP($C234,'ROP100'!$B$6:$P$565,6,FALSE)</f>
        <v>0</v>
      </c>
      <c r="M234" s="63">
        <f t="shared" si="48"/>
        <v>339896</v>
      </c>
      <c r="N234" s="63">
        <f>VLOOKUP($C234,ROP200F!$C$6:$O$994,5,FALSE)</f>
        <v>75030</v>
      </c>
      <c r="O234" s="63">
        <f>VLOOKUP($C234,'ROP100'!$B$6:$P$565,7,FALSE)</f>
        <v>0</v>
      </c>
      <c r="P234" s="63">
        <f t="shared" si="49"/>
        <v>264866</v>
      </c>
      <c r="Q234" s="63">
        <f>VLOOKUP($C234,ROP200F!$C$6:$O$994,6,FALSE)</f>
        <v>130052</v>
      </c>
      <c r="R234" s="63">
        <f>VLOOKUP($C234,'ROP100'!$B$6:$P$565,8,FALSE)</f>
        <v>0</v>
      </c>
      <c r="S234" s="63">
        <f t="shared" si="50"/>
        <v>134814</v>
      </c>
      <c r="T234" s="63">
        <f>VLOOKUP($C234,ROP200F!$C$6:$O$994,7,FALSE)</f>
        <v>135054</v>
      </c>
      <c r="U234" s="63">
        <f>VLOOKUP($C234,'ROP100'!$B$6:$P$565,9,FALSE)</f>
        <v>600000</v>
      </c>
      <c r="V234" s="63">
        <f t="shared" si="51"/>
        <v>599760</v>
      </c>
      <c r="W234" s="63">
        <f>VLOOKUP($C234,ROP200F!$C$6:$O$994,8,FALSE)</f>
        <v>95038</v>
      </c>
      <c r="X234" s="63">
        <f>VLOOKUP($C234,'ROP100'!$B$6:$P$565,10,FALSE)</f>
        <v>0</v>
      </c>
      <c r="Y234" s="63">
        <f t="shared" si="52"/>
        <v>504722</v>
      </c>
      <c r="Z234" s="63">
        <f>VLOOKUP($C234,ROP200F!$C$6:$O$994,9,FALSE)</f>
        <v>90036</v>
      </c>
      <c r="AA234" s="63">
        <f>VLOOKUP($C234,'ROP100'!$B$6:$P$565,11,FALSE)</f>
        <v>0</v>
      </c>
      <c r="AB234" s="63">
        <f t="shared" si="53"/>
        <v>414686</v>
      </c>
      <c r="AC234" s="63">
        <f>VLOOKUP($C234,ROP200F!$C$6:$O$994,10,FALSE)</f>
        <v>92037</v>
      </c>
      <c r="AD234" s="63">
        <f>VLOOKUP($C234,'ROP100'!$B$6:$P$565,12,FALSE)</f>
        <v>0</v>
      </c>
      <c r="AE234" s="63">
        <f t="shared" si="54"/>
        <v>322649</v>
      </c>
      <c r="AF234" s="63">
        <f>VLOOKUP($C234,ROP200F!$C$6:$O$994,11,FALSE)</f>
        <v>60024</v>
      </c>
      <c r="AG234" s="63">
        <f>VLOOKUP($C234,'ROP100'!$B$6:$P$565,13,FALSE)</f>
        <v>0</v>
      </c>
      <c r="AH234" s="63">
        <f t="shared" si="55"/>
        <v>262625</v>
      </c>
      <c r="AI234" s="63">
        <f>VLOOKUP($C234,ROP200F!$C$6:$O$994,12,FALSE)</f>
        <v>60024</v>
      </c>
      <c r="AJ234" s="63">
        <f>VLOOKUP($C234,'ROP100'!$B$6:$P$565,14,FALSE)</f>
        <v>0</v>
      </c>
      <c r="AK234" s="63">
        <f t="shared" si="56"/>
        <v>202601</v>
      </c>
      <c r="AL234" s="63">
        <f>VLOOKUP($C234,ROP200F!$C$6:$O$994,13,FALSE)</f>
        <v>35014</v>
      </c>
      <c r="AM234" s="63">
        <f>VLOOKUP($C234,'ROP100'!$B$6:$P$565,15,FALSE)</f>
        <v>0</v>
      </c>
      <c r="AN234" s="63">
        <f t="shared" si="57"/>
        <v>167587</v>
      </c>
      <c r="AO234" s="58">
        <f t="shared" si="58"/>
        <v>1032413</v>
      </c>
      <c r="AP234" s="58">
        <f t="shared" si="59"/>
        <v>1200000</v>
      </c>
    </row>
    <row r="235" spans="1:42" hidden="1" x14ac:dyDescent="0.35">
      <c r="A235" s="64">
        <f t="shared" si="60"/>
        <v>227</v>
      </c>
      <c r="B235" s="65" t="s">
        <v>256</v>
      </c>
      <c r="C235" s="65" t="s">
        <v>257</v>
      </c>
      <c r="D235" s="66">
        <f>VLOOKUP($C235,'End Stock 2024'!$B$7:$C$1030,2,FALSE)</f>
        <v>240774</v>
      </c>
      <c r="E235" s="63">
        <f>VLOOKUP($C235,ROP200F!$C$6:$O$994,2,FALSE)</f>
        <v>112233</v>
      </c>
      <c r="F235" s="63">
        <f>VLOOKUP($C235,'ROP100'!$B$6:$P$565,4,FALSE)</f>
        <v>600000</v>
      </c>
      <c r="G235" s="63">
        <f t="shared" si="46"/>
        <v>728541</v>
      </c>
      <c r="H235" s="63">
        <f>VLOOKUP($C235,ROP200F!$C$6:$O$994,3,FALSE)</f>
        <v>97230</v>
      </c>
      <c r="I235" s="63">
        <f>VLOOKUP($C235,'ROP100'!$B$6:$P$565,5,FALSE)</f>
        <v>0</v>
      </c>
      <c r="J235" s="63">
        <f t="shared" si="47"/>
        <v>631311</v>
      </c>
      <c r="K235" s="63">
        <f>VLOOKUP($C235,ROP200F!$C$6:$O$994,4,FALSE)</f>
        <v>58123</v>
      </c>
      <c r="L235" s="63">
        <f>VLOOKUP($C235,'ROP100'!$B$6:$P$565,6,FALSE)</f>
        <v>0</v>
      </c>
      <c r="M235" s="63">
        <f t="shared" si="48"/>
        <v>573188</v>
      </c>
      <c r="N235" s="63">
        <f>VLOOKUP($C235,ROP200F!$C$6:$O$994,5,FALSE)</f>
        <v>73126</v>
      </c>
      <c r="O235" s="63">
        <f>VLOOKUP($C235,'ROP100'!$B$6:$P$565,7,FALSE)</f>
        <v>0</v>
      </c>
      <c r="P235" s="63">
        <f t="shared" si="49"/>
        <v>500062</v>
      </c>
      <c r="Q235" s="63">
        <f>VLOOKUP($C235,ROP200F!$C$6:$O$994,6,FALSE)</f>
        <v>127248</v>
      </c>
      <c r="R235" s="63">
        <f>VLOOKUP($C235,'ROP100'!$B$6:$P$565,8,FALSE)</f>
        <v>0</v>
      </c>
      <c r="S235" s="63">
        <f t="shared" si="50"/>
        <v>372814</v>
      </c>
      <c r="T235" s="63">
        <f>VLOOKUP($C235,ROP200F!$C$6:$O$994,7,FALSE)</f>
        <v>133347</v>
      </c>
      <c r="U235" s="63">
        <f>VLOOKUP($C235,'ROP100'!$B$6:$P$565,9,FALSE)</f>
        <v>0</v>
      </c>
      <c r="V235" s="63">
        <f t="shared" si="51"/>
        <v>239467</v>
      </c>
      <c r="W235" s="63">
        <f>VLOOKUP($C235,ROP200F!$C$6:$O$994,8,FALSE)</f>
        <v>94227</v>
      </c>
      <c r="X235" s="63">
        <f>VLOOKUP($C235,'ROP100'!$B$6:$P$565,10,FALSE)</f>
        <v>600000</v>
      </c>
      <c r="Y235" s="63">
        <f t="shared" si="52"/>
        <v>745240</v>
      </c>
      <c r="Z235" s="63">
        <f>VLOOKUP($C235,ROP200F!$C$6:$O$994,9,FALSE)</f>
        <v>88129</v>
      </c>
      <c r="AA235" s="63">
        <f>VLOOKUP($C235,'ROP100'!$B$6:$P$565,11,FALSE)</f>
        <v>0</v>
      </c>
      <c r="AB235" s="63">
        <f t="shared" si="53"/>
        <v>657111</v>
      </c>
      <c r="AC235" s="63">
        <f>VLOOKUP($C235,ROP200F!$C$6:$O$994,10,FALSE)</f>
        <v>91144</v>
      </c>
      <c r="AD235" s="63">
        <f>VLOOKUP($C235,'ROP100'!$B$6:$P$565,12,FALSE)</f>
        <v>0</v>
      </c>
      <c r="AE235" s="63">
        <f t="shared" si="54"/>
        <v>565967</v>
      </c>
      <c r="AF235" s="63">
        <f>VLOOKUP($C235,ROP200F!$C$6:$O$994,11,FALSE)</f>
        <v>59207</v>
      </c>
      <c r="AG235" s="63">
        <f>VLOOKUP($C235,'ROP100'!$B$6:$P$565,13,FALSE)</f>
        <v>0</v>
      </c>
      <c r="AH235" s="63">
        <f t="shared" si="55"/>
        <v>506760</v>
      </c>
      <c r="AI235" s="63">
        <f>VLOOKUP($C235,ROP200F!$C$6:$O$994,12,FALSE)</f>
        <v>55122</v>
      </c>
      <c r="AJ235" s="63">
        <f>VLOOKUP($C235,'ROP100'!$B$6:$P$565,14,FALSE)</f>
        <v>0</v>
      </c>
      <c r="AK235" s="63">
        <f t="shared" si="56"/>
        <v>451638</v>
      </c>
      <c r="AL235" s="63">
        <f>VLOOKUP($C235,ROP200F!$C$6:$O$994,13,FALSE)</f>
        <v>34020</v>
      </c>
      <c r="AM235" s="63">
        <f>VLOOKUP($C235,'ROP100'!$B$6:$P$565,15,FALSE)</f>
        <v>0</v>
      </c>
      <c r="AN235" s="63">
        <f t="shared" si="57"/>
        <v>417618</v>
      </c>
      <c r="AO235" s="58">
        <f t="shared" si="58"/>
        <v>1023156</v>
      </c>
      <c r="AP235" s="58">
        <f t="shared" si="59"/>
        <v>1200000</v>
      </c>
    </row>
    <row r="236" spans="1:42" hidden="1" x14ac:dyDescent="0.35">
      <c r="A236" s="64">
        <f t="shared" si="60"/>
        <v>228</v>
      </c>
      <c r="B236" s="65" t="s">
        <v>258</v>
      </c>
      <c r="C236" s="65" t="s">
        <v>259</v>
      </c>
      <c r="D236" s="66">
        <f>VLOOKUP($C236,'End Stock 2024'!$B$7:$C$1030,2,FALSE)</f>
        <v>179023</v>
      </c>
      <c r="E236" s="63">
        <f>VLOOKUP($C236,ROP200F!$C$6:$O$994,2,FALSE)</f>
        <v>40000</v>
      </c>
      <c r="F236" s="63">
        <f>VLOOKUP($C236,'ROP100'!$B$6:$P$565,4,FALSE)</f>
        <v>600000</v>
      </c>
      <c r="G236" s="63">
        <f t="shared" si="46"/>
        <v>739023</v>
      </c>
      <c r="H236" s="63">
        <f>VLOOKUP($C236,ROP200F!$C$6:$O$994,3,FALSE)</f>
        <v>40000</v>
      </c>
      <c r="I236" s="63">
        <f>VLOOKUP($C236,'ROP100'!$B$6:$P$565,5,FALSE)</f>
        <v>0</v>
      </c>
      <c r="J236" s="63">
        <f t="shared" si="47"/>
        <v>699023</v>
      </c>
      <c r="K236" s="63">
        <f>VLOOKUP($C236,ROP200F!$C$6:$O$994,4,FALSE)</f>
        <v>34000</v>
      </c>
      <c r="L236" s="63">
        <f>VLOOKUP($C236,'ROP100'!$B$6:$P$565,6,FALSE)</f>
        <v>0</v>
      </c>
      <c r="M236" s="63">
        <f t="shared" si="48"/>
        <v>665023</v>
      </c>
      <c r="N236" s="63">
        <f>VLOOKUP($C236,ROP200F!$C$6:$O$994,5,FALSE)</f>
        <v>34000</v>
      </c>
      <c r="O236" s="63">
        <f>VLOOKUP($C236,'ROP100'!$B$6:$P$565,7,FALSE)</f>
        <v>0</v>
      </c>
      <c r="P236" s="63">
        <f t="shared" si="49"/>
        <v>631023</v>
      </c>
      <c r="Q236" s="63">
        <f>VLOOKUP($C236,ROP200F!$C$6:$O$994,6,FALSE)</f>
        <v>70000</v>
      </c>
      <c r="R236" s="63">
        <f>VLOOKUP($C236,'ROP100'!$B$6:$P$565,8,FALSE)</f>
        <v>0</v>
      </c>
      <c r="S236" s="63">
        <f t="shared" si="50"/>
        <v>561023</v>
      </c>
      <c r="T236" s="63">
        <f>VLOOKUP($C236,ROP200F!$C$6:$O$994,7,FALSE)</f>
        <v>70000</v>
      </c>
      <c r="U236" s="63">
        <f>VLOOKUP($C236,'ROP100'!$B$6:$P$565,9,FALSE)</f>
        <v>0</v>
      </c>
      <c r="V236" s="63">
        <f t="shared" si="51"/>
        <v>491023</v>
      </c>
      <c r="W236" s="63">
        <f>VLOOKUP($C236,ROP200F!$C$6:$O$994,8,FALSE)</f>
        <v>34000</v>
      </c>
      <c r="X236" s="63">
        <f>VLOOKUP($C236,'ROP100'!$B$6:$P$565,10,FALSE)</f>
        <v>0</v>
      </c>
      <c r="Y236" s="63">
        <f t="shared" si="52"/>
        <v>457023</v>
      </c>
      <c r="Z236" s="63">
        <f>VLOOKUP($C236,ROP200F!$C$6:$O$994,9,FALSE)</f>
        <v>34000</v>
      </c>
      <c r="AA236" s="63">
        <f>VLOOKUP($C236,'ROP100'!$B$6:$P$565,11,FALSE)</f>
        <v>0</v>
      </c>
      <c r="AB236" s="63">
        <f t="shared" si="53"/>
        <v>423023</v>
      </c>
      <c r="AC236" s="63">
        <f>VLOOKUP($C236,ROP200F!$C$6:$O$994,10,FALSE)</f>
        <v>70000</v>
      </c>
      <c r="AD236" s="63">
        <f>VLOOKUP($C236,'ROP100'!$B$6:$P$565,12,FALSE)</f>
        <v>0</v>
      </c>
      <c r="AE236" s="63">
        <f t="shared" si="54"/>
        <v>353023</v>
      </c>
      <c r="AF236" s="63">
        <f>VLOOKUP($C236,ROP200F!$C$6:$O$994,11,FALSE)</f>
        <v>0</v>
      </c>
      <c r="AG236" s="63">
        <f>VLOOKUP($C236,'ROP100'!$B$6:$P$565,13,FALSE)</f>
        <v>0</v>
      </c>
      <c r="AH236" s="63">
        <f t="shared" si="55"/>
        <v>353023</v>
      </c>
      <c r="AI236" s="63">
        <f>VLOOKUP($C236,ROP200F!$C$6:$O$994,12,FALSE)</f>
        <v>34000</v>
      </c>
      <c r="AJ236" s="63">
        <f>VLOOKUP($C236,'ROP100'!$B$6:$P$565,14,FALSE)</f>
        <v>0</v>
      </c>
      <c r="AK236" s="63">
        <f t="shared" si="56"/>
        <v>319023</v>
      </c>
      <c r="AL236" s="63">
        <f>VLOOKUP($C236,ROP200F!$C$6:$O$994,13,FALSE)</f>
        <v>34000</v>
      </c>
      <c r="AM236" s="63">
        <f>VLOOKUP($C236,'ROP100'!$B$6:$P$565,15,FALSE)</f>
        <v>0</v>
      </c>
      <c r="AN236" s="63">
        <f t="shared" si="57"/>
        <v>285023</v>
      </c>
      <c r="AO236" s="58">
        <f t="shared" si="58"/>
        <v>494000</v>
      </c>
      <c r="AP236" s="58">
        <f t="shared" si="59"/>
        <v>600000</v>
      </c>
    </row>
    <row r="237" spans="1:42" hidden="1" x14ac:dyDescent="0.35">
      <c r="A237" s="64">
        <f t="shared" si="60"/>
        <v>229</v>
      </c>
      <c r="B237" s="65" t="s">
        <v>260</v>
      </c>
      <c r="C237" s="65" t="s">
        <v>261</v>
      </c>
      <c r="D237" s="66">
        <f>VLOOKUP($C237,'End Stock 2024'!$B$7:$C$1030,2,FALSE)</f>
        <v>0</v>
      </c>
      <c r="E237" s="63">
        <f>VLOOKUP($C237,ROP200F!$C$6:$O$994,2,FALSE)</f>
        <v>35004</v>
      </c>
      <c r="F237" s="63">
        <f>VLOOKUP($C237,'ROP100'!$B$6:$P$565,4,FALSE)</f>
        <v>250000</v>
      </c>
      <c r="G237" s="63">
        <f t="shared" si="46"/>
        <v>214996</v>
      </c>
      <c r="H237" s="63">
        <f>VLOOKUP($C237,ROP200F!$C$6:$O$994,3,FALSE)</f>
        <v>35004</v>
      </c>
      <c r="I237" s="63">
        <f>VLOOKUP($C237,'ROP100'!$B$6:$P$565,5,FALSE)</f>
        <v>0</v>
      </c>
      <c r="J237" s="63">
        <f t="shared" si="47"/>
        <v>179992</v>
      </c>
      <c r="K237" s="63">
        <f>VLOOKUP($C237,ROP200F!$C$6:$O$994,4,FALSE)</f>
        <v>20002</v>
      </c>
      <c r="L237" s="63">
        <f>VLOOKUP($C237,'ROP100'!$B$6:$P$565,6,FALSE)</f>
        <v>0</v>
      </c>
      <c r="M237" s="63">
        <f t="shared" si="48"/>
        <v>159990</v>
      </c>
      <c r="N237" s="63">
        <f>VLOOKUP($C237,ROP200F!$C$6:$O$994,5,FALSE)</f>
        <v>35004</v>
      </c>
      <c r="O237" s="63">
        <f>VLOOKUP($C237,'ROP100'!$B$6:$P$565,7,FALSE)</f>
        <v>0</v>
      </c>
      <c r="P237" s="63">
        <f t="shared" si="49"/>
        <v>124986</v>
      </c>
      <c r="Q237" s="63">
        <f>VLOOKUP($C237,ROP200F!$C$6:$O$994,6,FALSE)</f>
        <v>35004</v>
      </c>
      <c r="R237" s="63">
        <f>VLOOKUP($C237,'ROP100'!$B$6:$P$565,8,FALSE)</f>
        <v>0</v>
      </c>
      <c r="S237" s="63">
        <f t="shared" si="50"/>
        <v>89982</v>
      </c>
      <c r="T237" s="63">
        <f>VLOOKUP($C237,ROP200F!$C$6:$O$994,7,FALSE)</f>
        <v>35004</v>
      </c>
      <c r="U237" s="63">
        <f>VLOOKUP($C237,'ROP100'!$B$6:$P$565,9,FALSE)</f>
        <v>0</v>
      </c>
      <c r="V237" s="63">
        <f t="shared" si="51"/>
        <v>54978</v>
      </c>
      <c r="W237" s="63">
        <f>VLOOKUP($C237,ROP200F!$C$6:$O$994,8,FALSE)</f>
        <v>35004</v>
      </c>
      <c r="X237" s="63">
        <f>VLOOKUP($C237,'ROP100'!$B$6:$P$565,10,FALSE)</f>
        <v>250000</v>
      </c>
      <c r="Y237" s="63">
        <f t="shared" si="52"/>
        <v>269974</v>
      </c>
      <c r="Z237" s="63">
        <f>VLOOKUP($C237,ROP200F!$C$6:$O$994,9,FALSE)</f>
        <v>35004</v>
      </c>
      <c r="AA237" s="63">
        <f>VLOOKUP($C237,'ROP100'!$B$6:$P$565,11,FALSE)</f>
        <v>0</v>
      </c>
      <c r="AB237" s="63">
        <f t="shared" si="53"/>
        <v>234970</v>
      </c>
      <c r="AC237" s="63">
        <f>VLOOKUP($C237,ROP200F!$C$6:$O$994,10,FALSE)</f>
        <v>35004</v>
      </c>
      <c r="AD237" s="63">
        <f>VLOOKUP($C237,'ROP100'!$B$6:$P$565,12,FALSE)</f>
        <v>0</v>
      </c>
      <c r="AE237" s="63">
        <f t="shared" si="54"/>
        <v>199966</v>
      </c>
      <c r="AF237" s="63">
        <f>VLOOKUP($C237,ROP200F!$C$6:$O$994,11,FALSE)</f>
        <v>20002</v>
      </c>
      <c r="AG237" s="63">
        <f>VLOOKUP($C237,'ROP100'!$B$6:$P$565,13,FALSE)</f>
        <v>0</v>
      </c>
      <c r="AH237" s="63">
        <f t="shared" si="55"/>
        <v>179964</v>
      </c>
      <c r="AI237" s="63">
        <f>VLOOKUP($C237,ROP200F!$C$6:$O$994,12,FALSE)</f>
        <v>20002</v>
      </c>
      <c r="AJ237" s="63">
        <f>VLOOKUP($C237,'ROP100'!$B$6:$P$565,14,FALSE)</f>
        <v>0</v>
      </c>
      <c r="AK237" s="63">
        <f t="shared" si="56"/>
        <v>159962</v>
      </c>
      <c r="AL237" s="63">
        <f>VLOOKUP($C237,ROP200F!$C$6:$O$994,13,FALSE)</f>
        <v>20002</v>
      </c>
      <c r="AM237" s="63">
        <f>VLOOKUP($C237,'ROP100'!$B$6:$P$565,15,FALSE)</f>
        <v>0</v>
      </c>
      <c r="AN237" s="63">
        <f t="shared" si="57"/>
        <v>139960</v>
      </c>
      <c r="AO237" s="58">
        <f t="shared" si="58"/>
        <v>360040</v>
      </c>
      <c r="AP237" s="58">
        <f t="shared" si="59"/>
        <v>500000</v>
      </c>
    </row>
    <row r="238" spans="1:42" hidden="1" x14ac:dyDescent="0.35">
      <c r="A238" s="64">
        <f t="shared" si="60"/>
        <v>230</v>
      </c>
      <c r="B238" s="65" t="s">
        <v>262</v>
      </c>
      <c r="C238" s="65" t="s">
        <v>263</v>
      </c>
      <c r="D238" s="66">
        <f>VLOOKUP($C238,'End Stock 2024'!$B$7:$C$1030,2,FALSE)</f>
        <v>1067</v>
      </c>
      <c r="E238" s="63">
        <f>VLOOKUP($C238,ROP200F!$C$6:$O$994,2,FALSE)</f>
        <v>841</v>
      </c>
      <c r="F238" s="63">
        <f>VLOOKUP($C238,'ROP100'!$B$6:$P$565,4,FALSE)</f>
        <v>11371</v>
      </c>
      <c r="G238" s="63">
        <f t="shared" si="46"/>
        <v>11597</v>
      </c>
      <c r="H238" s="63">
        <f>VLOOKUP($C238,ROP200F!$C$6:$O$994,3,FALSE)</f>
        <v>841</v>
      </c>
      <c r="I238" s="63">
        <f>VLOOKUP($C238,'ROP100'!$B$6:$P$565,5,FALSE)</f>
        <v>0</v>
      </c>
      <c r="J238" s="63">
        <f t="shared" si="47"/>
        <v>10756</v>
      </c>
      <c r="K238" s="63">
        <f>VLOOKUP($C238,ROP200F!$C$6:$O$994,4,FALSE)</f>
        <v>505</v>
      </c>
      <c r="L238" s="63">
        <f>VLOOKUP($C238,'ROP100'!$B$6:$P$565,6,FALSE)</f>
        <v>0</v>
      </c>
      <c r="M238" s="63">
        <f t="shared" si="48"/>
        <v>10251</v>
      </c>
      <c r="N238" s="63">
        <f>VLOOKUP($C238,ROP200F!$C$6:$O$994,5,FALSE)</f>
        <v>631</v>
      </c>
      <c r="O238" s="63">
        <f>VLOOKUP($C238,'ROP100'!$B$6:$P$565,7,FALSE)</f>
        <v>0</v>
      </c>
      <c r="P238" s="63">
        <f t="shared" si="49"/>
        <v>9620</v>
      </c>
      <c r="Q238" s="63">
        <f>VLOOKUP($C238,ROP200F!$C$6:$O$994,6,FALSE)</f>
        <v>1094</v>
      </c>
      <c r="R238" s="63">
        <f>VLOOKUP($C238,'ROP100'!$B$6:$P$565,8,FALSE)</f>
        <v>0</v>
      </c>
      <c r="S238" s="63">
        <f t="shared" si="50"/>
        <v>8526</v>
      </c>
      <c r="T238" s="63">
        <f>VLOOKUP($C238,ROP200F!$C$6:$O$994,7,FALSE)</f>
        <v>1136</v>
      </c>
      <c r="U238" s="63">
        <f>VLOOKUP($C238,'ROP100'!$B$6:$P$565,9,FALSE)</f>
        <v>0</v>
      </c>
      <c r="V238" s="63">
        <f t="shared" si="51"/>
        <v>7390</v>
      </c>
      <c r="W238" s="63">
        <f>VLOOKUP($C238,ROP200F!$C$6:$O$994,8,FALSE)</f>
        <v>799</v>
      </c>
      <c r="X238" s="63">
        <f>VLOOKUP($C238,'ROP100'!$B$6:$P$565,10,FALSE)</f>
        <v>0</v>
      </c>
      <c r="Y238" s="63">
        <f t="shared" si="52"/>
        <v>6591</v>
      </c>
      <c r="Z238" s="63">
        <f>VLOOKUP($C238,ROP200F!$C$6:$O$994,9,FALSE)</f>
        <v>757</v>
      </c>
      <c r="AA238" s="63">
        <f>VLOOKUP($C238,'ROP100'!$B$6:$P$565,11,FALSE)</f>
        <v>0</v>
      </c>
      <c r="AB238" s="63">
        <f t="shared" si="53"/>
        <v>5834</v>
      </c>
      <c r="AC238" s="63">
        <f>VLOOKUP($C238,ROP200F!$C$6:$O$994,10,FALSE)</f>
        <v>774</v>
      </c>
      <c r="AD238" s="63">
        <f>VLOOKUP($C238,'ROP100'!$B$6:$P$565,12,FALSE)</f>
        <v>0</v>
      </c>
      <c r="AE238" s="63">
        <f t="shared" si="54"/>
        <v>5060</v>
      </c>
      <c r="AF238" s="63">
        <f>VLOOKUP($C238,ROP200F!$C$6:$O$994,11,FALSE)</f>
        <v>505</v>
      </c>
      <c r="AG238" s="63">
        <f>VLOOKUP($C238,'ROP100'!$B$6:$P$565,13,FALSE)</f>
        <v>0</v>
      </c>
      <c r="AH238" s="63">
        <f t="shared" si="55"/>
        <v>4555</v>
      </c>
      <c r="AI238" s="63">
        <f>VLOOKUP($C238,ROP200F!$C$6:$O$994,12,FALSE)</f>
        <v>505</v>
      </c>
      <c r="AJ238" s="63">
        <f>VLOOKUP($C238,'ROP100'!$B$6:$P$565,14,FALSE)</f>
        <v>0</v>
      </c>
      <c r="AK238" s="63">
        <f t="shared" si="56"/>
        <v>4050</v>
      </c>
      <c r="AL238" s="63">
        <f>VLOOKUP($C238,ROP200F!$C$6:$O$994,13,FALSE)</f>
        <v>294</v>
      </c>
      <c r="AM238" s="63">
        <f>VLOOKUP($C238,'ROP100'!$B$6:$P$565,15,FALSE)</f>
        <v>0</v>
      </c>
      <c r="AN238" s="63">
        <f t="shared" si="57"/>
        <v>3756</v>
      </c>
      <c r="AO238" s="58">
        <f t="shared" si="58"/>
        <v>8682</v>
      </c>
      <c r="AP238" s="58">
        <f t="shared" si="59"/>
        <v>11371</v>
      </c>
    </row>
    <row r="239" spans="1:42" hidden="1" x14ac:dyDescent="0.35">
      <c r="A239" s="64">
        <f t="shared" si="60"/>
        <v>231</v>
      </c>
      <c r="B239" s="65" t="s">
        <v>264</v>
      </c>
      <c r="C239" s="65" t="s">
        <v>265</v>
      </c>
      <c r="D239" s="66">
        <f>VLOOKUP($C239,'End Stock 2024'!$B$7:$C$1030,2,FALSE)</f>
        <v>2</v>
      </c>
      <c r="E239" s="63">
        <f>VLOOKUP($C239,ROP200F!$C$6:$O$994,2,FALSE)</f>
        <v>3</v>
      </c>
      <c r="F239" s="63">
        <f>VLOOKUP($C239,'ROP100'!$B$6:$P$565,4,FALSE)</f>
        <v>3</v>
      </c>
      <c r="G239" s="63">
        <f t="shared" si="46"/>
        <v>2</v>
      </c>
      <c r="H239" s="63">
        <f>VLOOKUP($C239,ROP200F!$C$6:$O$994,3,FALSE)</f>
        <v>0</v>
      </c>
      <c r="I239" s="63">
        <f>VLOOKUP($C239,'ROP100'!$B$6:$P$565,5,FALSE)</f>
        <v>0</v>
      </c>
      <c r="J239" s="63">
        <f t="shared" si="47"/>
        <v>2</v>
      </c>
      <c r="K239" s="63">
        <f>VLOOKUP($C239,ROP200F!$C$6:$O$994,4,FALSE)</f>
        <v>0</v>
      </c>
      <c r="L239" s="63">
        <f>VLOOKUP($C239,'ROP100'!$B$6:$P$565,6,FALSE)</f>
        <v>0</v>
      </c>
      <c r="M239" s="63">
        <f t="shared" si="48"/>
        <v>2</v>
      </c>
      <c r="N239" s="63">
        <f>VLOOKUP($C239,ROP200F!$C$6:$O$994,5,FALSE)</f>
        <v>0</v>
      </c>
      <c r="O239" s="63">
        <f>VLOOKUP($C239,'ROP100'!$B$6:$P$565,7,FALSE)</f>
        <v>0</v>
      </c>
      <c r="P239" s="63">
        <f t="shared" si="49"/>
        <v>2</v>
      </c>
      <c r="Q239" s="63">
        <f>VLOOKUP($C239,ROP200F!$C$6:$O$994,6,FALSE)</f>
        <v>0</v>
      </c>
      <c r="R239" s="63">
        <f>VLOOKUP($C239,'ROP100'!$B$6:$P$565,8,FALSE)</f>
        <v>0</v>
      </c>
      <c r="S239" s="63">
        <f t="shared" si="50"/>
        <v>2</v>
      </c>
      <c r="T239" s="63">
        <f>VLOOKUP($C239,ROP200F!$C$6:$O$994,7,FALSE)</f>
        <v>0</v>
      </c>
      <c r="U239" s="63">
        <f>VLOOKUP($C239,'ROP100'!$B$6:$P$565,9,FALSE)</f>
        <v>0</v>
      </c>
      <c r="V239" s="63">
        <f t="shared" si="51"/>
        <v>2</v>
      </c>
      <c r="W239" s="63">
        <f>VLOOKUP($C239,ROP200F!$C$6:$O$994,8,FALSE)</f>
        <v>2</v>
      </c>
      <c r="X239" s="63">
        <f>VLOOKUP($C239,'ROP100'!$B$6:$P$565,10,FALSE)</f>
        <v>2</v>
      </c>
      <c r="Y239" s="63">
        <f t="shared" si="52"/>
        <v>2</v>
      </c>
      <c r="Z239" s="63">
        <f>VLOOKUP($C239,ROP200F!$C$6:$O$994,9,FALSE)</f>
        <v>0</v>
      </c>
      <c r="AA239" s="63">
        <f>VLOOKUP($C239,'ROP100'!$B$6:$P$565,11,FALSE)</f>
        <v>0</v>
      </c>
      <c r="AB239" s="63">
        <f t="shared" si="53"/>
        <v>2</v>
      </c>
      <c r="AC239" s="63">
        <f>VLOOKUP($C239,ROP200F!$C$6:$O$994,10,FALSE)</f>
        <v>0</v>
      </c>
      <c r="AD239" s="63">
        <f>VLOOKUP($C239,'ROP100'!$B$6:$P$565,12,FALSE)</f>
        <v>0</v>
      </c>
      <c r="AE239" s="63">
        <f t="shared" si="54"/>
        <v>2</v>
      </c>
      <c r="AF239" s="63">
        <f>VLOOKUP($C239,ROP200F!$C$6:$O$994,11,FALSE)</f>
        <v>0</v>
      </c>
      <c r="AG239" s="63">
        <f>VLOOKUP($C239,'ROP100'!$B$6:$P$565,13,FALSE)</f>
        <v>0</v>
      </c>
      <c r="AH239" s="63">
        <f t="shared" si="55"/>
        <v>2</v>
      </c>
      <c r="AI239" s="63">
        <f>VLOOKUP($C239,ROP200F!$C$6:$O$994,12,FALSE)</f>
        <v>0</v>
      </c>
      <c r="AJ239" s="63">
        <f>VLOOKUP($C239,'ROP100'!$B$6:$P$565,14,FALSE)</f>
        <v>0</v>
      </c>
      <c r="AK239" s="63">
        <f t="shared" si="56"/>
        <v>2</v>
      </c>
      <c r="AL239" s="63">
        <f>VLOOKUP($C239,ROP200F!$C$6:$O$994,13,FALSE)</f>
        <v>0</v>
      </c>
      <c r="AM239" s="63">
        <f>VLOOKUP($C239,'ROP100'!$B$6:$P$565,15,FALSE)</f>
        <v>0</v>
      </c>
      <c r="AN239" s="63">
        <f t="shared" si="57"/>
        <v>2</v>
      </c>
      <c r="AO239" s="58">
        <f t="shared" si="58"/>
        <v>5</v>
      </c>
      <c r="AP239" s="58">
        <f t="shared" si="59"/>
        <v>5</v>
      </c>
    </row>
    <row r="240" spans="1:42" hidden="1" x14ac:dyDescent="0.35">
      <c r="A240" s="64">
        <f t="shared" si="60"/>
        <v>232</v>
      </c>
      <c r="B240" s="65" t="s">
        <v>266</v>
      </c>
      <c r="C240" s="65" t="s">
        <v>267</v>
      </c>
      <c r="D240" s="66">
        <f>VLOOKUP($C240,'End Stock 2024'!$B$7:$C$1030,2,FALSE)</f>
        <v>232839</v>
      </c>
      <c r="E240" s="63">
        <f>VLOOKUP($C240,ROP200F!$C$6:$O$994,2,FALSE)</f>
        <v>50190</v>
      </c>
      <c r="F240" s="63">
        <f>VLOOKUP($C240,'ROP100'!$B$6:$P$565,4,FALSE)</f>
        <v>300000</v>
      </c>
      <c r="G240" s="63">
        <f t="shared" si="46"/>
        <v>482649</v>
      </c>
      <c r="H240" s="63">
        <f>VLOOKUP($C240,ROP200F!$C$6:$O$994,3,FALSE)</f>
        <v>35133</v>
      </c>
      <c r="I240" s="63">
        <f>VLOOKUP($C240,'ROP100'!$B$6:$P$565,5,FALSE)</f>
        <v>0</v>
      </c>
      <c r="J240" s="63">
        <f t="shared" si="47"/>
        <v>447516</v>
      </c>
      <c r="K240" s="63">
        <f>VLOOKUP($C240,ROP200F!$C$6:$O$994,4,FALSE)</f>
        <v>20076</v>
      </c>
      <c r="L240" s="63">
        <f>VLOOKUP($C240,'ROP100'!$B$6:$P$565,6,FALSE)</f>
        <v>0</v>
      </c>
      <c r="M240" s="63">
        <f t="shared" si="48"/>
        <v>427440</v>
      </c>
      <c r="N240" s="63">
        <f>VLOOKUP($C240,ROP200F!$C$6:$O$994,5,FALSE)</f>
        <v>35133</v>
      </c>
      <c r="O240" s="63">
        <f>VLOOKUP($C240,'ROP100'!$B$6:$P$565,7,FALSE)</f>
        <v>0</v>
      </c>
      <c r="P240" s="63">
        <f t="shared" si="49"/>
        <v>392307</v>
      </c>
      <c r="Q240" s="63">
        <f>VLOOKUP($C240,ROP200F!$C$6:$O$994,6,FALSE)</f>
        <v>50190</v>
      </c>
      <c r="R240" s="63">
        <f>VLOOKUP($C240,'ROP100'!$B$6:$P$565,8,FALSE)</f>
        <v>0</v>
      </c>
      <c r="S240" s="63">
        <f t="shared" si="50"/>
        <v>342117</v>
      </c>
      <c r="T240" s="63">
        <f>VLOOKUP($C240,ROP200F!$C$6:$O$994,7,FALSE)</f>
        <v>35133</v>
      </c>
      <c r="U240" s="63">
        <f>VLOOKUP($C240,'ROP100'!$B$6:$P$565,9,FALSE)</f>
        <v>0</v>
      </c>
      <c r="V240" s="63">
        <f t="shared" si="51"/>
        <v>306984</v>
      </c>
      <c r="W240" s="63">
        <f>VLOOKUP($C240,ROP200F!$C$6:$O$994,8,FALSE)</f>
        <v>35133</v>
      </c>
      <c r="X240" s="63">
        <f>VLOOKUP($C240,'ROP100'!$B$6:$P$565,10,FALSE)</f>
        <v>300000</v>
      </c>
      <c r="Y240" s="63">
        <f t="shared" si="52"/>
        <v>571851</v>
      </c>
      <c r="Z240" s="63">
        <f>VLOOKUP($C240,ROP200F!$C$6:$O$994,9,FALSE)</f>
        <v>50190</v>
      </c>
      <c r="AA240" s="63">
        <f>VLOOKUP($C240,'ROP100'!$B$6:$P$565,11,FALSE)</f>
        <v>0</v>
      </c>
      <c r="AB240" s="63">
        <f t="shared" si="53"/>
        <v>521661</v>
      </c>
      <c r="AC240" s="63">
        <f>VLOOKUP($C240,ROP200F!$C$6:$O$994,10,FALSE)</f>
        <v>35133</v>
      </c>
      <c r="AD240" s="63">
        <f>VLOOKUP($C240,'ROP100'!$B$6:$P$565,12,FALSE)</f>
        <v>0</v>
      </c>
      <c r="AE240" s="63">
        <f t="shared" si="54"/>
        <v>486528</v>
      </c>
      <c r="AF240" s="63">
        <f>VLOOKUP($C240,ROP200F!$C$6:$O$994,11,FALSE)</f>
        <v>17065</v>
      </c>
      <c r="AG240" s="63">
        <f>VLOOKUP($C240,'ROP100'!$B$6:$P$565,13,FALSE)</f>
        <v>0</v>
      </c>
      <c r="AH240" s="63">
        <f t="shared" si="55"/>
        <v>469463</v>
      </c>
      <c r="AI240" s="63">
        <f>VLOOKUP($C240,ROP200F!$C$6:$O$994,12,FALSE)</f>
        <v>17065</v>
      </c>
      <c r="AJ240" s="63">
        <f>VLOOKUP($C240,'ROP100'!$B$6:$P$565,14,FALSE)</f>
        <v>0</v>
      </c>
      <c r="AK240" s="63">
        <f t="shared" si="56"/>
        <v>452398</v>
      </c>
      <c r="AL240" s="63">
        <f>VLOOKUP($C240,ROP200F!$C$6:$O$994,13,FALSE)</f>
        <v>17065</v>
      </c>
      <c r="AM240" s="63">
        <f>VLOOKUP($C240,'ROP100'!$B$6:$P$565,15,FALSE)</f>
        <v>0</v>
      </c>
      <c r="AN240" s="63">
        <f t="shared" si="57"/>
        <v>435333</v>
      </c>
      <c r="AO240" s="58">
        <f t="shared" si="58"/>
        <v>397506</v>
      </c>
      <c r="AP240" s="58">
        <f t="shared" si="59"/>
        <v>600000</v>
      </c>
    </row>
    <row r="241" spans="1:42" hidden="1" x14ac:dyDescent="0.35">
      <c r="A241" s="64">
        <f t="shared" si="60"/>
        <v>233</v>
      </c>
      <c r="B241" s="65" t="s">
        <v>268</v>
      </c>
      <c r="C241" s="65" t="s">
        <v>269</v>
      </c>
      <c r="D241" s="66">
        <f>VLOOKUP($C241,'End Stock 2024'!$B$7:$C$1030,2,FALSE)</f>
        <v>687000</v>
      </c>
      <c r="E241" s="63">
        <f>VLOOKUP($C241,ROP200F!$C$6:$O$994,2,FALSE)</f>
        <v>156413</v>
      </c>
      <c r="F241" s="63">
        <f>VLOOKUP($C241,'ROP100'!$B$6:$P$565,4,FALSE)</f>
        <v>600000</v>
      </c>
      <c r="G241" s="63">
        <f t="shared" si="46"/>
        <v>1130587</v>
      </c>
      <c r="H241" s="63">
        <f>VLOOKUP($C241,ROP200F!$C$6:$O$994,3,FALSE)</f>
        <v>156413</v>
      </c>
      <c r="I241" s="63">
        <f>VLOOKUP($C241,'ROP100'!$B$6:$P$565,5,FALSE)</f>
        <v>0</v>
      </c>
      <c r="J241" s="63">
        <f t="shared" si="47"/>
        <v>974174</v>
      </c>
      <c r="K241" s="63">
        <f>VLOOKUP($C241,ROP200F!$C$6:$O$994,4,FALSE)</f>
        <v>177268</v>
      </c>
      <c r="L241" s="63">
        <f>VLOOKUP($C241,'ROP100'!$B$6:$P$565,6,FALSE)</f>
        <v>0</v>
      </c>
      <c r="M241" s="63">
        <f t="shared" si="48"/>
        <v>796906</v>
      </c>
      <c r="N241" s="63">
        <f>VLOOKUP($C241,ROP200F!$C$6:$O$994,5,FALSE)</f>
        <v>166841</v>
      </c>
      <c r="O241" s="63">
        <f>VLOOKUP($C241,'ROP100'!$B$6:$P$565,7,FALSE)</f>
        <v>0</v>
      </c>
      <c r="P241" s="63">
        <f t="shared" si="49"/>
        <v>630065</v>
      </c>
      <c r="Q241" s="63">
        <f>VLOOKUP($C241,ROP200F!$C$6:$O$994,6,FALSE)</f>
        <v>156413</v>
      </c>
      <c r="R241" s="63">
        <f>VLOOKUP($C241,'ROP100'!$B$6:$P$565,8,FALSE)</f>
        <v>600000</v>
      </c>
      <c r="S241" s="63">
        <f t="shared" si="50"/>
        <v>1073652</v>
      </c>
      <c r="T241" s="63">
        <f>VLOOKUP($C241,ROP200F!$C$6:$O$994,7,FALSE)</f>
        <v>166841</v>
      </c>
      <c r="U241" s="63">
        <f>VLOOKUP($C241,'ROP100'!$B$6:$P$565,9,FALSE)</f>
        <v>0</v>
      </c>
      <c r="V241" s="63">
        <f t="shared" si="51"/>
        <v>906811</v>
      </c>
      <c r="W241" s="63">
        <f>VLOOKUP($C241,ROP200F!$C$6:$O$994,8,FALSE)</f>
        <v>72993</v>
      </c>
      <c r="X241" s="63">
        <f>VLOOKUP($C241,'ROP100'!$B$6:$P$565,10,FALSE)</f>
        <v>0</v>
      </c>
      <c r="Y241" s="63">
        <f t="shared" si="52"/>
        <v>833818</v>
      </c>
      <c r="Z241" s="63">
        <f>VLOOKUP($C241,ROP200F!$C$6:$O$994,9,FALSE)</f>
        <v>177268</v>
      </c>
      <c r="AA241" s="63">
        <f>VLOOKUP($C241,'ROP100'!$B$6:$P$565,11,FALSE)</f>
        <v>0</v>
      </c>
      <c r="AB241" s="63">
        <f t="shared" si="53"/>
        <v>656550</v>
      </c>
      <c r="AC241" s="63">
        <f>VLOOKUP($C241,ROP200F!$C$6:$O$994,10,FALSE)</f>
        <v>62565</v>
      </c>
      <c r="AD241" s="63">
        <f>VLOOKUP($C241,'ROP100'!$B$6:$P$565,12,FALSE)</f>
        <v>600000</v>
      </c>
      <c r="AE241" s="63">
        <f t="shared" si="54"/>
        <v>1193985</v>
      </c>
      <c r="AF241" s="63">
        <f>VLOOKUP($C241,ROP200F!$C$6:$O$994,11,FALSE)</f>
        <v>93848</v>
      </c>
      <c r="AG241" s="63">
        <f>VLOOKUP($C241,'ROP100'!$B$6:$P$565,13,FALSE)</f>
        <v>0</v>
      </c>
      <c r="AH241" s="63">
        <f t="shared" si="55"/>
        <v>1100137</v>
      </c>
      <c r="AI241" s="63">
        <f>VLOOKUP($C241,ROP200F!$C$6:$O$994,12,FALSE)</f>
        <v>83420</v>
      </c>
      <c r="AJ241" s="63">
        <f>VLOOKUP($C241,'ROP100'!$B$6:$P$565,14,FALSE)</f>
        <v>0</v>
      </c>
      <c r="AK241" s="63">
        <f t="shared" si="56"/>
        <v>1016717</v>
      </c>
      <c r="AL241" s="63">
        <f>VLOOKUP($C241,ROP200F!$C$6:$O$994,13,FALSE)</f>
        <v>83420</v>
      </c>
      <c r="AM241" s="63">
        <f>VLOOKUP($C241,'ROP100'!$B$6:$P$565,15,FALSE)</f>
        <v>0</v>
      </c>
      <c r="AN241" s="63">
        <f t="shared" si="57"/>
        <v>933297</v>
      </c>
      <c r="AO241" s="58">
        <f t="shared" si="58"/>
        <v>1553703</v>
      </c>
      <c r="AP241" s="58">
        <f t="shared" si="59"/>
        <v>1800000</v>
      </c>
    </row>
    <row r="242" spans="1:42" hidden="1" x14ac:dyDescent="0.35">
      <c r="A242" s="64">
        <f t="shared" si="60"/>
        <v>234</v>
      </c>
      <c r="B242" s="65" t="s">
        <v>270</v>
      </c>
      <c r="C242" s="65" t="s">
        <v>271</v>
      </c>
      <c r="D242" s="66">
        <f>VLOOKUP($C242,'End Stock 2024'!$B$7:$C$1030,2,FALSE)</f>
        <v>950000</v>
      </c>
      <c r="E242" s="63">
        <f>VLOOKUP($C242,ROP200F!$C$6:$O$994,2,FALSE)</f>
        <v>300584</v>
      </c>
      <c r="F242" s="63">
        <f>VLOOKUP($C242,'ROP100'!$B$6:$P$565,4,FALSE)</f>
        <v>500000</v>
      </c>
      <c r="G242" s="63">
        <f t="shared" si="46"/>
        <v>1149416</v>
      </c>
      <c r="H242" s="63">
        <f>VLOOKUP($C242,ROP200F!$C$6:$O$994,3,FALSE)</f>
        <v>300584</v>
      </c>
      <c r="I242" s="63">
        <f>VLOOKUP($C242,'ROP100'!$B$6:$P$565,5,FALSE)</f>
        <v>500000</v>
      </c>
      <c r="J242" s="63">
        <f t="shared" si="47"/>
        <v>1348832</v>
      </c>
      <c r="K242" s="63">
        <f>VLOOKUP($C242,ROP200F!$C$6:$O$994,4,FALSE)</f>
        <v>320623</v>
      </c>
      <c r="L242" s="63">
        <f>VLOOKUP($C242,'ROP100'!$B$6:$P$565,6,FALSE)</f>
        <v>500000</v>
      </c>
      <c r="M242" s="63">
        <f t="shared" si="48"/>
        <v>1528209</v>
      </c>
      <c r="N242" s="63">
        <f>VLOOKUP($C242,ROP200F!$C$6:$O$994,5,FALSE)</f>
        <v>220428</v>
      </c>
      <c r="O242" s="63">
        <f>VLOOKUP($C242,'ROP100'!$B$6:$P$565,7,FALSE)</f>
        <v>500000</v>
      </c>
      <c r="P242" s="63">
        <f t="shared" si="49"/>
        <v>1807781</v>
      </c>
      <c r="Q242" s="63">
        <f>VLOOKUP($C242,ROP200F!$C$6:$O$994,6,FALSE)</f>
        <v>250487</v>
      </c>
      <c r="R242" s="63">
        <f>VLOOKUP($C242,'ROP100'!$B$6:$P$565,8,FALSE)</f>
        <v>500000</v>
      </c>
      <c r="S242" s="63">
        <f t="shared" si="50"/>
        <v>2057294</v>
      </c>
      <c r="T242" s="63">
        <f>VLOOKUP($C242,ROP200F!$C$6:$O$994,7,FALSE)</f>
        <v>230448</v>
      </c>
      <c r="U242" s="63">
        <f>VLOOKUP($C242,'ROP100'!$B$6:$P$565,9,FALSE)</f>
        <v>500000</v>
      </c>
      <c r="V242" s="63">
        <f t="shared" si="51"/>
        <v>2326846</v>
      </c>
      <c r="W242" s="63">
        <f>VLOOKUP($C242,ROP200F!$C$6:$O$994,8,FALSE)</f>
        <v>165321</v>
      </c>
      <c r="X242" s="63">
        <f>VLOOKUP($C242,'ROP100'!$B$6:$P$565,10,FALSE)</f>
        <v>0</v>
      </c>
      <c r="Y242" s="63">
        <f t="shared" si="52"/>
        <v>2161525</v>
      </c>
      <c r="Z242" s="63">
        <f>VLOOKUP($C242,ROP200F!$C$6:$O$994,9,FALSE)</f>
        <v>310604</v>
      </c>
      <c r="AA242" s="63">
        <f>VLOOKUP($C242,'ROP100'!$B$6:$P$565,11,FALSE)</f>
        <v>500000</v>
      </c>
      <c r="AB242" s="63">
        <f t="shared" si="53"/>
        <v>2350921</v>
      </c>
      <c r="AC242" s="63">
        <f>VLOOKUP($C242,ROP200F!$C$6:$O$994,10,FALSE)</f>
        <v>270526</v>
      </c>
      <c r="AD242" s="63">
        <f>VLOOKUP($C242,'ROP100'!$B$6:$P$565,12,FALSE)</f>
        <v>0</v>
      </c>
      <c r="AE242" s="63">
        <f t="shared" si="54"/>
        <v>2080395</v>
      </c>
      <c r="AF242" s="63">
        <f>VLOOKUP($C242,ROP200F!$C$6:$O$994,11,FALSE)</f>
        <v>170331</v>
      </c>
      <c r="AG242" s="63">
        <f>VLOOKUP($C242,'ROP100'!$B$6:$P$565,13,FALSE)</f>
        <v>500000</v>
      </c>
      <c r="AH242" s="63">
        <f t="shared" si="55"/>
        <v>2410064</v>
      </c>
      <c r="AI242" s="63">
        <f>VLOOKUP($C242,ROP200F!$C$6:$O$994,12,FALSE)</f>
        <v>140273</v>
      </c>
      <c r="AJ242" s="63">
        <f>VLOOKUP($C242,'ROP100'!$B$6:$P$565,14,FALSE)</f>
        <v>0</v>
      </c>
      <c r="AK242" s="63">
        <f t="shared" si="56"/>
        <v>2269791</v>
      </c>
      <c r="AL242" s="63">
        <f>VLOOKUP($C242,ROP200F!$C$6:$O$994,13,FALSE)</f>
        <v>180350</v>
      </c>
      <c r="AM242" s="63">
        <f>VLOOKUP($C242,'ROP100'!$B$6:$P$565,15,FALSE)</f>
        <v>0</v>
      </c>
      <c r="AN242" s="63">
        <f t="shared" si="57"/>
        <v>2089441</v>
      </c>
      <c r="AO242" s="58">
        <f t="shared" si="58"/>
        <v>2860559</v>
      </c>
      <c r="AP242" s="58">
        <f t="shared" si="59"/>
        <v>4000000</v>
      </c>
    </row>
    <row r="243" spans="1:42" hidden="1" x14ac:dyDescent="0.35">
      <c r="A243" s="64">
        <f t="shared" si="60"/>
        <v>235</v>
      </c>
      <c r="B243" s="65" t="s">
        <v>272</v>
      </c>
      <c r="C243" s="65" t="s">
        <v>273</v>
      </c>
      <c r="D243" s="66">
        <f>VLOOKUP($C243,'End Stock 2024'!$B$7:$C$1030,2,FALSE)</f>
        <v>469587</v>
      </c>
      <c r="E243" s="63">
        <f>VLOOKUP($C243,ROP200F!$C$6:$O$994,2,FALSE)</f>
        <v>272389</v>
      </c>
      <c r="F243" s="63">
        <f>VLOOKUP($C243,'ROP100'!$B$6:$P$565,4,FALSE)</f>
        <v>500000</v>
      </c>
      <c r="G243" s="63">
        <f t="shared" si="46"/>
        <v>697198</v>
      </c>
      <c r="H243" s="63">
        <f>VLOOKUP($C243,ROP200F!$C$6:$O$994,3,FALSE)</f>
        <v>302655</v>
      </c>
      <c r="I243" s="63">
        <f>VLOOKUP($C243,'ROP100'!$B$6:$P$565,5,FALSE)</f>
        <v>500000</v>
      </c>
      <c r="J243" s="63">
        <f t="shared" si="47"/>
        <v>894543</v>
      </c>
      <c r="K243" s="63">
        <f>VLOOKUP($C243,ROP200F!$C$6:$O$994,4,FALSE)</f>
        <v>302655</v>
      </c>
      <c r="L243" s="63">
        <f>VLOOKUP($C243,'ROP100'!$B$6:$P$565,6,FALSE)</f>
        <v>500000</v>
      </c>
      <c r="M243" s="63">
        <f t="shared" si="48"/>
        <v>1091888</v>
      </c>
      <c r="N243" s="63">
        <f>VLOOKUP($C243,ROP200F!$C$6:$O$994,5,FALSE)</f>
        <v>211858</v>
      </c>
      <c r="O243" s="63">
        <f>VLOOKUP($C243,'ROP100'!$B$6:$P$565,7,FALSE)</f>
        <v>500000</v>
      </c>
      <c r="P243" s="63">
        <f t="shared" si="49"/>
        <v>1380030</v>
      </c>
      <c r="Q243" s="63">
        <f>VLOOKUP($C243,ROP200F!$C$6:$O$994,6,FALSE)</f>
        <v>242124</v>
      </c>
      <c r="R243" s="63">
        <f>VLOOKUP($C243,'ROP100'!$B$6:$P$565,8,FALSE)</f>
        <v>500000</v>
      </c>
      <c r="S243" s="63">
        <f t="shared" si="50"/>
        <v>1637906</v>
      </c>
      <c r="T243" s="63">
        <f>VLOOKUP($C243,ROP200F!$C$6:$O$994,7,FALSE)</f>
        <v>257257</v>
      </c>
      <c r="U243" s="63">
        <f>VLOOKUP($C243,'ROP100'!$B$6:$P$565,9,FALSE)</f>
        <v>500000</v>
      </c>
      <c r="V243" s="63">
        <f t="shared" si="51"/>
        <v>1880649</v>
      </c>
      <c r="W243" s="63">
        <f>VLOOKUP($C243,ROP200F!$C$6:$O$994,8,FALSE)</f>
        <v>166460</v>
      </c>
      <c r="X243" s="63">
        <f>VLOOKUP($C243,'ROP100'!$B$6:$P$565,10,FALSE)</f>
        <v>0</v>
      </c>
      <c r="Y243" s="63">
        <f t="shared" si="52"/>
        <v>1714189</v>
      </c>
      <c r="Z243" s="63">
        <f>VLOOKUP($C243,ROP200F!$C$6:$O$994,9,FALSE)</f>
        <v>302655</v>
      </c>
      <c r="AA243" s="63">
        <f>VLOOKUP($C243,'ROP100'!$B$6:$P$565,11,FALSE)</f>
        <v>500000</v>
      </c>
      <c r="AB243" s="63">
        <f t="shared" si="53"/>
        <v>1911534</v>
      </c>
      <c r="AC243" s="63">
        <f>VLOOKUP($C243,ROP200F!$C$6:$O$994,10,FALSE)</f>
        <v>151327</v>
      </c>
      <c r="AD243" s="63">
        <f>VLOOKUP($C243,'ROP100'!$B$6:$P$565,12,FALSE)</f>
        <v>0</v>
      </c>
      <c r="AE243" s="63">
        <f t="shared" si="54"/>
        <v>1760207</v>
      </c>
      <c r="AF243" s="63">
        <f>VLOOKUP($C243,ROP200F!$C$6:$O$994,11,FALSE)</f>
        <v>166460</v>
      </c>
      <c r="AG243" s="63">
        <f>VLOOKUP($C243,'ROP100'!$B$6:$P$565,13,FALSE)</f>
        <v>0</v>
      </c>
      <c r="AH243" s="63">
        <f t="shared" si="55"/>
        <v>1593747</v>
      </c>
      <c r="AI243" s="63">
        <f>VLOOKUP($C243,ROP200F!$C$6:$O$994,12,FALSE)</f>
        <v>136195</v>
      </c>
      <c r="AJ243" s="63">
        <f>VLOOKUP($C243,'ROP100'!$B$6:$P$565,14,FALSE)</f>
        <v>0</v>
      </c>
      <c r="AK243" s="63">
        <f t="shared" si="56"/>
        <v>1457552</v>
      </c>
      <c r="AL243" s="63">
        <f>VLOOKUP($C243,ROP200F!$C$6:$O$994,13,FALSE)</f>
        <v>181593</v>
      </c>
      <c r="AM243" s="63">
        <f>VLOOKUP($C243,'ROP100'!$B$6:$P$565,15,FALSE)</f>
        <v>0</v>
      </c>
      <c r="AN243" s="63">
        <f t="shared" si="57"/>
        <v>1275959</v>
      </c>
      <c r="AO243" s="58">
        <f t="shared" si="58"/>
        <v>2693628</v>
      </c>
      <c r="AP243" s="58">
        <f t="shared" si="59"/>
        <v>3500000</v>
      </c>
    </row>
    <row r="244" spans="1:42" hidden="1" x14ac:dyDescent="0.35">
      <c r="A244" s="64">
        <f t="shared" si="60"/>
        <v>236</v>
      </c>
      <c r="B244" s="65" t="s">
        <v>274</v>
      </c>
      <c r="C244" s="65" t="s">
        <v>275</v>
      </c>
      <c r="D244" s="66">
        <f>VLOOKUP($C244,'End Stock 2024'!$B$7:$C$1030,2,FALSE)</f>
        <v>79977</v>
      </c>
      <c r="E244" s="63">
        <f>VLOOKUP($C244,ROP200F!$C$6:$O$994,2,FALSE)</f>
        <v>33823</v>
      </c>
      <c r="F244" s="63">
        <f>VLOOKUP($C244,'ROP100'!$B$6:$P$565,4,FALSE)</f>
        <v>300000</v>
      </c>
      <c r="G244" s="63">
        <f t="shared" si="46"/>
        <v>346154</v>
      </c>
      <c r="H244" s="63">
        <f>VLOOKUP($C244,ROP200F!$C$6:$O$994,3,FALSE)</f>
        <v>33823</v>
      </c>
      <c r="I244" s="63">
        <f>VLOOKUP($C244,'ROP100'!$B$6:$P$565,5,FALSE)</f>
        <v>0</v>
      </c>
      <c r="J244" s="63">
        <f t="shared" si="47"/>
        <v>312331</v>
      </c>
      <c r="K244" s="63">
        <f>VLOOKUP($C244,ROP200F!$C$6:$O$994,4,FALSE)</f>
        <v>16911</v>
      </c>
      <c r="L244" s="63">
        <f>VLOOKUP($C244,'ROP100'!$B$6:$P$565,6,FALSE)</f>
        <v>0</v>
      </c>
      <c r="M244" s="63">
        <f t="shared" si="48"/>
        <v>295420</v>
      </c>
      <c r="N244" s="63">
        <f>VLOOKUP($C244,ROP200F!$C$6:$O$994,5,FALSE)</f>
        <v>33823</v>
      </c>
      <c r="O244" s="63">
        <f>VLOOKUP($C244,'ROP100'!$B$6:$P$565,7,FALSE)</f>
        <v>0</v>
      </c>
      <c r="P244" s="63">
        <f t="shared" si="49"/>
        <v>261597</v>
      </c>
      <c r="Q244" s="63">
        <f>VLOOKUP($C244,ROP200F!$C$6:$O$994,6,FALSE)</f>
        <v>33823</v>
      </c>
      <c r="R244" s="63">
        <f>VLOOKUP($C244,'ROP100'!$B$6:$P$565,8,FALSE)</f>
        <v>0</v>
      </c>
      <c r="S244" s="63">
        <f t="shared" si="50"/>
        <v>227774</v>
      </c>
      <c r="T244" s="63">
        <f>VLOOKUP($C244,ROP200F!$C$6:$O$994,7,FALSE)</f>
        <v>33823</v>
      </c>
      <c r="U244" s="63">
        <f>VLOOKUP($C244,'ROP100'!$B$6:$P$565,9,FALSE)</f>
        <v>0</v>
      </c>
      <c r="V244" s="63">
        <f t="shared" si="51"/>
        <v>193951</v>
      </c>
      <c r="W244" s="63">
        <f>VLOOKUP($C244,ROP200F!$C$6:$O$994,8,FALSE)</f>
        <v>33823</v>
      </c>
      <c r="X244" s="63">
        <f>VLOOKUP($C244,'ROP100'!$B$6:$P$565,10,FALSE)</f>
        <v>200000</v>
      </c>
      <c r="Y244" s="63">
        <f t="shared" si="52"/>
        <v>360128</v>
      </c>
      <c r="Z244" s="63">
        <f>VLOOKUP($C244,ROP200F!$C$6:$O$994,9,FALSE)</f>
        <v>33823</v>
      </c>
      <c r="AA244" s="63">
        <f>VLOOKUP($C244,'ROP100'!$B$6:$P$565,11,FALSE)</f>
        <v>0</v>
      </c>
      <c r="AB244" s="63">
        <f t="shared" si="53"/>
        <v>326305</v>
      </c>
      <c r="AC244" s="63">
        <f>VLOOKUP($C244,ROP200F!$C$6:$O$994,10,FALSE)</f>
        <v>33823</v>
      </c>
      <c r="AD244" s="63">
        <f>VLOOKUP($C244,'ROP100'!$B$6:$P$565,12,FALSE)</f>
        <v>0</v>
      </c>
      <c r="AE244" s="63">
        <f t="shared" si="54"/>
        <v>292482</v>
      </c>
      <c r="AF244" s="63">
        <f>VLOOKUP($C244,ROP200F!$C$6:$O$994,11,FALSE)</f>
        <v>16911</v>
      </c>
      <c r="AG244" s="63">
        <f>VLOOKUP($C244,'ROP100'!$B$6:$P$565,13,FALSE)</f>
        <v>0</v>
      </c>
      <c r="AH244" s="63">
        <f t="shared" si="55"/>
        <v>275571</v>
      </c>
      <c r="AI244" s="63">
        <f>VLOOKUP($C244,ROP200F!$C$6:$O$994,12,FALSE)</f>
        <v>16911</v>
      </c>
      <c r="AJ244" s="63">
        <f>VLOOKUP($C244,'ROP100'!$B$6:$P$565,14,FALSE)</f>
        <v>0</v>
      </c>
      <c r="AK244" s="63">
        <f t="shared" si="56"/>
        <v>258660</v>
      </c>
      <c r="AL244" s="63">
        <f>VLOOKUP($C244,ROP200F!$C$6:$O$994,13,FALSE)</f>
        <v>16911</v>
      </c>
      <c r="AM244" s="63">
        <f>VLOOKUP($C244,'ROP100'!$B$6:$P$565,15,FALSE)</f>
        <v>0</v>
      </c>
      <c r="AN244" s="63">
        <f t="shared" si="57"/>
        <v>241749</v>
      </c>
      <c r="AO244" s="58">
        <f t="shared" si="58"/>
        <v>338228</v>
      </c>
      <c r="AP244" s="58">
        <f t="shared" si="59"/>
        <v>500000</v>
      </c>
    </row>
    <row r="245" spans="1:42" hidden="1" x14ac:dyDescent="0.35">
      <c r="A245" s="64">
        <f t="shared" si="60"/>
        <v>237</v>
      </c>
      <c r="B245" s="65" t="s">
        <v>276</v>
      </c>
      <c r="C245" s="65" t="s">
        <v>277</v>
      </c>
      <c r="D245" s="66">
        <f>VLOOKUP($C245,'End Stock 2024'!$B$7:$C$1030,2,FALSE)</f>
        <v>1927</v>
      </c>
      <c r="E245" s="63">
        <f>VLOOKUP($C245,ROP200F!$C$6:$O$994,2,FALSE)</f>
        <v>91339</v>
      </c>
      <c r="F245" s="63">
        <f>VLOOKUP($C245,'ROP100'!$B$6:$P$565,4,FALSE)</f>
        <v>500000</v>
      </c>
      <c r="G245" s="63">
        <f t="shared" si="46"/>
        <v>410588</v>
      </c>
      <c r="H245" s="63">
        <f>VLOOKUP($C245,ROP200F!$C$6:$O$994,3,FALSE)</f>
        <v>58418</v>
      </c>
      <c r="I245" s="63">
        <f>VLOOKUP($C245,'ROP100'!$B$6:$P$565,5,FALSE)</f>
        <v>0</v>
      </c>
      <c r="J245" s="63">
        <f t="shared" si="47"/>
        <v>352170</v>
      </c>
      <c r="K245" s="63">
        <f>VLOOKUP($C245,ROP200F!$C$6:$O$994,4,FALSE)</f>
        <v>37594</v>
      </c>
      <c r="L245" s="63">
        <f>VLOOKUP($C245,'ROP100'!$B$6:$P$565,6,FALSE)</f>
        <v>0</v>
      </c>
      <c r="M245" s="63">
        <f t="shared" si="48"/>
        <v>314576</v>
      </c>
      <c r="N245" s="63">
        <f>VLOOKUP($C245,ROP200F!$C$6:$O$994,5,FALSE)</f>
        <v>37594</v>
      </c>
      <c r="O245" s="63">
        <f>VLOOKUP($C245,'ROP100'!$B$6:$P$565,7,FALSE)</f>
        <v>0</v>
      </c>
      <c r="P245" s="63">
        <f t="shared" si="49"/>
        <v>276982</v>
      </c>
      <c r="Q245" s="63">
        <f>VLOOKUP($C245,ROP200F!$C$6:$O$994,6,FALSE)</f>
        <v>91339</v>
      </c>
      <c r="R245" s="63">
        <f>VLOOKUP($C245,'ROP100'!$B$6:$P$565,8,FALSE)</f>
        <v>0</v>
      </c>
      <c r="S245" s="63">
        <f t="shared" si="50"/>
        <v>185643</v>
      </c>
      <c r="T245" s="63">
        <f>VLOOKUP($C245,ROP200F!$C$6:$O$994,7,FALSE)</f>
        <v>96011</v>
      </c>
      <c r="U245" s="63">
        <f>VLOOKUP($C245,'ROP100'!$B$6:$P$565,9,FALSE)</f>
        <v>0</v>
      </c>
      <c r="V245" s="63">
        <f t="shared" si="51"/>
        <v>89632</v>
      </c>
      <c r="W245" s="63">
        <f>VLOOKUP($C245,ROP200F!$C$6:$O$994,8,FALSE)</f>
        <v>58418</v>
      </c>
      <c r="X245" s="63">
        <f>VLOOKUP($C245,'ROP100'!$B$6:$P$565,10,FALSE)</f>
        <v>300000</v>
      </c>
      <c r="Y245" s="63">
        <f t="shared" si="52"/>
        <v>331214</v>
      </c>
      <c r="Z245" s="63">
        <f>VLOOKUP($C245,ROP200F!$C$6:$O$994,9,FALSE)</f>
        <v>53746</v>
      </c>
      <c r="AA245" s="63">
        <f>VLOOKUP($C245,'ROP100'!$B$6:$P$565,11,FALSE)</f>
        <v>0</v>
      </c>
      <c r="AB245" s="63">
        <f t="shared" si="53"/>
        <v>277468</v>
      </c>
      <c r="AC245" s="63">
        <f>VLOOKUP($C245,ROP200F!$C$6:$O$994,10,FALSE)</f>
        <v>54363</v>
      </c>
      <c r="AD245" s="63">
        <f>VLOOKUP($C245,'ROP100'!$B$6:$P$565,12,FALSE)</f>
        <v>0</v>
      </c>
      <c r="AE245" s="63">
        <f t="shared" si="54"/>
        <v>223105</v>
      </c>
      <c r="AF245" s="63">
        <f>VLOOKUP($C245,ROP200F!$C$6:$O$994,11,FALSE)</f>
        <v>41648</v>
      </c>
      <c r="AG245" s="63">
        <f>VLOOKUP($C245,'ROP100'!$B$6:$P$565,13,FALSE)</f>
        <v>0</v>
      </c>
      <c r="AH245" s="63">
        <f t="shared" si="55"/>
        <v>181457</v>
      </c>
      <c r="AI245" s="63">
        <f>VLOOKUP($C245,ROP200F!$C$6:$O$994,12,FALSE)</f>
        <v>37594</v>
      </c>
      <c r="AJ245" s="63">
        <f>VLOOKUP($C245,'ROP100'!$B$6:$P$565,14,FALSE)</f>
        <v>0</v>
      </c>
      <c r="AK245" s="63">
        <f t="shared" si="56"/>
        <v>143863</v>
      </c>
      <c r="AL245" s="63">
        <f>VLOOKUP($C245,ROP200F!$C$6:$O$994,13,FALSE)</f>
        <v>16769</v>
      </c>
      <c r="AM245" s="63">
        <f>VLOOKUP($C245,'ROP100'!$B$6:$P$565,15,FALSE)</f>
        <v>0</v>
      </c>
      <c r="AN245" s="63">
        <f t="shared" si="57"/>
        <v>127094</v>
      </c>
      <c r="AO245" s="58">
        <f t="shared" si="58"/>
        <v>674833</v>
      </c>
      <c r="AP245" s="58">
        <f t="shared" si="59"/>
        <v>800000</v>
      </c>
    </row>
    <row r="246" spans="1:42" hidden="1" x14ac:dyDescent="0.35">
      <c r="A246" s="64">
        <f t="shared" si="60"/>
        <v>238</v>
      </c>
      <c r="B246" s="65" t="s">
        <v>278</v>
      </c>
      <c r="C246" s="65" t="s">
        <v>279</v>
      </c>
      <c r="D246" s="66">
        <f>VLOOKUP($C246,'End Stock 2024'!$B$7:$C$1030,2,FALSE)</f>
        <v>72295</v>
      </c>
      <c r="E246" s="63">
        <f>VLOOKUP($C246,ROP200F!$C$6:$O$994,2,FALSE)</f>
        <v>49884</v>
      </c>
      <c r="F246" s="63">
        <f>VLOOKUP($C246,'ROP100'!$B$6:$P$565,4,FALSE)</f>
        <v>300000</v>
      </c>
      <c r="G246" s="63">
        <f t="shared" si="46"/>
        <v>322411</v>
      </c>
      <c r="H246" s="63">
        <f>VLOOKUP($C246,ROP200F!$C$6:$O$994,3,FALSE)</f>
        <v>33758</v>
      </c>
      <c r="I246" s="63">
        <f>VLOOKUP($C246,'ROP100'!$B$6:$P$565,5,FALSE)</f>
        <v>0</v>
      </c>
      <c r="J246" s="63">
        <f t="shared" si="47"/>
        <v>288653</v>
      </c>
      <c r="K246" s="63">
        <f>VLOOKUP($C246,ROP200F!$C$6:$O$994,4,FALSE)</f>
        <v>16879</v>
      </c>
      <c r="L246" s="63">
        <f>VLOOKUP($C246,'ROP100'!$B$6:$P$565,6,FALSE)</f>
        <v>0</v>
      </c>
      <c r="M246" s="63">
        <f t="shared" si="48"/>
        <v>271774</v>
      </c>
      <c r="N246" s="63">
        <f>VLOOKUP($C246,ROP200F!$C$6:$O$994,5,FALSE)</f>
        <v>33758</v>
      </c>
      <c r="O246" s="63">
        <f>VLOOKUP($C246,'ROP100'!$B$6:$P$565,7,FALSE)</f>
        <v>0</v>
      </c>
      <c r="P246" s="63">
        <f t="shared" si="49"/>
        <v>238016</v>
      </c>
      <c r="Q246" s="63">
        <f>VLOOKUP($C246,ROP200F!$C$6:$O$994,6,FALSE)</f>
        <v>49884</v>
      </c>
      <c r="R246" s="63">
        <f>VLOOKUP($C246,'ROP100'!$B$6:$P$565,8,FALSE)</f>
        <v>0</v>
      </c>
      <c r="S246" s="63">
        <f t="shared" si="50"/>
        <v>188132</v>
      </c>
      <c r="T246" s="63">
        <f>VLOOKUP($C246,ROP200F!$C$6:$O$994,7,FALSE)</f>
        <v>33758</v>
      </c>
      <c r="U246" s="63">
        <f>VLOOKUP($C246,'ROP100'!$B$6:$P$565,9,FALSE)</f>
        <v>200000</v>
      </c>
      <c r="V246" s="63">
        <f t="shared" si="51"/>
        <v>354374</v>
      </c>
      <c r="W246" s="63">
        <f>VLOOKUP($C246,ROP200F!$C$6:$O$994,8,FALSE)</f>
        <v>33758</v>
      </c>
      <c r="X246" s="63">
        <f>VLOOKUP($C246,'ROP100'!$B$6:$P$565,10,FALSE)</f>
        <v>0</v>
      </c>
      <c r="Y246" s="63">
        <f t="shared" si="52"/>
        <v>320616</v>
      </c>
      <c r="Z246" s="63">
        <f>VLOOKUP($C246,ROP200F!$C$6:$O$994,9,FALSE)</f>
        <v>49884</v>
      </c>
      <c r="AA246" s="63">
        <f>VLOOKUP($C246,'ROP100'!$B$6:$P$565,11,FALSE)</f>
        <v>0</v>
      </c>
      <c r="AB246" s="63">
        <f t="shared" si="53"/>
        <v>270732</v>
      </c>
      <c r="AC246" s="63">
        <f>VLOOKUP($C246,ROP200F!$C$6:$O$994,10,FALSE)</f>
        <v>33758</v>
      </c>
      <c r="AD246" s="63">
        <f>VLOOKUP($C246,'ROP100'!$B$6:$P$565,12,FALSE)</f>
        <v>0</v>
      </c>
      <c r="AE246" s="63">
        <f t="shared" si="54"/>
        <v>236974</v>
      </c>
      <c r="AF246" s="63">
        <f>VLOOKUP($C246,ROP200F!$C$6:$O$994,11,FALSE)</f>
        <v>16879</v>
      </c>
      <c r="AG246" s="63">
        <f>VLOOKUP($C246,'ROP100'!$B$6:$P$565,13,FALSE)</f>
        <v>0</v>
      </c>
      <c r="AH246" s="63">
        <f t="shared" si="55"/>
        <v>220095</v>
      </c>
      <c r="AI246" s="63">
        <f>VLOOKUP($C246,ROP200F!$C$6:$O$994,12,FALSE)</f>
        <v>16879</v>
      </c>
      <c r="AJ246" s="63">
        <f>VLOOKUP($C246,'ROP100'!$B$6:$P$565,14,FALSE)</f>
        <v>0</v>
      </c>
      <c r="AK246" s="63">
        <f t="shared" si="56"/>
        <v>203216</v>
      </c>
      <c r="AL246" s="63">
        <f>VLOOKUP($C246,ROP200F!$C$6:$O$994,13,FALSE)</f>
        <v>16879</v>
      </c>
      <c r="AM246" s="63">
        <f>VLOOKUP($C246,'ROP100'!$B$6:$P$565,15,FALSE)</f>
        <v>0</v>
      </c>
      <c r="AN246" s="63">
        <f t="shared" si="57"/>
        <v>186337</v>
      </c>
      <c r="AO246" s="58">
        <f t="shared" si="58"/>
        <v>385958</v>
      </c>
      <c r="AP246" s="58">
        <f t="shared" si="59"/>
        <v>500000</v>
      </c>
    </row>
    <row r="247" spans="1:42" hidden="1" x14ac:dyDescent="0.35">
      <c r="A247" s="64">
        <f t="shared" si="60"/>
        <v>239</v>
      </c>
      <c r="B247" s="65" t="s">
        <v>280</v>
      </c>
      <c r="C247" s="65" t="s">
        <v>281</v>
      </c>
      <c r="D247" s="66">
        <f>VLOOKUP($C247,'End Stock 2024'!$B$7:$C$1030,2,FALSE)</f>
        <v>50889</v>
      </c>
      <c r="E247" s="63">
        <f>VLOOKUP($C247,ROP200F!$C$6:$O$994,2,FALSE)</f>
        <v>33600</v>
      </c>
      <c r="F247" s="63">
        <f>VLOOKUP($C247,'ROP100'!$B$6:$P$565,4,FALSE)</f>
        <v>200000</v>
      </c>
      <c r="G247" s="63">
        <f t="shared" si="46"/>
        <v>217289</v>
      </c>
      <c r="H247" s="63">
        <f>VLOOKUP($C247,ROP200F!$C$6:$O$994,3,FALSE)</f>
        <v>16800</v>
      </c>
      <c r="I247" s="63">
        <f>VLOOKUP($C247,'ROP100'!$B$6:$P$565,5,FALSE)</f>
        <v>0</v>
      </c>
      <c r="J247" s="63">
        <f t="shared" si="47"/>
        <v>200489</v>
      </c>
      <c r="K247" s="63">
        <f>VLOOKUP($C247,ROP200F!$C$6:$O$994,4,FALSE)</f>
        <v>16800</v>
      </c>
      <c r="L247" s="63">
        <f>VLOOKUP($C247,'ROP100'!$B$6:$P$565,6,FALSE)</f>
        <v>0</v>
      </c>
      <c r="M247" s="63">
        <f t="shared" si="48"/>
        <v>183689</v>
      </c>
      <c r="N247" s="63">
        <f>VLOOKUP($C247,ROP200F!$C$6:$O$994,5,FALSE)</f>
        <v>16800</v>
      </c>
      <c r="O247" s="63">
        <f>VLOOKUP($C247,'ROP100'!$B$6:$P$565,7,FALSE)</f>
        <v>0</v>
      </c>
      <c r="P247" s="63">
        <f t="shared" si="49"/>
        <v>166889</v>
      </c>
      <c r="Q247" s="63">
        <f>VLOOKUP($C247,ROP200F!$C$6:$O$994,6,FALSE)</f>
        <v>33600</v>
      </c>
      <c r="R247" s="63">
        <f>VLOOKUP($C247,'ROP100'!$B$6:$P$565,8,FALSE)</f>
        <v>0</v>
      </c>
      <c r="S247" s="63">
        <f t="shared" si="50"/>
        <v>133289</v>
      </c>
      <c r="T247" s="63">
        <f>VLOOKUP($C247,ROP200F!$C$6:$O$994,7,FALSE)</f>
        <v>33600</v>
      </c>
      <c r="U247" s="63">
        <f>VLOOKUP($C247,'ROP100'!$B$6:$P$565,9,FALSE)</f>
        <v>0</v>
      </c>
      <c r="V247" s="63">
        <f t="shared" si="51"/>
        <v>99689</v>
      </c>
      <c r="W247" s="63">
        <f>VLOOKUP($C247,ROP200F!$C$6:$O$994,8,FALSE)</f>
        <v>16800</v>
      </c>
      <c r="X247" s="63">
        <f>VLOOKUP($C247,'ROP100'!$B$6:$P$565,10,FALSE)</f>
        <v>100000</v>
      </c>
      <c r="Y247" s="63">
        <f t="shared" si="52"/>
        <v>182889</v>
      </c>
      <c r="Z247" s="63">
        <f>VLOOKUP($C247,ROP200F!$C$6:$O$994,9,FALSE)</f>
        <v>16800</v>
      </c>
      <c r="AA247" s="63">
        <f>VLOOKUP($C247,'ROP100'!$B$6:$P$565,11,FALSE)</f>
        <v>0</v>
      </c>
      <c r="AB247" s="63">
        <f t="shared" si="53"/>
        <v>166089</v>
      </c>
      <c r="AC247" s="63">
        <f>VLOOKUP($C247,ROP200F!$C$6:$O$994,10,FALSE)</f>
        <v>33600</v>
      </c>
      <c r="AD247" s="63">
        <f>VLOOKUP($C247,'ROP100'!$B$6:$P$565,12,FALSE)</f>
        <v>0</v>
      </c>
      <c r="AE247" s="63">
        <f t="shared" si="54"/>
        <v>132489</v>
      </c>
      <c r="AF247" s="63">
        <f>VLOOKUP($C247,ROP200F!$C$6:$O$994,11,FALSE)</f>
        <v>0</v>
      </c>
      <c r="AG247" s="63">
        <f>VLOOKUP($C247,'ROP100'!$B$6:$P$565,13,FALSE)</f>
        <v>0</v>
      </c>
      <c r="AH247" s="63">
        <f t="shared" si="55"/>
        <v>132489</v>
      </c>
      <c r="AI247" s="63">
        <f>VLOOKUP($C247,ROP200F!$C$6:$O$994,12,FALSE)</f>
        <v>16800</v>
      </c>
      <c r="AJ247" s="63">
        <f>VLOOKUP($C247,'ROP100'!$B$6:$P$565,14,FALSE)</f>
        <v>0</v>
      </c>
      <c r="AK247" s="63">
        <f t="shared" si="56"/>
        <v>115689</v>
      </c>
      <c r="AL247" s="63">
        <f>VLOOKUP($C247,ROP200F!$C$6:$O$994,13,FALSE)</f>
        <v>16800</v>
      </c>
      <c r="AM247" s="63">
        <f>VLOOKUP($C247,'ROP100'!$B$6:$P$565,15,FALSE)</f>
        <v>0</v>
      </c>
      <c r="AN247" s="63">
        <f t="shared" si="57"/>
        <v>98889</v>
      </c>
      <c r="AO247" s="58">
        <f t="shared" si="58"/>
        <v>252000</v>
      </c>
      <c r="AP247" s="58">
        <f t="shared" si="59"/>
        <v>300000</v>
      </c>
    </row>
    <row r="248" spans="1:42" hidden="1" x14ac:dyDescent="0.35">
      <c r="A248" s="64">
        <f t="shared" si="60"/>
        <v>240</v>
      </c>
      <c r="B248" s="65" t="s">
        <v>282</v>
      </c>
      <c r="C248" s="65" t="s">
        <v>283</v>
      </c>
      <c r="D248" s="66">
        <f>VLOOKUP($C248,'End Stock 2024'!$B$7:$C$1030,2,FALSE)</f>
        <v>250000</v>
      </c>
      <c r="E248" s="63">
        <f>VLOOKUP($C248,ROP200F!$C$6:$O$994,2,FALSE)</f>
        <v>61627</v>
      </c>
      <c r="F248" s="63">
        <f>VLOOKUP($C248,'ROP100'!$B$6:$P$565,4,FALSE)</f>
        <v>600000</v>
      </c>
      <c r="G248" s="63">
        <f t="shared" si="46"/>
        <v>788373</v>
      </c>
      <c r="H248" s="63">
        <f>VLOOKUP($C248,ROP200F!$C$6:$O$994,3,FALSE)</f>
        <v>61627</v>
      </c>
      <c r="I248" s="63">
        <f>VLOOKUP($C248,'ROP100'!$B$6:$P$565,5,FALSE)</f>
        <v>0</v>
      </c>
      <c r="J248" s="63">
        <f t="shared" si="47"/>
        <v>726746</v>
      </c>
      <c r="K248" s="63">
        <f>VLOOKUP($C248,ROP200F!$C$6:$O$994,4,FALSE)</f>
        <v>37821</v>
      </c>
      <c r="L248" s="63">
        <f>VLOOKUP($C248,'ROP100'!$B$6:$P$565,6,FALSE)</f>
        <v>0</v>
      </c>
      <c r="M248" s="63">
        <f t="shared" si="48"/>
        <v>688925</v>
      </c>
      <c r="N248" s="63">
        <f>VLOOKUP($C248,ROP200F!$C$6:$O$994,5,FALSE)</f>
        <v>37821</v>
      </c>
      <c r="O248" s="63">
        <f>VLOOKUP($C248,'ROP100'!$B$6:$P$565,7,FALSE)</f>
        <v>0</v>
      </c>
      <c r="P248" s="63">
        <f t="shared" si="49"/>
        <v>651104</v>
      </c>
      <c r="Q248" s="63">
        <f>VLOOKUP($C248,ROP200F!$C$6:$O$994,6,FALSE)</f>
        <v>76642</v>
      </c>
      <c r="R248" s="63">
        <f>VLOOKUP($C248,'ROP100'!$B$6:$P$565,8,FALSE)</f>
        <v>0</v>
      </c>
      <c r="S248" s="63">
        <f t="shared" si="50"/>
        <v>574462</v>
      </c>
      <c r="T248" s="63">
        <f>VLOOKUP($C248,ROP200F!$C$6:$O$994,7,FALSE)</f>
        <v>97446</v>
      </c>
      <c r="U248" s="63">
        <f>VLOOKUP($C248,'ROP100'!$B$6:$P$565,9,FALSE)</f>
        <v>0</v>
      </c>
      <c r="V248" s="63">
        <f t="shared" si="51"/>
        <v>477016</v>
      </c>
      <c r="W248" s="63">
        <f>VLOOKUP($C248,ROP200F!$C$6:$O$994,8,FALSE)</f>
        <v>58624</v>
      </c>
      <c r="X248" s="63">
        <f>VLOOKUP($C248,'ROP100'!$B$6:$P$565,10,FALSE)</f>
        <v>0</v>
      </c>
      <c r="Y248" s="63">
        <f t="shared" si="52"/>
        <v>418392</v>
      </c>
      <c r="Z248" s="63">
        <f>VLOOKUP($C248,ROP200F!$C$6:$O$994,9,FALSE)</f>
        <v>37821</v>
      </c>
      <c r="AA248" s="63">
        <f>VLOOKUP($C248,'ROP100'!$B$6:$P$565,11,FALSE)</f>
        <v>0</v>
      </c>
      <c r="AB248" s="63">
        <f t="shared" si="53"/>
        <v>380571</v>
      </c>
      <c r="AC248" s="63">
        <f>VLOOKUP($C248,ROP200F!$C$6:$O$994,10,FALSE)</f>
        <v>55839</v>
      </c>
      <c r="AD248" s="63">
        <f>VLOOKUP($C248,'ROP100'!$B$6:$P$565,12,FALSE)</f>
        <v>0</v>
      </c>
      <c r="AE248" s="63">
        <f t="shared" si="54"/>
        <v>324732</v>
      </c>
      <c r="AF248" s="63">
        <f>VLOOKUP($C248,ROP200F!$C$6:$O$994,11,FALSE)</f>
        <v>41607</v>
      </c>
      <c r="AG248" s="63">
        <f>VLOOKUP($C248,'ROP100'!$B$6:$P$565,13,FALSE)</f>
        <v>0</v>
      </c>
      <c r="AH248" s="63">
        <f t="shared" si="55"/>
        <v>283125</v>
      </c>
      <c r="AI248" s="63">
        <f>VLOOKUP($C248,ROP200F!$C$6:$O$994,12,FALSE)</f>
        <v>37821</v>
      </c>
      <c r="AJ248" s="63">
        <f>VLOOKUP($C248,'ROP100'!$B$6:$P$565,14,FALSE)</f>
        <v>0</v>
      </c>
      <c r="AK248" s="63">
        <f t="shared" si="56"/>
        <v>245304</v>
      </c>
      <c r="AL248" s="63">
        <f>VLOOKUP($C248,ROP200F!$C$6:$O$994,13,FALSE)</f>
        <v>17017</v>
      </c>
      <c r="AM248" s="63">
        <f>VLOOKUP($C248,'ROP100'!$B$6:$P$565,15,FALSE)</f>
        <v>600000</v>
      </c>
      <c r="AN248" s="63">
        <f t="shared" si="57"/>
        <v>828287</v>
      </c>
      <c r="AO248" s="58">
        <f t="shared" si="58"/>
        <v>621713</v>
      </c>
      <c r="AP248" s="58">
        <f t="shared" si="59"/>
        <v>1200000</v>
      </c>
    </row>
    <row r="249" spans="1:42" hidden="1" x14ac:dyDescent="0.35">
      <c r="A249" s="64">
        <f t="shared" si="60"/>
        <v>241</v>
      </c>
      <c r="B249" s="65" t="s">
        <v>284</v>
      </c>
      <c r="C249" s="65" t="s">
        <v>285</v>
      </c>
      <c r="D249" s="66">
        <f>VLOOKUP($C249,'End Stock 2024'!$B$7:$C$1030,2,FALSE)</f>
        <v>1042122</v>
      </c>
      <c r="E249" s="63">
        <f>VLOOKUP($C249,ROP200F!$C$6:$O$994,2,FALSE)</f>
        <v>396937</v>
      </c>
      <c r="F249" s="63">
        <f>VLOOKUP($C249,'ROP100'!$B$6:$P$565,4,FALSE)</f>
        <v>800000</v>
      </c>
      <c r="G249" s="63">
        <f t="shared" si="46"/>
        <v>1445185</v>
      </c>
      <c r="H249" s="63">
        <f>VLOOKUP($C249,ROP200F!$C$6:$O$994,3,FALSE)</f>
        <v>394425</v>
      </c>
      <c r="I249" s="63">
        <f>VLOOKUP($C249,'ROP100'!$B$6:$P$565,5,FALSE)</f>
        <v>0</v>
      </c>
      <c r="J249" s="63">
        <f t="shared" si="47"/>
        <v>1050760</v>
      </c>
      <c r="K249" s="63">
        <f>VLOOKUP($C249,ROP200F!$C$6:$O$994,4,FALSE)</f>
        <v>356865</v>
      </c>
      <c r="L249" s="63">
        <f>VLOOKUP($C249,'ROP100'!$B$6:$P$565,6,FALSE)</f>
        <v>800000</v>
      </c>
      <c r="M249" s="63">
        <f t="shared" si="48"/>
        <v>1493895</v>
      </c>
      <c r="N249" s="63">
        <f>VLOOKUP($C249,ROP200F!$C$6:$O$994,5,FALSE)</f>
        <v>282825</v>
      </c>
      <c r="O249" s="63">
        <f>VLOOKUP($C249,'ROP100'!$B$6:$P$565,7,FALSE)</f>
        <v>0</v>
      </c>
      <c r="P249" s="63">
        <f t="shared" si="49"/>
        <v>1211070</v>
      </c>
      <c r="Q249" s="63">
        <f>VLOOKUP($C249,ROP200F!$C$6:$O$994,6,FALSE)</f>
        <v>366671</v>
      </c>
      <c r="R249" s="63">
        <f>VLOOKUP($C249,'ROP100'!$B$6:$P$565,8,FALSE)</f>
        <v>800000</v>
      </c>
      <c r="S249" s="63">
        <f t="shared" si="50"/>
        <v>1644399</v>
      </c>
      <c r="T249" s="63">
        <f>VLOOKUP($C249,ROP200F!$C$6:$O$994,7,FALSE)</f>
        <v>386481</v>
      </c>
      <c r="U249" s="63">
        <f>VLOOKUP($C249,'ROP100'!$B$6:$P$565,9,FALSE)</f>
        <v>0</v>
      </c>
      <c r="V249" s="63">
        <f t="shared" si="51"/>
        <v>1257918</v>
      </c>
      <c r="W249" s="63">
        <f>VLOOKUP($C249,ROP200F!$C$6:$O$994,8,FALSE)</f>
        <v>258230</v>
      </c>
      <c r="X249" s="63">
        <f>VLOOKUP($C249,'ROP100'!$B$6:$P$565,10,FALSE)</f>
        <v>800000</v>
      </c>
      <c r="Y249" s="63">
        <f t="shared" si="52"/>
        <v>1799688</v>
      </c>
      <c r="Z249" s="63">
        <f>VLOOKUP($C249,ROP200F!$C$6:$O$994,9,FALSE)</f>
        <v>389747</v>
      </c>
      <c r="AA249" s="63">
        <f>VLOOKUP($C249,'ROP100'!$B$6:$P$565,11,FALSE)</f>
        <v>0</v>
      </c>
      <c r="AB249" s="63">
        <f t="shared" si="53"/>
        <v>1409941</v>
      </c>
      <c r="AC249" s="63">
        <f>VLOOKUP($C249,ROP200F!$C$6:$O$994,10,FALSE)</f>
        <v>238945</v>
      </c>
      <c r="AD249" s="63">
        <f>VLOOKUP($C249,'ROP100'!$B$6:$P$565,12,FALSE)</f>
        <v>800000</v>
      </c>
      <c r="AE249" s="63">
        <f t="shared" si="54"/>
        <v>1970996</v>
      </c>
      <c r="AF249" s="63">
        <f>VLOOKUP($C249,ROP200F!$C$6:$O$994,11,FALSE)</f>
        <v>224823</v>
      </c>
      <c r="AG249" s="63">
        <f>VLOOKUP($C249,'ROP100'!$B$6:$P$565,13,FALSE)</f>
        <v>0</v>
      </c>
      <c r="AH249" s="63">
        <f t="shared" si="55"/>
        <v>1746173</v>
      </c>
      <c r="AI249" s="63">
        <f>VLOOKUP($C249,ROP200F!$C$6:$O$994,12,FALSE)</f>
        <v>190405</v>
      </c>
      <c r="AJ249" s="63">
        <f>VLOOKUP($C249,'ROP100'!$B$6:$P$565,14,FALSE)</f>
        <v>0</v>
      </c>
      <c r="AK249" s="63">
        <f t="shared" si="56"/>
        <v>1555768</v>
      </c>
      <c r="AL249" s="63">
        <f>VLOOKUP($C249,ROP200F!$C$6:$O$994,13,FALSE)</f>
        <v>215000</v>
      </c>
      <c r="AM249" s="63">
        <f>VLOOKUP($C249,'ROP100'!$B$6:$P$565,15,FALSE)</f>
        <v>500000</v>
      </c>
      <c r="AN249" s="63">
        <f t="shared" si="57"/>
        <v>1840768</v>
      </c>
      <c r="AO249" s="58">
        <f t="shared" si="58"/>
        <v>3701354</v>
      </c>
      <c r="AP249" s="58">
        <f t="shared" si="59"/>
        <v>4500000</v>
      </c>
    </row>
    <row r="250" spans="1:42" s="80" customFormat="1" hidden="1" x14ac:dyDescent="0.35">
      <c r="A250" s="64">
        <f t="shared" si="60"/>
        <v>242</v>
      </c>
      <c r="B250" s="65" t="s">
        <v>286</v>
      </c>
      <c r="C250" s="65" t="s">
        <v>287</v>
      </c>
      <c r="D250" s="66">
        <f>VLOOKUP($C250,'End Stock 2024'!$B$7:$C$1030,2,FALSE)</f>
        <v>466558</v>
      </c>
      <c r="E250" s="63">
        <f>VLOOKUP($C250,ROP200F!$C$6:$O$994,2,FALSE)</f>
        <v>156734</v>
      </c>
      <c r="F250" s="63">
        <f>VLOOKUP($C250,'ROP100'!$B$6:$P$565,4,FALSE)</f>
        <v>240000</v>
      </c>
      <c r="G250" s="63">
        <f t="shared" si="46"/>
        <v>549824</v>
      </c>
      <c r="H250" s="63">
        <f>VLOOKUP($C250,ROP200F!$C$6:$O$994,3,FALSE)</f>
        <v>156734</v>
      </c>
      <c r="I250" s="63">
        <f>VLOOKUP($C250,'ROP100'!$B$6:$P$565,5,FALSE)</f>
        <v>240000</v>
      </c>
      <c r="J250" s="63">
        <f t="shared" si="47"/>
        <v>633090</v>
      </c>
      <c r="K250" s="63">
        <f>VLOOKUP($C250,ROP200F!$C$6:$O$994,4,FALSE)</f>
        <v>177631</v>
      </c>
      <c r="L250" s="63">
        <f>VLOOKUP($C250,'ROP100'!$B$6:$P$565,6,FALSE)</f>
        <v>240000</v>
      </c>
      <c r="M250" s="63">
        <f t="shared" si="48"/>
        <v>695459</v>
      </c>
      <c r="N250" s="63">
        <f>VLOOKUP($C250,ROP200F!$C$6:$O$994,5,FALSE)</f>
        <v>167182</v>
      </c>
      <c r="O250" s="63">
        <f>VLOOKUP($C250,'ROP100'!$B$6:$P$565,7,FALSE)</f>
        <v>240000</v>
      </c>
      <c r="P250" s="63">
        <f t="shared" si="49"/>
        <v>768277</v>
      </c>
      <c r="Q250" s="63">
        <f>VLOOKUP($C250,ROP200F!$C$6:$O$994,6,FALSE)</f>
        <v>156734</v>
      </c>
      <c r="R250" s="63">
        <f>VLOOKUP($C250,'ROP100'!$B$6:$P$565,8,FALSE)</f>
        <v>240000</v>
      </c>
      <c r="S250" s="63">
        <f t="shared" si="50"/>
        <v>851543</v>
      </c>
      <c r="T250" s="63">
        <f>VLOOKUP($C250,ROP200F!$C$6:$O$994,7,FALSE)</f>
        <v>167182</v>
      </c>
      <c r="U250" s="63">
        <f>VLOOKUP($C250,'ROP100'!$B$6:$P$565,9,FALSE)</f>
        <v>240000</v>
      </c>
      <c r="V250" s="63">
        <f t="shared" si="51"/>
        <v>924361</v>
      </c>
      <c r="W250" s="63">
        <f>VLOOKUP($C250,ROP200F!$C$6:$O$994,8,FALSE)</f>
        <v>73142</v>
      </c>
      <c r="X250" s="63">
        <f>VLOOKUP($C250,'ROP100'!$B$6:$P$565,10,FALSE)</f>
        <v>240000</v>
      </c>
      <c r="Y250" s="63">
        <f t="shared" si="52"/>
        <v>1091219</v>
      </c>
      <c r="Z250" s="63">
        <f>VLOOKUP($C250,ROP200F!$C$6:$O$994,9,FALSE)</f>
        <v>177631</v>
      </c>
      <c r="AA250" s="63">
        <f>VLOOKUP($C250,'ROP100'!$B$6:$P$565,11,FALSE)</f>
        <v>240000</v>
      </c>
      <c r="AB250" s="63">
        <f t="shared" si="53"/>
        <v>1153588</v>
      </c>
      <c r="AC250" s="63">
        <f>VLOOKUP($C250,ROP200F!$C$6:$O$994,10,FALSE)</f>
        <v>62693</v>
      </c>
      <c r="AD250" s="63">
        <f>VLOOKUP($C250,'ROP100'!$B$6:$P$565,12,FALSE)</f>
        <v>0</v>
      </c>
      <c r="AE250" s="63">
        <f t="shared" si="54"/>
        <v>1090895</v>
      </c>
      <c r="AF250" s="63">
        <f>VLOOKUP($C250,ROP200F!$C$6:$O$994,11,FALSE)</f>
        <v>94040</v>
      </c>
      <c r="AG250" s="63">
        <f>VLOOKUP($C250,'ROP100'!$B$6:$P$565,13,FALSE)</f>
        <v>240000</v>
      </c>
      <c r="AH250" s="63">
        <f t="shared" si="55"/>
        <v>1236855</v>
      </c>
      <c r="AI250" s="63">
        <f>VLOOKUP($C250,ROP200F!$C$6:$O$994,12,FALSE)</f>
        <v>83591</v>
      </c>
      <c r="AJ250" s="63">
        <f>VLOOKUP($C250,'ROP100'!$B$6:$P$565,14,FALSE)</f>
        <v>0</v>
      </c>
      <c r="AK250" s="63">
        <f t="shared" si="56"/>
        <v>1153264</v>
      </c>
      <c r="AL250" s="63">
        <f>VLOOKUP($C250,ROP200F!$C$6:$O$994,13,FALSE)</f>
        <v>83591</v>
      </c>
      <c r="AM250" s="63">
        <f>VLOOKUP($C250,'ROP100'!$B$6:$P$565,15,FALSE)</f>
        <v>0</v>
      </c>
      <c r="AN250" s="63">
        <f t="shared" si="57"/>
        <v>1069673</v>
      </c>
      <c r="AO250" s="58">
        <f t="shared" si="58"/>
        <v>1556885</v>
      </c>
      <c r="AP250" s="58">
        <f t="shared" si="59"/>
        <v>2160000</v>
      </c>
    </row>
    <row r="251" spans="1:42" hidden="1" x14ac:dyDescent="0.35">
      <c r="A251" s="64">
        <f t="shared" si="60"/>
        <v>243</v>
      </c>
      <c r="B251" s="65" t="s">
        <v>288</v>
      </c>
      <c r="C251" s="65" t="s">
        <v>289</v>
      </c>
      <c r="D251" s="66">
        <f>VLOOKUP($C251,'End Stock 2024'!$B$7:$C$1030,2,FALSE)</f>
        <v>1092000</v>
      </c>
      <c r="E251" s="63">
        <f>VLOOKUP($C251,ROP200F!$C$6:$O$994,2,FALSE)</f>
        <v>300584</v>
      </c>
      <c r="F251" s="63">
        <f>VLOOKUP($C251,'ROP100'!$B$6:$P$565,4,FALSE)</f>
        <v>510000</v>
      </c>
      <c r="G251" s="63">
        <f t="shared" si="46"/>
        <v>1301416</v>
      </c>
      <c r="H251" s="63">
        <f>VLOOKUP($C251,ROP200F!$C$6:$O$994,3,FALSE)</f>
        <v>300584</v>
      </c>
      <c r="I251" s="63">
        <f>VLOOKUP($C251,'ROP100'!$B$6:$P$565,5,FALSE)</f>
        <v>510000</v>
      </c>
      <c r="J251" s="63">
        <f t="shared" si="47"/>
        <v>1510832</v>
      </c>
      <c r="K251" s="63">
        <f>VLOOKUP($C251,ROP200F!$C$6:$O$994,4,FALSE)</f>
        <v>320623</v>
      </c>
      <c r="L251" s="63">
        <f>VLOOKUP($C251,'ROP100'!$B$6:$P$565,6,FALSE)</f>
        <v>510000</v>
      </c>
      <c r="M251" s="63">
        <f t="shared" si="48"/>
        <v>1700209</v>
      </c>
      <c r="N251" s="63">
        <f>VLOOKUP($C251,ROP200F!$C$6:$O$994,5,FALSE)</f>
        <v>220428</v>
      </c>
      <c r="O251" s="63">
        <f>VLOOKUP($C251,'ROP100'!$B$6:$P$565,7,FALSE)</f>
        <v>0</v>
      </c>
      <c r="P251" s="63">
        <f t="shared" si="49"/>
        <v>1479781</v>
      </c>
      <c r="Q251" s="63">
        <f>VLOOKUP($C251,ROP200F!$C$6:$O$994,6,FALSE)</f>
        <v>250487</v>
      </c>
      <c r="R251" s="63">
        <f>VLOOKUP($C251,'ROP100'!$B$6:$P$565,8,FALSE)</f>
        <v>510000</v>
      </c>
      <c r="S251" s="63">
        <f t="shared" si="50"/>
        <v>1739294</v>
      </c>
      <c r="T251" s="63">
        <f>VLOOKUP($C251,ROP200F!$C$6:$O$994,7,FALSE)</f>
        <v>230448</v>
      </c>
      <c r="U251" s="63">
        <f>VLOOKUP($C251,'ROP100'!$B$6:$P$565,9,FALSE)</f>
        <v>0</v>
      </c>
      <c r="V251" s="63">
        <f t="shared" si="51"/>
        <v>1508846</v>
      </c>
      <c r="W251" s="63">
        <f>VLOOKUP($C251,ROP200F!$C$6:$O$994,8,FALSE)</f>
        <v>165321</v>
      </c>
      <c r="X251" s="63">
        <f>VLOOKUP($C251,'ROP100'!$B$6:$P$565,10,FALSE)</f>
        <v>510000</v>
      </c>
      <c r="Y251" s="63">
        <f t="shared" si="52"/>
        <v>1853525</v>
      </c>
      <c r="Z251" s="63">
        <f>VLOOKUP($C251,ROP200F!$C$6:$O$994,9,FALSE)</f>
        <v>310604</v>
      </c>
      <c r="AA251" s="63">
        <f>VLOOKUP($C251,'ROP100'!$B$6:$P$565,11,FALSE)</f>
        <v>0</v>
      </c>
      <c r="AB251" s="63">
        <f t="shared" si="53"/>
        <v>1542921</v>
      </c>
      <c r="AC251" s="63">
        <f>VLOOKUP($C251,ROP200F!$C$6:$O$994,10,FALSE)</f>
        <v>270526</v>
      </c>
      <c r="AD251" s="63">
        <f>VLOOKUP($C251,'ROP100'!$B$6:$P$565,12,FALSE)</f>
        <v>0</v>
      </c>
      <c r="AE251" s="63">
        <f t="shared" si="54"/>
        <v>1272395</v>
      </c>
      <c r="AF251" s="63">
        <f>VLOOKUP($C251,ROP200F!$C$6:$O$994,11,FALSE)</f>
        <v>170331</v>
      </c>
      <c r="AG251" s="63">
        <f>VLOOKUP($C251,'ROP100'!$B$6:$P$565,13,FALSE)</f>
        <v>510000</v>
      </c>
      <c r="AH251" s="63">
        <f t="shared" si="55"/>
        <v>1612064</v>
      </c>
      <c r="AI251" s="63">
        <f>VLOOKUP($C251,ROP200F!$C$6:$O$994,12,FALSE)</f>
        <v>140273</v>
      </c>
      <c r="AJ251" s="63">
        <f>VLOOKUP($C251,'ROP100'!$B$6:$P$565,14,FALSE)</f>
        <v>0</v>
      </c>
      <c r="AK251" s="63">
        <f t="shared" si="56"/>
        <v>1471791</v>
      </c>
      <c r="AL251" s="63">
        <f>VLOOKUP($C251,ROP200F!$C$6:$O$994,13,FALSE)</f>
        <v>180350</v>
      </c>
      <c r="AM251" s="63">
        <f>VLOOKUP($C251,'ROP100'!$B$6:$P$565,15,FALSE)</f>
        <v>0</v>
      </c>
      <c r="AN251" s="63">
        <f t="shared" si="57"/>
        <v>1291441</v>
      </c>
      <c r="AO251" s="58">
        <f t="shared" si="58"/>
        <v>2860559</v>
      </c>
      <c r="AP251" s="58">
        <f t="shared" si="59"/>
        <v>3060000</v>
      </c>
    </row>
    <row r="252" spans="1:42" hidden="1" x14ac:dyDescent="0.35">
      <c r="A252" s="64">
        <f t="shared" si="60"/>
        <v>244</v>
      </c>
      <c r="B252" s="65" t="s">
        <v>290</v>
      </c>
      <c r="C252" s="65" t="s">
        <v>291</v>
      </c>
      <c r="D252" s="66">
        <f>VLOOKUP($C252,'End Stock 2024'!$B$7:$C$1030,2,FALSE)</f>
        <v>710130</v>
      </c>
      <c r="E252" s="63">
        <f>VLOOKUP($C252,ROP200F!$C$6:$O$994,2,FALSE)</f>
        <v>272526</v>
      </c>
      <c r="F252" s="63">
        <f>VLOOKUP($C252,'ROP100'!$B$6:$P$565,4,FALSE)</f>
        <v>510000</v>
      </c>
      <c r="G252" s="63">
        <f t="shared" si="46"/>
        <v>947604</v>
      </c>
      <c r="H252" s="63">
        <f>VLOOKUP($C252,ROP200F!$C$6:$O$994,3,FALSE)</f>
        <v>302806</v>
      </c>
      <c r="I252" s="63">
        <f>VLOOKUP($C252,'ROP100'!$B$6:$P$565,5,FALSE)</f>
        <v>510000</v>
      </c>
      <c r="J252" s="63">
        <f t="shared" si="47"/>
        <v>1154798</v>
      </c>
      <c r="K252" s="63">
        <f>VLOOKUP($C252,ROP200F!$C$6:$O$994,4,FALSE)</f>
        <v>302806</v>
      </c>
      <c r="L252" s="63">
        <f>VLOOKUP($C252,'ROP100'!$B$6:$P$565,6,FALSE)</f>
        <v>510000</v>
      </c>
      <c r="M252" s="63">
        <f t="shared" si="48"/>
        <v>1361992</v>
      </c>
      <c r="N252" s="63">
        <f>VLOOKUP($C252,ROP200F!$C$6:$O$994,5,FALSE)</f>
        <v>211964</v>
      </c>
      <c r="O252" s="63">
        <f>VLOOKUP($C252,'ROP100'!$B$6:$P$565,7,FALSE)</f>
        <v>510000</v>
      </c>
      <c r="P252" s="63">
        <f t="shared" si="49"/>
        <v>1660028</v>
      </c>
      <c r="Q252" s="63">
        <f>VLOOKUP($C252,ROP200F!$C$6:$O$994,6,FALSE)</f>
        <v>242245</v>
      </c>
      <c r="R252" s="63">
        <f>VLOOKUP($C252,'ROP100'!$B$6:$P$565,8,FALSE)</f>
        <v>510000</v>
      </c>
      <c r="S252" s="63">
        <f t="shared" si="50"/>
        <v>1927783</v>
      </c>
      <c r="T252" s="63">
        <f>VLOOKUP($C252,ROP200F!$C$6:$O$994,7,FALSE)</f>
        <v>257385</v>
      </c>
      <c r="U252" s="63">
        <f>VLOOKUP($C252,'ROP100'!$B$6:$P$565,9,FALSE)</f>
        <v>0</v>
      </c>
      <c r="V252" s="63">
        <f t="shared" si="51"/>
        <v>1670398</v>
      </c>
      <c r="W252" s="63">
        <f>VLOOKUP($C252,ROP200F!$C$6:$O$994,8,FALSE)</f>
        <v>166543</v>
      </c>
      <c r="X252" s="63">
        <f>VLOOKUP($C252,'ROP100'!$B$6:$P$565,10,FALSE)</f>
        <v>510000</v>
      </c>
      <c r="Y252" s="63">
        <f t="shared" si="52"/>
        <v>2013855</v>
      </c>
      <c r="Z252" s="63">
        <f>VLOOKUP($C252,ROP200F!$C$6:$O$994,9,FALSE)</f>
        <v>302806</v>
      </c>
      <c r="AA252" s="63">
        <f>VLOOKUP($C252,'ROP100'!$B$6:$P$565,11,FALSE)</f>
        <v>0</v>
      </c>
      <c r="AB252" s="63">
        <f t="shared" si="53"/>
        <v>1711049</v>
      </c>
      <c r="AC252" s="63">
        <f>VLOOKUP($C252,ROP200F!$C$6:$O$994,10,FALSE)</f>
        <v>151403</v>
      </c>
      <c r="AD252" s="63">
        <f>VLOOKUP($C252,'ROP100'!$B$6:$P$565,12,FALSE)</f>
        <v>0</v>
      </c>
      <c r="AE252" s="63">
        <f t="shared" si="54"/>
        <v>1559646</v>
      </c>
      <c r="AF252" s="63">
        <f>VLOOKUP($C252,ROP200F!$C$6:$O$994,11,FALSE)</f>
        <v>166543</v>
      </c>
      <c r="AG252" s="63">
        <f>VLOOKUP($C252,'ROP100'!$B$6:$P$565,13,FALSE)</f>
        <v>510000</v>
      </c>
      <c r="AH252" s="63">
        <f t="shared" si="55"/>
        <v>1903103</v>
      </c>
      <c r="AI252" s="63">
        <f>VLOOKUP($C252,ROP200F!$C$6:$O$994,12,FALSE)</f>
        <v>136263</v>
      </c>
      <c r="AJ252" s="63">
        <f>VLOOKUP($C252,'ROP100'!$B$6:$P$565,14,FALSE)</f>
        <v>0</v>
      </c>
      <c r="AK252" s="63">
        <f t="shared" si="56"/>
        <v>1766840</v>
      </c>
      <c r="AL252" s="63">
        <f>VLOOKUP($C252,ROP200F!$C$6:$O$994,13,FALSE)</f>
        <v>181684</v>
      </c>
      <c r="AM252" s="63">
        <f>VLOOKUP($C252,'ROP100'!$B$6:$P$565,15,FALSE)</f>
        <v>0</v>
      </c>
      <c r="AN252" s="63">
        <f t="shared" si="57"/>
        <v>1585156</v>
      </c>
      <c r="AO252" s="58">
        <f t="shared" si="58"/>
        <v>2694974</v>
      </c>
      <c r="AP252" s="58">
        <f t="shared" si="59"/>
        <v>3570000</v>
      </c>
    </row>
    <row r="253" spans="1:42" hidden="1" x14ac:dyDescent="0.35">
      <c r="A253" s="64">
        <f t="shared" si="60"/>
        <v>245</v>
      </c>
      <c r="B253" s="65" t="s">
        <v>292</v>
      </c>
      <c r="C253" s="65" t="s">
        <v>293</v>
      </c>
      <c r="D253" s="66">
        <f>VLOOKUP($C253,'End Stock 2024'!$B$7:$C$1030,2,FALSE)</f>
        <v>600090</v>
      </c>
      <c r="E253" s="63">
        <f>VLOOKUP($C253,ROP200F!$C$6:$O$994,2,FALSE)</f>
        <v>70597</v>
      </c>
      <c r="F253" s="63">
        <f>VLOOKUP($C253,'ROP100'!$B$6:$P$565,4,FALSE)</f>
        <v>500000</v>
      </c>
      <c r="G253" s="63">
        <f t="shared" si="46"/>
        <v>1029493</v>
      </c>
      <c r="H253" s="63">
        <f>VLOOKUP($C253,ROP200F!$C$6:$O$994,3,FALSE)</f>
        <v>55467</v>
      </c>
      <c r="I253" s="63">
        <f>VLOOKUP($C253,'ROP100'!$B$6:$P$565,5,FALSE)</f>
        <v>0</v>
      </c>
      <c r="J253" s="63">
        <f t="shared" si="47"/>
        <v>974026</v>
      </c>
      <c r="K253" s="63">
        <f>VLOOKUP($C253,ROP200F!$C$6:$O$994,4,FALSE)</f>
        <v>37312</v>
      </c>
      <c r="L253" s="63">
        <f>VLOOKUP($C253,'ROP100'!$B$6:$P$565,6,FALSE)</f>
        <v>0</v>
      </c>
      <c r="M253" s="63">
        <f t="shared" si="48"/>
        <v>936714</v>
      </c>
      <c r="N253" s="63">
        <f>VLOOKUP($C253,ROP200F!$C$6:$O$994,5,FALSE)</f>
        <v>52442</v>
      </c>
      <c r="O253" s="63">
        <f>VLOOKUP($C253,'ROP100'!$B$6:$P$565,7,FALSE)</f>
        <v>0</v>
      </c>
      <c r="P253" s="63">
        <f t="shared" si="49"/>
        <v>884272</v>
      </c>
      <c r="Q253" s="63">
        <f>VLOOKUP($C253,ROP200F!$C$6:$O$994,6,FALSE)</f>
        <v>85719</v>
      </c>
      <c r="R253" s="63">
        <f>VLOOKUP($C253,'ROP100'!$B$6:$P$565,8,FALSE)</f>
        <v>0</v>
      </c>
      <c r="S253" s="63">
        <f t="shared" si="50"/>
        <v>798553</v>
      </c>
      <c r="T253" s="63">
        <f>VLOOKUP($C253,ROP200F!$C$6:$O$994,7,FALSE)</f>
        <v>70588</v>
      </c>
      <c r="U253" s="63">
        <f>VLOOKUP($C253,'ROP100'!$B$6:$P$565,9,FALSE)</f>
        <v>0</v>
      </c>
      <c r="V253" s="63">
        <f t="shared" si="51"/>
        <v>727965</v>
      </c>
      <c r="W253" s="63">
        <f>VLOOKUP($C253,ROP200F!$C$6:$O$994,8,FALSE)</f>
        <v>52442</v>
      </c>
      <c r="X253" s="63">
        <f>VLOOKUP($C253,'ROP100'!$B$6:$P$565,10,FALSE)</f>
        <v>500000</v>
      </c>
      <c r="Y253" s="63">
        <f t="shared" si="52"/>
        <v>1175523</v>
      </c>
      <c r="Z253" s="63">
        <f>VLOOKUP($C253,ROP200F!$C$6:$O$994,9,FALSE)</f>
        <v>67573</v>
      </c>
      <c r="AA253" s="63">
        <f>VLOOKUP($C253,'ROP100'!$B$6:$P$565,11,FALSE)</f>
        <v>0</v>
      </c>
      <c r="AB253" s="63">
        <f t="shared" si="53"/>
        <v>1107950</v>
      </c>
      <c r="AC253" s="63">
        <f>VLOOKUP($C253,ROP200F!$C$6:$O$994,10,FALSE)</f>
        <v>70588</v>
      </c>
      <c r="AD253" s="63">
        <f>VLOOKUP($C253,'ROP100'!$B$6:$P$565,12,FALSE)</f>
        <v>0</v>
      </c>
      <c r="AE253" s="63">
        <f t="shared" si="54"/>
        <v>1037362</v>
      </c>
      <c r="AF253" s="63">
        <f>VLOOKUP($C253,ROP200F!$C$6:$O$994,11,FALSE)</f>
        <v>17148</v>
      </c>
      <c r="AG253" s="63">
        <f>VLOOKUP($C253,'ROP100'!$B$6:$P$565,13,FALSE)</f>
        <v>0</v>
      </c>
      <c r="AH253" s="63">
        <f t="shared" si="55"/>
        <v>1020214</v>
      </c>
      <c r="AI253" s="63">
        <f>VLOOKUP($C253,ROP200F!$C$6:$O$994,12,FALSE)</f>
        <v>34286</v>
      </c>
      <c r="AJ253" s="63">
        <f>VLOOKUP($C253,'ROP100'!$B$6:$P$565,14,FALSE)</f>
        <v>0</v>
      </c>
      <c r="AK253" s="63">
        <f t="shared" si="56"/>
        <v>985928</v>
      </c>
      <c r="AL253" s="63">
        <f>VLOOKUP($C253,ROP200F!$C$6:$O$994,13,FALSE)</f>
        <v>34286</v>
      </c>
      <c r="AM253" s="63">
        <f>VLOOKUP($C253,'ROP100'!$B$6:$P$565,15,FALSE)</f>
        <v>0</v>
      </c>
      <c r="AN253" s="63">
        <f t="shared" si="57"/>
        <v>951642</v>
      </c>
      <c r="AO253" s="58">
        <f t="shared" si="58"/>
        <v>648448</v>
      </c>
      <c r="AP253" s="58">
        <f t="shared" si="59"/>
        <v>1000000</v>
      </c>
    </row>
    <row r="254" spans="1:42" hidden="1" x14ac:dyDescent="0.35">
      <c r="A254" s="64">
        <f t="shared" si="60"/>
        <v>246</v>
      </c>
      <c r="B254" s="65" t="s">
        <v>294</v>
      </c>
      <c r="C254" s="65" t="s">
        <v>295</v>
      </c>
      <c r="D254" s="66">
        <f>VLOOKUP($C254,'End Stock 2024'!$B$7:$C$1030,2,FALSE)</f>
        <v>237793</v>
      </c>
      <c r="E254" s="63">
        <f>VLOOKUP($C254,ROP200F!$C$6:$O$994,2,FALSE)</f>
        <v>154867</v>
      </c>
      <c r="F254" s="63">
        <f>VLOOKUP($C254,'ROP100'!$B$6:$P$565,4,FALSE)</f>
        <v>1000000</v>
      </c>
      <c r="G254" s="63">
        <f t="shared" si="46"/>
        <v>1082926</v>
      </c>
      <c r="H254" s="63">
        <f>VLOOKUP($C254,ROP200F!$C$6:$O$994,3,FALSE)</f>
        <v>154867</v>
      </c>
      <c r="I254" s="63">
        <f>VLOOKUP($C254,'ROP100'!$B$6:$P$565,5,FALSE)</f>
        <v>0</v>
      </c>
      <c r="J254" s="63">
        <f t="shared" si="47"/>
        <v>928059</v>
      </c>
      <c r="K254" s="63">
        <f>VLOOKUP($C254,ROP200F!$C$6:$O$994,4,FALSE)</f>
        <v>175515</v>
      </c>
      <c r="L254" s="63">
        <f>VLOOKUP($C254,'ROP100'!$B$6:$P$565,6,FALSE)</f>
        <v>0</v>
      </c>
      <c r="M254" s="63">
        <f t="shared" si="48"/>
        <v>752544</v>
      </c>
      <c r="N254" s="63">
        <f>VLOOKUP($C254,ROP200F!$C$6:$O$994,5,FALSE)</f>
        <v>165191</v>
      </c>
      <c r="O254" s="63">
        <f>VLOOKUP($C254,'ROP100'!$B$6:$P$565,7,FALSE)</f>
        <v>0</v>
      </c>
      <c r="P254" s="63">
        <f t="shared" si="49"/>
        <v>587353</v>
      </c>
      <c r="Q254" s="63">
        <f>VLOOKUP($C254,ROP200F!$C$6:$O$994,6,FALSE)</f>
        <v>154867</v>
      </c>
      <c r="R254" s="63">
        <f>VLOOKUP($C254,'ROP100'!$B$6:$P$565,8,FALSE)</f>
        <v>0</v>
      </c>
      <c r="S254" s="63">
        <f t="shared" si="50"/>
        <v>432486</v>
      </c>
      <c r="T254" s="63">
        <f>VLOOKUP($C254,ROP200F!$C$6:$O$994,7,FALSE)</f>
        <v>165191</v>
      </c>
      <c r="U254" s="63">
        <f>VLOOKUP($C254,'ROP100'!$B$6:$P$565,9,FALSE)</f>
        <v>0</v>
      </c>
      <c r="V254" s="63">
        <f t="shared" si="51"/>
        <v>267295</v>
      </c>
      <c r="W254" s="63">
        <f>VLOOKUP($C254,ROP200F!$C$6:$O$994,8,FALSE)</f>
        <v>72271</v>
      </c>
      <c r="X254" s="63">
        <f>VLOOKUP($C254,'ROP100'!$B$6:$P$565,10,FALSE)</f>
        <v>1000000</v>
      </c>
      <c r="Y254" s="63">
        <f t="shared" si="52"/>
        <v>1195024</v>
      </c>
      <c r="Z254" s="63">
        <f>VLOOKUP($C254,ROP200F!$C$6:$O$994,9,FALSE)</f>
        <v>175515</v>
      </c>
      <c r="AA254" s="63">
        <f>VLOOKUP($C254,'ROP100'!$B$6:$P$565,11,FALSE)</f>
        <v>0</v>
      </c>
      <c r="AB254" s="63">
        <f t="shared" si="53"/>
        <v>1019509</v>
      </c>
      <c r="AC254" s="63">
        <f>VLOOKUP($C254,ROP200F!$C$6:$O$994,10,FALSE)</f>
        <v>61947</v>
      </c>
      <c r="AD254" s="63">
        <f>VLOOKUP($C254,'ROP100'!$B$6:$P$565,12,FALSE)</f>
        <v>0</v>
      </c>
      <c r="AE254" s="63">
        <f t="shared" si="54"/>
        <v>957562</v>
      </c>
      <c r="AF254" s="63">
        <f>VLOOKUP($C254,ROP200F!$C$6:$O$994,11,FALSE)</f>
        <v>92920</v>
      </c>
      <c r="AG254" s="63">
        <f>VLOOKUP($C254,'ROP100'!$B$6:$P$565,13,FALSE)</f>
        <v>0</v>
      </c>
      <c r="AH254" s="63">
        <f t="shared" si="55"/>
        <v>864642</v>
      </c>
      <c r="AI254" s="63">
        <f>VLOOKUP($C254,ROP200F!$C$6:$O$994,12,FALSE)</f>
        <v>82596</v>
      </c>
      <c r="AJ254" s="63">
        <f>VLOOKUP($C254,'ROP100'!$B$6:$P$565,14,FALSE)</f>
        <v>0</v>
      </c>
      <c r="AK254" s="63">
        <f t="shared" si="56"/>
        <v>782046</v>
      </c>
      <c r="AL254" s="63">
        <f>VLOOKUP($C254,ROP200F!$C$6:$O$994,13,FALSE)</f>
        <v>82596</v>
      </c>
      <c r="AM254" s="63">
        <f>VLOOKUP($C254,'ROP100'!$B$6:$P$565,15,FALSE)</f>
        <v>0</v>
      </c>
      <c r="AN254" s="63">
        <f t="shared" si="57"/>
        <v>699450</v>
      </c>
      <c r="AO254" s="58">
        <f t="shared" si="58"/>
        <v>1538343</v>
      </c>
      <c r="AP254" s="58">
        <f t="shared" si="59"/>
        <v>2000000</v>
      </c>
    </row>
    <row r="255" spans="1:42" hidden="1" x14ac:dyDescent="0.35">
      <c r="A255" s="64">
        <f t="shared" si="60"/>
        <v>247</v>
      </c>
      <c r="B255" s="65" t="s">
        <v>296</v>
      </c>
      <c r="C255" s="65" t="s">
        <v>297</v>
      </c>
      <c r="D255" s="66">
        <f>VLOOKUP($C255,'End Stock 2024'!$B$7:$C$1030,2,FALSE)</f>
        <v>127260</v>
      </c>
      <c r="E255" s="63">
        <f>VLOOKUP($C255,ROP200F!$C$6:$O$994,2,FALSE)</f>
        <v>273584</v>
      </c>
      <c r="F255" s="63">
        <f>VLOOKUP($C255,'ROP100'!$B$6:$P$565,4,FALSE)</f>
        <v>2000000</v>
      </c>
      <c r="G255" s="63">
        <f t="shared" si="46"/>
        <v>1853676</v>
      </c>
      <c r="H255" s="63">
        <f>VLOOKUP($C255,ROP200F!$C$6:$O$994,3,FALSE)</f>
        <v>303982</v>
      </c>
      <c r="I255" s="63">
        <f>VLOOKUP($C255,'ROP100'!$B$6:$P$565,5,FALSE)</f>
        <v>0</v>
      </c>
      <c r="J255" s="63">
        <f t="shared" si="47"/>
        <v>1549694</v>
      </c>
      <c r="K255" s="63">
        <f>VLOOKUP($C255,ROP200F!$C$6:$O$994,4,FALSE)</f>
        <v>303982</v>
      </c>
      <c r="L255" s="63">
        <f>VLOOKUP($C255,'ROP100'!$B$6:$P$565,6,FALSE)</f>
        <v>0</v>
      </c>
      <c r="M255" s="63">
        <f t="shared" si="48"/>
        <v>1245712</v>
      </c>
      <c r="N255" s="63">
        <f>VLOOKUP($C255,ROP200F!$C$6:$O$994,5,FALSE)</f>
        <v>212788</v>
      </c>
      <c r="O255" s="63">
        <f>VLOOKUP($C255,'ROP100'!$B$6:$P$565,7,FALSE)</f>
        <v>0</v>
      </c>
      <c r="P255" s="63">
        <f t="shared" si="49"/>
        <v>1032924</v>
      </c>
      <c r="Q255" s="63">
        <f>VLOOKUP($C255,ROP200F!$C$6:$O$994,6,FALSE)</f>
        <v>243186</v>
      </c>
      <c r="R255" s="63">
        <f>VLOOKUP($C255,'ROP100'!$B$6:$P$565,8,FALSE)</f>
        <v>0</v>
      </c>
      <c r="S255" s="63">
        <f t="shared" si="50"/>
        <v>789738</v>
      </c>
      <c r="T255" s="63">
        <f>VLOOKUP($C255,ROP200F!$C$6:$O$994,7,FALSE)</f>
        <v>258385</v>
      </c>
      <c r="U255" s="63">
        <f>VLOOKUP($C255,'ROP100'!$B$6:$P$565,9,FALSE)</f>
        <v>0</v>
      </c>
      <c r="V255" s="63">
        <f t="shared" si="51"/>
        <v>531353</v>
      </c>
      <c r="W255" s="63">
        <f>VLOOKUP($C255,ROP200F!$C$6:$O$994,8,FALSE)</f>
        <v>167190</v>
      </c>
      <c r="X255" s="63">
        <f>VLOOKUP($C255,'ROP100'!$B$6:$P$565,10,FALSE)</f>
        <v>1500000</v>
      </c>
      <c r="Y255" s="63">
        <f t="shared" si="52"/>
        <v>1864163</v>
      </c>
      <c r="Z255" s="63">
        <f>VLOOKUP($C255,ROP200F!$C$6:$O$994,9,FALSE)</f>
        <v>303982</v>
      </c>
      <c r="AA255" s="63">
        <f>VLOOKUP($C255,'ROP100'!$B$6:$P$565,11,FALSE)</f>
        <v>0</v>
      </c>
      <c r="AB255" s="63">
        <f t="shared" si="53"/>
        <v>1560181</v>
      </c>
      <c r="AC255" s="63">
        <f>VLOOKUP($C255,ROP200F!$C$6:$O$994,10,FALSE)</f>
        <v>151991</v>
      </c>
      <c r="AD255" s="63">
        <f>VLOOKUP($C255,'ROP100'!$B$6:$P$565,12,FALSE)</f>
        <v>0</v>
      </c>
      <c r="AE255" s="63">
        <f t="shared" si="54"/>
        <v>1408190</v>
      </c>
      <c r="AF255" s="63">
        <f>VLOOKUP($C255,ROP200F!$C$6:$O$994,11,FALSE)</f>
        <v>167190</v>
      </c>
      <c r="AG255" s="63">
        <f>VLOOKUP($C255,'ROP100'!$B$6:$P$565,13,FALSE)</f>
        <v>0</v>
      </c>
      <c r="AH255" s="63">
        <f t="shared" si="55"/>
        <v>1241000</v>
      </c>
      <c r="AI255" s="63">
        <f>VLOOKUP($C255,ROP200F!$C$6:$O$994,12,FALSE)</f>
        <v>136792</v>
      </c>
      <c r="AJ255" s="63">
        <f>VLOOKUP($C255,'ROP100'!$B$6:$P$565,14,FALSE)</f>
        <v>0</v>
      </c>
      <c r="AK255" s="63">
        <f t="shared" si="56"/>
        <v>1104208</v>
      </c>
      <c r="AL255" s="63">
        <f>VLOOKUP($C255,ROP200F!$C$6:$O$994,13,FALSE)</f>
        <v>182389</v>
      </c>
      <c r="AM255" s="63">
        <f>VLOOKUP($C255,'ROP100'!$B$6:$P$565,15,FALSE)</f>
        <v>0</v>
      </c>
      <c r="AN255" s="63">
        <f t="shared" si="57"/>
        <v>921819</v>
      </c>
      <c r="AO255" s="58">
        <f t="shared" si="58"/>
        <v>2705441</v>
      </c>
      <c r="AP255" s="58">
        <f t="shared" si="59"/>
        <v>3500000</v>
      </c>
    </row>
    <row r="256" spans="1:42" hidden="1" x14ac:dyDescent="0.35">
      <c r="A256" s="64">
        <f t="shared" si="60"/>
        <v>248</v>
      </c>
      <c r="B256" s="65" t="s">
        <v>298</v>
      </c>
      <c r="C256" s="65" t="s">
        <v>299</v>
      </c>
      <c r="D256" s="66">
        <f>VLOOKUP($C256,'End Stock 2024'!$B$7:$C$1030,2,FALSE)</f>
        <v>325270</v>
      </c>
      <c r="E256" s="63">
        <f>VLOOKUP($C256,ROP200F!$C$6:$O$994,2,FALSE)</f>
        <v>125295</v>
      </c>
      <c r="F256" s="63">
        <f>VLOOKUP($C256,'ROP100'!$B$6:$P$565,4,FALSE)</f>
        <v>600000</v>
      </c>
      <c r="G256" s="63">
        <f t="shared" si="46"/>
        <v>799975</v>
      </c>
      <c r="H256" s="63">
        <f>VLOOKUP($C256,ROP200F!$C$6:$O$994,3,FALSE)</f>
        <v>92268</v>
      </c>
      <c r="I256" s="63">
        <f>VLOOKUP($C256,'ROP100'!$B$6:$P$565,5,FALSE)</f>
        <v>0</v>
      </c>
      <c r="J256" s="63">
        <f t="shared" si="47"/>
        <v>707707</v>
      </c>
      <c r="K256" s="63">
        <f>VLOOKUP($C256,ROP200F!$C$6:$O$994,4,FALSE)</f>
        <v>54584</v>
      </c>
      <c r="L256" s="63">
        <f>VLOOKUP($C256,'ROP100'!$B$6:$P$565,6,FALSE)</f>
        <v>0</v>
      </c>
      <c r="M256" s="63">
        <f t="shared" si="48"/>
        <v>653123</v>
      </c>
      <c r="N256" s="63">
        <f>VLOOKUP($C256,ROP200F!$C$6:$O$994,5,FALSE)</f>
        <v>71444</v>
      </c>
      <c r="O256" s="63">
        <f>VLOOKUP($C256,'ROP100'!$B$6:$P$565,7,FALSE)</f>
        <v>0</v>
      </c>
      <c r="P256" s="63">
        <f t="shared" si="49"/>
        <v>581679</v>
      </c>
      <c r="Q256" s="63">
        <f>VLOOKUP($C256,ROP200F!$C$6:$O$994,6,FALSE)</f>
        <v>125295</v>
      </c>
      <c r="R256" s="63">
        <f>VLOOKUP($C256,'ROP100'!$B$6:$P$565,8,FALSE)</f>
        <v>0</v>
      </c>
      <c r="S256" s="63">
        <f t="shared" si="50"/>
        <v>456384</v>
      </c>
      <c r="T256" s="63">
        <f>VLOOKUP($C256,ROP200F!$C$6:$O$994,7,FALSE)</f>
        <v>129993</v>
      </c>
      <c r="U256" s="63">
        <f>VLOOKUP($C256,'ROP100'!$B$6:$P$565,9,FALSE)</f>
        <v>0</v>
      </c>
      <c r="V256" s="63">
        <f t="shared" si="51"/>
        <v>326391</v>
      </c>
      <c r="W256" s="63">
        <f>VLOOKUP($C256,ROP200F!$C$6:$O$994,8,FALSE)</f>
        <v>92268</v>
      </c>
      <c r="X256" s="63">
        <f>VLOOKUP($C256,'ROP100'!$B$6:$P$565,10,FALSE)</f>
        <v>600000</v>
      </c>
      <c r="Y256" s="63">
        <f t="shared" si="52"/>
        <v>834123</v>
      </c>
      <c r="Z256" s="63">
        <f>VLOOKUP($C256,ROP200F!$C$6:$O$994,9,FALSE)</f>
        <v>87570</v>
      </c>
      <c r="AA256" s="63">
        <f>VLOOKUP($C256,'ROP100'!$B$6:$P$565,11,FALSE)</f>
        <v>0</v>
      </c>
      <c r="AB256" s="63">
        <f t="shared" si="53"/>
        <v>746553</v>
      </c>
      <c r="AC256" s="63">
        <f>VLOOKUP($C256,ROP200F!$C$6:$O$994,10,FALSE)</f>
        <v>88344</v>
      </c>
      <c r="AD256" s="63">
        <f>VLOOKUP($C256,'ROP100'!$B$6:$P$565,12,FALSE)</f>
        <v>0</v>
      </c>
      <c r="AE256" s="63">
        <f t="shared" si="54"/>
        <v>658209</v>
      </c>
      <c r="AF256" s="63">
        <f>VLOOKUP($C256,ROP200F!$C$6:$O$994,11,FALSE)</f>
        <v>58508</v>
      </c>
      <c r="AG256" s="63">
        <f>VLOOKUP($C256,'ROP100'!$B$6:$P$565,13,FALSE)</f>
        <v>0</v>
      </c>
      <c r="AH256" s="63">
        <f t="shared" si="55"/>
        <v>599701</v>
      </c>
      <c r="AI256" s="63">
        <f>VLOOKUP($C256,ROP200F!$C$6:$O$994,12,FALSE)</f>
        <v>54584</v>
      </c>
      <c r="AJ256" s="63">
        <f>VLOOKUP($C256,'ROP100'!$B$6:$P$565,14,FALSE)</f>
        <v>0</v>
      </c>
      <c r="AK256" s="63">
        <f t="shared" si="56"/>
        <v>545117</v>
      </c>
      <c r="AL256" s="63">
        <f>VLOOKUP($C256,ROP200F!$C$6:$O$994,13,FALSE)</f>
        <v>33760</v>
      </c>
      <c r="AM256" s="63">
        <f>VLOOKUP($C256,'ROP100'!$B$6:$P$565,15,FALSE)</f>
        <v>0</v>
      </c>
      <c r="AN256" s="63">
        <f t="shared" si="57"/>
        <v>511357</v>
      </c>
      <c r="AO256" s="58">
        <f t="shared" si="58"/>
        <v>1013913</v>
      </c>
      <c r="AP256" s="58">
        <f t="shared" si="59"/>
        <v>1200000</v>
      </c>
    </row>
    <row r="257" spans="1:42" hidden="1" x14ac:dyDescent="0.35">
      <c r="A257" s="64">
        <f t="shared" si="60"/>
        <v>249</v>
      </c>
      <c r="B257" s="65" t="s">
        <v>300</v>
      </c>
      <c r="C257" s="65" t="s">
        <v>301</v>
      </c>
      <c r="D257" s="66">
        <f>VLOOKUP($C257,'End Stock 2024'!$B$7:$C$1030,2,FALSE)</f>
        <v>91634</v>
      </c>
      <c r="E257" s="63">
        <f>VLOOKUP($C257,ROP200F!$C$6:$O$994,2,FALSE)</f>
        <v>300584</v>
      </c>
      <c r="F257" s="63">
        <f>VLOOKUP($C257,'ROP100'!$B$6:$P$565,4,FALSE)</f>
        <v>2000000</v>
      </c>
      <c r="G257" s="63">
        <f t="shared" si="46"/>
        <v>1791050</v>
      </c>
      <c r="H257" s="63">
        <f>VLOOKUP($C257,ROP200F!$C$6:$O$994,3,FALSE)</f>
        <v>300584</v>
      </c>
      <c r="I257" s="63">
        <f>VLOOKUP($C257,'ROP100'!$B$6:$P$565,5,FALSE)</f>
        <v>0</v>
      </c>
      <c r="J257" s="63">
        <f t="shared" si="47"/>
        <v>1490466</v>
      </c>
      <c r="K257" s="63">
        <f>VLOOKUP($C257,ROP200F!$C$6:$O$994,4,FALSE)</f>
        <v>320623</v>
      </c>
      <c r="L257" s="63">
        <f>VLOOKUP($C257,'ROP100'!$B$6:$P$565,6,FALSE)</f>
        <v>0</v>
      </c>
      <c r="M257" s="63">
        <f t="shared" si="48"/>
        <v>1169843</v>
      </c>
      <c r="N257" s="63">
        <f>VLOOKUP($C257,ROP200F!$C$6:$O$994,5,FALSE)</f>
        <v>220428</v>
      </c>
      <c r="O257" s="63">
        <f>VLOOKUP($C257,'ROP100'!$B$6:$P$565,7,FALSE)</f>
        <v>0</v>
      </c>
      <c r="P257" s="63">
        <f t="shared" si="49"/>
        <v>949415</v>
      </c>
      <c r="Q257" s="63">
        <f>VLOOKUP($C257,ROP200F!$C$6:$O$994,6,FALSE)</f>
        <v>250487</v>
      </c>
      <c r="R257" s="63">
        <f>VLOOKUP($C257,'ROP100'!$B$6:$P$565,8,FALSE)</f>
        <v>0</v>
      </c>
      <c r="S257" s="63">
        <f t="shared" si="50"/>
        <v>698928</v>
      </c>
      <c r="T257" s="63">
        <f>VLOOKUP($C257,ROP200F!$C$6:$O$994,7,FALSE)</f>
        <v>230448</v>
      </c>
      <c r="U257" s="63">
        <f>VLOOKUP($C257,'ROP100'!$B$6:$P$565,9,FALSE)</f>
        <v>0</v>
      </c>
      <c r="V257" s="63">
        <f t="shared" si="51"/>
        <v>468480</v>
      </c>
      <c r="W257" s="63">
        <f>VLOOKUP($C257,ROP200F!$C$6:$O$994,8,FALSE)</f>
        <v>165321</v>
      </c>
      <c r="X257" s="63">
        <f>VLOOKUP($C257,'ROP100'!$B$6:$P$565,10,FALSE)</f>
        <v>1500000</v>
      </c>
      <c r="Y257" s="63">
        <f t="shared" si="52"/>
        <v>1803159</v>
      </c>
      <c r="Z257" s="63">
        <f>VLOOKUP($C257,ROP200F!$C$6:$O$994,9,FALSE)</f>
        <v>310604</v>
      </c>
      <c r="AA257" s="63">
        <f>VLOOKUP($C257,'ROP100'!$B$6:$P$565,11,FALSE)</f>
        <v>0</v>
      </c>
      <c r="AB257" s="63">
        <f t="shared" si="53"/>
        <v>1492555</v>
      </c>
      <c r="AC257" s="63">
        <f>VLOOKUP($C257,ROP200F!$C$6:$O$994,10,FALSE)</f>
        <v>270526</v>
      </c>
      <c r="AD257" s="63">
        <f>VLOOKUP($C257,'ROP100'!$B$6:$P$565,12,FALSE)</f>
        <v>0</v>
      </c>
      <c r="AE257" s="63">
        <f t="shared" si="54"/>
        <v>1222029</v>
      </c>
      <c r="AF257" s="63">
        <f>VLOOKUP($C257,ROP200F!$C$6:$O$994,11,FALSE)</f>
        <v>170331</v>
      </c>
      <c r="AG257" s="63">
        <f>VLOOKUP($C257,'ROP100'!$B$6:$P$565,13,FALSE)</f>
        <v>0</v>
      </c>
      <c r="AH257" s="63">
        <f t="shared" si="55"/>
        <v>1051698</v>
      </c>
      <c r="AI257" s="63">
        <f>VLOOKUP($C257,ROP200F!$C$6:$O$994,12,FALSE)</f>
        <v>140273</v>
      </c>
      <c r="AJ257" s="63">
        <f>VLOOKUP($C257,'ROP100'!$B$6:$P$565,14,FALSE)</f>
        <v>0</v>
      </c>
      <c r="AK257" s="63">
        <f t="shared" si="56"/>
        <v>911425</v>
      </c>
      <c r="AL257" s="63">
        <f>VLOOKUP($C257,ROP200F!$C$6:$O$994,13,FALSE)</f>
        <v>180350</v>
      </c>
      <c r="AM257" s="63">
        <f>VLOOKUP($C257,'ROP100'!$B$6:$P$565,15,FALSE)</f>
        <v>0</v>
      </c>
      <c r="AN257" s="63">
        <f t="shared" si="57"/>
        <v>731075</v>
      </c>
      <c r="AO257" s="58">
        <f t="shared" si="58"/>
        <v>2860559</v>
      </c>
      <c r="AP257" s="58">
        <f t="shared" si="59"/>
        <v>3500000</v>
      </c>
    </row>
    <row r="258" spans="1:42" hidden="1" x14ac:dyDescent="0.35">
      <c r="A258" s="64">
        <f t="shared" si="60"/>
        <v>250</v>
      </c>
      <c r="B258" s="65" t="s">
        <v>302</v>
      </c>
      <c r="C258" s="65" t="s">
        <v>303</v>
      </c>
      <c r="D258" s="66">
        <f>VLOOKUP($C258,'End Stock 2024'!$B$7:$C$1030,2,FALSE)</f>
        <v>3200</v>
      </c>
      <c r="E258" s="63">
        <f>VLOOKUP($C258,ROP200F!$C$6:$O$994,2,FALSE)</f>
        <v>0</v>
      </c>
      <c r="F258" s="63">
        <f>VLOOKUP($C258,'ROP100'!$B$6:$P$565,4,FALSE)</f>
        <v>12000</v>
      </c>
      <c r="G258" s="63">
        <f t="shared" si="46"/>
        <v>15200</v>
      </c>
      <c r="H258" s="63">
        <f>VLOOKUP($C258,ROP200F!$C$6:$O$994,3,FALSE)</f>
        <v>0</v>
      </c>
      <c r="I258" s="63">
        <f>VLOOKUP($C258,'ROP100'!$B$6:$P$565,5,FALSE)</f>
        <v>0</v>
      </c>
      <c r="J258" s="63">
        <f t="shared" si="47"/>
        <v>15200</v>
      </c>
      <c r="K258" s="63">
        <f>VLOOKUP($C258,ROP200F!$C$6:$O$994,4,FALSE)</f>
        <v>0</v>
      </c>
      <c r="L258" s="63">
        <f>VLOOKUP($C258,'ROP100'!$B$6:$P$565,6,FALSE)</f>
        <v>0</v>
      </c>
      <c r="M258" s="63">
        <f t="shared" si="48"/>
        <v>15200</v>
      </c>
      <c r="N258" s="63">
        <f>VLOOKUP($C258,ROP200F!$C$6:$O$994,5,FALSE)</f>
        <v>6000</v>
      </c>
      <c r="O258" s="63">
        <f>VLOOKUP($C258,'ROP100'!$B$6:$P$565,7,FALSE)</f>
        <v>0</v>
      </c>
      <c r="P258" s="63">
        <f t="shared" si="49"/>
        <v>9200</v>
      </c>
      <c r="Q258" s="63">
        <f>VLOOKUP($C258,ROP200F!$C$6:$O$994,6,FALSE)</f>
        <v>0</v>
      </c>
      <c r="R258" s="63">
        <f>VLOOKUP($C258,'ROP100'!$B$6:$P$565,8,FALSE)</f>
        <v>0</v>
      </c>
      <c r="S258" s="63">
        <f t="shared" si="50"/>
        <v>9200</v>
      </c>
      <c r="T258" s="63">
        <f>VLOOKUP($C258,ROP200F!$C$6:$O$994,7,FALSE)</f>
        <v>0</v>
      </c>
      <c r="U258" s="63">
        <f>VLOOKUP($C258,'ROP100'!$B$6:$P$565,9,FALSE)</f>
        <v>0</v>
      </c>
      <c r="V258" s="63">
        <f t="shared" si="51"/>
        <v>9200</v>
      </c>
      <c r="W258" s="63">
        <f>VLOOKUP($C258,ROP200F!$C$6:$O$994,8,FALSE)</f>
        <v>0</v>
      </c>
      <c r="X258" s="63">
        <f>VLOOKUP($C258,'ROP100'!$B$6:$P$565,10,FALSE)</f>
        <v>14000</v>
      </c>
      <c r="Y258" s="63">
        <f t="shared" si="52"/>
        <v>23200</v>
      </c>
      <c r="Z258" s="63">
        <f>VLOOKUP($C258,ROP200F!$C$6:$O$994,9,FALSE)</f>
        <v>6000</v>
      </c>
      <c r="AA258" s="63">
        <f>VLOOKUP($C258,'ROP100'!$B$6:$P$565,11,FALSE)</f>
        <v>0</v>
      </c>
      <c r="AB258" s="63">
        <f t="shared" si="53"/>
        <v>17200</v>
      </c>
      <c r="AC258" s="63">
        <f>VLOOKUP($C258,ROP200F!$C$6:$O$994,10,FALSE)</f>
        <v>0</v>
      </c>
      <c r="AD258" s="63">
        <f>VLOOKUP($C258,'ROP100'!$B$6:$P$565,12,FALSE)</f>
        <v>0</v>
      </c>
      <c r="AE258" s="63">
        <f t="shared" si="54"/>
        <v>17200</v>
      </c>
      <c r="AF258" s="63">
        <f>VLOOKUP($C258,ROP200F!$C$6:$O$994,11,FALSE)</f>
        <v>0</v>
      </c>
      <c r="AG258" s="63">
        <f>VLOOKUP($C258,'ROP100'!$B$6:$P$565,13,FALSE)</f>
        <v>0</v>
      </c>
      <c r="AH258" s="63">
        <f t="shared" si="55"/>
        <v>17200</v>
      </c>
      <c r="AI258" s="63">
        <f>VLOOKUP($C258,ROP200F!$C$6:$O$994,12,FALSE)</f>
        <v>0</v>
      </c>
      <c r="AJ258" s="63">
        <f>VLOOKUP($C258,'ROP100'!$B$6:$P$565,14,FALSE)</f>
        <v>0</v>
      </c>
      <c r="AK258" s="63">
        <f t="shared" si="56"/>
        <v>17200</v>
      </c>
      <c r="AL258" s="63">
        <f>VLOOKUP($C258,ROP200F!$C$6:$O$994,13,FALSE)</f>
        <v>4000</v>
      </c>
      <c r="AM258" s="63">
        <f>VLOOKUP($C258,'ROP100'!$B$6:$P$565,15,FALSE)</f>
        <v>0</v>
      </c>
      <c r="AN258" s="63">
        <f t="shared" si="57"/>
        <v>13200</v>
      </c>
      <c r="AO258" s="58">
        <f t="shared" si="58"/>
        <v>16000</v>
      </c>
      <c r="AP258" s="58">
        <f t="shared" si="59"/>
        <v>26000</v>
      </c>
    </row>
    <row r="259" spans="1:42" hidden="1" x14ac:dyDescent="0.35">
      <c r="A259" s="64">
        <f t="shared" si="60"/>
        <v>251</v>
      </c>
      <c r="B259" s="65" t="s">
        <v>304</v>
      </c>
      <c r="C259" s="65" t="s">
        <v>305</v>
      </c>
      <c r="D259" s="66">
        <f>VLOOKUP($C259,'End Stock 2024'!$B$7:$C$1030,2,FALSE)</f>
        <v>670558</v>
      </c>
      <c r="E259" s="63">
        <f>VLOOKUP($C259,ROP200F!$C$6:$O$994,2,FALSE)</f>
        <v>320586</v>
      </c>
      <c r="F259" s="63">
        <f>VLOOKUP($C259,'ROP100'!$B$6:$P$565,4,FALSE)</f>
        <v>500000</v>
      </c>
      <c r="G259" s="63">
        <f t="shared" si="46"/>
        <v>849972</v>
      </c>
      <c r="H259" s="63">
        <f>VLOOKUP($C259,ROP200F!$C$6:$O$994,3,FALSE)</f>
        <v>320586</v>
      </c>
      <c r="I259" s="63">
        <f>VLOOKUP($C259,'ROP100'!$B$6:$P$565,5,FALSE)</f>
        <v>500000</v>
      </c>
      <c r="J259" s="63">
        <f t="shared" si="47"/>
        <v>1029386</v>
      </c>
      <c r="K259" s="63">
        <f>VLOOKUP($C259,ROP200F!$C$6:$O$994,4,FALSE)</f>
        <v>337625</v>
      </c>
      <c r="L259" s="63">
        <f>VLOOKUP($C259,'ROP100'!$B$6:$P$565,6,FALSE)</f>
        <v>500000</v>
      </c>
      <c r="M259" s="63">
        <f t="shared" si="48"/>
        <v>1191761</v>
      </c>
      <c r="N259" s="63">
        <f>VLOOKUP($C259,ROP200F!$C$6:$O$994,5,FALSE)</f>
        <v>237430</v>
      </c>
      <c r="O259" s="63">
        <f>VLOOKUP($C259,'ROP100'!$B$6:$P$565,7,FALSE)</f>
        <v>500000</v>
      </c>
      <c r="P259" s="63">
        <f t="shared" si="49"/>
        <v>1454331</v>
      </c>
      <c r="Q259" s="63">
        <f>VLOOKUP($C259,ROP200F!$C$6:$O$994,6,FALSE)</f>
        <v>285490</v>
      </c>
      <c r="R259" s="63">
        <f>VLOOKUP($C259,'ROP100'!$B$6:$P$565,8,FALSE)</f>
        <v>500000</v>
      </c>
      <c r="S259" s="63">
        <f t="shared" si="50"/>
        <v>1668841</v>
      </c>
      <c r="T259" s="63">
        <f>VLOOKUP($C259,ROP200F!$C$6:$O$994,7,FALSE)</f>
        <v>265451</v>
      </c>
      <c r="U259" s="63">
        <f>VLOOKUP($C259,'ROP100'!$B$6:$P$565,9,FALSE)</f>
        <v>500000</v>
      </c>
      <c r="V259" s="63">
        <f t="shared" si="51"/>
        <v>1903390</v>
      </c>
      <c r="W259" s="63">
        <f>VLOOKUP($C259,ROP200F!$C$6:$O$994,8,FALSE)</f>
        <v>182323</v>
      </c>
      <c r="X259" s="63">
        <f>VLOOKUP($C259,'ROP100'!$B$6:$P$565,10,FALSE)</f>
        <v>500000</v>
      </c>
      <c r="Y259" s="63">
        <f t="shared" si="52"/>
        <v>2221067</v>
      </c>
      <c r="Z259" s="63">
        <f>VLOOKUP($C259,ROP200F!$C$6:$O$994,9,FALSE)</f>
        <v>327605</v>
      </c>
      <c r="AA259" s="63">
        <f>VLOOKUP($C259,'ROP100'!$B$6:$P$565,11,FALSE)</f>
        <v>0</v>
      </c>
      <c r="AB259" s="63">
        <f t="shared" si="53"/>
        <v>1893462</v>
      </c>
      <c r="AC259" s="63">
        <f>VLOOKUP($C259,ROP200F!$C$6:$O$994,10,FALSE)</f>
        <v>305529</v>
      </c>
      <c r="AD259" s="63">
        <f>VLOOKUP($C259,'ROP100'!$B$6:$P$565,12,FALSE)</f>
        <v>500000</v>
      </c>
      <c r="AE259" s="63">
        <f t="shared" si="54"/>
        <v>2087933</v>
      </c>
      <c r="AF259" s="63">
        <f>VLOOKUP($C259,ROP200F!$C$6:$O$994,11,FALSE)</f>
        <v>170331</v>
      </c>
      <c r="AG259" s="63">
        <f>VLOOKUP($C259,'ROP100'!$B$6:$P$565,13,FALSE)</f>
        <v>0</v>
      </c>
      <c r="AH259" s="63">
        <f t="shared" si="55"/>
        <v>1917602</v>
      </c>
      <c r="AI259" s="63">
        <f>VLOOKUP($C259,ROP200F!$C$6:$O$994,12,FALSE)</f>
        <v>157274</v>
      </c>
      <c r="AJ259" s="63">
        <f>VLOOKUP($C259,'ROP100'!$B$6:$P$565,14,FALSE)</f>
        <v>500000</v>
      </c>
      <c r="AK259" s="63">
        <f t="shared" si="56"/>
        <v>2260328</v>
      </c>
      <c r="AL259" s="63">
        <f>VLOOKUP($C259,ROP200F!$C$6:$O$994,13,FALSE)</f>
        <v>197352</v>
      </c>
      <c r="AM259" s="63">
        <f>VLOOKUP($C259,'ROP100'!$B$6:$P$565,15,FALSE)</f>
        <v>0</v>
      </c>
      <c r="AN259" s="63">
        <f t="shared" si="57"/>
        <v>2062976</v>
      </c>
      <c r="AO259" s="58">
        <f t="shared" si="58"/>
        <v>3107582</v>
      </c>
      <c r="AP259" s="58">
        <f t="shared" si="59"/>
        <v>4500000</v>
      </c>
    </row>
    <row r="260" spans="1:42" hidden="1" x14ac:dyDescent="0.35">
      <c r="A260" s="64">
        <f t="shared" si="60"/>
        <v>252</v>
      </c>
      <c r="B260" s="65" t="s">
        <v>1370</v>
      </c>
      <c r="C260" s="65" t="s">
        <v>1371</v>
      </c>
      <c r="D260" s="66">
        <f>VLOOKUP($C260,'End Stock 2024'!$B$7:$C$1030,2,FALSE)</f>
        <v>0</v>
      </c>
      <c r="E260" s="63">
        <f>VLOOKUP($C260,ROP200F!$C$6:$O$994,2,FALSE)</f>
        <v>459</v>
      </c>
      <c r="F260" s="63">
        <f>VLOOKUP($C260,'ROP100'!$B$6:$P$565,4,FALSE)</f>
        <v>459</v>
      </c>
      <c r="G260" s="63">
        <f t="shared" si="46"/>
        <v>0</v>
      </c>
      <c r="H260" s="63">
        <f>VLOOKUP($C260,ROP200F!$C$6:$O$994,3,FALSE)</f>
        <v>435</v>
      </c>
      <c r="I260" s="63">
        <f>VLOOKUP($C260,'ROP100'!$B$6:$P$565,5,FALSE)</f>
        <v>435</v>
      </c>
      <c r="J260" s="63">
        <f t="shared" si="47"/>
        <v>0</v>
      </c>
      <c r="K260" s="63">
        <f>VLOOKUP($C260,ROP200F!$C$6:$O$994,4,FALSE)</f>
        <v>296</v>
      </c>
      <c r="L260" s="63">
        <f>VLOOKUP($C260,'ROP100'!$B$6:$P$565,6,FALSE)</f>
        <v>296</v>
      </c>
      <c r="M260" s="63">
        <f t="shared" si="48"/>
        <v>0</v>
      </c>
      <c r="N260" s="63">
        <f>VLOOKUP($C260,ROP200F!$C$6:$O$994,5,FALSE)</f>
        <v>329</v>
      </c>
      <c r="O260" s="63">
        <f>VLOOKUP($C260,'ROP100'!$B$6:$P$565,7,FALSE)</f>
        <v>329</v>
      </c>
      <c r="P260" s="63">
        <f t="shared" si="49"/>
        <v>0</v>
      </c>
      <c r="Q260" s="63">
        <f>VLOOKUP($C260,ROP200F!$C$6:$O$994,6,FALSE)</f>
        <v>544</v>
      </c>
      <c r="R260" s="63">
        <f>VLOOKUP($C260,'ROP100'!$B$6:$P$565,8,FALSE)</f>
        <v>544</v>
      </c>
      <c r="S260" s="63">
        <f t="shared" si="50"/>
        <v>0</v>
      </c>
      <c r="T260" s="63">
        <f>VLOOKUP($C260,ROP200F!$C$6:$O$994,7,FALSE)</f>
        <v>521</v>
      </c>
      <c r="U260" s="63">
        <f>VLOOKUP($C260,'ROP100'!$B$6:$P$565,9,FALSE)</f>
        <v>521</v>
      </c>
      <c r="V260" s="63">
        <f t="shared" si="51"/>
        <v>0</v>
      </c>
      <c r="W260" s="63">
        <f>VLOOKUP($C260,ROP200F!$C$6:$O$994,8,FALSE)</f>
        <v>388</v>
      </c>
      <c r="X260" s="63">
        <f>VLOOKUP($C260,'ROP100'!$B$6:$P$565,10,FALSE)</f>
        <v>388</v>
      </c>
      <c r="Y260" s="63">
        <f t="shared" si="52"/>
        <v>0</v>
      </c>
      <c r="Z260" s="63">
        <f>VLOOKUP($C260,ROP200F!$C$6:$O$994,9,FALSE)</f>
        <v>390</v>
      </c>
      <c r="AA260" s="63">
        <f>VLOOKUP($C260,'ROP100'!$B$6:$P$565,11,FALSE)</f>
        <v>390</v>
      </c>
      <c r="AB260" s="63">
        <f t="shared" si="53"/>
        <v>0</v>
      </c>
      <c r="AC260" s="63">
        <f>VLOOKUP($C260,ROP200F!$C$6:$O$994,10,FALSE)</f>
        <v>341</v>
      </c>
      <c r="AD260" s="63">
        <f>VLOOKUP($C260,'ROP100'!$B$6:$P$565,12,FALSE)</f>
        <v>341</v>
      </c>
      <c r="AE260" s="63">
        <f t="shared" si="54"/>
        <v>0</v>
      </c>
      <c r="AF260" s="63">
        <f>VLOOKUP($C260,ROP200F!$C$6:$O$994,11,FALSE)</f>
        <v>265</v>
      </c>
      <c r="AG260" s="63">
        <f>VLOOKUP($C260,'ROP100'!$B$6:$P$565,13,FALSE)</f>
        <v>265</v>
      </c>
      <c r="AH260" s="63">
        <f t="shared" si="55"/>
        <v>0</v>
      </c>
      <c r="AI260" s="63">
        <f>VLOOKUP($C260,ROP200F!$C$6:$O$994,12,FALSE)</f>
        <v>232</v>
      </c>
      <c r="AJ260" s="63">
        <f>VLOOKUP($C260,'ROP100'!$B$6:$P$565,14,FALSE)</f>
        <v>232</v>
      </c>
      <c r="AK260" s="63">
        <f t="shared" si="56"/>
        <v>0</v>
      </c>
      <c r="AL260" s="63">
        <f>VLOOKUP($C260,ROP200F!$C$6:$O$994,13,FALSE)</f>
        <v>91</v>
      </c>
      <c r="AM260" s="63">
        <f>VLOOKUP($C260,'ROP100'!$B$6:$P$565,15,FALSE)</f>
        <v>91</v>
      </c>
      <c r="AN260" s="63">
        <f t="shared" si="57"/>
        <v>0</v>
      </c>
      <c r="AO260" s="58">
        <f t="shared" si="58"/>
        <v>4291</v>
      </c>
      <c r="AP260" s="58">
        <f t="shared" si="59"/>
        <v>4291</v>
      </c>
    </row>
    <row r="261" spans="1:42" hidden="1" x14ac:dyDescent="0.35">
      <c r="A261" s="64">
        <f t="shared" si="60"/>
        <v>253</v>
      </c>
      <c r="B261" s="65" t="s">
        <v>306</v>
      </c>
      <c r="C261" s="65" t="s">
        <v>307</v>
      </c>
      <c r="D261" s="66">
        <f>VLOOKUP($C261,'End Stock 2024'!$B$7:$C$1030,2,FALSE)</f>
        <v>1500</v>
      </c>
      <c r="E261" s="63">
        <f>VLOOKUP($C261,ROP200F!$C$6:$O$994,2,FALSE)</f>
        <v>342</v>
      </c>
      <c r="F261" s="63">
        <f>VLOOKUP($C261,'ROP100'!$B$6:$P$565,4,FALSE)</f>
        <v>6000</v>
      </c>
      <c r="G261" s="63">
        <f t="shared" si="46"/>
        <v>7158</v>
      </c>
      <c r="H261" s="63">
        <f>VLOOKUP($C261,ROP200F!$C$6:$O$994,3,FALSE)</f>
        <v>319</v>
      </c>
      <c r="I261" s="63">
        <f>VLOOKUP($C261,'ROP100'!$B$6:$P$565,5,FALSE)</f>
        <v>0</v>
      </c>
      <c r="J261" s="63">
        <f t="shared" si="47"/>
        <v>6839</v>
      </c>
      <c r="K261" s="63">
        <f>VLOOKUP($C261,ROP200F!$C$6:$O$994,4,FALSE)</f>
        <v>217</v>
      </c>
      <c r="L261" s="63">
        <f>VLOOKUP($C261,'ROP100'!$B$6:$P$565,6,FALSE)</f>
        <v>0</v>
      </c>
      <c r="M261" s="63">
        <f t="shared" si="48"/>
        <v>6622</v>
      </c>
      <c r="N261" s="63">
        <f>VLOOKUP($C261,ROP200F!$C$6:$O$994,5,FALSE)</f>
        <v>244</v>
      </c>
      <c r="O261" s="63">
        <f>VLOOKUP($C261,'ROP100'!$B$6:$P$565,7,FALSE)</f>
        <v>0</v>
      </c>
      <c r="P261" s="63">
        <f t="shared" si="49"/>
        <v>6378</v>
      </c>
      <c r="Q261" s="63">
        <f>VLOOKUP($C261,ROP200F!$C$6:$O$994,6,FALSE)</f>
        <v>398</v>
      </c>
      <c r="R261" s="63">
        <f>VLOOKUP($C261,'ROP100'!$B$6:$P$565,8,FALSE)</f>
        <v>0</v>
      </c>
      <c r="S261" s="63">
        <f t="shared" si="50"/>
        <v>5980</v>
      </c>
      <c r="T261" s="63">
        <f>VLOOKUP($C261,ROP200F!$C$6:$O$994,7,FALSE)</f>
        <v>376</v>
      </c>
      <c r="U261" s="63">
        <f>VLOOKUP($C261,'ROP100'!$B$6:$P$565,9,FALSE)</f>
        <v>0</v>
      </c>
      <c r="V261" s="63">
        <f t="shared" si="51"/>
        <v>5604</v>
      </c>
      <c r="W261" s="63">
        <f>VLOOKUP($C261,ROP200F!$C$6:$O$994,8,FALSE)</f>
        <v>284</v>
      </c>
      <c r="X261" s="63">
        <f>VLOOKUP($C261,'ROP100'!$B$6:$P$565,10,FALSE)</f>
        <v>0</v>
      </c>
      <c r="Y261" s="63">
        <f t="shared" si="52"/>
        <v>5320</v>
      </c>
      <c r="Z261" s="63">
        <f>VLOOKUP($C261,ROP200F!$C$6:$O$994,9,FALSE)</f>
        <v>291</v>
      </c>
      <c r="AA261" s="63">
        <f>VLOOKUP($C261,'ROP100'!$B$6:$P$565,11,FALSE)</f>
        <v>0</v>
      </c>
      <c r="AB261" s="63">
        <f t="shared" si="53"/>
        <v>5029</v>
      </c>
      <c r="AC261" s="63">
        <f>VLOOKUP($C261,ROP200F!$C$6:$O$994,10,FALSE)</f>
        <v>251</v>
      </c>
      <c r="AD261" s="63">
        <f>VLOOKUP($C261,'ROP100'!$B$6:$P$565,12,FALSE)</f>
        <v>0</v>
      </c>
      <c r="AE261" s="63">
        <f t="shared" si="54"/>
        <v>4778</v>
      </c>
      <c r="AF261" s="63">
        <f>VLOOKUP($C261,ROP200F!$C$6:$O$994,11,FALSE)</f>
        <v>192</v>
      </c>
      <c r="AG261" s="63">
        <f>VLOOKUP($C261,'ROP100'!$B$6:$P$565,13,FALSE)</f>
        <v>0</v>
      </c>
      <c r="AH261" s="63">
        <f t="shared" si="55"/>
        <v>4586</v>
      </c>
      <c r="AI261" s="63">
        <f>VLOOKUP($C261,ROP200F!$C$6:$O$994,12,FALSE)</f>
        <v>169</v>
      </c>
      <c r="AJ261" s="63">
        <f>VLOOKUP($C261,'ROP100'!$B$6:$P$565,14,FALSE)</f>
        <v>0</v>
      </c>
      <c r="AK261" s="63">
        <f t="shared" si="56"/>
        <v>4417</v>
      </c>
      <c r="AL261" s="63">
        <f>VLOOKUP($C261,ROP200F!$C$6:$O$994,13,FALSE)</f>
        <v>70</v>
      </c>
      <c r="AM261" s="63">
        <f>VLOOKUP($C261,'ROP100'!$B$6:$P$565,15,FALSE)</f>
        <v>0</v>
      </c>
      <c r="AN261" s="63">
        <f t="shared" si="57"/>
        <v>4347</v>
      </c>
      <c r="AO261" s="58">
        <f t="shared" si="58"/>
        <v>3153</v>
      </c>
      <c r="AP261" s="58">
        <f t="shared" si="59"/>
        <v>6000</v>
      </c>
    </row>
    <row r="262" spans="1:42" hidden="1" x14ac:dyDescent="0.35">
      <c r="A262" s="64">
        <f t="shared" si="60"/>
        <v>254</v>
      </c>
      <c r="B262" s="65" t="s">
        <v>308</v>
      </c>
      <c r="C262" s="65" t="s">
        <v>309</v>
      </c>
      <c r="D262" s="66">
        <f>VLOOKUP($C262,'End Stock 2024'!$B$7:$C$1030,2,FALSE)</f>
        <v>305335</v>
      </c>
      <c r="E262" s="63">
        <f>VLOOKUP($C262,ROP200F!$C$6:$O$994,2,FALSE)</f>
        <v>0</v>
      </c>
      <c r="F262" s="63">
        <f>VLOOKUP($C262,'ROP100'!$B$6:$P$565,4,FALSE)</f>
        <v>0</v>
      </c>
      <c r="G262" s="63">
        <f t="shared" si="46"/>
        <v>305335</v>
      </c>
      <c r="H262" s="63">
        <f>VLOOKUP($C262,ROP200F!$C$6:$O$994,3,FALSE)</f>
        <v>92400</v>
      </c>
      <c r="I262" s="63">
        <f>VLOOKUP($C262,'ROP100'!$B$6:$P$565,5,FALSE)</f>
        <v>0</v>
      </c>
      <c r="J262" s="63">
        <f t="shared" si="47"/>
        <v>212935</v>
      </c>
      <c r="K262" s="63">
        <f>VLOOKUP($C262,ROP200F!$C$6:$O$994,4,FALSE)</f>
        <v>0</v>
      </c>
      <c r="L262" s="63">
        <f>VLOOKUP($C262,'ROP100'!$B$6:$P$565,6,FALSE)</f>
        <v>0</v>
      </c>
      <c r="M262" s="63">
        <f t="shared" si="48"/>
        <v>212935</v>
      </c>
      <c r="N262" s="63">
        <f>VLOOKUP($C262,ROP200F!$C$6:$O$994,5,FALSE)</f>
        <v>0</v>
      </c>
      <c r="O262" s="63">
        <f>VLOOKUP($C262,'ROP100'!$B$6:$P$565,7,FALSE)</f>
        <v>0</v>
      </c>
      <c r="P262" s="63">
        <f t="shared" si="49"/>
        <v>212935</v>
      </c>
      <c r="Q262" s="63">
        <f>VLOOKUP($C262,ROP200F!$C$6:$O$994,6,FALSE)</f>
        <v>0</v>
      </c>
      <c r="R262" s="63">
        <f>VLOOKUP($C262,'ROP100'!$B$6:$P$565,8,FALSE)</f>
        <v>0</v>
      </c>
      <c r="S262" s="63">
        <f t="shared" si="50"/>
        <v>212935</v>
      </c>
      <c r="T262" s="63">
        <f>VLOOKUP($C262,ROP200F!$C$6:$O$994,7,FALSE)</f>
        <v>66000</v>
      </c>
      <c r="U262" s="63">
        <f>VLOOKUP($C262,'ROP100'!$B$6:$P$565,9,FALSE)</f>
        <v>0</v>
      </c>
      <c r="V262" s="63">
        <f t="shared" si="51"/>
        <v>146935</v>
      </c>
      <c r="W262" s="63">
        <f>VLOOKUP($C262,ROP200F!$C$6:$O$994,8,FALSE)</f>
        <v>0</v>
      </c>
      <c r="X262" s="63">
        <f>VLOOKUP($C262,'ROP100'!$B$6:$P$565,10,FALSE)</f>
        <v>0</v>
      </c>
      <c r="Y262" s="63">
        <f t="shared" si="52"/>
        <v>146935</v>
      </c>
      <c r="Z262" s="63">
        <f>VLOOKUP($C262,ROP200F!$C$6:$O$994,9,FALSE)</f>
        <v>0</v>
      </c>
      <c r="AA262" s="63">
        <f>VLOOKUP($C262,'ROP100'!$B$6:$P$565,11,FALSE)</f>
        <v>0</v>
      </c>
      <c r="AB262" s="63">
        <f t="shared" si="53"/>
        <v>146935</v>
      </c>
      <c r="AC262" s="63">
        <f>VLOOKUP($C262,ROP200F!$C$6:$O$994,10,FALSE)</f>
        <v>0</v>
      </c>
      <c r="AD262" s="63">
        <f>VLOOKUP($C262,'ROP100'!$B$6:$P$565,12,FALSE)</f>
        <v>0</v>
      </c>
      <c r="AE262" s="63">
        <f t="shared" si="54"/>
        <v>146935</v>
      </c>
      <c r="AF262" s="63">
        <f>VLOOKUP($C262,ROP200F!$C$6:$O$994,11,FALSE)</f>
        <v>39600</v>
      </c>
      <c r="AG262" s="63">
        <f>VLOOKUP($C262,'ROP100'!$B$6:$P$565,13,FALSE)</f>
        <v>0</v>
      </c>
      <c r="AH262" s="63">
        <f t="shared" si="55"/>
        <v>107335</v>
      </c>
      <c r="AI262" s="63">
        <f>VLOOKUP($C262,ROP200F!$C$6:$O$994,12,FALSE)</f>
        <v>0</v>
      </c>
      <c r="AJ262" s="63">
        <f>VLOOKUP($C262,'ROP100'!$B$6:$P$565,14,FALSE)</f>
        <v>0</v>
      </c>
      <c r="AK262" s="63">
        <f t="shared" si="56"/>
        <v>107335</v>
      </c>
      <c r="AL262" s="63">
        <f>VLOOKUP($C262,ROP200F!$C$6:$O$994,13,FALSE)</f>
        <v>0</v>
      </c>
      <c r="AM262" s="63">
        <f>VLOOKUP($C262,'ROP100'!$B$6:$P$565,15,FALSE)</f>
        <v>0</v>
      </c>
      <c r="AN262" s="63">
        <f t="shared" si="57"/>
        <v>107335</v>
      </c>
      <c r="AO262" s="58">
        <f t="shared" si="58"/>
        <v>198000</v>
      </c>
      <c r="AP262" s="58">
        <f t="shared" si="59"/>
        <v>0</v>
      </c>
    </row>
    <row r="263" spans="1:42" hidden="1" x14ac:dyDescent="0.35">
      <c r="A263" s="64">
        <f t="shared" si="60"/>
        <v>255</v>
      </c>
      <c r="B263" s="65" t="s">
        <v>1372</v>
      </c>
      <c r="C263" s="65" t="s">
        <v>1373</v>
      </c>
      <c r="D263" s="66">
        <f>VLOOKUP($C263,'End Stock 2024'!$B$7:$C$1030,2,FALSE)</f>
        <v>21884</v>
      </c>
      <c r="E263" s="63">
        <f>VLOOKUP($C263,ROP200F!$C$6:$O$994,2,FALSE)</f>
        <v>0</v>
      </c>
      <c r="F263" s="63">
        <f>VLOOKUP($C263,'ROP100'!$B$6:$P$565,4,FALSE)</f>
        <v>25672</v>
      </c>
      <c r="G263" s="63">
        <f t="shared" si="46"/>
        <v>47556</v>
      </c>
      <c r="H263" s="63">
        <f>VLOOKUP($C263,ROP200F!$C$6:$O$994,3,FALSE)</f>
        <v>28380</v>
      </c>
      <c r="I263" s="63">
        <f>VLOOKUP($C263,'ROP100'!$B$6:$P$565,5,FALSE)</f>
        <v>0</v>
      </c>
      <c r="J263" s="63">
        <f t="shared" si="47"/>
        <v>19176</v>
      </c>
      <c r="K263" s="63">
        <f>VLOOKUP($C263,ROP200F!$C$6:$O$994,4,FALSE)</f>
        <v>0</v>
      </c>
      <c r="L263" s="63">
        <f>VLOOKUP($C263,'ROP100'!$B$6:$P$565,6,FALSE)</f>
        <v>0</v>
      </c>
      <c r="M263" s="63">
        <f t="shared" si="48"/>
        <v>19176</v>
      </c>
      <c r="N263" s="63">
        <f>VLOOKUP($C263,ROP200F!$C$6:$O$994,5,FALSE)</f>
        <v>0</v>
      </c>
      <c r="O263" s="63">
        <f>VLOOKUP($C263,'ROP100'!$B$6:$P$565,7,FALSE)</f>
        <v>25672</v>
      </c>
      <c r="P263" s="63">
        <f t="shared" si="49"/>
        <v>44848</v>
      </c>
      <c r="Q263" s="63">
        <f>VLOOKUP($C263,ROP200F!$C$6:$O$994,6,FALSE)</f>
        <v>0</v>
      </c>
      <c r="R263" s="63">
        <f>VLOOKUP($C263,'ROP100'!$B$6:$P$565,8,FALSE)</f>
        <v>0</v>
      </c>
      <c r="S263" s="63">
        <f t="shared" si="50"/>
        <v>44848</v>
      </c>
      <c r="T263" s="63">
        <f>VLOOKUP($C263,ROP200F!$C$6:$O$994,7,FALSE)</f>
        <v>23100</v>
      </c>
      <c r="U263" s="63">
        <f>VLOOKUP($C263,'ROP100'!$B$6:$P$565,9,FALSE)</f>
        <v>0</v>
      </c>
      <c r="V263" s="63">
        <f t="shared" si="51"/>
        <v>21748</v>
      </c>
      <c r="W263" s="63">
        <f>VLOOKUP($C263,ROP200F!$C$6:$O$994,8,FALSE)</f>
        <v>0</v>
      </c>
      <c r="X263" s="63">
        <f>VLOOKUP($C263,'ROP100'!$B$6:$P$565,10,FALSE)</f>
        <v>0</v>
      </c>
      <c r="Y263" s="63">
        <f t="shared" si="52"/>
        <v>21748</v>
      </c>
      <c r="Z263" s="63">
        <f>VLOOKUP($C263,ROP200F!$C$6:$O$994,9,FALSE)</f>
        <v>0</v>
      </c>
      <c r="AA263" s="63">
        <f>VLOOKUP($C263,'ROP100'!$B$6:$P$565,11,FALSE)</f>
        <v>0</v>
      </c>
      <c r="AB263" s="63">
        <f t="shared" si="53"/>
        <v>21748</v>
      </c>
      <c r="AC263" s="63">
        <f>VLOOKUP($C263,ROP200F!$C$6:$O$994,10,FALSE)</f>
        <v>0</v>
      </c>
      <c r="AD263" s="63">
        <f>VLOOKUP($C263,'ROP100'!$B$6:$P$565,12,FALSE)</f>
        <v>0</v>
      </c>
      <c r="AE263" s="63">
        <f t="shared" si="54"/>
        <v>21748</v>
      </c>
      <c r="AF263" s="63">
        <f>VLOOKUP($C263,ROP200F!$C$6:$O$994,11,FALSE)</f>
        <v>12100</v>
      </c>
      <c r="AG263" s="63">
        <f>VLOOKUP($C263,'ROP100'!$B$6:$P$565,13,FALSE)</f>
        <v>25672</v>
      </c>
      <c r="AH263" s="63">
        <f t="shared" si="55"/>
        <v>35320</v>
      </c>
      <c r="AI263" s="63">
        <f>VLOOKUP($C263,ROP200F!$C$6:$O$994,12,FALSE)</f>
        <v>0</v>
      </c>
      <c r="AJ263" s="63">
        <f>VLOOKUP($C263,'ROP100'!$B$6:$P$565,14,FALSE)</f>
        <v>0</v>
      </c>
      <c r="AK263" s="63">
        <f t="shared" si="56"/>
        <v>35320</v>
      </c>
      <c r="AL263" s="63">
        <f>VLOOKUP($C263,ROP200F!$C$6:$O$994,13,FALSE)</f>
        <v>0</v>
      </c>
      <c r="AM263" s="63">
        <f>VLOOKUP($C263,'ROP100'!$B$6:$P$565,15,FALSE)</f>
        <v>0</v>
      </c>
      <c r="AN263" s="63">
        <f t="shared" si="57"/>
        <v>35320</v>
      </c>
      <c r="AO263" s="58">
        <f t="shared" si="58"/>
        <v>63580</v>
      </c>
      <c r="AP263" s="58">
        <f t="shared" si="59"/>
        <v>77016</v>
      </c>
    </row>
    <row r="264" spans="1:42" hidden="1" x14ac:dyDescent="0.35">
      <c r="A264" s="64">
        <f t="shared" si="60"/>
        <v>256</v>
      </c>
      <c r="B264" s="65" t="s">
        <v>1374</v>
      </c>
      <c r="C264" s="65" t="s">
        <v>1375</v>
      </c>
      <c r="D264" s="66">
        <f>VLOOKUP($C264,'End Stock 2024'!$B$7:$C$1030,2,FALSE)</f>
        <v>158994</v>
      </c>
      <c r="E264" s="63">
        <f>VLOOKUP($C264,ROP200F!$C$6:$O$994,2,FALSE)</f>
        <v>55440</v>
      </c>
      <c r="F264" s="63">
        <f>VLOOKUP($C264,'ROP100'!$B$6:$P$565,4,FALSE)</f>
        <v>323920</v>
      </c>
      <c r="G264" s="63">
        <f t="shared" si="46"/>
        <v>427474</v>
      </c>
      <c r="H264" s="63">
        <f>VLOOKUP($C264,ROP200F!$C$6:$O$994,3,FALSE)</f>
        <v>12870</v>
      </c>
      <c r="I264" s="63">
        <f>VLOOKUP($C264,'ROP100'!$B$6:$P$565,5,FALSE)</f>
        <v>0</v>
      </c>
      <c r="J264" s="63">
        <f t="shared" si="47"/>
        <v>414604</v>
      </c>
      <c r="K264" s="63">
        <f>VLOOKUP($C264,ROP200F!$C$6:$O$994,4,FALSE)</f>
        <v>52404</v>
      </c>
      <c r="L264" s="63">
        <f>VLOOKUP($C264,'ROP100'!$B$6:$P$565,6,FALSE)</f>
        <v>0</v>
      </c>
      <c r="M264" s="63">
        <f t="shared" si="48"/>
        <v>362200</v>
      </c>
      <c r="N264" s="63">
        <f>VLOOKUP($C264,ROP200F!$C$6:$O$994,5,FALSE)</f>
        <v>127380</v>
      </c>
      <c r="O264" s="63">
        <f>VLOOKUP($C264,'ROP100'!$B$6:$P$565,7,FALSE)</f>
        <v>323920</v>
      </c>
      <c r="P264" s="63">
        <f t="shared" si="49"/>
        <v>558740</v>
      </c>
      <c r="Q264" s="63">
        <f>VLOOKUP($C264,ROP200F!$C$6:$O$994,6,FALSE)</f>
        <v>124740</v>
      </c>
      <c r="R264" s="63">
        <f>VLOOKUP($C264,'ROP100'!$B$6:$P$565,8,FALSE)</f>
        <v>0</v>
      </c>
      <c r="S264" s="63">
        <f t="shared" si="50"/>
        <v>434000</v>
      </c>
      <c r="T264" s="63">
        <f>VLOOKUP($C264,ROP200F!$C$6:$O$994,7,FALSE)</f>
        <v>38940</v>
      </c>
      <c r="U264" s="63">
        <f>VLOOKUP($C264,'ROP100'!$B$6:$P$565,9,FALSE)</f>
        <v>0</v>
      </c>
      <c r="V264" s="63">
        <f t="shared" si="51"/>
        <v>395060</v>
      </c>
      <c r="W264" s="63">
        <f>VLOOKUP($C264,ROP200F!$C$6:$O$994,8,FALSE)</f>
        <v>96624</v>
      </c>
      <c r="X264" s="63">
        <f>VLOOKUP($C264,'ROP100'!$B$6:$P$565,10,FALSE)</f>
        <v>323920</v>
      </c>
      <c r="Y264" s="63">
        <f t="shared" si="52"/>
        <v>622356</v>
      </c>
      <c r="Z264" s="63">
        <f>VLOOKUP($C264,ROP200F!$C$6:$O$994,9,FALSE)</f>
        <v>166980</v>
      </c>
      <c r="AA264" s="63">
        <f>VLOOKUP($C264,'ROP100'!$B$6:$P$565,11,FALSE)</f>
        <v>0</v>
      </c>
      <c r="AB264" s="63">
        <f t="shared" si="53"/>
        <v>455376</v>
      </c>
      <c r="AC264" s="63">
        <f>VLOOKUP($C264,ROP200F!$C$6:$O$994,10,FALSE)</f>
        <v>124740</v>
      </c>
      <c r="AD264" s="63">
        <f>VLOOKUP($C264,'ROP100'!$B$6:$P$565,12,FALSE)</f>
        <v>0</v>
      </c>
      <c r="AE264" s="63">
        <f t="shared" si="54"/>
        <v>330636</v>
      </c>
      <c r="AF264" s="63">
        <f>VLOOKUP($C264,ROP200F!$C$6:$O$994,11,FALSE)</f>
        <v>96844</v>
      </c>
      <c r="AG264" s="63">
        <f>VLOOKUP($C264,'ROP100'!$B$6:$P$565,13,FALSE)</f>
        <v>404900</v>
      </c>
      <c r="AH264" s="63">
        <f t="shared" si="55"/>
        <v>638692</v>
      </c>
      <c r="AI264" s="63">
        <f>VLOOKUP($C264,ROP200F!$C$6:$O$994,12,FALSE)</f>
        <v>152460</v>
      </c>
      <c r="AJ264" s="63">
        <f>VLOOKUP($C264,'ROP100'!$B$6:$P$565,14,FALSE)</f>
        <v>0</v>
      </c>
      <c r="AK264" s="63">
        <f t="shared" si="56"/>
        <v>486232</v>
      </c>
      <c r="AL264" s="63">
        <f>VLOOKUP($C264,ROP200F!$C$6:$O$994,13,FALSE)</f>
        <v>231220</v>
      </c>
      <c r="AM264" s="63">
        <f>VLOOKUP($C264,'ROP100'!$B$6:$P$565,15,FALSE)</f>
        <v>0</v>
      </c>
      <c r="AN264" s="63">
        <f t="shared" si="57"/>
        <v>255012</v>
      </c>
      <c r="AO264" s="58">
        <f t="shared" si="58"/>
        <v>1280642</v>
      </c>
      <c r="AP264" s="58">
        <f t="shared" si="59"/>
        <v>1376660</v>
      </c>
    </row>
    <row r="265" spans="1:42" hidden="1" x14ac:dyDescent="0.35">
      <c r="A265" s="64">
        <f t="shared" si="60"/>
        <v>257</v>
      </c>
      <c r="B265" s="65" t="s">
        <v>1376</v>
      </c>
      <c r="C265" s="65" t="s">
        <v>1377</v>
      </c>
      <c r="D265" s="66">
        <f>VLOOKUP($C265,'End Stock 2024'!$B$7:$C$1030,2,FALSE)</f>
        <v>44488</v>
      </c>
      <c r="E265" s="63">
        <f>VLOOKUP($C265,ROP200F!$C$6:$O$994,2,FALSE)</f>
        <v>0</v>
      </c>
      <c r="F265" s="63">
        <f>VLOOKUP($C265,'ROP100'!$B$6:$P$565,4,FALSE)</f>
        <v>0</v>
      </c>
      <c r="G265" s="63">
        <f t="shared" si="46"/>
        <v>44488</v>
      </c>
      <c r="H265" s="63">
        <f>VLOOKUP($C265,ROP200F!$C$6:$O$994,3,FALSE)</f>
        <v>6820</v>
      </c>
      <c r="I265" s="63">
        <f>VLOOKUP($C265,'ROP100'!$B$6:$P$565,5,FALSE)</f>
        <v>0</v>
      </c>
      <c r="J265" s="63">
        <f t="shared" si="47"/>
        <v>37668</v>
      </c>
      <c r="K265" s="63">
        <f>VLOOKUP($C265,ROP200F!$C$6:$O$994,4,FALSE)</f>
        <v>0</v>
      </c>
      <c r="L265" s="63">
        <f>VLOOKUP($C265,'ROP100'!$B$6:$P$565,6,FALSE)</f>
        <v>0</v>
      </c>
      <c r="M265" s="63">
        <f t="shared" si="48"/>
        <v>37668</v>
      </c>
      <c r="N265" s="63">
        <f>VLOOKUP($C265,ROP200F!$C$6:$O$994,5,FALSE)</f>
        <v>0</v>
      </c>
      <c r="O265" s="63">
        <f>VLOOKUP($C265,'ROP100'!$B$6:$P$565,7,FALSE)</f>
        <v>0</v>
      </c>
      <c r="P265" s="63">
        <f t="shared" si="49"/>
        <v>37668</v>
      </c>
      <c r="Q265" s="63">
        <f>VLOOKUP($C265,ROP200F!$C$6:$O$994,6,FALSE)</f>
        <v>0</v>
      </c>
      <c r="R265" s="63">
        <f>VLOOKUP($C265,'ROP100'!$B$6:$P$565,8,FALSE)</f>
        <v>0</v>
      </c>
      <c r="S265" s="63">
        <f t="shared" si="50"/>
        <v>37668</v>
      </c>
      <c r="T265" s="63">
        <f>VLOOKUP($C265,ROP200F!$C$6:$O$994,7,FALSE)</f>
        <v>0</v>
      </c>
      <c r="U265" s="63">
        <f>VLOOKUP($C265,'ROP100'!$B$6:$P$565,9,FALSE)</f>
        <v>0</v>
      </c>
      <c r="V265" s="63">
        <f t="shared" si="51"/>
        <v>37668</v>
      </c>
      <c r="W265" s="63">
        <f>VLOOKUP($C265,ROP200F!$C$6:$O$994,8,FALSE)</f>
        <v>0</v>
      </c>
      <c r="X265" s="63">
        <f>VLOOKUP($C265,'ROP100'!$B$6:$P$565,10,FALSE)</f>
        <v>0</v>
      </c>
      <c r="Y265" s="63">
        <f t="shared" si="52"/>
        <v>37668</v>
      </c>
      <c r="Z265" s="63">
        <f>VLOOKUP($C265,ROP200F!$C$6:$O$994,9,FALSE)</f>
        <v>0</v>
      </c>
      <c r="AA265" s="63">
        <f>VLOOKUP($C265,'ROP100'!$B$6:$P$565,11,FALSE)</f>
        <v>0</v>
      </c>
      <c r="AB265" s="63">
        <f t="shared" si="53"/>
        <v>37668</v>
      </c>
      <c r="AC265" s="63">
        <f>VLOOKUP($C265,ROP200F!$C$6:$O$994,10,FALSE)</f>
        <v>0</v>
      </c>
      <c r="AD265" s="63">
        <f>VLOOKUP($C265,'ROP100'!$B$6:$P$565,12,FALSE)</f>
        <v>0</v>
      </c>
      <c r="AE265" s="63">
        <f t="shared" si="54"/>
        <v>37668</v>
      </c>
      <c r="AF265" s="63">
        <f>VLOOKUP($C265,ROP200F!$C$6:$O$994,11,FALSE)</f>
        <v>0</v>
      </c>
      <c r="AG265" s="63">
        <f>VLOOKUP($C265,'ROP100'!$B$6:$P$565,13,FALSE)</f>
        <v>0</v>
      </c>
      <c r="AH265" s="63">
        <f t="shared" si="55"/>
        <v>37668</v>
      </c>
      <c r="AI265" s="63">
        <f>VLOOKUP($C265,ROP200F!$C$6:$O$994,12,FALSE)</f>
        <v>0</v>
      </c>
      <c r="AJ265" s="63">
        <f>VLOOKUP($C265,'ROP100'!$B$6:$P$565,14,FALSE)</f>
        <v>0</v>
      </c>
      <c r="AK265" s="63">
        <f t="shared" si="56"/>
        <v>37668</v>
      </c>
      <c r="AL265" s="63">
        <f>VLOOKUP($C265,ROP200F!$C$6:$O$994,13,FALSE)</f>
        <v>0</v>
      </c>
      <c r="AM265" s="63">
        <f>VLOOKUP($C265,'ROP100'!$B$6:$P$565,15,FALSE)</f>
        <v>0</v>
      </c>
      <c r="AN265" s="63">
        <f t="shared" si="57"/>
        <v>37668</v>
      </c>
      <c r="AO265" s="58">
        <f t="shared" si="58"/>
        <v>6820</v>
      </c>
      <c r="AP265" s="58">
        <f t="shared" si="59"/>
        <v>0</v>
      </c>
    </row>
    <row r="266" spans="1:42" hidden="1" x14ac:dyDescent="0.35">
      <c r="A266" s="64">
        <f t="shared" si="60"/>
        <v>258</v>
      </c>
      <c r="B266" s="65" t="s">
        <v>1372</v>
      </c>
      <c r="C266" s="65" t="s">
        <v>1378</v>
      </c>
      <c r="D266" s="66">
        <f>VLOOKUP($C266,'End Stock 2024'!$B$7:$C$1030,2,FALSE)</f>
        <v>35544</v>
      </c>
      <c r="E266" s="63">
        <f>VLOOKUP($C266,ROP200F!$C$6:$O$994,2,FALSE)</f>
        <v>0</v>
      </c>
      <c r="F266" s="63">
        <f>VLOOKUP($C266,'ROP100'!$B$6:$P$565,4,FALSE)</f>
        <v>0</v>
      </c>
      <c r="G266" s="63">
        <f t="shared" ref="G266:G329" si="61">+D266+F266-E266</f>
        <v>35544</v>
      </c>
      <c r="H266" s="63">
        <f>VLOOKUP($C266,ROP200F!$C$6:$O$994,3,FALSE)</f>
        <v>17600</v>
      </c>
      <c r="I266" s="63">
        <f>VLOOKUP($C266,'ROP100'!$B$6:$P$565,5,FALSE)</f>
        <v>0</v>
      </c>
      <c r="J266" s="63">
        <f t="shared" ref="J266:J329" si="62">+G266+I266-H266</f>
        <v>17944</v>
      </c>
      <c r="K266" s="63">
        <f>VLOOKUP($C266,ROP200F!$C$6:$O$994,4,FALSE)</f>
        <v>0</v>
      </c>
      <c r="L266" s="63">
        <f>VLOOKUP($C266,'ROP100'!$B$6:$P$565,6,FALSE)</f>
        <v>0</v>
      </c>
      <c r="M266" s="63">
        <f t="shared" ref="M266:M329" si="63">+J266+L266-K266</f>
        <v>17944</v>
      </c>
      <c r="N266" s="63">
        <f>VLOOKUP($C266,ROP200F!$C$6:$O$994,5,FALSE)</f>
        <v>0</v>
      </c>
      <c r="O266" s="63">
        <f>VLOOKUP($C266,'ROP100'!$B$6:$P$565,7,FALSE)</f>
        <v>25672</v>
      </c>
      <c r="P266" s="63">
        <f t="shared" ref="P266:P329" si="64">+M266+O266-N266</f>
        <v>43616</v>
      </c>
      <c r="Q266" s="63">
        <f>VLOOKUP($C266,ROP200F!$C$6:$O$994,6,FALSE)</f>
        <v>0</v>
      </c>
      <c r="R266" s="63">
        <f>VLOOKUP($C266,'ROP100'!$B$6:$P$565,8,FALSE)</f>
        <v>0</v>
      </c>
      <c r="S266" s="63">
        <f t="shared" ref="S266:S329" si="65">+P266+R266-Q266</f>
        <v>43616</v>
      </c>
      <c r="T266" s="63">
        <f>VLOOKUP($C266,ROP200F!$C$6:$O$994,7,FALSE)</f>
        <v>16500</v>
      </c>
      <c r="U266" s="63">
        <f>VLOOKUP($C266,'ROP100'!$B$6:$P$565,9,FALSE)</f>
        <v>0</v>
      </c>
      <c r="V266" s="63">
        <f t="shared" ref="V266:V329" si="66">+S266+U266-T266</f>
        <v>27116</v>
      </c>
      <c r="W266" s="63">
        <f>VLOOKUP($C266,ROP200F!$C$6:$O$994,8,FALSE)</f>
        <v>0</v>
      </c>
      <c r="X266" s="63">
        <f>VLOOKUP($C266,'ROP100'!$B$6:$P$565,10,FALSE)</f>
        <v>0</v>
      </c>
      <c r="Y266" s="63">
        <f t="shared" ref="Y266:Y329" si="67">+V266+X266-W266</f>
        <v>27116</v>
      </c>
      <c r="Z266" s="63">
        <f>VLOOKUP($C266,ROP200F!$C$6:$O$994,9,FALSE)</f>
        <v>0</v>
      </c>
      <c r="AA266" s="63">
        <f>VLOOKUP($C266,'ROP100'!$B$6:$P$565,11,FALSE)</f>
        <v>0</v>
      </c>
      <c r="AB266" s="63">
        <f t="shared" ref="AB266:AB329" si="68">+Y266+AA266-Z266</f>
        <v>27116</v>
      </c>
      <c r="AC266" s="63">
        <f>VLOOKUP($C266,ROP200F!$C$6:$O$994,10,FALSE)</f>
        <v>0</v>
      </c>
      <c r="AD266" s="63">
        <f>VLOOKUP($C266,'ROP100'!$B$6:$P$565,12,FALSE)</f>
        <v>0</v>
      </c>
      <c r="AE266" s="63">
        <f t="shared" ref="AE266:AE329" si="69">+AB266+AD266-AC266</f>
        <v>27116</v>
      </c>
      <c r="AF266" s="63">
        <f>VLOOKUP($C266,ROP200F!$C$6:$O$994,11,FALSE)</f>
        <v>14300</v>
      </c>
      <c r="AG266" s="63">
        <f>VLOOKUP($C266,'ROP100'!$B$6:$P$565,13,FALSE)</f>
        <v>0</v>
      </c>
      <c r="AH266" s="63">
        <f t="shared" ref="AH266:AH329" si="70">+AE266+AG266-AF266</f>
        <v>12816</v>
      </c>
      <c r="AI266" s="63">
        <f>VLOOKUP($C266,ROP200F!$C$6:$O$994,12,FALSE)</f>
        <v>0</v>
      </c>
      <c r="AJ266" s="63">
        <f>VLOOKUP($C266,'ROP100'!$B$6:$P$565,14,FALSE)</f>
        <v>0</v>
      </c>
      <c r="AK266" s="63">
        <f t="shared" ref="AK266:AK329" si="71">+AH266+AJ266-AI266</f>
        <v>12816</v>
      </c>
      <c r="AL266" s="63">
        <f>VLOOKUP($C266,ROP200F!$C$6:$O$994,13,FALSE)</f>
        <v>0</v>
      </c>
      <c r="AM266" s="63">
        <f>VLOOKUP($C266,'ROP100'!$B$6:$P$565,15,FALSE)</f>
        <v>0</v>
      </c>
      <c r="AN266" s="63">
        <f t="shared" ref="AN266:AN329" si="72">+AK266+AM266-AL266</f>
        <v>12816</v>
      </c>
      <c r="AO266" s="58">
        <f t="shared" ref="AO266:AO329" si="73">E266+H266+K266+N266+Q266+T266+W266+Z266+AC266+AF266+AI266+AL266</f>
        <v>48400</v>
      </c>
      <c r="AP266" s="58">
        <f t="shared" ref="AP266:AP329" si="74">F266+I266+L266+O266+R266+U266+X266+AA266+AD266+AG266+AJ266+AM266</f>
        <v>25672</v>
      </c>
    </row>
    <row r="267" spans="1:42" hidden="1" x14ac:dyDescent="0.35">
      <c r="A267" s="64">
        <f t="shared" ref="A267:A330" si="75">1+A266</f>
        <v>259</v>
      </c>
      <c r="B267" s="65" t="s">
        <v>1374</v>
      </c>
      <c r="C267" s="65" t="s">
        <v>1379</v>
      </c>
      <c r="D267" s="66">
        <f>VLOOKUP($C267,'End Stock 2024'!$B$7:$C$1030,2,FALSE)</f>
        <v>156152</v>
      </c>
      <c r="E267" s="63">
        <f>VLOOKUP($C267,ROP200F!$C$6:$O$994,2,FALSE)</f>
        <v>0</v>
      </c>
      <c r="F267" s="63">
        <f>VLOOKUP($C267,'ROP100'!$B$6:$P$565,4,FALSE)</f>
        <v>0</v>
      </c>
      <c r="G267" s="63">
        <f t="shared" si="61"/>
        <v>156152</v>
      </c>
      <c r="H267" s="63">
        <f>VLOOKUP($C267,ROP200F!$C$6:$O$994,3,FALSE)</f>
        <v>0</v>
      </c>
      <c r="I267" s="63">
        <f>VLOOKUP($C267,'ROP100'!$B$6:$P$565,5,FALSE)</f>
        <v>0</v>
      </c>
      <c r="J267" s="63">
        <f t="shared" si="62"/>
        <v>156152</v>
      </c>
      <c r="K267" s="63">
        <f>VLOOKUP($C267,ROP200F!$C$6:$O$994,4,FALSE)</f>
        <v>16896</v>
      </c>
      <c r="L267" s="63">
        <f>VLOOKUP($C267,'ROP100'!$B$6:$P$565,6,FALSE)</f>
        <v>0</v>
      </c>
      <c r="M267" s="63">
        <f t="shared" si="63"/>
        <v>139256</v>
      </c>
      <c r="N267" s="63">
        <f>VLOOKUP($C267,ROP200F!$C$6:$O$994,5,FALSE)</f>
        <v>52800</v>
      </c>
      <c r="O267" s="63">
        <f>VLOOKUP($C267,'ROP100'!$B$6:$P$565,7,FALSE)</f>
        <v>80980</v>
      </c>
      <c r="P267" s="63">
        <f t="shared" si="64"/>
        <v>167436</v>
      </c>
      <c r="Q267" s="63">
        <f>VLOOKUP($C267,ROP200F!$C$6:$O$994,6,FALSE)</f>
        <v>0</v>
      </c>
      <c r="R267" s="63">
        <f>VLOOKUP($C267,'ROP100'!$B$6:$P$565,8,FALSE)</f>
        <v>0</v>
      </c>
      <c r="S267" s="63">
        <f t="shared" si="65"/>
        <v>167436</v>
      </c>
      <c r="T267" s="63">
        <f>VLOOKUP($C267,ROP200F!$C$6:$O$994,7,FALSE)</f>
        <v>16500</v>
      </c>
      <c r="U267" s="63">
        <f>VLOOKUP($C267,'ROP100'!$B$6:$P$565,9,FALSE)</f>
        <v>0</v>
      </c>
      <c r="V267" s="63">
        <f t="shared" si="66"/>
        <v>150936</v>
      </c>
      <c r="W267" s="63">
        <f>VLOOKUP($C267,ROP200F!$C$6:$O$994,8,FALSE)</f>
        <v>69696</v>
      </c>
      <c r="X267" s="63">
        <f>VLOOKUP($C267,'ROP100'!$B$6:$P$565,10,FALSE)</f>
        <v>0</v>
      </c>
      <c r="Y267" s="63">
        <f t="shared" si="67"/>
        <v>81240</v>
      </c>
      <c r="Z267" s="63">
        <f>VLOOKUP($C267,ROP200F!$C$6:$O$994,9,FALSE)</f>
        <v>0</v>
      </c>
      <c r="AA267" s="63">
        <f>VLOOKUP($C267,'ROP100'!$B$6:$P$565,11,FALSE)</f>
        <v>0</v>
      </c>
      <c r="AB267" s="63">
        <f t="shared" si="68"/>
        <v>81240</v>
      </c>
      <c r="AC267" s="63">
        <f>VLOOKUP($C267,ROP200F!$C$6:$O$994,10,FALSE)</f>
        <v>0</v>
      </c>
      <c r="AD267" s="63">
        <f>VLOOKUP($C267,'ROP100'!$B$6:$P$565,12,FALSE)</f>
        <v>0</v>
      </c>
      <c r="AE267" s="63">
        <f t="shared" si="69"/>
        <v>81240</v>
      </c>
      <c r="AF267" s="63">
        <f>VLOOKUP($C267,ROP200F!$C$6:$O$994,11,FALSE)</f>
        <v>16896</v>
      </c>
      <c r="AG267" s="63">
        <f>VLOOKUP($C267,'ROP100'!$B$6:$P$565,13,FALSE)</f>
        <v>0</v>
      </c>
      <c r="AH267" s="63">
        <f t="shared" si="70"/>
        <v>64344</v>
      </c>
      <c r="AI267" s="63">
        <f>VLOOKUP($C267,ROP200F!$C$6:$O$994,12,FALSE)</f>
        <v>0</v>
      </c>
      <c r="AJ267" s="63">
        <f>VLOOKUP($C267,'ROP100'!$B$6:$P$565,14,FALSE)</f>
        <v>0</v>
      </c>
      <c r="AK267" s="63">
        <f t="shared" si="71"/>
        <v>64344</v>
      </c>
      <c r="AL267" s="63">
        <f>VLOOKUP($C267,ROP200F!$C$6:$O$994,13,FALSE)</f>
        <v>4400</v>
      </c>
      <c r="AM267" s="63">
        <f>VLOOKUP($C267,'ROP100'!$B$6:$P$565,15,FALSE)</f>
        <v>0</v>
      </c>
      <c r="AN267" s="63">
        <f t="shared" si="72"/>
        <v>59944</v>
      </c>
      <c r="AO267" s="58">
        <f t="shared" si="73"/>
        <v>177188</v>
      </c>
      <c r="AP267" s="58">
        <f t="shared" si="74"/>
        <v>80980</v>
      </c>
    </row>
    <row r="268" spans="1:42" hidden="1" x14ac:dyDescent="0.35">
      <c r="A268" s="64">
        <f t="shared" si="75"/>
        <v>260</v>
      </c>
      <c r="B268" s="65" t="s">
        <v>1374</v>
      </c>
      <c r="C268" s="65" t="s">
        <v>1380</v>
      </c>
      <c r="D268" s="66">
        <f>VLOOKUP($C268,'End Stock 2024'!$B$7:$C$1030,2,FALSE)</f>
        <v>37380</v>
      </c>
      <c r="E268" s="63">
        <f>VLOOKUP($C268,ROP200F!$C$6:$O$994,2,FALSE)</f>
        <v>0</v>
      </c>
      <c r="F268" s="63">
        <f>VLOOKUP($C268,'ROP100'!$B$6:$P$565,4,FALSE)</f>
        <v>0</v>
      </c>
      <c r="G268" s="63">
        <f t="shared" si="61"/>
        <v>37380</v>
      </c>
      <c r="H268" s="63">
        <f>VLOOKUP($C268,ROP200F!$C$6:$O$994,3,FALSE)</f>
        <v>14850</v>
      </c>
      <c r="I268" s="63">
        <f>VLOOKUP($C268,'ROP100'!$B$6:$P$565,5,FALSE)</f>
        <v>0</v>
      </c>
      <c r="J268" s="63">
        <f t="shared" si="62"/>
        <v>22530</v>
      </c>
      <c r="K268" s="63">
        <f>VLOOKUP($C268,ROP200F!$C$6:$O$994,4,FALSE)</f>
        <v>0</v>
      </c>
      <c r="L268" s="63">
        <f>VLOOKUP($C268,'ROP100'!$B$6:$P$565,6,FALSE)</f>
        <v>0</v>
      </c>
      <c r="M268" s="63">
        <f t="shared" si="63"/>
        <v>22530</v>
      </c>
      <c r="N268" s="63">
        <f>VLOOKUP($C268,ROP200F!$C$6:$O$994,5,FALSE)</f>
        <v>0</v>
      </c>
      <c r="O268" s="63">
        <f>VLOOKUP($C268,'ROP100'!$B$6:$P$565,7,FALSE)</f>
        <v>0</v>
      </c>
      <c r="P268" s="63">
        <f t="shared" si="64"/>
        <v>22530</v>
      </c>
      <c r="Q268" s="63">
        <f>VLOOKUP($C268,ROP200F!$C$6:$O$994,6,FALSE)</f>
        <v>0</v>
      </c>
      <c r="R268" s="63">
        <f>VLOOKUP($C268,'ROP100'!$B$6:$P$565,8,FALSE)</f>
        <v>0</v>
      </c>
      <c r="S268" s="63">
        <f t="shared" si="65"/>
        <v>22530</v>
      </c>
      <c r="T268" s="63">
        <f>VLOOKUP($C268,ROP200F!$C$6:$O$994,7,FALSE)</f>
        <v>0</v>
      </c>
      <c r="U268" s="63">
        <f>VLOOKUP($C268,'ROP100'!$B$6:$P$565,9,FALSE)</f>
        <v>0</v>
      </c>
      <c r="V268" s="63">
        <f t="shared" si="66"/>
        <v>22530</v>
      </c>
      <c r="W268" s="63">
        <f>VLOOKUP($C268,ROP200F!$C$6:$O$994,8,FALSE)</f>
        <v>0</v>
      </c>
      <c r="X268" s="63">
        <f>VLOOKUP($C268,'ROP100'!$B$6:$P$565,10,FALSE)</f>
        <v>32392</v>
      </c>
      <c r="Y268" s="63">
        <f t="shared" si="67"/>
        <v>54922</v>
      </c>
      <c r="Z268" s="63">
        <f>VLOOKUP($C268,ROP200F!$C$6:$O$994,9,FALSE)</f>
        <v>13200</v>
      </c>
      <c r="AA268" s="63">
        <f>VLOOKUP($C268,'ROP100'!$B$6:$P$565,11,FALSE)</f>
        <v>0</v>
      </c>
      <c r="AB268" s="63">
        <f t="shared" si="68"/>
        <v>41722</v>
      </c>
      <c r="AC268" s="63">
        <f>VLOOKUP($C268,ROP200F!$C$6:$O$994,10,FALSE)</f>
        <v>0</v>
      </c>
      <c r="AD268" s="63">
        <f>VLOOKUP($C268,'ROP100'!$B$6:$P$565,12,FALSE)</f>
        <v>0</v>
      </c>
      <c r="AE268" s="63">
        <f t="shared" si="69"/>
        <v>41722</v>
      </c>
      <c r="AF268" s="63">
        <f>VLOOKUP($C268,ROP200F!$C$6:$O$994,11,FALSE)</f>
        <v>11000</v>
      </c>
      <c r="AG268" s="63">
        <f>VLOOKUP($C268,'ROP100'!$B$6:$P$565,13,FALSE)</f>
        <v>0</v>
      </c>
      <c r="AH268" s="63">
        <f t="shared" si="70"/>
        <v>30722</v>
      </c>
      <c r="AI268" s="63">
        <f>VLOOKUP($C268,ROP200F!$C$6:$O$994,12,FALSE)</f>
        <v>0</v>
      </c>
      <c r="AJ268" s="63">
        <f>VLOOKUP($C268,'ROP100'!$B$6:$P$565,14,FALSE)</f>
        <v>0</v>
      </c>
      <c r="AK268" s="63">
        <f t="shared" si="71"/>
        <v>30722</v>
      </c>
      <c r="AL268" s="63">
        <f>VLOOKUP($C268,ROP200F!$C$6:$O$994,13,FALSE)</f>
        <v>0</v>
      </c>
      <c r="AM268" s="63">
        <f>VLOOKUP($C268,'ROP100'!$B$6:$P$565,15,FALSE)</f>
        <v>0</v>
      </c>
      <c r="AN268" s="63">
        <f t="shared" si="72"/>
        <v>30722</v>
      </c>
      <c r="AO268" s="58">
        <f t="shared" si="73"/>
        <v>39050</v>
      </c>
      <c r="AP268" s="58">
        <f t="shared" si="74"/>
        <v>32392</v>
      </c>
    </row>
    <row r="269" spans="1:42" hidden="1" x14ac:dyDescent="0.35">
      <c r="A269" s="64">
        <f t="shared" si="75"/>
        <v>261</v>
      </c>
      <c r="B269" s="65" t="s">
        <v>310</v>
      </c>
      <c r="C269" s="65" t="s">
        <v>311</v>
      </c>
      <c r="D269" s="66">
        <f>VLOOKUP($C269,'End Stock 2024'!$B$7:$C$1030,2,FALSE)</f>
        <v>375839</v>
      </c>
      <c r="E269" s="63">
        <f>VLOOKUP($C269,ROP200F!$C$6:$O$994,2,FALSE)</f>
        <v>144614</v>
      </c>
      <c r="F269" s="63">
        <f>VLOOKUP($C269,'ROP100'!$B$6:$P$565,4,FALSE)</f>
        <v>154000</v>
      </c>
      <c r="G269" s="63">
        <f t="shared" si="61"/>
        <v>385225</v>
      </c>
      <c r="H269" s="63">
        <f>VLOOKUP($C269,ROP200F!$C$6:$O$994,3,FALSE)</f>
        <v>96559</v>
      </c>
      <c r="I269" s="63">
        <f>VLOOKUP($C269,'ROP100'!$B$6:$P$565,5,FALSE)</f>
        <v>66000</v>
      </c>
      <c r="J269" s="63">
        <f t="shared" si="62"/>
        <v>354666</v>
      </c>
      <c r="K269" s="63">
        <f>VLOOKUP($C269,ROP200F!$C$6:$O$994,4,FALSE)</f>
        <v>101928</v>
      </c>
      <c r="L269" s="63">
        <f>VLOOKUP($C269,'ROP100'!$B$6:$P$565,6,FALSE)</f>
        <v>66000</v>
      </c>
      <c r="M269" s="63">
        <f t="shared" si="63"/>
        <v>318738</v>
      </c>
      <c r="N269" s="63">
        <f>VLOOKUP($C269,ROP200F!$C$6:$O$994,5,FALSE)</f>
        <v>129182</v>
      </c>
      <c r="O269" s="63">
        <f>VLOOKUP($C269,'ROP100'!$B$6:$P$565,7,FALSE)</f>
        <v>110000</v>
      </c>
      <c r="P269" s="63">
        <f t="shared" si="64"/>
        <v>299556</v>
      </c>
      <c r="Q269" s="63">
        <f>VLOOKUP($C269,ROP200F!$C$6:$O$994,6,FALSE)</f>
        <v>95522</v>
      </c>
      <c r="R269" s="63">
        <f>VLOOKUP($C269,'ROP100'!$B$6:$P$565,8,FALSE)</f>
        <v>110000</v>
      </c>
      <c r="S269" s="63">
        <f t="shared" si="65"/>
        <v>314034</v>
      </c>
      <c r="T269" s="63">
        <f>VLOOKUP($C269,ROP200F!$C$6:$O$994,7,FALSE)</f>
        <v>107391</v>
      </c>
      <c r="U269" s="63">
        <f>VLOOKUP($C269,'ROP100'!$B$6:$P$565,9,FALSE)</f>
        <v>110000</v>
      </c>
      <c r="V269" s="63">
        <f t="shared" si="66"/>
        <v>316643</v>
      </c>
      <c r="W269" s="63">
        <f>VLOOKUP($C269,ROP200F!$C$6:$O$994,8,FALSE)</f>
        <v>173421</v>
      </c>
      <c r="X269" s="63">
        <f>VLOOKUP($C269,'ROP100'!$B$6:$P$565,10,FALSE)</f>
        <v>110000</v>
      </c>
      <c r="Y269" s="63">
        <f t="shared" si="67"/>
        <v>253222</v>
      </c>
      <c r="Z269" s="63">
        <f>VLOOKUP($C269,ROP200F!$C$6:$O$994,9,FALSE)</f>
        <v>103163</v>
      </c>
      <c r="AA269" s="63">
        <f>VLOOKUP($C269,'ROP100'!$B$6:$P$565,11,FALSE)</f>
        <v>132000</v>
      </c>
      <c r="AB269" s="63">
        <f t="shared" si="68"/>
        <v>282059</v>
      </c>
      <c r="AC269" s="63">
        <f>VLOOKUP($C269,ROP200F!$C$6:$O$994,10,FALSE)</f>
        <v>101604</v>
      </c>
      <c r="AD269" s="63">
        <f>VLOOKUP($C269,'ROP100'!$B$6:$P$565,12,FALSE)</f>
        <v>110000</v>
      </c>
      <c r="AE269" s="63">
        <f t="shared" si="69"/>
        <v>290455</v>
      </c>
      <c r="AF269" s="63">
        <f>VLOOKUP($C269,ROP200F!$C$6:$O$994,11,FALSE)</f>
        <v>171862</v>
      </c>
      <c r="AG269" s="63">
        <f>VLOOKUP($C269,'ROP100'!$B$6:$P$565,13,FALSE)</f>
        <v>110000</v>
      </c>
      <c r="AH269" s="63">
        <f t="shared" si="70"/>
        <v>228593</v>
      </c>
      <c r="AI269" s="63">
        <f>VLOOKUP($C269,ROP200F!$C$6:$O$994,12,FALSE)</f>
        <v>104188</v>
      </c>
      <c r="AJ269" s="63">
        <f>VLOOKUP($C269,'ROP100'!$B$6:$P$565,14,FALSE)</f>
        <v>110000</v>
      </c>
      <c r="AK269" s="63">
        <f t="shared" si="71"/>
        <v>234405</v>
      </c>
      <c r="AL269" s="63">
        <f>VLOOKUP($C269,ROP200F!$C$6:$O$994,13,FALSE)</f>
        <v>105105</v>
      </c>
      <c r="AM269" s="63">
        <f>VLOOKUP($C269,'ROP100'!$B$6:$P$565,15,FALSE)</f>
        <v>110000</v>
      </c>
      <c r="AN269" s="63">
        <f t="shared" si="72"/>
        <v>239300</v>
      </c>
      <c r="AO269" s="58">
        <f t="shared" si="73"/>
        <v>1434539</v>
      </c>
      <c r="AP269" s="58">
        <f t="shared" si="74"/>
        <v>1298000</v>
      </c>
    </row>
    <row r="270" spans="1:42" hidden="1" x14ac:dyDescent="0.35">
      <c r="A270" s="64">
        <f t="shared" si="75"/>
        <v>262</v>
      </c>
      <c r="B270" s="65" t="s">
        <v>312</v>
      </c>
      <c r="C270" s="65" t="s">
        <v>313</v>
      </c>
      <c r="D270" s="66">
        <f>VLOOKUP($C270,'End Stock 2024'!$B$7:$C$1030,2,FALSE)</f>
        <v>1000</v>
      </c>
      <c r="E270" s="63">
        <f>VLOOKUP($C270,ROP200F!$C$6:$O$994,2,FALSE)</f>
        <v>287</v>
      </c>
      <c r="F270" s="63">
        <f>VLOOKUP($C270,'ROP100'!$B$6:$P$565,4,FALSE)</f>
        <v>5000</v>
      </c>
      <c r="G270" s="63">
        <f t="shared" si="61"/>
        <v>5713</v>
      </c>
      <c r="H270" s="63">
        <f>VLOOKUP($C270,ROP200F!$C$6:$O$994,3,FALSE)</f>
        <v>287</v>
      </c>
      <c r="I270" s="63">
        <f>VLOOKUP($C270,'ROP100'!$B$6:$P$565,5,FALSE)</f>
        <v>0</v>
      </c>
      <c r="J270" s="63">
        <f t="shared" si="62"/>
        <v>5426</v>
      </c>
      <c r="K270" s="63">
        <f>VLOOKUP($C270,ROP200F!$C$6:$O$994,4,FALSE)</f>
        <v>287</v>
      </c>
      <c r="L270" s="63">
        <f>VLOOKUP($C270,'ROP100'!$B$6:$P$565,6,FALSE)</f>
        <v>0</v>
      </c>
      <c r="M270" s="63">
        <f t="shared" si="63"/>
        <v>5139</v>
      </c>
      <c r="N270" s="63">
        <f>VLOOKUP($C270,ROP200F!$C$6:$O$994,5,FALSE)</f>
        <v>241</v>
      </c>
      <c r="O270" s="63">
        <f>VLOOKUP($C270,'ROP100'!$B$6:$P$565,7,FALSE)</f>
        <v>0</v>
      </c>
      <c r="P270" s="63">
        <f t="shared" si="64"/>
        <v>4898</v>
      </c>
      <c r="Q270" s="63">
        <f>VLOOKUP($C270,ROP200F!$C$6:$O$994,6,FALSE)</f>
        <v>344</v>
      </c>
      <c r="R270" s="63">
        <f>VLOOKUP($C270,'ROP100'!$B$6:$P$565,8,FALSE)</f>
        <v>0</v>
      </c>
      <c r="S270" s="63">
        <f t="shared" si="65"/>
        <v>4554</v>
      </c>
      <c r="T270" s="63">
        <f>VLOOKUP($C270,ROP200F!$C$6:$O$994,7,FALSE)</f>
        <v>344</v>
      </c>
      <c r="U270" s="63">
        <f>VLOOKUP($C270,'ROP100'!$B$6:$P$565,9,FALSE)</f>
        <v>0</v>
      </c>
      <c r="V270" s="63">
        <f t="shared" si="66"/>
        <v>4210</v>
      </c>
      <c r="W270" s="63">
        <f>VLOOKUP($C270,ROP200F!$C$6:$O$994,8,FALSE)</f>
        <v>229</v>
      </c>
      <c r="X270" s="63">
        <f>VLOOKUP($C270,'ROP100'!$B$6:$P$565,10,FALSE)</f>
        <v>0</v>
      </c>
      <c r="Y270" s="63">
        <f t="shared" si="67"/>
        <v>3981</v>
      </c>
      <c r="Z270" s="63">
        <f>VLOOKUP($C270,ROP200F!$C$6:$O$994,9,FALSE)</f>
        <v>344</v>
      </c>
      <c r="AA270" s="63">
        <f>VLOOKUP($C270,'ROP100'!$B$6:$P$565,11,FALSE)</f>
        <v>0</v>
      </c>
      <c r="AB270" s="63">
        <f t="shared" si="68"/>
        <v>3637</v>
      </c>
      <c r="AC270" s="63">
        <f>VLOOKUP($C270,ROP200F!$C$6:$O$994,10,FALSE)</f>
        <v>287</v>
      </c>
      <c r="AD270" s="63">
        <f>VLOOKUP($C270,'ROP100'!$B$6:$P$565,12,FALSE)</f>
        <v>0</v>
      </c>
      <c r="AE270" s="63">
        <f t="shared" si="69"/>
        <v>3350</v>
      </c>
      <c r="AF270" s="63">
        <f>VLOOKUP($C270,ROP200F!$C$6:$O$994,11,FALSE)</f>
        <v>195</v>
      </c>
      <c r="AG270" s="63">
        <f>VLOOKUP($C270,'ROP100'!$B$6:$P$565,13,FALSE)</f>
        <v>0</v>
      </c>
      <c r="AH270" s="63">
        <f t="shared" si="70"/>
        <v>3155</v>
      </c>
      <c r="AI270" s="63">
        <f>VLOOKUP($C270,ROP200F!$C$6:$O$994,12,FALSE)</f>
        <v>172</v>
      </c>
      <c r="AJ270" s="63">
        <f>VLOOKUP($C270,'ROP100'!$B$6:$P$565,14,FALSE)</f>
        <v>0</v>
      </c>
      <c r="AK270" s="63">
        <f t="shared" si="71"/>
        <v>2983</v>
      </c>
      <c r="AL270" s="63">
        <f>VLOOKUP($C270,ROP200F!$C$6:$O$994,13,FALSE)</f>
        <v>115</v>
      </c>
      <c r="AM270" s="63">
        <f>VLOOKUP($C270,'ROP100'!$B$6:$P$565,15,FALSE)</f>
        <v>0</v>
      </c>
      <c r="AN270" s="63">
        <f t="shared" si="72"/>
        <v>2868</v>
      </c>
      <c r="AO270" s="58">
        <f t="shared" si="73"/>
        <v>3132</v>
      </c>
      <c r="AP270" s="58">
        <f t="shared" si="74"/>
        <v>5000</v>
      </c>
    </row>
    <row r="271" spans="1:42" hidden="1" x14ac:dyDescent="0.35">
      <c r="A271" s="64">
        <f t="shared" si="75"/>
        <v>263</v>
      </c>
      <c r="B271" s="65" t="s">
        <v>314</v>
      </c>
      <c r="C271" s="65" t="s">
        <v>315</v>
      </c>
      <c r="D271" s="66">
        <f>VLOOKUP($C271,'End Stock 2024'!$B$7:$C$1030,2,FALSE)</f>
        <v>500</v>
      </c>
      <c r="E271" s="63">
        <f>VLOOKUP($C271,ROP200F!$C$6:$O$994,2,FALSE)</f>
        <v>20</v>
      </c>
      <c r="F271" s="63">
        <f>VLOOKUP($C271,'ROP100'!$B$6:$P$565,4,FALSE)</f>
        <v>0</v>
      </c>
      <c r="G271" s="63">
        <f t="shared" si="61"/>
        <v>480</v>
      </c>
      <c r="H271" s="63">
        <f>VLOOKUP($C271,ROP200F!$C$6:$O$994,3,FALSE)</f>
        <v>21</v>
      </c>
      <c r="I271" s="63">
        <f>VLOOKUP($C271,'ROP100'!$B$6:$P$565,5,FALSE)</f>
        <v>0</v>
      </c>
      <c r="J271" s="63">
        <f t="shared" si="62"/>
        <v>459</v>
      </c>
      <c r="K271" s="63">
        <f>VLOOKUP($C271,ROP200F!$C$6:$O$994,4,FALSE)</f>
        <v>20</v>
      </c>
      <c r="L271" s="63">
        <f>VLOOKUP($C271,'ROP100'!$B$6:$P$565,6,FALSE)</f>
        <v>0</v>
      </c>
      <c r="M271" s="63">
        <f t="shared" si="63"/>
        <v>439</v>
      </c>
      <c r="N271" s="63">
        <f>VLOOKUP($C271,ROP200F!$C$6:$O$994,5,FALSE)</f>
        <v>17</v>
      </c>
      <c r="O271" s="63">
        <f>VLOOKUP($C271,'ROP100'!$B$6:$P$565,7,FALSE)</f>
        <v>0</v>
      </c>
      <c r="P271" s="63">
        <f t="shared" si="64"/>
        <v>422</v>
      </c>
      <c r="Q271" s="63">
        <f>VLOOKUP($C271,ROP200F!$C$6:$O$994,6,FALSE)</f>
        <v>21</v>
      </c>
      <c r="R271" s="63">
        <f>VLOOKUP($C271,'ROP100'!$B$6:$P$565,8,FALSE)</f>
        <v>0</v>
      </c>
      <c r="S271" s="63">
        <f t="shared" si="65"/>
        <v>401</v>
      </c>
      <c r="T271" s="63">
        <f>VLOOKUP($C271,ROP200F!$C$6:$O$994,7,FALSE)</f>
        <v>19</v>
      </c>
      <c r="U271" s="63">
        <f>VLOOKUP($C271,'ROP100'!$B$6:$P$565,9,FALSE)</f>
        <v>0</v>
      </c>
      <c r="V271" s="63">
        <f t="shared" si="66"/>
        <v>382</v>
      </c>
      <c r="W271" s="63">
        <f>VLOOKUP($C271,ROP200F!$C$6:$O$994,8,FALSE)</f>
        <v>11</v>
      </c>
      <c r="X271" s="63">
        <f>VLOOKUP($C271,'ROP100'!$B$6:$P$565,10,FALSE)</f>
        <v>0</v>
      </c>
      <c r="Y271" s="63">
        <f t="shared" si="67"/>
        <v>371</v>
      </c>
      <c r="Z271" s="63">
        <f>VLOOKUP($C271,ROP200F!$C$6:$O$994,9,FALSE)</f>
        <v>23</v>
      </c>
      <c r="AA271" s="63">
        <f>VLOOKUP($C271,'ROP100'!$B$6:$P$565,11,FALSE)</f>
        <v>0</v>
      </c>
      <c r="AB271" s="63">
        <f t="shared" si="68"/>
        <v>348</v>
      </c>
      <c r="AC271" s="63">
        <f>VLOOKUP($C271,ROP200F!$C$6:$O$994,10,FALSE)</f>
        <v>19</v>
      </c>
      <c r="AD271" s="63">
        <f>VLOOKUP($C271,'ROP100'!$B$6:$P$565,12,FALSE)</f>
        <v>0</v>
      </c>
      <c r="AE271" s="63">
        <f t="shared" si="69"/>
        <v>329</v>
      </c>
      <c r="AF271" s="63">
        <f>VLOOKUP($C271,ROP200F!$C$6:$O$994,11,FALSE)</f>
        <v>12</v>
      </c>
      <c r="AG271" s="63">
        <f>VLOOKUP($C271,'ROP100'!$B$6:$P$565,13,FALSE)</f>
        <v>0</v>
      </c>
      <c r="AH271" s="63">
        <f t="shared" si="70"/>
        <v>317</v>
      </c>
      <c r="AI271" s="63">
        <f>VLOOKUP($C271,ROP200F!$C$6:$O$994,12,FALSE)</f>
        <v>12</v>
      </c>
      <c r="AJ271" s="63">
        <f>VLOOKUP($C271,'ROP100'!$B$6:$P$565,14,FALSE)</f>
        <v>0</v>
      </c>
      <c r="AK271" s="63">
        <f t="shared" si="71"/>
        <v>305</v>
      </c>
      <c r="AL271" s="63">
        <f>VLOOKUP($C271,ROP200F!$C$6:$O$994,13,FALSE)</f>
        <v>11</v>
      </c>
      <c r="AM271" s="63">
        <f>VLOOKUP($C271,'ROP100'!$B$6:$P$565,15,FALSE)</f>
        <v>0</v>
      </c>
      <c r="AN271" s="63">
        <f t="shared" si="72"/>
        <v>294</v>
      </c>
      <c r="AO271" s="58">
        <f t="shared" si="73"/>
        <v>206</v>
      </c>
      <c r="AP271" s="58">
        <f t="shared" si="74"/>
        <v>0</v>
      </c>
    </row>
    <row r="272" spans="1:42" hidden="1" x14ac:dyDescent="0.35">
      <c r="A272" s="64">
        <f t="shared" si="75"/>
        <v>264</v>
      </c>
      <c r="B272" s="65" t="s">
        <v>316</v>
      </c>
      <c r="C272" s="65" t="s">
        <v>317</v>
      </c>
      <c r="D272" s="66">
        <f>VLOOKUP($C272,'End Stock 2024'!$B$7:$C$1030,2,FALSE)</f>
        <v>1000</v>
      </c>
      <c r="E272" s="63">
        <f>VLOOKUP($C272,ROP200F!$C$6:$O$994,2,FALSE)</f>
        <v>480</v>
      </c>
      <c r="F272" s="63">
        <f>VLOOKUP($C272,'ROP100'!$B$6:$P$565,4,FALSE)</f>
        <v>6000</v>
      </c>
      <c r="G272" s="63">
        <f t="shared" si="61"/>
        <v>6520</v>
      </c>
      <c r="H272" s="63">
        <f>VLOOKUP($C272,ROP200F!$C$6:$O$994,3,FALSE)</f>
        <v>456</v>
      </c>
      <c r="I272" s="63">
        <f>VLOOKUP($C272,'ROP100'!$B$6:$P$565,5,FALSE)</f>
        <v>0</v>
      </c>
      <c r="J272" s="63">
        <f t="shared" si="62"/>
        <v>6064</v>
      </c>
      <c r="K272" s="63">
        <f>VLOOKUP($C272,ROP200F!$C$6:$O$994,4,FALSE)</f>
        <v>288</v>
      </c>
      <c r="L272" s="63">
        <f>VLOOKUP($C272,'ROP100'!$B$6:$P$565,6,FALSE)</f>
        <v>0</v>
      </c>
      <c r="M272" s="63">
        <f t="shared" si="63"/>
        <v>5776</v>
      </c>
      <c r="N272" s="63">
        <f>VLOOKUP($C272,ROP200F!$C$6:$O$994,5,FALSE)</f>
        <v>360</v>
      </c>
      <c r="O272" s="63">
        <f>VLOOKUP($C272,'ROP100'!$B$6:$P$565,7,FALSE)</f>
        <v>0</v>
      </c>
      <c r="P272" s="63">
        <f t="shared" si="64"/>
        <v>5416</v>
      </c>
      <c r="Q272" s="63">
        <f>VLOOKUP($C272,ROP200F!$C$6:$O$994,6,FALSE)</f>
        <v>648</v>
      </c>
      <c r="R272" s="63">
        <f>VLOOKUP($C272,'ROP100'!$B$6:$P$565,8,FALSE)</f>
        <v>0</v>
      </c>
      <c r="S272" s="63">
        <f t="shared" si="65"/>
        <v>4768</v>
      </c>
      <c r="T272" s="63">
        <f>VLOOKUP($C272,ROP200F!$C$6:$O$994,7,FALSE)</f>
        <v>648</v>
      </c>
      <c r="U272" s="63">
        <f>VLOOKUP($C272,'ROP100'!$B$6:$P$565,9,FALSE)</f>
        <v>0</v>
      </c>
      <c r="V272" s="63">
        <f t="shared" si="66"/>
        <v>4120</v>
      </c>
      <c r="W272" s="63">
        <f>VLOOKUP($C272,ROP200F!$C$6:$O$994,8,FALSE)</f>
        <v>456</v>
      </c>
      <c r="X272" s="63">
        <f>VLOOKUP($C272,'ROP100'!$B$6:$P$565,10,FALSE)</f>
        <v>0</v>
      </c>
      <c r="Y272" s="63">
        <f t="shared" si="67"/>
        <v>3664</v>
      </c>
      <c r="Z272" s="63">
        <f>VLOOKUP($C272,ROP200F!$C$6:$O$994,9,FALSE)</f>
        <v>432</v>
      </c>
      <c r="AA272" s="63">
        <f>VLOOKUP($C272,'ROP100'!$B$6:$P$565,11,FALSE)</f>
        <v>0</v>
      </c>
      <c r="AB272" s="63">
        <f t="shared" si="68"/>
        <v>3232</v>
      </c>
      <c r="AC272" s="63">
        <f>VLOOKUP($C272,ROP200F!$C$6:$O$994,10,FALSE)</f>
        <v>432</v>
      </c>
      <c r="AD272" s="63">
        <f>VLOOKUP($C272,'ROP100'!$B$6:$P$565,12,FALSE)</f>
        <v>0</v>
      </c>
      <c r="AE272" s="63">
        <f t="shared" si="69"/>
        <v>2800</v>
      </c>
      <c r="AF272" s="63">
        <f>VLOOKUP($C272,ROP200F!$C$6:$O$994,11,FALSE)</f>
        <v>336</v>
      </c>
      <c r="AG272" s="63">
        <f>VLOOKUP($C272,'ROP100'!$B$6:$P$565,13,FALSE)</f>
        <v>0</v>
      </c>
      <c r="AH272" s="63">
        <f t="shared" si="70"/>
        <v>2464</v>
      </c>
      <c r="AI272" s="63">
        <f>VLOOKUP($C272,ROP200F!$C$6:$O$994,12,FALSE)</f>
        <v>288</v>
      </c>
      <c r="AJ272" s="63">
        <f>VLOOKUP($C272,'ROP100'!$B$6:$P$565,14,FALSE)</f>
        <v>0</v>
      </c>
      <c r="AK272" s="63">
        <f t="shared" si="71"/>
        <v>2176</v>
      </c>
      <c r="AL272" s="63">
        <f>VLOOKUP($C272,ROP200F!$C$6:$O$994,13,FALSE)</f>
        <v>96</v>
      </c>
      <c r="AM272" s="63">
        <f>VLOOKUP($C272,'ROP100'!$B$6:$P$565,15,FALSE)</f>
        <v>0</v>
      </c>
      <c r="AN272" s="63">
        <f t="shared" si="72"/>
        <v>2080</v>
      </c>
      <c r="AO272" s="58">
        <f t="shared" si="73"/>
        <v>4920</v>
      </c>
      <c r="AP272" s="58">
        <f t="shared" si="74"/>
        <v>6000</v>
      </c>
    </row>
    <row r="273" spans="1:42" hidden="1" x14ac:dyDescent="0.35">
      <c r="A273" s="64">
        <f t="shared" si="75"/>
        <v>265</v>
      </c>
      <c r="B273" s="65" t="s">
        <v>318</v>
      </c>
      <c r="C273" s="65" t="s">
        <v>319</v>
      </c>
      <c r="D273" s="66">
        <f>VLOOKUP($C273,'End Stock 2024'!$B$7:$C$1030,2,FALSE)</f>
        <v>1000</v>
      </c>
      <c r="E273" s="63">
        <f>VLOOKUP($C273,ROP200F!$C$6:$O$994,2,FALSE)</f>
        <v>4</v>
      </c>
      <c r="F273" s="63">
        <f>VLOOKUP($C273,'ROP100'!$B$6:$P$565,4,FALSE)</f>
        <v>0</v>
      </c>
      <c r="G273" s="63">
        <f t="shared" si="61"/>
        <v>996</v>
      </c>
      <c r="H273" s="63">
        <f>VLOOKUP($C273,ROP200F!$C$6:$O$994,3,FALSE)</f>
        <v>4</v>
      </c>
      <c r="I273" s="63">
        <f>VLOOKUP($C273,'ROP100'!$B$6:$P$565,5,FALSE)</f>
        <v>0</v>
      </c>
      <c r="J273" s="63">
        <f t="shared" si="62"/>
        <v>992</v>
      </c>
      <c r="K273" s="63">
        <f>VLOOKUP($C273,ROP200F!$C$6:$O$994,4,FALSE)</f>
        <v>2</v>
      </c>
      <c r="L273" s="63">
        <f>VLOOKUP($C273,'ROP100'!$B$6:$P$565,6,FALSE)</f>
        <v>0</v>
      </c>
      <c r="M273" s="63">
        <f t="shared" si="63"/>
        <v>990</v>
      </c>
      <c r="N273" s="63">
        <f>VLOOKUP($C273,ROP200F!$C$6:$O$994,5,FALSE)</f>
        <v>2</v>
      </c>
      <c r="O273" s="63">
        <f>VLOOKUP($C273,'ROP100'!$B$6:$P$565,7,FALSE)</f>
        <v>0</v>
      </c>
      <c r="P273" s="63">
        <f t="shared" si="64"/>
        <v>988</v>
      </c>
      <c r="Q273" s="63">
        <f>VLOOKUP($C273,ROP200F!$C$6:$O$994,6,FALSE)</f>
        <v>4</v>
      </c>
      <c r="R273" s="63">
        <f>VLOOKUP($C273,'ROP100'!$B$6:$P$565,8,FALSE)</f>
        <v>0</v>
      </c>
      <c r="S273" s="63">
        <f t="shared" si="65"/>
        <v>984</v>
      </c>
      <c r="T273" s="63">
        <f>VLOOKUP($C273,ROP200F!$C$6:$O$994,7,FALSE)</f>
        <v>4</v>
      </c>
      <c r="U273" s="63">
        <f>VLOOKUP($C273,'ROP100'!$B$6:$P$565,9,FALSE)</f>
        <v>0</v>
      </c>
      <c r="V273" s="63">
        <f t="shared" si="66"/>
        <v>980</v>
      </c>
      <c r="W273" s="63">
        <f>VLOOKUP($C273,ROP200F!$C$6:$O$994,8,FALSE)</f>
        <v>3</v>
      </c>
      <c r="X273" s="63">
        <f>VLOOKUP($C273,'ROP100'!$B$6:$P$565,10,FALSE)</f>
        <v>0</v>
      </c>
      <c r="Y273" s="63">
        <f t="shared" si="67"/>
        <v>977</v>
      </c>
      <c r="Z273" s="63">
        <f>VLOOKUP($C273,ROP200F!$C$6:$O$994,9,FALSE)</f>
        <v>3</v>
      </c>
      <c r="AA273" s="63">
        <f>VLOOKUP($C273,'ROP100'!$B$6:$P$565,11,FALSE)</f>
        <v>0</v>
      </c>
      <c r="AB273" s="63">
        <f t="shared" si="68"/>
        <v>974</v>
      </c>
      <c r="AC273" s="63">
        <f>VLOOKUP($C273,ROP200F!$C$6:$O$994,10,FALSE)</f>
        <v>1</v>
      </c>
      <c r="AD273" s="63">
        <f>VLOOKUP($C273,'ROP100'!$B$6:$P$565,12,FALSE)</f>
        <v>0</v>
      </c>
      <c r="AE273" s="63">
        <f t="shared" si="69"/>
        <v>973</v>
      </c>
      <c r="AF273" s="63">
        <f>VLOOKUP($C273,ROP200F!$C$6:$O$994,11,FALSE)</f>
        <v>2</v>
      </c>
      <c r="AG273" s="63">
        <f>VLOOKUP($C273,'ROP100'!$B$6:$P$565,13,FALSE)</f>
        <v>0</v>
      </c>
      <c r="AH273" s="63">
        <f t="shared" si="70"/>
        <v>971</v>
      </c>
      <c r="AI273" s="63">
        <f>VLOOKUP($C273,ROP200F!$C$6:$O$994,12,FALSE)</f>
        <v>2</v>
      </c>
      <c r="AJ273" s="63">
        <f>VLOOKUP($C273,'ROP100'!$B$6:$P$565,14,FALSE)</f>
        <v>0</v>
      </c>
      <c r="AK273" s="63">
        <f t="shared" si="71"/>
        <v>969</v>
      </c>
      <c r="AL273" s="63">
        <f>VLOOKUP($C273,ROP200F!$C$6:$O$994,13,FALSE)</f>
        <v>1</v>
      </c>
      <c r="AM273" s="63">
        <f>VLOOKUP($C273,'ROP100'!$B$6:$P$565,15,FALSE)</f>
        <v>0</v>
      </c>
      <c r="AN273" s="63">
        <f t="shared" si="72"/>
        <v>968</v>
      </c>
      <c r="AO273" s="58">
        <f t="shared" si="73"/>
        <v>32</v>
      </c>
      <c r="AP273" s="58">
        <f t="shared" si="74"/>
        <v>0</v>
      </c>
    </row>
    <row r="274" spans="1:42" hidden="1" x14ac:dyDescent="0.35">
      <c r="A274" s="64">
        <f t="shared" si="75"/>
        <v>266</v>
      </c>
      <c r="B274" s="65" t="s">
        <v>1381</v>
      </c>
      <c r="C274" s="65" t="s">
        <v>1382</v>
      </c>
      <c r="D274" s="66">
        <f>VLOOKUP($C274,'End Stock 2024'!$B$7:$C$1030,2,FALSE)</f>
        <v>0</v>
      </c>
      <c r="E274" s="63">
        <f>VLOOKUP($C274,ROP200F!$C$6:$O$994,2,FALSE)</f>
        <v>20</v>
      </c>
      <c r="F274" s="63">
        <f>VLOOKUP($C274,'ROP100'!$B$6:$P$565,4,FALSE)</f>
        <v>20</v>
      </c>
      <c r="G274" s="63">
        <f t="shared" si="61"/>
        <v>0</v>
      </c>
      <c r="H274" s="63">
        <f>VLOOKUP($C274,ROP200F!$C$6:$O$994,3,FALSE)</f>
        <v>20</v>
      </c>
      <c r="I274" s="63">
        <f>VLOOKUP($C274,'ROP100'!$B$6:$P$565,5,FALSE)</f>
        <v>20</v>
      </c>
      <c r="J274" s="63">
        <f t="shared" si="62"/>
        <v>0</v>
      </c>
      <c r="K274" s="63">
        <f>VLOOKUP($C274,ROP200F!$C$6:$O$994,4,FALSE)</f>
        <v>10</v>
      </c>
      <c r="L274" s="63">
        <f>VLOOKUP($C274,'ROP100'!$B$6:$P$565,6,FALSE)</f>
        <v>10</v>
      </c>
      <c r="M274" s="63">
        <f t="shared" si="63"/>
        <v>0</v>
      </c>
      <c r="N274" s="63">
        <f>VLOOKUP($C274,ROP200F!$C$6:$O$994,5,FALSE)</f>
        <v>13</v>
      </c>
      <c r="O274" s="63">
        <f>VLOOKUP($C274,'ROP100'!$B$6:$P$565,7,FALSE)</f>
        <v>13</v>
      </c>
      <c r="P274" s="63">
        <f t="shared" si="64"/>
        <v>0</v>
      </c>
      <c r="Q274" s="63">
        <f>VLOOKUP($C274,ROP200F!$C$6:$O$994,6,FALSE)</f>
        <v>22</v>
      </c>
      <c r="R274" s="63">
        <f>VLOOKUP($C274,'ROP100'!$B$6:$P$565,8,FALSE)</f>
        <v>22</v>
      </c>
      <c r="S274" s="63">
        <f t="shared" si="65"/>
        <v>0</v>
      </c>
      <c r="T274" s="63">
        <f>VLOOKUP($C274,ROP200F!$C$6:$O$994,7,FALSE)</f>
        <v>23</v>
      </c>
      <c r="U274" s="63">
        <f>VLOOKUP($C274,'ROP100'!$B$6:$P$565,9,FALSE)</f>
        <v>23</v>
      </c>
      <c r="V274" s="63">
        <f t="shared" si="66"/>
        <v>0</v>
      </c>
      <c r="W274" s="63">
        <f>VLOOKUP($C274,ROP200F!$C$6:$O$994,8,FALSE)</f>
        <v>16</v>
      </c>
      <c r="X274" s="63">
        <f>VLOOKUP($C274,'ROP100'!$B$6:$P$565,10,FALSE)</f>
        <v>16</v>
      </c>
      <c r="Y274" s="63">
        <f t="shared" si="67"/>
        <v>0</v>
      </c>
      <c r="Z274" s="63">
        <f>VLOOKUP($C274,ROP200F!$C$6:$O$994,9,FALSE)</f>
        <v>15</v>
      </c>
      <c r="AA274" s="63">
        <f>VLOOKUP($C274,'ROP100'!$B$6:$P$565,11,FALSE)</f>
        <v>15</v>
      </c>
      <c r="AB274" s="63">
        <f t="shared" si="68"/>
        <v>0</v>
      </c>
      <c r="AC274" s="63">
        <f>VLOOKUP($C274,ROP200F!$C$6:$O$994,10,FALSE)</f>
        <v>6</v>
      </c>
      <c r="AD274" s="63">
        <f>VLOOKUP($C274,'ROP100'!$B$6:$P$565,12,FALSE)</f>
        <v>6</v>
      </c>
      <c r="AE274" s="63">
        <f t="shared" si="69"/>
        <v>0</v>
      </c>
      <c r="AF274" s="63">
        <f>VLOOKUP($C274,ROP200F!$C$6:$O$994,11,FALSE)</f>
        <v>10</v>
      </c>
      <c r="AG274" s="63">
        <f>VLOOKUP($C274,'ROP100'!$B$6:$P$565,13,FALSE)</f>
        <v>10</v>
      </c>
      <c r="AH274" s="63">
        <f t="shared" si="70"/>
        <v>0</v>
      </c>
      <c r="AI274" s="63">
        <f>VLOOKUP($C274,ROP200F!$C$6:$O$994,12,FALSE)</f>
        <v>10</v>
      </c>
      <c r="AJ274" s="63">
        <f>VLOOKUP($C274,'ROP100'!$B$6:$P$565,14,FALSE)</f>
        <v>10</v>
      </c>
      <c r="AK274" s="63">
        <f t="shared" si="71"/>
        <v>0</v>
      </c>
      <c r="AL274" s="63">
        <f>VLOOKUP($C274,ROP200F!$C$6:$O$994,13,FALSE)</f>
        <v>6</v>
      </c>
      <c r="AM274" s="63">
        <f>VLOOKUP($C274,'ROP100'!$B$6:$P$565,15,FALSE)</f>
        <v>6</v>
      </c>
      <c r="AN274" s="63">
        <f t="shared" si="72"/>
        <v>0</v>
      </c>
      <c r="AO274" s="58">
        <f t="shared" si="73"/>
        <v>171</v>
      </c>
      <c r="AP274" s="58">
        <f t="shared" si="74"/>
        <v>171</v>
      </c>
    </row>
    <row r="275" spans="1:42" hidden="1" x14ac:dyDescent="0.35">
      <c r="A275" s="64">
        <f t="shared" si="75"/>
        <v>267</v>
      </c>
      <c r="B275" s="65" t="s">
        <v>1383</v>
      </c>
      <c r="C275" s="65" t="s">
        <v>1384</v>
      </c>
      <c r="D275" s="66">
        <f>VLOOKUP($C275,'End Stock 2024'!$B$7:$C$1030,2,FALSE)</f>
        <v>169417</v>
      </c>
      <c r="E275" s="63">
        <f>VLOOKUP($C275,ROP200F!$C$6:$O$994,2,FALSE)</f>
        <v>0</v>
      </c>
      <c r="F275" s="63">
        <f>VLOOKUP($C275,'ROP100'!$B$6:$P$565,4,FALSE)</f>
        <v>0</v>
      </c>
      <c r="G275" s="63">
        <f t="shared" si="61"/>
        <v>169417</v>
      </c>
      <c r="H275" s="63">
        <f>VLOOKUP($C275,ROP200F!$C$6:$O$994,3,FALSE)</f>
        <v>9579</v>
      </c>
      <c r="I275" s="63">
        <f>VLOOKUP($C275,'ROP100'!$B$6:$P$565,5,FALSE)</f>
        <v>0</v>
      </c>
      <c r="J275" s="63">
        <f t="shared" si="62"/>
        <v>159838</v>
      </c>
      <c r="K275" s="63">
        <f>VLOOKUP($C275,ROP200F!$C$6:$O$994,4,FALSE)</f>
        <v>0</v>
      </c>
      <c r="L275" s="63">
        <f>VLOOKUP($C275,'ROP100'!$B$6:$P$565,6,FALSE)</f>
        <v>0</v>
      </c>
      <c r="M275" s="63">
        <f t="shared" si="63"/>
        <v>159838</v>
      </c>
      <c r="N275" s="63">
        <f>VLOOKUP($C275,ROP200F!$C$6:$O$994,5,FALSE)</f>
        <v>19158</v>
      </c>
      <c r="O275" s="63">
        <f>VLOOKUP($C275,'ROP100'!$B$6:$P$565,7,FALSE)</f>
        <v>0</v>
      </c>
      <c r="P275" s="63">
        <f t="shared" si="64"/>
        <v>140680</v>
      </c>
      <c r="Q275" s="63">
        <f>VLOOKUP($C275,ROP200F!$C$6:$O$994,6,FALSE)</f>
        <v>19158</v>
      </c>
      <c r="R275" s="63">
        <f>VLOOKUP($C275,'ROP100'!$B$6:$P$565,8,FALSE)</f>
        <v>0</v>
      </c>
      <c r="S275" s="63">
        <f t="shared" si="65"/>
        <v>121522</v>
      </c>
      <c r="T275" s="63">
        <f>VLOOKUP($C275,ROP200F!$C$6:$O$994,7,FALSE)</f>
        <v>9579</v>
      </c>
      <c r="U275" s="63">
        <f>VLOOKUP($C275,'ROP100'!$B$6:$P$565,9,FALSE)</f>
        <v>0</v>
      </c>
      <c r="V275" s="63">
        <f t="shared" si="66"/>
        <v>111943</v>
      </c>
      <c r="W275" s="63">
        <f>VLOOKUP($C275,ROP200F!$C$6:$O$994,8,FALSE)</f>
        <v>28737</v>
      </c>
      <c r="X275" s="63">
        <f>VLOOKUP($C275,'ROP100'!$B$6:$P$565,10,FALSE)</f>
        <v>0</v>
      </c>
      <c r="Y275" s="63">
        <f t="shared" si="67"/>
        <v>83206</v>
      </c>
      <c r="Z275" s="63">
        <f>VLOOKUP($C275,ROP200F!$C$6:$O$994,9,FALSE)</f>
        <v>0</v>
      </c>
      <c r="AA275" s="63">
        <f>VLOOKUP($C275,'ROP100'!$B$6:$P$565,11,FALSE)</f>
        <v>0</v>
      </c>
      <c r="AB275" s="63">
        <f t="shared" si="68"/>
        <v>83206</v>
      </c>
      <c r="AC275" s="63">
        <f>VLOOKUP($C275,ROP200F!$C$6:$O$994,10,FALSE)</f>
        <v>19158</v>
      </c>
      <c r="AD275" s="63">
        <f>VLOOKUP($C275,'ROP100'!$B$6:$P$565,12,FALSE)</f>
        <v>0</v>
      </c>
      <c r="AE275" s="63">
        <f t="shared" si="69"/>
        <v>64048</v>
      </c>
      <c r="AF275" s="63">
        <f>VLOOKUP($C275,ROP200F!$C$6:$O$994,11,FALSE)</f>
        <v>0</v>
      </c>
      <c r="AG275" s="63">
        <f>VLOOKUP($C275,'ROP100'!$B$6:$P$565,13,FALSE)</f>
        <v>0</v>
      </c>
      <c r="AH275" s="63">
        <f t="shared" si="70"/>
        <v>64048</v>
      </c>
      <c r="AI275" s="63">
        <f>VLOOKUP($C275,ROP200F!$C$6:$O$994,12,FALSE)</f>
        <v>0</v>
      </c>
      <c r="AJ275" s="63">
        <f>VLOOKUP($C275,'ROP100'!$B$6:$P$565,14,FALSE)</f>
        <v>0</v>
      </c>
      <c r="AK275" s="63">
        <f t="shared" si="71"/>
        <v>64048</v>
      </c>
      <c r="AL275" s="63">
        <f>VLOOKUP($C275,ROP200F!$C$6:$O$994,13,FALSE)</f>
        <v>19158</v>
      </c>
      <c r="AM275" s="63">
        <f>VLOOKUP($C275,'ROP100'!$B$6:$P$565,15,FALSE)</f>
        <v>0</v>
      </c>
      <c r="AN275" s="63">
        <f t="shared" si="72"/>
        <v>44890</v>
      </c>
      <c r="AO275" s="58">
        <f t="shared" si="73"/>
        <v>124527</v>
      </c>
      <c r="AP275" s="58">
        <f t="shared" si="74"/>
        <v>0</v>
      </c>
    </row>
    <row r="276" spans="1:42" hidden="1" x14ac:dyDescent="0.35">
      <c r="A276" s="64">
        <f t="shared" si="75"/>
        <v>268</v>
      </c>
      <c r="B276" s="65" t="s">
        <v>1383</v>
      </c>
      <c r="C276" s="65" t="s">
        <v>1385</v>
      </c>
      <c r="D276" s="66">
        <f>VLOOKUP($C276,'End Stock 2024'!$B$7:$C$1030,2,FALSE)</f>
        <v>59252</v>
      </c>
      <c r="E276" s="63">
        <f>VLOOKUP($C276,ROP200F!$C$6:$O$994,2,FALSE)</f>
        <v>9579</v>
      </c>
      <c r="F276" s="63">
        <f>VLOOKUP($C276,'ROP100'!$B$6:$P$565,4,FALSE)</f>
        <v>0</v>
      </c>
      <c r="G276" s="63">
        <f t="shared" si="61"/>
        <v>49673</v>
      </c>
      <c r="H276" s="63">
        <f>VLOOKUP($C276,ROP200F!$C$6:$O$994,3,FALSE)</f>
        <v>0</v>
      </c>
      <c r="I276" s="63">
        <f>VLOOKUP($C276,'ROP100'!$B$6:$P$565,5,FALSE)</f>
        <v>0</v>
      </c>
      <c r="J276" s="63">
        <f t="shared" si="62"/>
        <v>49673</v>
      </c>
      <c r="K276" s="63">
        <f>VLOOKUP($C276,ROP200F!$C$6:$O$994,4,FALSE)</f>
        <v>9579</v>
      </c>
      <c r="L276" s="63">
        <f>VLOOKUP($C276,'ROP100'!$B$6:$P$565,6,FALSE)</f>
        <v>0</v>
      </c>
      <c r="M276" s="63">
        <f t="shared" si="63"/>
        <v>40094</v>
      </c>
      <c r="N276" s="63">
        <f>VLOOKUP($C276,ROP200F!$C$6:$O$994,5,FALSE)</f>
        <v>0</v>
      </c>
      <c r="O276" s="63">
        <f>VLOOKUP($C276,'ROP100'!$B$6:$P$565,7,FALSE)</f>
        <v>0</v>
      </c>
      <c r="P276" s="63">
        <f t="shared" si="64"/>
        <v>40094</v>
      </c>
      <c r="Q276" s="63">
        <f>VLOOKUP($C276,ROP200F!$C$6:$O$994,6,FALSE)</f>
        <v>0</v>
      </c>
      <c r="R276" s="63">
        <f>VLOOKUP($C276,'ROP100'!$B$6:$P$565,8,FALSE)</f>
        <v>0</v>
      </c>
      <c r="S276" s="63">
        <f t="shared" si="65"/>
        <v>40094</v>
      </c>
      <c r="T276" s="63">
        <f>VLOOKUP($C276,ROP200F!$C$6:$O$994,7,FALSE)</f>
        <v>9579</v>
      </c>
      <c r="U276" s="63">
        <f>VLOOKUP($C276,'ROP100'!$B$6:$P$565,9,FALSE)</f>
        <v>0</v>
      </c>
      <c r="V276" s="63">
        <f t="shared" si="66"/>
        <v>30515</v>
      </c>
      <c r="W276" s="63">
        <f>VLOOKUP($C276,ROP200F!$C$6:$O$994,8,FALSE)</f>
        <v>0</v>
      </c>
      <c r="X276" s="63">
        <f>VLOOKUP($C276,'ROP100'!$B$6:$P$565,10,FALSE)</f>
        <v>0</v>
      </c>
      <c r="Y276" s="63">
        <f t="shared" si="67"/>
        <v>30515</v>
      </c>
      <c r="Z276" s="63">
        <f>VLOOKUP($C276,ROP200F!$C$6:$O$994,9,FALSE)</f>
        <v>0</v>
      </c>
      <c r="AA276" s="63">
        <f>VLOOKUP($C276,'ROP100'!$B$6:$P$565,11,FALSE)</f>
        <v>0</v>
      </c>
      <c r="AB276" s="63">
        <f t="shared" si="68"/>
        <v>30515</v>
      </c>
      <c r="AC276" s="63">
        <f>VLOOKUP($C276,ROP200F!$C$6:$O$994,10,FALSE)</f>
        <v>9579</v>
      </c>
      <c r="AD276" s="63">
        <f>VLOOKUP($C276,'ROP100'!$B$6:$P$565,12,FALSE)</f>
        <v>0</v>
      </c>
      <c r="AE276" s="63">
        <f t="shared" si="69"/>
        <v>20936</v>
      </c>
      <c r="AF276" s="63">
        <f>VLOOKUP($C276,ROP200F!$C$6:$O$994,11,FALSE)</f>
        <v>0</v>
      </c>
      <c r="AG276" s="63">
        <f>VLOOKUP($C276,'ROP100'!$B$6:$P$565,13,FALSE)</f>
        <v>19920</v>
      </c>
      <c r="AH276" s="63">
        <f t="shared" si="70"/>
        <v>40856</v>
      </c>
      <c r="AI276" s="63">
        <f>VLOOKUP($C276,ROP200F!$C$6:$O$994,12,FALSE)</f>
        <v>0</v>
      </c>
      <c r="AJ276" s="63">
        <f>VLOOKUP($C276,'ROP100'!$B$6:$P$565,14,FALSE)</f>
        <v>0</v>
      </c>
      <c r="AK276" s="63">
        <f t="shared" si="71"/>
        <v>40856</v>
      </c>
      <c r="AL276" s="63">
        <f>VLOOKUP($C276,ROP200F!$C$6:$O$994,13,FALSE)</f>
        <v>9579</v>
      </c>
      <c r="AM276" s="63">
        <f>VLOOKUP($C276,'ROP100'!$B$6:$P$565,15,FALSE)</f>
        <v>0</v>
      </c>
      <c r="AN276" s="63">
        <f t="shared" si="72"/>
        <v>31277</v>
      </c>
      <c r="AO276" s="58">
        <f t="shared" si="73"/>
        <v>47895</v>
      </c>
      <c r="AP276" s="58">
        <f t="shared" si="74"/>
        <v>19920</v>
      </c>
    </row>
    <row r="277" spans="1:42" hidden="1" x14ac:dyDescent="0.35">
      <c r="A277" s="64">
        <f t="shared" si="75"/>
        <v>269</v>
      </c>
      <c r="B277" s="65" t="s">
        <v>1386</v>
      </c>
      <c r="C277" s="65" t="s">
        <v>1387</v>
      </c>
      <c r="D277" s="66">
        <f>VLOOKUP($C277,'End Stock 2024'!$B$7:$C$1030,2,FALSE)</f>
        <v>396020</v>
      </c>
      <c r="E277" s="63">
        <f>VLOOKUP($C277,ROP200F!$C$6:$O$994,2,FALSE)</f>
        <v>75600</v>
      </c>
      <c r="F277" s="63">
        <f>VLOOKUP($C277,'ROP100'!$B$6:$P$565,4,FALSE)</f>
        <v>0</v>
      </c>
      <c r="G277" s="63">
        <f t="shared" si="61"/>
        <v>320420</v>
      </c>
      <c r="H277" s="63">
        <f>VLOOKUP($C277,ROP200F!$C$6:$O$994,3,FALSE)</f>
        <v>0</v>
      </c>
      <c r="I277" s="63">
        <f>VLOOKUP($C277,'ROP100'!$B$6:$P$565,5,FALSE)</f>
        <v>0</v>
      </c>
      <c r="J277" s="63">
        <f t="shared" si="62"/>
        <v>320420</v>
      </c>
      <c r="K277" s="63">
        <f>VLOOKUP($C277,ROP200F!$C$6:$O$994,4,FALSE)</f>
        <v>75600</v>
      </c>
      <c r="L277" s="63">
        <f>VLOOKUP($C277,'ROP100'!$B$6:$P$565,6,FALSE)</f>
        <v>0</v>
      </c>
      <c r="M277" s="63">
        <f t="shared" si="63"/>
        <v>244820</v>
      </c>
      <c r="N277" s="63">
        <f>VLOOKUP($C277,ROP200F!$C$6:$O$994,5,FALSE)</f>
        <v>0</v>
      </c>
      <c r="O277" s="63">
        <f>VLOOKUP($C277,'ROP100'!$B$6:$P$565,7,FALSE)</f>
        <v>0</v>
      </c>
      <c r="P277" s="63">
        <f t="shared" si="64"/>
        <v>244820</v>
      </c>
      <c r="Q277" s="63">
        <f>VLOOKUP($C277,ROP200F!$C$6:$O$994,6,FALSE)</f>
        <v>75600</v>
      </c>
      <c r="R277" s="63">
        <f>VLOOKUP($C277,'ROP100'!$B$6:$P$565,8,FALSE)</f>
        <v>0</v>
      </c>
      <c r="S277" s="63">
        <f t="shared" si="65"/>
        <v>169220</v>
      </c>
      <c r="T277" s="63">
        <f>VLOOKUP($C277,ROP200F!$C$6:$O$994,7,FALSE)</f>
        <v>0</v>
      </c>
      <c r="U277" s="63">
        <f>VLOOKUP($C277,'ROP100'!$B$6:$P$565,9,FALSE)</f>
        <v>0</v>
      </c>
      <c r="V277" s="63">
        <f t="shared" si="66"/>
        <v>169220</v>
      </c>
      <c r="W277" s="63">
        <f>VLOOKUP($C277,ROP200F!$C$6:$O$994,8,FALSE)</f>
        <v>75600</v>
      </c>
      <c r="X277" s="63">
        <f>VLOOKUP($C277,'ROP100'!$B$6:$P$565,10,FALSE)</f>
        <v>111824</v>
      </c>
      <c r="Y277" s="63">
        <f t="shared" si="67"/>
        <v>205444</v>
      </c>
      <c r="Z277" s="63">
        <f>VLOOKUP($C277,ROP200F!$C$6:$O$994,9,FALSE)</f>
        <v>0</v>
      </c>
      <c r="AA277" s="63">
        <f>VLOOKUP($C277,'ROP100'!$B$6:$P$565,11,FALSE)</f>
        <v>0</v>
      </c>
      <c r="AB277" s="63">
        <f t="shared" si="68"/>
        <v>205444</v>
      </c>
      <c r="AC277" s="63">
        <f>VLOOKUP($C277,ROP200F!$C$6:$O$994,10,FALSE)</f>
        <v>94500</v>
      </c>
      <c r="AD277" s="63">
        <f>VLOOKUP($C277,'ROP100'!$B$6:$P$565,12,FALSE)</f>
        <v>0</v>
      </c>
      <c r="AE277" s="63">
        <f t="shared" si="69"/>
        <v>110944</v>
      </c>
      <c r="AF277" s="63">
        <f>VLOOKUP($C277,ROP200F!$C$6:$O$994,11,FALSE)</f>
        <v>0</v>
      </c>
      <c r="AG277" s="63">
        <f>VLOOKUP($C277,'ROP100'!$B$6:$P$565,13,FALSE)</f>
        <v>83868</v>
      </c>
      <c r="AH277" s="63">
        <f t="shared" si="70"/>
        <v>194812</v>
      </c>
      <c r="AI277" s="63">
        <f>VLOOKUP($C277,ROP200F!$C$6:$O$994,12,FALSE)</f>
        <v>75600</v>
      </c>
      <c r="AJ277" s="63">
        <f>VLOOKUP($C277,'ROP100'!$B$6:$P$565,14,FALSE)</f>
        <v>0</v>
      </c>
      <c r="AK277" s="63">
        <f t="shared" si="71"/>
        <v>119212</v>
      </c>
      <c r="AL277" s="63">
        <f>VLOOKUP($C277,ROP200F!$C$6:$O$994,13,FALSE)</f>
        <v>0</v>
      </c>
      <c r="AM277" s="63">
        <f>VLOOKUP($C277,'ROP100'!$B$6:$P$565,15,FALSE)</f>
        <v>0</v>
      </c>
      <c r="AN277" s="63">
        <f t="shared" si="72"/>
        <v>119212</v>
      </c>
      <c r="AO277" s="58">
        <f t="shared" si="73"/>
        <v>472500</v>
      </c>
      <c r="AP277" s="58">
        <f t="shared" si="74"/>
        <v>195692</v>
      </c>
    </row>
    <row r="278" spans="1:42" hidden="1" x14ac:dyDescent="0.35">
      <c r="A278" s="64">
        <f t="shared" si="75"/>
        <v>270</v>
      </c>
      <c r="B278" s="65" t="s">
        <v>320</v>
      </c>
      <c r="C278" s="65" t="s">
        <v>321</v>
      </c>
      <c r="D278" s="66">
        <f>VLOOKUP($C278,'End Stock 2024'!$B$7:$C$1030,2,FALSE)</f>
        <v>688</v>
      </c>
      <c r="E278" s="63">
        <f>VLOOKUP($C278,ROP200F!$C$6:$O$994,2,FALSE)</f>
        <v>144</v>
      </c>
      <c r="F278" s="63">
        <f>VLOOKUP($C278,'ROP100'!$B$6:$P$565,4,FALSE)</f>
        <v>0</v>
      </c>
      <c r="G278" s="63">
        <f t="shared" si="61"/>
        <v>544</v>
      </c>
      <c r="H278" s="63">
        <f>VLOOKUP($C278,ROP200F!$C$6:$O$994,3,FALSE)</f>
        <v>37</v>
      </c>
      <c r="I278" s="63">
        <f>VLOOKUP($C278,'ROP100'!$B$6:$P$565,5,FALSE)</f>
        <v>0</v>
      </c>
      <c r="J278" s="63">
        <f t="shared" si="62"/>
        <v>507</v>
      </c>
      <c r="K278" s="63">
        <f>VLOOKUP($C278,ROP200F!$C$6:$O$994,4,FALSE)</f>
        <v>101</v>
      </c>
      <c r="L278" s="63">
        <f>VLOOKUP($C278,'ROP100'!$B$6:$P$565,6,FALSE)</f>
        <v>0</v>
      </c>
      <c r="M278" s="63">
        <f t="shared" si="63"/>
        <v>406</v>
      </c>
      <c r="N278" s="63">
        <f>VLOOKUP($C278,ROP200F!$C$6:$O$994,5,FALSE)</f>
        <v>112</v>
      </c>
      <c r="O278" s="63">
        <f>VLOOKUP($C278,'ROP100'!$B$6:$P$565,7,FALSE)</f>
        <v>0</v>
      </c>
      <c r="P278" s="63">
        <f t="shared" si="64"/>
        <v>294</v>
      </c>
      <c r="Q278" s="63">
        <f>VLOOKUP($C278,ROP200F!$C$6:$O$994,6,FALSE)</f>
        <v>69</v>
      </c>
      <c r="R278" s="63">
        <f>VLOOKUP($C278,'ROP100'!$B$6:$P$565,8,FALSE)</f>
        <v>0</v>
      </c>
      <c r="S278" s="63">
        <f t="shared" si="65"/>
        <v>225</v>
      </c>
      <c r="T278" s="63">
        <f>VLOOKUP($C278,ROP200F!$C$6:$O$994,7,FALSE)</f>
        <v>80</v>
      </c>
      <c r="U278" s="63">
        <f>VLOOKUP($C278,'ROP100'!$B$6:$P$565,9,FALSE)</f>
        <v>0</v>
      </c>
      <c r="V278" s="63">
        <f t="shared" si="66"/>
        <v>145</v>
      </c>
      <c r="W278" s="63">
        <f>VLOOKUP($C278,ROP200F!$C$6:$O$994,8,FALSE)</f>
        <v>80</v>
      </c>
      <c r="X278" s="63">
        <f>VLOOKUP($C278,'ROP100'!$B$6:$P$565,10,FALSE)</f>
        <v>0</v>
      </c>
      <c r="Y278" s="63">
        <f t="shared" si="67"/>
        <v>65</v>
      </c>
      <c r="Z278" s="63">
        <f>VLOOKUP($C278,ROP200F!$C$6:$O$994,9,FALSE)</f>
        <v>32</v>
      </c>
      <c r="AA278" s="63">
        <f>VLOOKUP($C278,'ROP100'!$B$6:$P$565,11,FALSE)</f>
        <v>560</v>
      </c>
      <c r="AB278" s="63">
        <f t="shared" si="68"/>
        <v>593</v>
      </c>
      <c r="AC278" s="63">
        <f>VLOOKUP($C278,ROP200F!$C$6:$O$994,10,FALSE)</f>
        <v>117</v>
      </c>
      <c r="AD278" s="63">
        <f>VLOOKUP($C278,'ROP100'!$B$6:$P$565,12,FALSE)</f>
        <v>0</v>
      </c>
      <c r="AE278" s="63">
        <f t="shared" si="69"/>
        <v>476</v>
      </c>
      <c r="AF278" s="63">
        <f>VLOOKUP($C278,ROP200F!$C$6:$O$994,11,FALSE)</f>
        <v>76</v>
      </c>
      <c r="AG278" s="63">
        <f>VLOOKUP($C278,'ROP100'!$B$6:$P$565,13,FALSE)</f>
        <v>0</v>
      </c>
      <c r="AH278" s="63">
        <f t="shared" si="70"/>
        <v>400</v>
      </c>
      <c r="AI278" s="63">
        <f>VLOOKUP($C278,ROP200F!$C$6:$O$994,12,FALSE)</f>
        <v>53</v>
      </c>
      <c r="AJ278" s="63">
        <f>VLOOKUP($C278,'ROP100'!$B$6:$P$565,14,FALSE)</f>
        <v>560</v>
      </c>
      <c r="AK278" s="63">
        <f t="shared" si="71"/>
        <v>907</v>
      </c>
      <c r="AL278" s="63">
        <f>VLOOKUP($C278,ROP200F!$C$6:$O$994,13,FALSE)</f>
        <v>32</v>
      </c>
      <c r="AM278" s="63">
        <f>VLOOKUP($C278,'ROP100'!$B$6:$P$565,15,FALSE)</f>
        <v>0</v>
      </c>
      <c r="AN278" s="63">
        <f t="shared" si="72"/>
        <v>875</v>
      </c>
      <c r="AO278" s="58">
        <f t="shared" si="73"/>
        <v>933</v>
      </c>
      <c r="AP278" s="58">
        <f t="shared" si="74"/>
        <v>1120</v>
      </c>
    </row>
    <row r="279" spans="1:42" hidden="1" x14ac:dyDescent="0.35">
      <c r="A279" s="64">
        <f t="shared" si="75"/>
        <v>271</v>
      </c>
      <c r="B279" s="65" t="s">
        <v>1388</v>
      </c>
      <c r="C279" s="65" t="s">
        <v>1389</v>
      </c>
      <c r="D279" s="66">
        <f>VLOOKUP($C279,'End Stock 2024'!$B$7:$C$1030,2,FALSE)</f>
        <v>5525</v>
      </c>
      <c r="E279" s="63">
        <f>VLOOKUP($C279,ROP200F!$C$6:$O$994,2,FALSE)</f>
        <v>365</v>
      </c>
      <c r="F279" s="63">
        <f>VLOOKUP($C279,'ROP100'!$B$6:$P$565,4,FALSE)</f>
        <v>0</v>
      </c>
      <c r="G279" s="63">
        <f t="shared" si="61"/>
        <v>5160</v>
      </c>
      <c r="H279" s="63">
        <f>VLOOKUP($C279,ROP200F!$C$6:$O$994,3,FALSE)</f>
        <v>478</v>
      </c>
      <c r="I279" s="63">
        <f>VLOOKUP($C279,'ROP100'!$B$6:$P$565,5,FALSE)</f>
        <v>0</v>
      </c>
      <c r="J279" s="63">
        <f t="shared" si="62"/>
        <v>4682</v>
      </c>
      <c r="K279" s="63">
        <f>VLOOKUP($C279,ROP200F!$C$6:$O$994,4,FALSE)</f>
        <v>421</v>
      </c>
      <c r="L279" s="63">
        <f>VLOOKUP($C279,'ROP100'!$B$6:$P$565,6,FALSE)</f>
        <v>0</v>
      </c>
      <c r="M279" s="63">
        <f t="shared" si="63"/>
        <v>4261</v>
      </c>
      <c r="N279" s="63">
        <f>VLOOKUP($C279,ROP200F!$C$6:$O$994,5,FALSE)</f>
        <v>421</v>
      </c>
      <c r="O279" s="63">
        <f>VLOOKUP($C279,'ROP100'!$B$6:$P$565,7,FALSE)</f>
        <v>0</v>
      </c>
      <c r="P279" s="63">
        <f t="shared" si="64"/>
        <v>3840</v>
      </c>
      <c r="Q279" s="63">
        <f>VLOOKUP($C279,ROP200F!$C$6:$O$994,6,FALSE)</f>
        <v>478</v>
      </c>
      <c r="R279" s="63">
        <f>VLOOKUP($C279,'ROP100'!$B$6:$P$565,8,FALSE)</f>
        <v>0</v>
      </c>
      <c r="S279" s="63">
        <f t="shared" si="65"/>
        <v>3362</v>
      </c>
      <c r="T279" s="63">
        <f>VLOOKUP($C279,ROP200F!$C$6:$O$994,7,FALSE)</f>
        <v>478</v>
      </c>
      <c r="U279" s="63">
        <f>VLOOKUP($C279,'ROP100'!$B$6:$P$565,9,FALSE)</f>
        <v>0</v>
      </c>
      <c r="V279" s="63">
        <f t="shared" si="66"/>
        <v>2884</v>
      </c>
      <c r="W279" s="63">
        <f>VLOOKUP($C279,ROP200F!$C$6:$O$994,8,FALSE)</f>
        <v>478</v>
      </c>
      <c r="X279" s="63">
        <f>VLOOKUP($C279,'ROP100'!$B$6:$P$565,10,FALSE)</f>
        <v>0</v>
      </c>
      <c r="Y279" s="63">
        <f t="shared" si="67"/>
        <v>2406</v>
      </c>
      <c r="Z279" s="63">
        <f>VLOOKUP($C279,ROP200F!$C$6:$O$994,9,FALSE)</f>
        <v>506</v>
      </c>
      <c r="AA279" s="63">
        <f>VLOOKUP($C279,'ROP100'!$B$6:$P$565,11,FALSE)</f>
        <v>0</v>
      </c>
      <c r="AB279" s="63">
        <f t="shared" si="68"/>
        <v>1900</v>
      </c>
      <c r="AC279" s="63">
        <f>VLOOKUP($C279,ROP200F!$C$6:$O$994,10,FALSE)</f>
        <v>421</v>
      </c>
      <c r="AD279" s="63">
        <f>VLOOKUP($C279,'ROP100'!$B$6:$P$565,12,FALSE)</f>
        <v>0</v>
      </c>
      <c r="AE279" s="63">
        <f t="shared" si="69"/>
        <v>1479</v>
      </c>
      <c r="AF279" s="63">
        <f>VLOOKUP($C279,ROP200F!$C$6:$O$994,11,FALSE)</f>
        <v>506</v>
      </c>
      <c r="AG279" s="63">
        <f>VLOOKUP($C279,'ROP100'!$B$6:$P$565,13,FALSE)</f>
        <v>0</v>
      </c>
      <c r="AH279" s="63">
        <f t="shared" si="70"/>
        <v>973</v>
      </c>
      <c r="AI279" s="63">
        <f>VLOOKUP($C279,ROP200F!$C$6:$O$994,12,FALSE)</f>
        <v>449</v>
      </c>
      <c r="AJ279" s="63">
        <f>VLOOKUP($C279,'ROP100'!$B$6:$P$565,14,FALSE)</f>
        <v>0</v>
      </c>
      <c r="AK279" s="63">
        <f t="shared" si="71"/>
        <v>524</v>
      </c>
      <c r="AL279" s="63">
        <f>VLOOKUP($C279,ROP200F!$C$6:$O$994,13,FALSE)</f>
        <v>449</v>
      </c>
      <c r="AM279" s="63">
        <f>VLOOKUP($C279,'ROP100'!$B$6:$P$565,15,FALSE)</f>
        <v>0</v>
      </c>
      <c r="AN279" s="63">
        <f t="shared" si="72"/>
        <v>75</v>
      </c>
      <c r="AO279" s="58">
        <f t="shared" si="73"/>
        <v>5450</v>
      </c>
      <c r="AP279" s="58">
        <f t="shared" si="74"/>
        <v>0</v>
      </c>
    </row>
    <row r="280" spans="1:42" hidden="1" x14ac:dyDescent="0.35">
      <c r="A280" s="64">
        <f t="shared" si="75"/>
        <v>272</v>
      </c>
      <c r="B280" s="65" t="s">
        <v>1390</v>
      </c>
      <c r="C280" s="65" t="s">
        <v>1391</v>
      </c>
      <c r="D280" s="66">
        <f>VLOOKUP($C280,'End Stock 2024'!$B$7:$C$1030,2,FALSE)</f>
        <v>111824</v>
      </c>
      <c r="E280" s="63">
        <f>VLOOKUP($C280,ROP200F!$C$6:$O$994,2,FALSE)</f>
        <v>64680</v>
      </c>
      <c r="F280" s="63">
        <f>VLOOKUP($C280,'ROP100'!$B$6:$P$565,4,FALSE)</f>
        <v>64680</v>
      </c>
      <c r="G280" s="63">
        <f t="shared" si="61"/>
        <v>111824</v>
      </c>
      <c r="H280" s="63">
        <f>VLOOKUP($C280,ROP200F!$C$6:$O$994,3,FALSE)</f>
        <v>0</v>
      </c>
      <c r="I280" s="63">
        <f>VLOOKUP($C280,'ROP100'!$B$6:$P$565,5,FALSE)</f>
        <v>0</v>
      </c>
      <c r="J280" s="63">
        <f t="shared" si="62"/>
        <v>111824</v>
      </c>
      <c r="K280" s="63">
        <f>VLOOKUP($C280,ROP200F!$C$6:$O$994,4,FALSE)</f>
        <v>55440</v>
      </c>
      <c r="L280" s="63">
        <f>VLOOKUP($C280,'ROP100'!$B$6:$P$565,6,FALSE)</f>
        <v>55440</v>
      </c>
      <c r="M280" s="63">
        <f t="shared" si="63"/>
        <v>111824</v>
      </c>
      <c r="N280" s="63">
        <f>VLOOKUP($C280,ROP200F!$C$6:$O$994,5,FALSE)</f>
        <v>0</v>
      </c>
      <c r="O280" s="63">
        <f>VLOOKUP($C280,'ROP100'!$B$6:$P$565,7,FALSE)</f>
        <v>0</v>
      </c>
      <c r="P280" s="63">
        <f t="shared" si="64"/>
        <v>111824</v>
      </c>
      <c r="Q280" s="63">
        <f>VLOOKUP($C280,ROP200F!$C$6:$O$994,6,FALSE)</f>
        <v>92400</v>
      </c>
      <c r="R280" s="63">
        <f>VLOOKUP($C280,'ROP100'!$B$6:$P$565,8,FALSE)</f>
        <v>92400</v>
      </c>
      <c r="S280" s="63">
        <f t="shared" si="65"/>
        <v>111824</v>
      </c>
      <c r="T280" s="63">
        <f>VLOOKUP($C280,ROP200F!$C$6:$O$994,7,FALSE)</f>
        <v>0</v>
      </c>
      <c r="U280" s="63">
        <f>VLOOKUP($C280,'ROP100'!$B$6:$P$565,9,FALSE)</f>
        <v>0</v>
      </c>
      <c r="V280" s="63">
        <f t="shared" si="66"/>
        <v>111824</v>
      </c>
      <c r="W280" s="63">
        <f>VLOOKUP($C280,ROP200F!$C$6:$O$994,8,FALSE)</f>
        <v>0</v>
      </c>
      <c r="X280" s="63">
        <f>VLOOKUP($C280,'ROP100'!$B$6:$P$565,10,FALSE)</f>
        <v>0</v>
      </c>
      <c r="Y280" s="63">
        <f t="shared" si="67"/>
        <v>111824</v>
      </c>
      <c r="Z280" s="63">
        <f>VLOOKUP($C280,ROP200F!$C$6:$O$994,9,FALSE)</f>
        <v>55440</v>
      </c>
      <c r="AA280" s="63">
        <f>VLOOKUP($C280,'ROP100'!$B$6:$P$565,11,FALSE)</f>
        <v>55440</v>
      </c>
      <c r="AB280" s="63">
        <f t="shared" si="68"/>
        <v>111824</v>
      </c>
      <c r="AC280" s="63">
        <f>VLOOKUP($C280,ROP200F!$C$6:$O$994,10,FALSE)</f>
        <v>0</v>
      </c>
      <c r="AD280" s="63">
        <f>VLOOKUP($C280,'ROP100'!$B$6:$P$565,12,FALSE)</f>
        <v>0</v>
      </c>
      <c r="AE280" s="63">
        <f t="shared" si="69"/>
        <v>111824</v>
      </c>
      <c r="AF280" s="63">
        <f>VLOOKUP($C280,ROP200F!$C$6:$O$994,11,FALSE)</f>
        <v>0</v>
      </c>
      <c r="AG280" s="63">
        <f>VLOOKUP($C280,'ROP100'!$B$6:$P$565,13,FALSE)</f>
        <v>0</v>
      </c>
      <c r="AH280" s="63">
        <f t="shared" si="70"/>
        <v>111824</v>
      </c>
      <c r="AI280" s="63">
        <f>VLOOKUP($C280,ROP200F!$C$6:$O$994,12,FALSE)</f>
        <v>27720</v>
      </c>
      <c r="AJ280" s="63">
        <f>VLOOKUP($C280,'ROP100'!$B$6:$P$565,14,FALSE)</f>
        <v>27720</v>
      </c>
      <c r="AK280" s="63">
        <f t="shared" si="71"/>
        <v>111824</v>
      </c>
      <c r="AL280" s="63">
        <f>VLOOKUP($C280,ROP200F!$C$6:$O$994,13,FALSE)</f>
        <v>0</v>
      </c>
      <c r="AM280" s="63">
        <f>VLOOKUP($C280,'ROP100'!$B$6:$P$565,15,FALSE)</f>
        <v>0</v>
      </c>
      <c r="AN280" s="63">
        <f t="shared" si="72"/>
        <v>111824</v>
      </c>
      <c r="AO280" s="58">
        <f t="shared" si="73"/>
        <v>295680</v>
      </c>
      <c r="AP280" s="58">
        <f t="shared" si="74"/>
        <v>295680</v>
      </c>
    </row>
    <row r="281" spans="1:42" s="102" customFormat="1" hidden="1" x14ac:dyDescent="0.35">
      <c r="A281" s="97">
        <f t="shared" si="75"/>
        <v>273</v>
      </c>
      <c r="B281" s="98" t="s">
        <v>1392</v>
      </c>
      <c r="C281" s="98" t="s">
        <v>1393</v>
      </c>
      <c r="D281" s="99">
        <f>VLOOKUP($C281,'End Stock 2024'!$B$7:$C$1030,2,FALSE)</f>
        <v>221023</v>
      </c>
      <c r="E281" s="100">
        <f>VLOOKUP($C281,ROP200F!$C$6:$O$994,2,FALSE)</f>
        <v>0</v>
      </c>
      <c r="F281" s="100">
        <f>VLOOKUP($C281,'ROP100'!$B$6:$P$565,4,FALSE)</f>
        <v>0</v>
      </c>
      <c r="G281" s="100">
        <f t="shared" si="61"/>
        <v>221023</v>
      </c>
      <c r="H281" s="100">
        <f>VLOOKUP($C281,ROP200F!$C$6:$O$994,3,FALSE)</f>
        <v>76632</v>
      </c>
      <c r="I281" s="100">
        <f>VLOOKUP($C281,'ROP100'!$B$6:$P$565,5,FALSE)</f>
        <v>0</v>
      </c>
      <c r="J281" s="100">
        <f t="shared" si="62"/>
        <v>144391</v>
      </c>
      <c r="K281" s="100">
        <f>VLOOKUP($C281,ROP200F!$C$6:$O$994,4,FALSE)</f>
        <v>0</v>
      </c>
      <c r="L281" s="100">
        <f>VLOOKUP($C281,'ROP100'!$B$6:$P$565,6,FALSE)</f>
        <v>0</v>
      </c>
      <c r="M281" s="100">
        <f t="shared" si="63"/>
        <v>144391</v>
      </c>
      <c r="N281" s="100">
        <f>VLOOKUP($C281,ROP200F!$C$6:$O$994,5,FALSE)</f>
        <v>0</v>
      </c>
      <c r="O281" s="100">
        <f>VLOOKUP($C281,'ROP100'!$B$6:$P$565,7,FALSE)</f>
        <v>0</v>
      </c>
      <c r="P281" s="100">
        <f t="shared" si="64"/>
        <v>144391</v>
      </c>
      <c r="Q281" s="100">
        <f>VLOOKUP($C281,ROP200F!$C$6:$O$994,6,FALSE)</f>
        <v>0</v>
      </c>
      <c r="R281" s="100">
        <f>VLOOKUP($C281,'ROP100'!$B$6:$P$565,8,FALSE)</f>
        <v>0</v>
      </c>
      <c r="S281" s="100">
        <f t="shared" si="65"/>
        <v>144391</v>
      </c>
      <c r="T281" s="100">
        <f>VLOOKUP($C281,ROP200F!$C$6:$O$994,7,FALSE)</f>
        <v>86211</v>
      </c>
      <c r="U281" s="100">
        <f>VLOOKUP($C281,'ROP100'!$B$6:$P$565,9,FALSE)</f>
        <v>0</v>
      </c>
      <c r="V281" s="100">
        <f t="shared" si="66"/>
        <v>58180</v>
      </c>
      <c r="W281" s="100">
        <f>VLOOKUP($C281,ROP200F!$C$6:$O$994,8,FALSE)</f>
        <v>0</v>
      </c>
      <c r="X281" s="100">
        <f>VLOOKUP($C281,'ROP100'!$B$6:$P$565,10,FALSE)</f>
        <v>0</v>
      </c>
      <c r="Y281" s="100">
        <f t="shared" si="67"/>
        <v>58180</v>
      </c>
      <c r="Z281" s="100">
        <f>VLOOKUP($C281,ROP200F!$C$6:$O$994,9,FALSE)</f>
        <v>0</v>
      </c>
      <c r="AA281" s="100">
        <f>VLOOKUP($C281,'ROP100'!$B$6:$P$565,11,FALSE)</f>
        <v>0</v>
      </c>
      <c r="AB281" s="100">
        <f t="shared" si="68"/>
        <v>58180</v>
      </c>
      <c r="AC281" s="100">
        <f>VLOOKUP($C281,ROP200F!$C$6:$O$994,10,FALSE)</f>
        <v>0</v>
      </c>
      <c r="AD281" s="100">
        <f>VLOOKUP($C281,'ROP100'!$B$6:$P$565,12,FALSE)</f>
        <v>0</v>
      </c>
      <c r="AE281" s="100">
        <f t="shared" si="69"/>
        <v>58180</v>
      </c>
      <c r="AF281" s="100">
        <f>VLOOKUP($C281,ROP200F!$C$6:$O$994,11,FALSE)</f>
        <v>57474</v>
      </c>
      <c r="AG281" s="100">
        <f>VLOOKUP($C281,'ROP100'!$B$6:$P$565,13,FALSE)</f>
        <v>0</v>
      </c>
      <c r="AH281" s="100">
        <f t="shared" si="70"/>
        <v>706</v>
      </c>
      <c r="AI281" s="100">
        <f>VLOOKUP($C281,ROP200F!$C$6:$O$994,12,FALSE)</f>
        <v>0</v>
      </c>
      <c r="AJ281" s="100">
        <f>VLOOKUP($C281,'ROP100'!$B$6:$P$565,14,FALSE)</f>
        <v>0</v>
      </c>
      <c r="AK281" s="100">
        <f t="shared" si="71"/>
        <v>706</v>
      </c>
      <c r="AL281" s="100">
        <f>VLOOKUP($C281,ROP200F!$C$6:$O$994,13,FALSE)</f>
        <v>0</v>
      </c>
      <c r="AM281" s="100">
        <f>VLOOKUP($C281,'ROP100'!$B$6:$P$565,15,FALSE)</f>
        <v>0</v>
      </c>
      <c r="AN281" s="100">
        <f t="shared" si="72"/>
        <v>706</v>
      </c>
      <c r="AO281" s="101">
        <f t="shared" si="73"/>
        <v>220317</v>
      </c>
      <c r="AP281" s="101">
        <f t="shared" si="74"/>
        <v>0</v>
      </c>
    </row>
    <row r="282" spans="1:42" s="102" customFormat="1" hidden="1" x14ac:dyDescent="0.35">
      <c r="A282" s="97">
        <f t="shared" si="75"/>
        <v>274</v>
      </c>
      <c r="B282" s="98" t="s">
        <v>1394</v>
      </c>
      <c r="C282" s="98" t="s">
        <v>1395</v>
      </c>
      <c r="D282" s="99">
        <f>VLOOKUP($C282,'End Stock 2024'!$B$7:$C$1030,2,FALSE)</f>
        <v>28204</v>
      </c>
      <c r="E282" s="100">
        <f>VLOOKUP($C282,ROP200F!$C$6:$O$994,2,FALSE)</f>
        <v>20790</v>
      </c>
      <c r="F282" s="100">
        <f>VLOOKUP($C282,'ROP100'!$B$6:$P$565,4,FALSE)</f>
        <v>199200</v>
      </c>
      <c r="G282" s="100">
        <f t="shared" si="61"/>
        <v>206614</v>
      </c>
      <c r="H282" s="100">
        <f>VLOOKUP($C282,ROP200F!$C$6:$O$994,3,FALSE)</f>
        <v>9579</v>
      </c>
      <c r="I282" s="100">
        <f>VLOOKUP($C282,'ROP100'!$B$6:$P$565,5,FALSE)</f>
        <v>0</v>
      </c>
      <c r="J282" s="100">
        <f t="shared" si="62"/>
        <v>197035</v>
      </c>
      <c r="K282" s="100">
        <f>VLOOKUP($C282,ROP200F!$C$6:$O$994,4,FALSE)</f>
        <v>20790</v>
      </c>
      <c r="L282" s="100">
        <f>VLOOKUP($C282,'ROP100'!$B$6:$P$565,6,FALSE)</f>
        <v>0</v>
      </c>
      <c r="M282" s="100">
        <f t="shared" si="63"/>
        <v>176245</v>
      </c>
      <c r="N282" s="100">
        <f>VLOOKUP($C282,ROP200F!$C$6:$O$994,5,FALSE)</f>
        <v>0</v>
      </c>
      <c r="O282" s="100">
        <f>VLOOKUP($C282,'ROP100'!$B$6:$P$565,7,FALSE)</f>
        <v>0</v>
      </c>
      <c r="P282" s="100">
        <f t="shared" si="64"/>
        <v>176245</v>
      </c>
      <c r="Q282" s="100">
        <f>VLOOKUP($C282,ROP200F!$C$6:$O$994,6,FALSE)</f>
        <v>20790</v>
      </c>
      <c r="R282" s="100">
        <f>VLOOKUP($C282,'ROP100'!$B$6:$P$565,8,FALSE)</f>
        <v>0</v>
      </c>
      <c r="S282" s="100">
        <f t="shared" si="65"/>
        <v>155455</v>
      </c>
      <c r="T282" s="100">
        <f>VLOOKUP($C282,ROP200F!$C$6:$O$994,7,FALSE)</f>
        <v>9579</v>
      </c>
      <c r="U282" s="100">
        <f>VLOOKUP($C282,'ROP100'!$B$6:$P$565,9,FALSE)</f>
        <v>0</v>
      </c>
      <c r="V282" s="100">
        <f t="shared" si="66"/>
        <v>145876</v>
      </c>
      <c r="W282" s="100">
        <f>VLOOKUP($C282,ROP200F!$C$6:$O$994,8,FALSE)</f>
        <v>20790</v>
      </c>
      <c r="X282" s="100">
        <f>VLOOKUP($C282,'ROP100'!$B$6:$P$565,10,FALSE)</f>
        <v>0</v>
      </c>
      <c r="Y282" s="100">
        <f t="shared" si="67"/>
        <v>125086</v>
      </c>
      <c r="Z282" s="100">
        <f>VLOOKUP($C282,ROP200F!$C$6:$O$994,9,FALSE)</f>
        <v>0</v>
      </c>
      <c r="AA282" s="100">
        <f>VLOOKUP($C282,'ROP100'!$B$6:$P$565,11,FALSE)</f>
        <v>0</v>
      </c>
      <c r="AB282" s="100">
        <f t="shared" si="68"/>
        <v>125086</v>
      </c>
      <c r="AC282" s="100">
        <f>VLOOKUP($C282,ROP200F!$C$6:$O$994,10,FALSE)</f>
        <v>9579</v>
      </c>
      <c r="AD282" s="100">
        <f>VLOOKUP($C282,'ROP100'!$B$6:$P$565,12,FALSE)</f>
        <v>0</v>
      </c>
      <c r="AE282" s="100">
        <f t="shared" si="69"/>
        <v>115507</v>
      </c>
      <c r="AF282" s="100">
        <f>VLOOKUP($C282,ROP200F!$C$6:$O$994,11,FALSE)</f>
        <v>20790</v>
      </c>
      <c r="AG282" s="100">
        <f>VLOOKUP($C282,'ROP100'!$B$6:$P$565,13,FALSE)</f>
        <v>0</v>
      </c>
      <c r="AH282" s="100">
        <f t="shared" si="70"/>
        <v>94717</v>
      </c>
      <c r="AI282" s="100">
        <f>VLOOKUP($C282,ROP200F!$C$6:$O$994,12,FALSE)</f>
        <v>0</v>
      </c>
      <c r="AJ282" s="100">
        <f>VLOOKUP($C282,'ROP100'!$B$6:$P$565,14,FALSE)</f>
        <v>0</v>
      </c>
      <c r="AK282" s="100">
        <f t="shared" si="71"/>
        <v>94717</v>
      </c>
      <c r="AL282" s="100">
        <f>VLOOKUP($C282,ROP200F!$C$6:$O$994,13,FALSE)</f>
        <v>0</v>
      </c>
      <c r="AM282" s="100">
        <f>VLOOKUP($C282,'ROP100'!$B$6:$P$565,15,FALSE)</f>
        <v>0</v>
      </c>
      <c r="AN282" s="100">
        <f t="shared" si="72"/>
        <v>94717</v>
      </c>
      <c r="AO282" s="101">
        <f t="shared" si="73"/>
        <v>132687</v>
      </c>
      <c r="AP282" s="101">
        <f t="shared" si="74"/>
        <v>199200</v>
      </c>
    </row>
    <row r="283" spans="1:42" hidden="1" x14ac:dyDescent="0.35">
      <c r="A283" s="64">
        <f t="shared" si="75"/>
        <v>275</v>
      </c>
      <c r="B283" s="65" t="s">
        <v>1396</v>
      </c>
      <c r="C283" s="65" t="s">
        <v>1397</v>
      </c>
      <c r="D283" s="66">
        <f>VLOOKUP($C283,'End Stock 2024'!$B$7:$C$1030,2,FALSE)</f>
        <v>79680</v>
      </c>
      <c r="E283" s="63">
        <f>VLOOKUP($C283,ROP200F!$C$6:$O$994,2,FALSE)</f>
        <v>20790</v>
      </c>
      <c r="F283" s="63">
        <f>VLOOKUP($C283,'ROP100'!$B$6:$P$565,4,FALSE)</f>
        <v>0</v>
      </c>
      <c r="G283" s="63">
        <f t="shared" si="61"/>
        <v>58890</v>
      </c>
      <c r="H283" s="63">
        <f>VLOOKUP($C283,ROP200F!$C$6:$O$994,3,FALSE)</f>
        <v>0</v>
      </c>
      <c r="I283" s="63">
        <f>VLOOKUP($C283,'ROP100'!$B$6:$P$565,5,FALSE)</f>
        <v>0</v>
      </c>
      <c r="J283" s="63">
        <f t="shared" si="62"/>
        <v>58890</v>
      </c>
      <c r="K283" s="63">
        <f>VLOOKUP($C283,ROP200F!$C$6:$O$994,4,FALSE)</f>
        <v>20790</v>
      </c>
      <c r="L283" s="63">
        <f>VLOOKUP($C283,'ROP100'!$B$6:$P$565,6,FALSE)</f>
        <v>0</v>
      </c>
      <c r="M283" s="63">
        <f t="shared" si="63"/>
        <v>38100</v>
      </c>
      <c r="N283" s="63">
        <f>VLOOKUP($C283,ROP200F!$C$6:$O$994,5,FALSE)</f>
        <v>0</v>
      </c>
      <c r="O283" s="63">
        <f>VLOOKUP($C283,'ROP100'!$B$6:$P$565,7,FALSE)</f>
        <v>39840</v>
      </c>
      <c r="P283" s="63">
        <f t="shared" si="64"/>
        <v>77940</v>
      </c>
      <c r="Q283" s="63">
        <f>VLOOKUP($C283,ROP200F!$C$6:$O$994,6,FALSE)</f>
        <v>20790</v>
      </c>
      <c r="R283" s="63">
        <f>VLOOKUP($C283,'ROP100'!$B$6:$P$565,8,FALSE)</f>
        <v>0</v>
      </c>
      <c r="S283" s="63">
        <f t="shared" si="65"/>
        <v>57150</v>
      </c>
      <c r="T283" s="63">
        <f>VLOOKUP($C283,ROP200F!$C$6:$O$994,7,FALSE)</f>
        <v>0</v>
      </c>
      <c r="U283" s="63">
        <f>VLOOKUP($C283,'ROP100'!$B$6:$P$565,9,FALSE)</f>
        <v>0</v>
      </c>
      <c r="V283" s="63">
        <f t="shared" si="66"/>
        <v>57150</v>
      </c>
      <c r="W283" s="63">
        <f>VLOOKUP($C283,ROP200F!$C$6:$O$994,8,FALSE)</f>
        <v>20790</v>
      </c>
      <c r="X283" s="63">
        <f>VLOOKUP($C283,'ROP100'!$B$6:$P$565,10,FALSE)</f>
        <v>39840</v>
      </c>
      <c r="Y283" s="63">
        <f t="shared" si="67"/>
        <v>76200</v>
      </c>
      <c r="Z283" s="63">
        <f>VLOOKUP($C283,ROP200F!$C$6:$O$994,9,FALSE)</f>
        <v>0</v>
      </c>
      <c r="AA283" s="63">
        <f>VLOOKUP($C283,'ROP100'!$B$6:$P$565,11,FALSE)</f>
        <v>0</v>
      </c>
      <c r="AB283" s="63">
        <f t="shared" si="68"/>
        <v>76200</v>
      </c>
      <c r="AC283" s="63">
        <f>VLOOKUP($C283,ROP200F!$C$6:$O$994,10,FALSE)</f>
        <v>20790</v>
      </c>
      <c r="AD283" s="63">
        <f>VLOOKUP($C283,'ROP100'!$B$6:$P$565,12,FALSE)</f>
        <v>0</v>
      </c>
      <c r="AE283" s="63">
        <f t="shared" si="69"/>
        <v>55410</v>
      </c>
      <c r="AF283" s="63">
        <f>VLOOKUP($C283,ROP200F!$C$6:$O$994,11,FALSE)</f>
        <v>0</v>
      </c>
      <c r="AG283" s="63">
        <f>VLOOKUP($C283,'ROP100'!$B$6:$P$565,13,FALSE)</f>
        <v>0</v>
      </c>
      <c r="AH283" s="63">
        <f t="shared" si="70"/>
        <v>55410</v>
      </c>
      <c r="AI283" s="63">
        <f>VLOOKUP($C283,ROP200F!$C$6:$O$994,12,FALSE)</f>
        <v>0</v>
      </c>
      <c r="AJ283" s="63">
        <f>VLOOKUP($C283,'ROP100'!$B$6:$P$565,14,FALSE)</f>
        <v>0</v>
      </c>
      <c r="AK283" s="63">
        <f t="shared" si="71"/>
        <v>55410</v>
      </c>
      <c r="AL283" s="63">
        <f>VLOOKUP($C283,ROP200F!$C$6:$O$994,13,FALSE)</f>
        <v>0</v>
      </c>
      <c r="AM283" s="63">
        <f>VLOOKUP($C283,'ROP100'!$B$6:$P$565,15,FALSE)</f>
        <v>0</v>
      </c>
      <c r="AN283" s="63">
        <f t="shared" si="72"/>
        <v>55410</v>
      </c>
      <c r="AO283" s="58">
        <f t="shared" si="73"/>
        <v>103950</v>
      </c>
      <c r="AP283" s="58">
        <f t="shared" si="74"/>
        <v>79680</v>
      </c>
    </row>
    <row r="284" spans="1:42" hidden="1" x14ac:dyDescent="0.35">
      <c r="A284" s="64">
        <f t="shared" si="75"/>
        <v>276</v>
      </c>
      <c r="B284" s="65" t="s">
        <v>1398</v>
      </c>
      <c r="C284" s="65" t="s">
        <v>1399</v>
      </c>
      <c r="D284" s="66">
        <f>VLOOKUP($C284,'End Stock 2024'!$B$7:$C$1030,2,FALSE)</f>
        <v>0</v>
      </c>
      <c r="E284" s="63">
        <f>VLOOKUP($C284,ROP200F!$C$6:$O$994,2,FALSE)</f>
        <v>287</v>
      </c>
      <c r="F284" s="63">
        <f>VLOOKUP($C284,'ROP100'!$B$6:$P$565,4,FALSE)</f>
        <v>287</v>
      </c>
      <c r="G284" s="63">
        <f t="shared" si="61"/>
        <v>0</v>
      </c>
      <c r="H284" s="63">
        <f>VLOOKUP($C284,ROP200F!$C$6:$O$994,3,FALSE)</f>
        <v>287</v>
      </c>
      <c r="I284" s="63">
        <f>VLOOKUP($C284,'ROP100'!$B$6:$P$565,5,FALSE)</f>
        <v>287</v>
      </c>
      <c r="J284" s="63">
        <f t="shared" si="62"/>
        <v>0</v>
      </c>
      <c r="K284" s="63">
        <f>VLOOKUP($C284,ROP200F!$C$6:$O$994,4,FALSE)</f>
        <v>287</v>
      </c>
      <c r="L284" s="63">
        <f>VLOOKUP($C284,'ROP100'!$B$6:$P$565,6,FALSE)</f>
        <v>287</v>
      </c>
      <c r="M284" s="63">
        <f t="shared" si="63"/>
        <v>0</v>
      </c>
      <c r="N284" s="63">
        <f>VLOOKUP($C284,ROP200F!$C$6:$O$994,5,FALSE)</f>
        <v>241</v>
      </c>
      <c r="O284" s="63">
        <f>VLOOKUP($C284,'ROP100'!$B$6:$P$565,7,FALSE)</f>
        <v>241</v>
      </c>
      <c r="P284" s="63">
        <f t="shared" si="64"/>
        <v>0</v>
      </c>
      <c r="Q284" s="63">
        <f>VLOOKUP($C284,ROP200F!$C$6:$O$994,6,FALSE)</f>
        <v>344</v>
      </c>
      <c r="R284" s="63">
        <f>VLOOKUP($C284,'ROP100'!$B$6:$P$565,8,FALSE)</f>
        <v>344</v>
      </c>
      <c r="S284" s="63">
        <f t="shared" si="65"/>
        <v>0</v>
      </c>
      <c r="T284" s="63">
        <f>VLOOKUP($C284,ROP200F!$C$6:$O$994,7,FALSE)</f>
        <v>344</v>
      </c>
      <c r="U284" s="63">
        <f>VLOOKUP($C284,'ROP100'!$B$6:$P$565,9,FALSE)</f>
        <v>344</v>
      </c>
      <c r="V284" s="63">
        <f t="shared" si="66"/>
        <v>0</v>
      </c>
      <c r="W284" s="63">
        <f>VLOOKUP($C284,ROP200F!$C$6:$O$994,8,FALSE)</f>
        <v>229</v>
      </c>
      <c r="X284" s="63">
        <f>VLOOKUP($C284,'ROP100'!$B$6:$P$565,10,FALSE)</f>
        <v>229</v>
      </c>
      <c r="Y284" s="63">
        <f t="shared" si="67"/>
        <v>0</v>
      </c>
      <c r="Z284" s="63">
        <f>VLOOKUP($C284,ROP200F!$C$6:$O$994,9,FALSE)</f>
        <v>344</v>
      </c>
      <c r="AA284" s="63">
        <f>VLOOKUP($C284,'ROP100'!$B$6:$P$565,11,FALSE)</f>
        <v>344</v>
      </c>
      <c r="AB284" s="63">
        <f t="shared" si="68"/>
        <v>0</v>
      </c>
      <c r="AC284" s="63">
        <f>VLOOKUP($C284,ROP200F!$C$6:$O$994,10,FALSE)</f>
        <v>287</v>
      </c>
      <c r="AD284" s="63">
        <f>VLOOKUP($C284,'ROP100'!$B$6:$P$565,12,FALSE)</f>
        <v>287</v>
      </c>
      <c r="AE284" s="63">
        <f t="shared" si="69"/>
        <v>0</v>
      </c>
      <c r="AF284" s="63">
        <f>VLOOKUP($C284,ROP200F!$C$6:$O$994,11,FALSE)</f>
        <v>195</v>
      </c>
      <c r="AG284" s="63">
        <f>VLOOKUP($C284,'ROP100'!$B$6:$P$565,13,FALSE)</f>
        <v>195</v>
      </c>
      <c r="AH284" s="63">
        <f t="shared" si="70"/>
        <v>0</v>
      </c>
      <c r="AI284" s="63">
        <f>VLOOKUP($C284,ROP200F!$C$6:$O$994,12,FALSE)</f>
        <v>172</v>
      </c>
      <c r="AJ284" s="63">
        <f>VLOOKUP($C284,'ROP100'!$B$6:$P$565,14,FALSE)</f>
        <v>172</v>
      </c>
      <c r="AK284" s="63">
        <f t="shared" si="71"/>
        <v>0</v>
      </c>
      <c r="AL284" s="63">
        <f>VLOOKUP($C284,ROP200F!$C$6:$O$994,13,FALSE)</f>
        <v>115</v>
      </c>
      <c r="AM284" s="63">
        <f>VLOOKUP($C284,'ROP100'!$B$6:$P$565,15,FALSE)</f>
        <v>115</v>
      </c>
      <c r="AN284" s="63">
        <f t="shared" si="72"/>
        <v>0</v>
      </c>
      <c r="AO284" s="58">
        <f t="shared" si="73"/>
        <v>3132</v>
      </c>
      <c r="AP284" s="58">
        <f t="shared" si="74"/>
        <v>3132</v>
      </c>
    </row>
    <row r="285" spans="1:42" hidden="1" x14ac:dyDescent="0.35">
      <c r="A285" s="64">
        <f t="shared" si="75"/>
        <v>277</v>
      </c>
      <c r="B285" s="65" t="s">
        <v>322</v>
      </c>
      <c r="C285" s="65" t="s">
        <v>323</v>
      </c>
      <c r="D285" s="66">
        <f>VLOOKUP($C285,'End Stock 2024'!$B$7:$C$1030,2,FALSE)</f>
        <v>5685</v>
      </c>
      <c r="E285" s="63">
        <f>VLOOKUP($C285,ROP200F!$C$6:$O$994,2,FALSE)</f>
        <v>1359</v>
      </c>
      <c r="F285" s="63">
        <f>VLOOKUP($C285,'ROP100'!$B$6:$P$565,4,FALSE)</f>
        <v>0</v>
      </c>
      <c r="G285" s="63">
        <f t="shared" si="61"/>
        <v>4326</v>
      </c>
      <c r="H285" s="63">
        <f>VLOOKUP($C285,ROP200F!$C$6:$O$994,3,FALSE)</f>
        <v>1502</v>
      </c>
      <c r="I285" s="63">
        <f>VLOOKUP($C285,'ROP100'!$B$6:$P$565,5,FALSE)</f>
        <v>4500</v>
      </c>
      <c r="J285" s="63">
        <f t="shared" si="62"/>
        <v>7324</v>
      </c>
      <c r="K285" s="63">
        <f>VLOOKUP($C285,ROP200F!$C$6:$O$994,4,FALSE)</f>
        <v>1381</v>
      </c>
      <c r="L285" s="63">
        <f>VLOOKUP($C285,'ROP100'!$B$6:$P$565,6,FALSE)</f>
        <v>0</v>
      </c>
      <c r="M285" s="63">
        <f t="shared" si="63"/>
        <v>5943</v>
      </c>
      <c r="N285" s="63">
        <f>VLOOKUP($C285,ROP200F!$C$6:$O$994,5,FALSE)</f>
        <v>1069</v>
      </c>
      <c r="O285" s="63">
        <f>VLOOKUP($C285,'ROP100'!$B$6:$P$565,7,FALSE)</f>
        <v>4500</v>
      </c>
      <c r="P285" s="63">
        <f t="shared" si="64"/>
        <v>9374</v>
      </c>
      <c r="Q285" s="63">
        <f>VLOOKUP($C285,ROP200F!$C$6:$O$994,6,FALSE)</f>
        <v>1937</v>
      </c>
      <c r="R285" s="63">
        <f>VLOOKUP($C285,'ROP100'!$B$6:$P$565,8,FALSE)</f>
        <v>0</v>
      </c>
      <c r="S285" s="63">
        <f t="shared" si="65"/>
        <v>7437</v>
      </c>
      <c r="T285" s="63">
        <f>VLOOKUP($C285,ROP200F!$C$6:$O$994,7,FALSE)</f>
        <v>1537</v>
      </c>
      <c r="U285" s="63">
        <f>VLOOKUP($C285,'ROP100'!$B$6:$P$565,9,FALSE)</f>
        <v>0</v>
      </c>
      <c r="V285" s="63">
        <f t="shared" si="66"/>
        <v>5900</v>
      </c>
      <c r="W285" s="63">
        <f>VLOOKUP($C285,ROP200F!$C$6:$O$994,8,FALSE)</f>
        <v>1700</v>
      </c>
      <c r="X285" s="63">
        <f>VLOOKUP($C285,'ROP100'!$B$6:$P$565,10,FALSE)</f>
        <v>0</v>
      </c>
      <c r="Y285" s="63">
        <f t="shared" si="67"/>
        <v>4200</v>
      </c>
      <c r="Z285" s="63">
        <f>VLOOKUP($C285,ROP200F!$C$6:$O$994,9,FALSE)</f>
        <v>1270</v>
      </c>
      <c r="AA285" s="63">
        <f>VLOOKUP($C285,'ROP100'!$B$6:$P$565,11,FALSE)</f>
        <v>4500</v>
      </c>
      <c r="AB285" s="63">
        <f t="shared" si="68"/>
        <v>7430</v>
      </c>
      <c r="AC285" s="63">
        <f>VLOOKUP($C285,ROP200F!$C$6:$O$994,10,FALSE)</f>
        <v>1523</v>
      </c>
      <c r="AD285" s="63">
        <f>VLOOKUP($C285,'ROP100'!$B$6:$P$565,12,FALSE)</f>
        <v>0</v>
      </c>
      <c r="AE285" s="63">
        <f t="shared" si="69"/>
        <v>5907</v>
      </c>
      <c r="AF285" s="63">
        <f>VLOOKUP($C285,ROP200F!$C$6:$O$994,11,FALSE)</f>
        <v>1471</v>
      </c>
      <c r="AG285" s="63">
        <f>VLOOKUP($C285,'ROP100'!$B$6:$P$565,13,FALSE)</f>
        <v>0</v>
      </c>
      <c r="AH285" s="63">
        <f t="shared" si="70"/>
        <v>4436</v>
      </c>
      <c r="AI285" s="63">
        <f>VLOOKUP($C285,ROP200F!$C$6:$O$994,12,FALSE)</f>
        <v>1389</v>
      </c>
      <c r="AJ285" s="63">
        <f>VLOOKUP($C285,'ROP100'!$B$6:$P$565,14,FALSE)</f>
        <v>4500</v>
      </c>
      <c r="AK285" s="63">
        <f t="shared" si="71"/>
        <v>7547</v>
      </c>
      <c r="AL285" s="63">
        <f>VLOOKUP($C285,ROP200F!$C$6:$O$994,13,FALSE)</f>
        <v>1419</v>
      </c>
      <c r="AM285" s="63">
        <f>VLOOKUP($C285,'ROP100'!$B$6:$P$565,15,FALSE)</f>
        <v>0</v>
      </c>
      <c r="AN285" s="63">
        <f t="shared" si="72"/>
        <v>6128</v>
      </c>
      <c r="AO285" s="58">
        <f t="shared" si="73"/>
        <v>17557</v>
      </c>
      <c r="AP285" s="58">
        <f t="shared" si="74"/>
        <v>18000</v>
      </c>
    </row>
    <row r="286" spans="1:42" hidden="1" x14ac:dyDescent="0.35">
      <c r="A286" s="64">
        <f t="shared" si="75"/>
        <v>278</v>
      </c>
      <c r="B286" s="65" t="s">
        <v>324</v>
      </c>
      <c r="C286" s="65" t="s">
        <v>325</v>
      </c>
      <c r="D286" s="66">
        <f>VLOOKUP($C286,'End Stock 2024'!$B$7:$C$1030,2,FALSE)</f>
        <v>1845</v>
      </c>
      <c r="E286" s="63">
        <f>VLOOKUP($C286,ROP200F!$C$6:$O$994,2,FALSE)</f>
        <v>167</v>
      </c>
      <c r="F286" s="63">
        <f>VLOOKUP($C286,'ROP100'!$B$6:$P$565,4,FALSE)</f>
        <v>0</v>
      </c>
      <c r="G286" s="63">
        <f t="shared" si="61"/>
        <v>1678</v>
      </c>
      <c r="H286" s="63">
        <f>VLOOKUP($C286,ROP200F!$C$6:$O$994,3,FALSE)</f>
        <v>217</v>
      </c>
      <c r="I286" s="63">
        <f>VLOOKUP($C286,'ROP100'!$B$6:$P$565,5,FALSE)</f>
        <v>0</v>
      </c>
      <c r="J286" s="63">
        <f t="shared" si="62"/>
        <v>1461</v>
      </c>
      <c r="K286" s="63">
        <f>VLOOKUP($C286,ROP200F!$C$6:$O$994,4,FALSE)</f>
        <v>218</v>
      </c>
      <c r="L286" s="63">
        <f>VLOOKUP($C286,'ROP100'!$B$6:$P$565,6,FALSE)</f>
        <v>1000</v>
      </c>
      <c r="M286" s="63">
        <f t="shared" si="63"/>
        <v>2243</v>
      </c>
      <c r="N286" s="63">
        <f>VLOOKUP($C286,ROP200F!$C$6:$O$994,5,FALSE)</f>
        <v>182</v>
      </c>
      <c r="O286" s="63">
        <f>VLOOKUP($C286,'ROP100'!$B$6:$P$565,7,FALSE)</f>
        <v>0</v>
      </c>
      <c r="P286" s="63">
        <f t="shared" si="64"/>
        <v>2061</v>
      </c>
      <c r="Q286" s="63">
        <f>VLOOKUP($C286,ROP200F!$C$6:$O$994,6,FALSE)</f>
        <v>138</v>
      </c>
      <c r="R286" s="63">
        <f>VLOOKUP($C286,'ROP100'!$B$6:$P$565,8,FALSE)</f>
        <v>0</v>
      </c>
      <c r="S286" s="63">
        <f t="shared" si="65"/>
        <v>1923</v>
      </c>
      <c r="T286" s="63">
        <f>VLOOKUP($C286,ROP200F!$C$6:$O$994,7,FALSE)</f>
        <v>152</v>
      </c>
      <c r="U286" s="63">
        <f>VLOOKUP($C286,'ROP100'!$B$6:$P$565,9,FALSE)</f>
        <v>0</v>
      </c>
      <c r="V286" s="63">
        <f t="shared" si="66"/>
        <v>1771</v>
      </c>
      <c r="W286" s="63">
        <f>VLOOKUP($C286,ROP200F!$C$6:$O$994,8,FALSE)</f>
        <v>214</v>
      </c>
      <c r="X286" s="63">
        <f>VLOOKUP($C286,'ROP100'!$B$6:$P$565,10,FALSE)</f>
        <v>0</v>
      </c>
      <c r="Y286" s="63">
        <f t="shared" si="67"/>
        <v>1557</v>
      </c>
      <c r="Z286" s="63">
        <f>VLOOKUP($C286,ROP200F!$C$6:$O$994,9,FALSE)</f>
        <v>249</v>
      </c>
      <c r="AA286" s="63">
        <f>VLOOKUP($C286,'ROP100'!$B$6:$P$565,11,FALSE)</f>
        <v>0</v>
      </c>
      <c r="AB286" s="63">
        <f t="shared" si="68"/>
        <v>1308</v>
      </c>
      <c r="AC286" s="63">
        <f>VLOOKUP($C286,ROP200F!$C$6:$O$994,10,FALSE)</f>
        <v>152</v>
      </c>
      <c r="AD286" s="63">
        <f>VLOOKUP($C286,'ROP100'!$B$6:$P$565,12,FALSE)</f>
        <v>0</v>
      </c>
      <c r="AE286" s="63">
        <f t="shared" si="69"/>
        <v>1156</v>
      </c>
      <c r="AF286" s="63">
        <f>VLOOKUP($C286,ROP200F!$C$6:$O$994,11,FALSE)</f>
        <v>138</v>
      </c>
      <c r="AG286" s="63">
        <f>VLOOKUP($C286,'ROP100'!$B$6:$P$565,13,FALSE)</f>
        <v>0</v>
      </c>
      <c r="AH286" s="63">
        <f t="shared" si="70"/>
        <v>1018</v>
      </c>
      <c r="AI286" s="63">
        <f>VLOOKUP($C286,ROP200F!$C$6:$O$994,12,FALSE)</f>
        <v>125</v>
      </c>
      <c r="AJ286" s="63">
        <f>VLOOKUP($C286,'ROP100'!$B$6:$P$565,14,FALSE)</f>
        <v>0</v>
      </c>
      <c r="AK286" s="63">
        <f t="shared" si="71"/>
        <v>893</v>
      </c>
      <c r="AL286" s="63">
        <f>VLOOKUP($C286,ROP200F!$C$6:$O$994,13,FALSE)</f>
        <v>105</v>
      </c>
      <c r="AM286" s="63">
        <f>VLOOKUP($C286,'ROP100'!$B$6:$P$565,15,FALSE)</f>
        <v>0</v>
      </c>
      <c r="AN286" s="63">
        <f t="shared" si="72"/>
        <v>788</v>
      </c>
      <c r="AO286" s="58">
        <f t="shared" si="73"/>
        <v>2057</v>
      </c>
      <c r="AP286" s="58">
        <f t="shared" si="74"/>
        <v>1000</v>
      </c>
    </row>
    <row r="287" spans="1:42" s="102" customFormat="1" hidden="1" x14ac:dyDescent="0.35">
      <c r="A287" s="97">
        <f t="shared" si="75"/>
        <v>279</v>
      </c>
      <c r="B287" s="98" t="s">
        <v>326</v>
      </c>
      <c r="C287" s="98" t="s">
        <v>327</v>
      </c>
      <c r="D287" s="99">
        <f>VLOOKUP($C287,'End Stock 2024'!$B$7:$C$1030,2,FALSE)</f>
        <v>0</v>
      </c>
      <c r="E287" s="100">
        <f>VLOOKUP($C287,ROP200F!$C$6:$O$994,2,FALSE)</f>
        <v>0</v>
      </c>
      <c r="F287" s="100">
        <f>VLOOKUP($C287,'ROP100'!$B$6:$P$565,4,FALSE)</f>
        <v>0</v>
      </c>
      <c r="G287" s="100">
        <f t="shared" si="61"/>
        <v>0</v>
      </c>
      <c r="H287" s="100">
        <f>VLOOKUP($C287,ROP200F!$C$6:$O$994,3,FALSE)</f>
        <v>252</v>
      </c>
      <c r="I287" s="100">
        <f>VLOOKUP($C287,'ROP100'!$B$6:$P$565,5,FALSE)</f>
        <v>515</v>
      </c>
      <c r="J287" s="100">
        <f t="shared" si="62"/>
        <v>263</v>
      </c>
      <c r="K287" s="100">
        <f>VLOOKUP($C287,ROP200F!$C$6:$O$994,4,FALSE)</f>
        <v>0</v>
      </c>
      <c r="L287" s="100">
        <f>VLOOKUP($C287,'ROP100'!$B$6:$P$565,6,FALSE)</f>
        <v>0</v>
      </c>
      <c r="M287" s="100">
        <f t="shared" si="63"/>
        <v>263</v>
      </c>
      <c r="N287" s="100">
        <f>VLOOKUP($C287,ROP200F!$C$6:$O$994,5,FALSE)</f>
        <v>287</v>
      </c>
      <c r="O287" s="100">
        <f>VLOOKUP($C287,'ROP100'!$B$6:$P$565,7,FALSE)</f>
        <v>515</v>
      </c>
      <c r="P287" s="100">
        <f t="shared" si="64"/>
        <v>491</v>
      </c>
      <c r="Q287" s="100">
        <f>VLOOKUP($C287,ROP200F!$C$6:$O$994,6,FALSE)</f>
        <v>0</v>
      </c>
      <c r="R287" s="100">
        <f>VLOOKUP($C287,'ROP100'!$B$6:$P$565,8,FALSE)</f>
        <v>0</v>
      </c>
      <c r="S287" s="100">
        <f t="shared" si="65"/>
        <v>491</v>
      </c>
      <c r="T287" s="100">
        <f>VLOOKUP($C287,ROP200F!$C$6:$O$994,7,FALSE)</f>
        <v>287</v>
      </c>
      <c r="U287" s="100">
        <f>VLOOKUP($C287,'ROP100'!$B$6:$P$565,9,FALSE)</f>
        <v>0</v>
      </c>
      <c r="V287" s="100">
        <f t="shared" si="66"/>
        <v>204</v>
      </c>
      <c r="W287" s="100">
        <f>VLOOKUP($C287,ROP200F!$C$6:$O$994,8,FALSE)</f>
        <v>0</v>
      </c>
      <c r="X287" s="100">
        <f>VLOOKUP($C287,'ROP100'!$B$6:$P$565,10,FALSE)</f>
        <v>0</v>
      </c>
      <c r="Y287" s="100">
        <f t="shared" si="67"/>
        <v>204</v>
      </c>
      <c r="Z287" s="100">
        <f>VLOOKUP($C287,ROP200F!$C$6:$O$994,9,FALSE)</f>
        <v>323</v>
      </c>
      <c r="AA287" s="100">
        <f>VLOOKUP($C287,'ROP100'!$B$6:$P$565,11,FALSE)</f>
        <v>515</v>
      </c>
      <c r="AB287" s="100">
        <f t="shared" si="68"/>
        <v>396</v>
      </c>
      <c r="AC287" s="100">
        <f>VLOOKUP($C287,ROP200F!$C$6:$O$994,10,FALSE)</f>
        <v>0</v>
      </c>
      <c r="AD287" s="100">
        <f>VLOOKUP($C287,'ROP100'!$B$6:$P$565,12,FALSE)</f>
        <v>0</v>
      </c>
      <c r="AE287" s="100">
        <f t="shared" si="69"/>
        <v>396</v>
      </c>
      <c r="AF287" s="100">
        <f>VLOOKUP($C287,ROP200F!$C$6:$O$994,11,FALSE)</f>
        <v>323</v>
      </c>
      <c r="AG287" s="100">
        <f>VLOOKUP($C287,'ROP100'!$B$6:$P$565,13,FALSE)</f>
        <v>0</v>
      </c>
      <c r="AH287" s="100">
        <f t="shared" si="70"/>
        <v>73</v>
      </c>
      <c r="AI287" s="100">
        <f>VLOOKUP($C287,ROP200F!$C$6:$O$994,12,FALSE)</f>
        <v>0</v>
      </c>
      <c r="AJ287" s="100">
        <f>VLOOKUP($C287,'ROP100'!$B$6:$P$565,14,FALSE)</f>
        <v>0</v>
      </c>
      <c r="AK287" s="100">
        <f t="shared" si="71"/>
        <v>73</v>
      </c>
      <c r="AL287" s="100">
        <f>VLOOKUP($C287,ROP200F!$C$6:$O$994,13,FALSE)</f>
        <v>216</v>
      </c>
      <c r="AM287" s="100">
        <f>VLOOKUP($C287,'ROP100'!$B$6:$P$565,15,FALSE)</f>
        <v>515</v>
      </c>
      <c r="AN287" s="100">
        <f t="shared" si="72"/>
        <v>372</v>
      </c>
      <c r="AO287" s="101">
        <f t="shared" si="73"/>
        <v>1688</v>
      </c>
      <c r="AP287" s="101">
        <f t="shared" si="74"/>
        <v>2060</v>
      </c>
    </row>
    <row r="288" spans="1:42" hidden="1" x14ac:dyDescent="0.35">
      <c r="A288" s="64">
        <f t="shared" si="75"/>
        <v>280</v>
      </c>
      <c r="B288" s="65" t="s">
        <v>328</v>
      </c>
      <c r="C288" s="65" t="s">
        <v>329</v>
      </c>
      <c r="D288" s="66">
        <f>VLOOKUP($C288,'End Stock 2024'!$B$7:$C$1030,2,FALSE)</f>
        <v>608973</v>
      </c>
      <c r="E288" s="63">
        <f>VLOOKUP($C288,ROP200F!$C$6:$O$994,2,FALSE)</f>
        <v>196956</v>
      </c>
      <c r="F288" s="63">
        <f>VLOOKUP($C288,'ROP100'!$B$6:$P$565,4,FALSE)</f>
        <v>216000</v>
      </c>
      <c r="G288" s="63">
        <f t="shared" si="61"/>
        <v>628017</v>
      </c>
      <c r="H288" s="63">
        <f>VLOOKUP($C288,ROP200F!$C$6:$O$994,3,FALSE)</f>
        <v>256311</v>
      </c>
      <c r="I288" s="63">
        <f>VLOOKUP($C288,'ROP100'!$B$6:$P$565,5,FALSE)</f>
        <v>216000</v>
      </c>
      <c r="J288" s="63">
        <f t="shared" si="62"/>
        <v>587706</v>
      </c>
      <c r="K288" s="63">
        <f>VLOOKUP($C288,ROP200F!$C$6:$O$994,4,FALSE)</f>
        <v>201002</v>
      </c>
      <c r="L288" s="63">
        <f>VLOOKUP($C288,'ROP100'!$B$6:$P$565,6,FALSE)</f>
        <v>216000</v>
      </c>
      <c r="M288" s="63">
        <f t="shared" si="63"/>
        <v>602704</v>
      </c>
      <c r="N288" s="63">
        <f>VLOOKUP($C288,ROP200F!$C$6:$O$994,5,FALSE)</f>
        <v>187593</v>
      </c>
      <c r="O288" s="63">
        <f>VLOOKUP($C288,'ROP100'!$B$6:$P$565,7,FALSE)</f>
        <v>216000</v>
      </c>
      <c r="P288" s="63">
        <f t="shared" si="64"/>
        <v>631111</v>
      </c>
      <c r="Q288" s="63">
        <f>VLOOKUP($C288,ROP200F!$C$6:$O$994,6,FALSE)</f>
        <v>298081</v>
      </c>
      <c r="R288" s="63">
        <f>VLOOKUP($C288,'ROP100'!$B$6:$P$565,8,FALSE)</f>
        <v>216000</v>
      </c>
      <c r="S288" s="63">
        <f t="shared" si="65"/>
        <v>549030</v>
      </c>
      <c r="T288" s="63">
        <f>VLOOKUP($C288,ROP200F!$C$6:$O$994,7,FALSE)</f>
        <v>264066</v>
      </c>
      <c r="U288" s="63">
        <f>VLOOKUP($C288,'ROP100'!$B$6:$P$565,9,FALSE)</f>
        <v>216000</v>
      </c>
      <c r="V288" s="63">
        <f t="shared" si="66"/>
        <v>500964</v>
      </c>
      <c r="W288" s="63">
        <f>VLOOKUP($C288,ROP200F!$C$6:$O$994,8,FALSE)</f>
        <v>257135</v>
      </c>
      <c r="X288" s="63">
        <f>VLOOKUP($C288,'ROP100'!$B$6:$P$565,10,FALSE)</f>
        <v>216000</v>
      </c>
      <c r="Y288" s="63">
        <f t="shared" si="67"/>
        <v>459829</v>
      </c>
      <c r="Z288" s="63">
        <f>VLOOKUP($C288,ROP200F!$C$6:$O$994,9,FALSE)</f>
        <v>222306</v>
      </c>
      <c r="AA288" s="63">
        <f>VLOOKUP($C288,'ROP100'!$B$6:$P$565,11,FALSE)</f>
        <v>216000</v>
      </c>
      <c r="AB288" s="63">
        <f t="shared" si="68"/>
        <v>453523</v>
      </c>
      <c r="AC288" s="63">
        <f>VLOOKUP($C288,ROP200F!$C$6:$O$994,10,FALSE)</f>
        <v>245910</v>
      </c>
      <c r="AD288" s="63">
        <f>VLOOKUP($C288,'ROP100'!$B$6:$P$565,12,FALSE)</f>
        <v>216000</v>
      </c>
      <c r="AE288" s="63">
        <f t="shared" si="69"/>
        <v>423613</v>
      </c>
      <c r="AF288" s="63">
        <f>VLOOKUP($C288,ROP200F!$C$6:$O$994,11,FALSE)</f>
        <v>235239</v>
      </c>
      <c r="AG288" s="63">
        <f>VLOOKUP($C288,'ROP100'!$B$6:$P$565,13,FALSE)</f>
        <v>216000</v>
      </c>
      <c r="AH288" s="63">
        <f t="shared" si="70"/>
        <v>404374</v>
      </c>
      <c r="AI288" s="63">
        <f>VLOOKUP($C288,ROP200F!$C$6:$O$994,12,FALSE)</f>
        <v>242634</v>
      </c>
      <c r="AJ288" s="63">
        <f>VLOOKUP($C288,'ROP100'!$B$6:$P$565,14,FALSE)</f>
        <v>216000</v>
      </c>
      <c r="AK288" s="63">
        <f t="shared" si="71"/>
        <v>377740</v>
      </c>
      <c r="AL288" s="63">
        <f>VLOOKUP($C288,ROP200F!$C$6:$O$994,13,FALSE)</f>
        <v>248945</v>
      </c>
      <c r="AM288" s="63">
        <f>VLOOKUP($C288,'ROP100'!$B$6:$P$565,15,FALSE)</f>
        <v>216000</v>
      </c>
      <c r="AN288" s="63">
        <f t="shared" si="72"/>
        <v>344795</v>
      </c>
      <c r="AO288" s="58">
        <f t="shared" si="73"/>
        <v>2856178</v>
      </c>
      <c r="AP288" s="58">
        <f t="shared" si="74"/>
        <v>2592000</v>
      </c>
    </row>
    <row r="289" spans="1:42" s="102" customFormat="1" hidden="1" x14ac:dyDescent="0.35">
      <c r="A289" s="97">
        <f t="shared" si="75"/>
        <v>281</v>
      </c>
      <c r="B289" s="98" t="s">
        <v>330</v>
      </c>
      <c r="C289" s="98" t="s">
        <v>331</v>
      </c>
      <c r="D289" s="99">
        <f>VLOOKUP($C289,'End Stock 2024'!$B$7:$C$1030,2,FALSE)</f>
        <v>0</v>
      </c>
      <c r="E289" s="100">
        <f>VLOOKUP($C289,ROP200F!$C$6:$O$994,2,FALSE)</f>
        <v>0</v>
      </c>
      <c r="F289" s="100">
        <f>VLOOKUP($C289,'ROP100'!$B$6:$P$565,4,FALSE)</f>
        <v>0</v>
      </c>
      <c r="G289" s="100">
        <f t="shared" si="61"/>
        <v>0</v>
      </c>
      <c r="H289" s="100">
        <f>VLOOKUP($C289,ROP200F!$C$6:$O$994,3,FALSE)</f>
        <v>0</v>
      </c>
      <c r="I289" s="100">
        <f>VLOOKUP($C289,'ROP100'!$B$6:$P$565,5,FALSE)</f>
        <v>0</v>
      </c>
      <c r="J289" s="100">
        <f t="shared" si="62"/>
        <v>0</v>
      </c>
      <c r="K289" s="100">
        <f>VLOOKUP($C289,ROP200F!$C$6:$O$994,4,FALSE)</f>
        <v>0</v>
      </c>
      <c r="L289" s="100">
        <f>VLOOKUP($C289,'ROP100'!$B$6:$P$565,6,FALSE)</f>
        <v>0</v>
      </c>
      <c r="M289" s="100">
        <f t="shared" si="63"/>
        <v>0</v>
      </c>
      <c r="N289" s="100">
        <f>VLOOKUP($C289,ROP200F!$C$6:$O$994,5,FALSE)</f>
        <v>0</v>
      </c>
      <c r="O289" s="100">
        <f>VLOOKUP($C289,'ROP100'!$B$6:$P$565,7,FALSE)</f>
        <v>0</v>
      </c>
      <c r="P289" s="100">
        <f t="shared" si="64"/>
        <v>0</v>
      </c>
      <c r="Q289" s="100">
        <f>VLOOKUP($C289,ROP200F!$C$6:$O$994,6,FALSE)</f>
        <v>106</v>
      </c>
      <c r="R289" s="100">
        <f>VLOOKUP($C289,'ROP100'!$B$6:$P$565,8,FALSE)</f>
        <v>515</v>
      </c>
      <c r="S289" s="100">
        <f t="shared" si="65"/>
        <v>409</v>
      </c>
      <c r="T289" s="100">
        <f>VLOOKUP($C289,ROP200F!$C$6:$O$994,7,FALSE)</f>
        <v>177</v>
      </c>
      <c r="U289" s="100">
        <f>VLOOKUP($C289,'ROP100'!$B$6:$P$565,9,FALSE)</f>
        <v>0</v>
      </c>
      <c r="V289" s="100">
        <f t="shared" si="66"/>
        <v>232</v>
      </c>
      <c r="W289" s="100">
        <f>VLOOKUP($C289,ROP200F!$C$6:$O$994,8,FALSE)</f>
        <v>0</v>
      </c>
      <c r="X289" s="100">
        <f>VLOOKUP($C289,'ROP100'!$B$6:$P$565,10,FALSE)</f>
        <v>0</v>
      </c>
      <c r="Y289" s="100">
        <f t="shared" si="67"/>
        <v>232</v>
      </c>
      <c r="Z289" s="100">
        <f>VLOOKUP($C289,ROP200F!$C$6:$O$994,9,FALSE)</f>
        <v>177</v>
      </c>
      <c r="AA289" s="100">
        <f>VLOOKUP($C289,'ROP100'!$B$6:$P$565,11,FALSE)</f>
        <v>0</v>
      </c>
      <c r="AB289" s="100">
        <f t="shared" si="68"/>
        <v>55</v>
      </c>
      <c r="AC289" s="100">
        <f>VLOOKUP($C289,ROP200F!$C$6:$O$994,10,FALSE)</f>
        <v>0</v>
      </c>
      <c r="AD289" s="100">
        <f>VLOOKUP($C289,'ROP100'!$B$6:$P$565,12,FALSE)</f>
        <v>0</v>
      </c>
      <c r="AE289" s="100">
        <f t="shared" si="69"/>
        <v>55</v>
      </c>
      <c r="AF289" s="100">
        <f>VLOOKUP($C289,ROP200F!$C$6:$O$994,11,FALSE)</f>
        <v>142</v>
      </c>
      <c r="AG289" s="100">
        <f>VLOOKUP($C289,'ROP100'!$B$6:$P$565,13,FALSE)</f>
        <v>515</v>
      </c>
      <c r="AH289" s="100">
        <f t="shared" si="70"/>
        <v>428</v>
      </c>
      <c r="AI289" s="100">
        <f>VLOOKUP($C289,ROP200F!$C$6:$O$994,12,FALSE)</f>
        <v>0</v>
      </c>
      <c r="AJ289" s="100">
        <f>VLOOKUP($C289,'ROP100'!$B$6:$P$565,14,FALSE)</f>
        <v>0</v>
      </c>
      <c r="AK289" s="100">
        <f t="shared" si="71"/>
        <v>428</v>
      </c>
      <c r="AL289" s="100">
        <f>VLOOKUP($C289,ROP200F!$C$6:$O$994,13,FALSE)</f>
        <v>71</v>
      </c>
      <c r="AM289" s="100">
        <f>VLOOKUP($C289,'ROP100'!$B$6:$P$565,15,FALSE)</f>
        <v>0</v>
      </c>
      <c r="AN289" s="100">
        <f t="shared" si="72"/>
        <v>357</v>
      </c>
      <c r="AO289" s="101">
        <f t="shared" si="73"/>
        <v>673</v>
      </c>
      <c r="AP289" s="101">
        <f t="shared" si="74"/>
        <v>1030</v>
      </c>
    </row>
    <row r="290" spans="1:42" hidden="1" x14ac:dyDescent="0.35">
      <c r="A290" s="64">
        <f t="shared" si="75"/>
        <v>282</v>
      </c>
      <c r="B290" s="65" t="s">
        <v>332</v>
      </c>
      <c r="C290" s="65" t="s">
        <v>333</v>
      </c>
      <c r="D290" s="66">
        <f>VLOOKUP($C290,'End Stock 2024'!$B$7:$C$1030,2,FALSE)</f>
        <v>211</v>
      </c>
      <c r="E290" s="63">
        <f>VLOOKUP($C290,ROP200F!$C$6:$O$994,2,FALSE)</f>
        <v>14</v>
      </c>
      <c r="F290" s="63">
        <f>VLOOKUP($C290,'ROP100'!$B$6:$P$565,4,FALSE)</f>
        <v>0</v>
      </c>
      <c r="G290" s="63">
        <f t="shared" si="61"/>
        <v>197</v>
      </c>
      <c r="H290" s="63">
        <f>VLOOKUP($C290,ROP200F!$C$6:$O$994,3,FALSE)</f>
        <v>0</v>
      </c>
      <c r="I290" s="63">
        <f>VLOOKUP($C290,'ROP100'!$B$6:$P$565,5,FALSE)</f>
        <v>0</v>
      </c>
      <c r="J290" s="63">
        <f t="shared" si="62"/>
        <v>197</v>
      </c>
      <c r="K290" s="63">
        <f>VLOOKUP($C290,ROP200F!$C$6:$O$994,4,FALSE)</f>
        <v>11</v>
      </c>
      <c r="L290" s="63">
        <f>VLOOKUP($C290,'ROP100'!$B$6:$P$565,6,FALSE)</f>
        <v>0</v>
      </c>
      <c r="M290" s="63">
        <f t="shared" si="63"/>
        <v>186</v>
      </c>
      <c r="N290" s="63">
        <f>VLOOKUP($C290,ROP200F!$C$6:$O$994,5,FALSE)</f>
        <v>18</v>
      </c>
      <c r="O290" s="63">
        <f>VLOOKUP($C290,'ROP100'!$B$6:$P$565,7,FALSE)</f>
        <v>0</v>
      </c>
      <c r="P290" s="63">
        <f t="shared" si="64"/>
        <v>168</v>
      </c>
      <c r="Q290" s="63">
        <f>VLOOKUP($C290,ROP200F!$C$6:$O$994,6,FALSE)</f>
        <v>18</v>
      </c>
      <c r="R290" s="63">
        <f>VLOOKUP($C290,'ROP100'!$B$6:$P$565,8,FALSE)</f>
        <v>0</v>
      </c>
      <c r="S290" s="63">
        <f t="shared" si="65"/>
        <v>150</v>
      </c>
      <c r="T290" s="63">
        <f>VLOOKUP($C290,ROP200F!$C$6:$O$994,7,FALSE)</f>
        <v>11</v>
      </c>
      <c r="U290" s="63">
        <f>VLOOKUP($C290,'ROP100'!$B$6:$P$565,9,FALSE)</f>
        <v>0</v>
      </c>
      <c r="V290" s="63">
        <f t="shared" si="66"/>
        <v>139</v>
      </c>
      <c r="W290" s="63">
        <f>VLOOKUP($C290,ROP200F!$C$6:$O$994,8,FALSE)</f>
        <v>0</v>
      </c>
      <c r="X290" s="63">
        <f>VLOOKUP($C290,'ROP100'!$B$6:$P$565,10,FALSE)</f>
        <v>0</v>
      </c>
      <c r="Y290" s="63">
        <f t="shared" si="67"/>
        <v>139</v>
      </c>
      <c r="Z290" s="63">
        <f>VLOOKUP($C290,ROP200F!$C$6:$O$994,9,FALSE)</f>
        <v>0</v>
      </c>
      <c r="AA290" s="63">
        <f>VLOOKUP($C290,'ROP100'!$B$6:$P$565,11,FALSE)</f>
        <v>0</v>
      </c>
      <c r="AB290" s="63">
        <f t="shared" si="68"/>
        <v>139</v>
      </c>
      <c r="AC290" s="63">
        <f>VLOOKUP($C290,ROP200F!$C$6:$O$994,10,FALSE)</f>
        <v>18</v>
      </c>
      <c r="AD290" s="63">
        <f>VLOOKUP($C290,'ROP100'!$B$6:$P$565,12,FALSE)</f>
        <v>0</v>
      </c>
      <c r="AE290" s="63">
        <f t="shared" si="69"/>
        <v>121</v>
      </c>
      <c r="AF290" s="63">
        <f>VLOOKUP($C290,ROP200F!$C$6:$O$994,11,FALSE)</f>
        <v>18</v>
      </c>
      <c r="AG290" s="63">
        <f>VLOOKUP($C290,'ROP100'!$B$6:$P$565,13,FALSE)</f>
        <v>0</v>
      </c>
      <c r="AH290" s="63">
        <f t="shared" si="70"/>
        <v>103</v>
      </c>
      <c r="AI290" s="63">
        <f>VLOOKUP($C290,ROP200F!$C$6:$O$994,12,FALSE)</f>
        <v>11</v>
      </c>
      <c r="AJ290" s="63">
        <f>VLOOKUP($C290,'ROP100'!$B$6:$P$565,14,FALSE)</f>
        <v>0</v>
      </c>
      <c r="AK290" s="63">
        <f t="shared" si="71"/>
        <v>92</v>
      </c>
      <c r="AL290" s="63">
        <f>VLOOKUP($C290,ROP200F!$C$6:$O$994,13,FALSE)</f>
        <v>7</v>
      </c>
      <c r="AM290" s="63">
        <f>VLOOKUP($C290,'ROP100'!$B$6:$P$565,15,FALSE)</f>
        <v>0</v>
      </c>
      <c r="AN290" s="63">
        <f t="shared" si="72"/>
        <v>85</v>
      </c>
      <c r="AO290" s="58">
        <f t="shared" si="73"/>
        <v>126</v>
      </c>
      <c r="AP290" s="58">
        <f t="shared" si="74"/>
        <v>0</v>
      </c>
    </row>
    <row r="291" spans="1:42" hidden="1" x14ac:dyDescent="0.35">
      <c r="A291" s="64">
        <f t="shared" si="75"/>
        <v>283</v>
      </c>
      <c r="B291" s="65" t="s">
        <v>334</v>
      </c>
      <c r="C291" s="65" t="s">
        <v>335</v>
      </c>
      <c r="D291" s="66">
        <f>VLOOKUP($C291,'End Stock 2024'!$B$7:$C$1030,2,FALSE)</f>
        <v>99</v>
      </c>
      <c r="E291" s="63">
        <f>VLOOKUP($C291,ROP200F!$C$6:$O$994,2,FALSE)</f>
        <v>12</v>
      </c>
      <c r="F291" s="63">
        <f>VLOOKUP($C291,'ROP100'!$B$6:$P$565,4,FALSE)</f>
        <v>0</v>
      </c>
      <c r="G291" s="63">
        <f t="shared" si="61"/>
        <v>87</v>
      </c>
      <c r="H291" s="63">
        <f>VLOOKUP($C291,ROP200F!$C$6:$O$994,3,FALSE)</f>
        <v>0</v>
      </c>
      <c r="I291" s="63">
        <f>VLOOKUP($C291,'ROP100'!$B$6:$P$565,5,FALSE)</f>
        <v>0</v>
      </c>
      <c r="J291" s="63">
        <f t="shared" si="62"/>
        <v>87</v>
      </c>
      <c r="K291" s="63">
        <f>VLOOKUP($C291,ROP200F!$C$6:$O$994,4,FALSE)</f>
        <v>0</v>
      </c>
      <c r="L291" s="63">
        <f>VLOOKUP($C291,'ROP100'!$B$6:$P$565,6,FALSE)</f>
        <v>0</v>
      </c>
      <c r="M291" s="63">
        <f t="shared" si="63"/>
        <v>87</v>
      </c>
      <c r="N291" s="63">
        <f>VLOOKUP($C291,ROP200F!$C$6:$O$994,5,FALSE)</f>
        <v>12</v>
      </c>
      <c r="O291" s="63">
        <f>VLOOKUP($C291,'ROP100'!$B$6:$P$565,7,FALSE)</f>
        <v>0</v>
      </c>
      <c r="P291" s="63">
        <f t="shared" si="64"/>
        <v>75</v>
      </c>
      <c r="Q291" s="63">
        <f>VLOOKUP($C291,ROP200F!$C$6:$O$994,6,FALSE)</f>
        <v>0</v>
      </c>
      <c r="R291" s="63">
        <f>VLOOKUP($C291,'ROP100'!$B$6:$P$565,8,FALSE)</f>
        <v>0</v>
      </c>
      <c r="S291" s="63">
        <f t="shared" si="65"/>
        <v>75</v>
      </c>
      <c r="T291" s="63">
        <f>VLOOKUP($C291,ROP200F!$C$6:$O$994,7,FALSE)</f>
        <v>12</v>
      </c>
      <c r="U291" s="63">
        <f>VLOOKUP($C291,'ROP100'!$B$6:$P$565,9,FALSE)</f>
        <v>0</v>
      </c>
      <c r="V291" s="63">
        <f t="shared" si="66"/>
        <v>63</v>
      </c>
      <c r="W291" s="63">
        <f>VLOOKUP($C291,ROP200F!$C$6:$O$994,8,FALSE)</f>
        <v>0</v>
      </c>
      <c r="X291" s="63">
        <f>VLOOKUP($C291,'ROP100'!$B$6:$P$565,10,FALSE)</f>
        <v>0</v>
      </c>
      <c r="Y291" s="63">
        <f t="shared" si="67"/>
        <v>63</v>
      </c>
      <c r="Z291" s="63">
        <f>VLOOKUP($C291,ROP200F!$C$6:$O$994,9,FALSE)</f>
        <v>12</v>
      </c>
      <c r="AA291" s="63">
        <f>VLOOKUP($C291,'ROP100'!$B$6:$P$565,11,FALSE)</f>
        <v>0</v>
      </c>
      <c r="AB291" s="63">
        <f t="shared" si="68"/>
        <v>51</v>
      </c>
      <c r="AC291" s="63">
        <f>VLOOKUP($C291,ROP200F!$C$6:$O$994,10,FALSE)</f>
        <v>12</v>
      </c>
      <c r="AD291" s="63">
        <f>VLOOKUP($C291,'ROP100'!$B$6:$P$565,12,FALSE)</f>
        <v>0</v>
      </c>
      <c r="AE291" s="63">
        <f t="shared" si="69"/>
        <v>39</v>
      </c>
      <c r="AF291" s="63">
        <f>VLOOKUP($C291,ROP200F!$C$6:$O$994,11,FALSE)</f>
        <v>0</v>
      </c>
      <c r="AG291" s="63">
        <f>VLOOKUP($C291,'ROP100'!$B$6:$P$565,13,FALSE)</f>
        <v>0</v>
      </c>
      <c r="AH291" s="63">
        <f t="shared" si="70"/>
        <v>39</v>
      </c>
      <c r="AI291" s="63">
        <f>VLOOKUP($C291,ROP200F!$C$6:$O$994,12,FALSE)</f>
        <v>12</v>
      </c>
      <c r="AJ291" s="63">
        <f>VLOOKUP($C291,'ROP100'!$B$6:$P$565,14,FALSE)</f>
        <v>0</v>
      </c>
      <c r="AK291" s="63">
        <f t="shared" si="71"/>
        <v>27</v>
      </c>
      <c r="AL291" s="63">
        <f>VLOOKUP($C291,ROP200F!$C$6:$O$994,13,FALSE)</f>
        <v>12</v>
      </c>
      <c r="AM291" s="63">
        <f>VLOOKUP($C291,'ROP100'!$B$6:$P$565,15,FALSE)</f>
        <v>0</v>
      </c>
      <c r="AN291" s="63">
        <f t="shared" si="72"/>
        <v>15</v>
      </c>
      <c r="AO291" s="58">
        <f t="shared" si="73"/>
        <v>84</v>
      </c>
      <c r="AP291" s="58">
        <f t="shared" si="74"/>
        <v>0</v>
      </c>
    </row>
    <row r="292" spans="1:42" hidden="1" x14ac:dyDescent="0.35">
      <c r="A292" s="64">
        <f t="shared" si="75"/>
        <v>284</v>
      </c>
      <c r="B292" s="65" t="s">
        <v>336</v>
      </c>
      <c r="C292" s="65" t="s">
        <v>337</v>
      </c>
      <c r="D292" s="66">
        <f>VLOOKUP($C292,'End Stock 2024'!$B$7:$C$1030,2,FALSE)</f>
        <v>223</v>
      </c>
      <c r="E292" s="63">
        <f>VLOOKUP($C292,ROP200F!$C$6:$O$994,2,FALSE)</f>
        <v>7</v>
      </c>
      <c r="F292" s="63">
        <f>VLOOKUP($C292,'ROP100'!$B$6:$P$565,4,FALSE)</f>
        <v>0</v>
      </c>
      <c r="G292" s="63">
        <f t="shared" si="61"/>
        <v>216</v>
      </c>
      <c r="H292" s="63">
        <f>VLOOKUP($C292,ROP200F!$C$6:$O$994,3,FALSE)</f>
        <v>0</v>
      </c>
      <c r="I292" s="63">
        <f>VLOOKUP($C292,'ROP100'!$B$6:$P$565,5,FALSE)</f>
        <v>0</v>
      </c>
      <c r="J292" s="63">
        <f t="shared" si="62"/>
        <v>216</v>
      </c>
      <c r="K292" s="63">
        <f>VLOOKUP($C292,ROP200F!$C$6:$O$994,4,FALSE)</f>
        <v>0</v>
      </c>
      <c r="L292" s="63">
        <f>VLOOKUP($C292,'ROP100'!$B$6:$P$565,6,FALSE)</f>
        <v>0</v>
      </c>
      <c r="M292" s="63">
        <f t="shared" si="63"/>
        <v>216</v>
      </c>
      <c r="N292" s="63">
        <f>VLOOKUP($C292,ROP200F!$C$6:$O$994,5,FALSE)</f>
        <v>7</v>
      </c>
      <c r="O292" s="63">
        <f>VLOOKUP($C292,'ROP100'!$B$6:$P$565,7,FALSE)</f>
        <v>0</v>
      </c>
      <c r="P292" s="63">
        <f t="shared" si="64"/>
        <v>209</v>
      </c>
      <c r="Q292" s="63">
        <f>VLOOKUP($C292,ROP200F!$C$6:$O$994,6,FALSE)</f>
        <v>7</v>
      </c>
      <c r="R292" s="63">
        <f>VLOOKUP($C292,'ROP100'!$B$6:$P$565,8,FALSE)</f>
        <v>0</v>
      </c>
      <c r="S292" s="63">
        <f t="shared" si="65"/>
        <v>202</v>
      </c>
      <c r="T292" s="63">
        <f>VLOOKUP($C292,ROP200F!$C$6:$O$994,7,FALSE)</f>
        <v>7</v>
      </c>
      <c r="U292" s="63">
        <f>VLOOKUP($C292,'ROP100'!$B$6:$P$565,9,FALSE)</f>
        <v>0</v>
      </c>
      <c r="V292" s="63">
        <f t="shared" si="66"/>
        <v>195</v>
      </c>
      <c r="W292" s="63">
        <f>VLOOKUP($C292,ROP200F!$C$6:$O$994,8,FALSE)</f>
        <v>0</v>
      </c>
      <c r="X292" s="63">
        <f>VLOOKUP($C292,'ROP100'!$B$6:$P$565,10,FALSE)</f>
        <v>0</v>
      </c>
      <c r="Y292" s="63">
        <f t="shared" si="67"/>
        <v>195</v>
      </c>
      <c r="Z292" s="63">
        <f>VLOOKUP($C292,ROP200F!$C$6:$O$994,9,FALSE)</f>
        <v>0</v>
      </c>
      <c r="AA292" s="63">
        <f>VLOOKUP($C292,'ROP100'!$B$6:$P$565,11,FALSE)</f>
        <v>0</v>
      </c>
      <c r="AB292" s="63">
        <f t="shared" si="68"/>
        <v>195</v>
      </c>
      <c r="AC292" s="63">
        <f>VLOOKUP($C292,ROP200F!$C$6:$O$994,10,FALSE)</f>
        <v>7</v>
      </c>
      <c r="AD292" s="63">
        <f>VLOOKUP($C292,'ROP100'!$B$6:$P$565,12,FALSE)</f>
        <v>0</v>
      </c>
      <c r="AE292" s="63">
        <f t="shared" si="69"/>
        <v>188</v>
      </c>
      <c r="AF292" s="63">
        <f>VLOOKUP($C292,ROP200F!$C$6:$O$994,11,FALSE)</f>
        <v>7</v>
      </c>
      <c r="AG292" s="63">
        <f>VLOOKUP($C292,'ROP100'!$B$6:$P$565,13,FALSE)</f>
        <v>0</v>
      </c>
      <c r="AH292" s="63">
        <f t="shared" si="70"/>
        <v>181</v>
      </c>
      <c r="AI292" s="63">
        <f>VLOOKUP($C292,ROP200F!$C$6:$O$994,12,FALSE)</f>
        <v>7</v>
      </c>
      <c r="AJ292" s="63">
        <f>VLOOKUP($C292,'ROP100'!$B$6:$P$565,14,FALSE)</f>
        <v>0</v>
      </c>
      <c r="AK292" s="63">
        <f t="shared" si="71"/>
        <v>174</v>
      </c>
      <c r="AL292" s="63">
        <f>VLOOKUP($C292,ROP200F!$C$6:$O$994,13,FALSE)</f>
        <v>0</v>
      </c>
      <c r="AM292" s="63">
        <f>VLOOKUP($C292,'ROP100'!$B$6:$P$565,15,FALSE)</f>
        <v>0</v>
      </c>
      <c r="AN292" s="63">
        <f t="shared" si="72"/>
        <v>174</v>
      </c>
      <c r="AO292" s="58">
        <f t="shared" si="73"/>
        <v>49</v>
      </c>
      <c r="AP292" s="58">
        <f t="shared" si="74"/>
        <v>0</v>
      </c>
    </row>
    <row r="293" spans="1:42" hidden="1" x14ac:dyDescent="0.35">
      <c r="A293" s="64">
        <f t="shared" si="75"/>
        <v>285</v>
      </c>
      <c r="B293" s="65" t="s">
        <v>338</v>
      </c>
      <c r="C293" s="65" t="s">
        <v>339</v>
      </c>
      <c r="D293" s="66">
        <f>VLOOKUP($C293,'End Stock 2024'!$B$7:$C$1030,2,FALSE)</f>
        <v>197</v>
      </c>
      <c r="E293" s="63">
        <f>VLOOKUP($C293,ROP200F!$C$6:$O$994,2,FALSE)</f>
        <v>7</v>
      </c>
      <c r="F293" s="63">
        <f>VLOOKUP($C293,'ROP100'!$B$6:$P$565,4,FALSE)</f>
        <v>0</v>
      </c>
      <c r="G293" s="63">
        <f t="shared" si="61"/>
        <v>190</v>
      </c>
      <c r="H293" s="63">
        <f>VLOOKUP($C293,ROP200F!$C$6:$O$994,3,FALSE)</f>
        <v>0</v>
      </c>
      <c r="I293" s="63">
        <f>VLOOKUP($C293,'ROP100'!$B$6:$P$565,5,FALSE)</f>
        <v>0</v>
      </c>
      <c r="J293" s="63">
        <f t="shared" si="62"/>
        <v>190</v>
      </c>
      <c r="K293" s="63">
        <f>VLOOKUP($C293,ROP200F!$C$6:$O$994,4,FALSE)</f>
        <v>0</v>
      </c>
      <c r="L293" s="63">
        <f>VLOOKUP($C293,'ROP100'!$B$6:$P$565,6,FALSE)</f>
        <v>0</v>
      </c>
      <c r="M293" s="63">
        <f t="shared" si="63"/>
        <v>190</v>
      </c>
      <c r="N293" s="63">
        <f>VLOOKUP($C293,ROP200F!$C$6:$O$994,5,FALSE)</f>
        <v>7</v>
      </c>
      <c r="O293" s="63">
        <f>VLOOKUP($C293,'ROP100'!$B$6:$P$565,7,FALSE)</f>
        <v>0</v>
      </c>
      <c r="P293" s="63">
        <f t="shared" si="64"/>
        <v>183</v>
      </c>
      <c r="Q293" s="63">
        <f>VLOOKUP($C293,ROP200F!$C$6:$O$994,6,FALSE)</f>
        <v>7</v>
      </c>
      <c r="R293" s="63">
        <f>VLOOKUP($C293,'ROP100'!$B$6:$P$565,8,FALSE)</f>
        <v>0</v>
      </c>
      <c r="S293" s="63">
        <f t="shared" si="65"/>
        <v>176</v>
      </c>
      <c r="T293" s="63">
        <f>VLOOKUP($C293,ROP200F!$C$6:$O$994,7,FALSE)</f>
        <v>7</v>
      </c>
      <c r="U293" s="63">
        <f>VLOOKUP($C293,'ROP100'!$B$6:$P$565,9,FALSE)</f>
        <v>0</v>
      </c>
      <c r="V293" s="63">
        <f t="shared" si="66"/>
        <v>169</v>
      </c>
      <c r="W293" s="63">
        <f>VLOOKUP($C293,ROP200F!$C$6:$O$994,8,FALSE)</f>
        <v>0</v>
      </c>
      <c r="X293" s="63">
        <f>VLOOKUP($C293,'ROP100'!$B$6:$P$565,10,FALSE)</f>
        <v>0</v>
      </c>
      <c r="Y293" s="63">
        <f t="shared" si="67"/>
        <v>169</v>
      </c>
      <c r="Z293" s="63">
        <f>VLOOKUP($C293,ROP200F!$C$6:$O$994,9,FALSE)</f>
        <v>7</v>
      </c>
      <c r="AA293" s="63">
        <f>VLOOKUP($C293,'ROP100'!$B$6:$P$565,11,FALSE)</f>
        <v>0</v>
      </c>
      <c r="AB293" s="63">
        <f t="shared" si="68"/>
        <v>162</v>
      </c>
      <c r="AC293" s="63">
        <f>VLOOKUP($C293,ROP200F!$C$6:$O$994,10,FALSE)</f>
        <v>0</v>
      </c>
      <c r="AD293" s="63">
        <f>VLOOKUP($C293,'ROP100'!$B$6:$P$565,12,FALSE)</f>
        <v>0</v>
      </c>
      <c r="AE293" s="63">
        <f t="shared" si="69"/>
        <v>162</v>
      </c>
      <c r="AF293" s="63">
        <f>VLOOKUP($C293,ROP200F!$C$6:$O$994,11,FALSE)</f>
        <v>7</v>
      </c>
      <c r="AG293" s="63">
        <f>VLOOKUP($C293,'ROP100'!$B$6:$P$565,13,FALSE)</f>
        <v>0</v>
      </c>
      <c r="AH293" s="63">
        <f t="shared" si="70"/>
        <v>155</v>
      </c>
      <c r="AI293" s="63">
        <f>VLOOKUP($C293,ROP200F!$C$6:$O$994,12,FALSE)</f>
        <v>0</v>
      </c>
      <c r="AJ293" s="63">
        <f>VLOOKUP($C293,'ROP100'!$B$6:$P$565,14,FALSE)</f>
        <v>0</v>
      </c>
      <c r="AK293" s="63">
        <f t="shared" si="71"/>
        <v>155</v>
      </c>
      <c r="AL293" s="63">
        <f>VLOOKUP($C293,ROP200F!$C$6:$O$994,13,FALSE)</f>
        <v>7</v>
      </c>
      <c r="AM293" s="63">
        <f>VLOOKUP($C293,'ROP100'!$B$6:$P$565,15,FALSE)</f>
        <v>0</v>
      </c>
      <c r="AN293" s="63">
        <f t="shared" si="72"/>
        <v>148</v>
      </c>
      <c r="AO293" s="58">
        <f t="shared" si="73"/>
        <v>49</v>
      </c>
      <c r="AP293" s="58">
        <f t="shared" si="74"/>
        <v>0</v>
      </c>
    </row>
    <row r="294" spans="1:42" hidden="1" x14ac:dyDescent="0.35">
      <c r="A294" s="64">
        <f t="shared" si="75"/>
        <v>286</v>
      </c>
      <c r="B294" s="65" t="s">
        <v>1400</v>
      </c>
      <c r="C294" s="65" t="s">
        <v>1401</v>
      </c>
      <c r="D294" s="66">
        <f>VLOOKUP($C294,'End Stock 2024'!$B$7:$C$1030,2,FALSE)</f>
        <v>0</v>
      </c>
      <c r="E294" s="63">
        <f>VLOOKUP($C294,ROP200F!$C$6:$O$994,2,FALSE)</f>
        <v>0</v>
      </c>
      <c r="F294" s="63">
        <f>VLOOKUP($C294,'ROP100'!$B$6:$P$565,4,FALSE)</f>
        <v>0</v>
      </c>
      <c r="G294" s="63">
        <f t="shared" si="61"/>
        <v>0</v>
      </c>
      <c r="H294" s="63">
        <f>VLOOKUP($C294,ROP200F!$C$6:$O$994,3,FALSE)</f>
        <v>0</v>
      </c>
      <c r="I294" s="63">
        <f>VLOOKUP($C294,'ROP100'!$B$6:$P$565,5,FALSE)</f>
        <v>0</v>
      </c>
      <c r="J294" s="63">
        <f t="shared" si="62"/>
        <v>0</v>
      </c>
      <c r="K294" s="63">
        <f>VLOOKUP($C294,ROP200F!$C$6:$O$994,4,FALSE)</f>
        <v>0</v>
      </c>
      <c r="L294" s="63">
        <f>VLOOKUP($C294,'ROP100'!$B$6:$P$565,6,FALSE)</f>
        <v>0</v>
      </c>
      <c r="M294" s="63">
        <f t="shared" si="63"/>
        <v>0</v>
      </c>
      <c r="N294" s="63">
        <f>VLOOKUP($C294,ROP200F!$C$6:$O$994,5,FALSE)</f>
        <v>0</v>
      </c>
      <c r="O294" s="63">
        <f>VLOOKUP($C294,'ROP100'!$B$6:$P$565,7,FALSE)</f>
        <v>0</v>
      </c>
      <c r="P294" s="63">
        <f t="shared" si="64"/>
        <v>0</v>
      </c>
      <c r="Q294" s="63">
        <f>VLOOKUP($C294,ROP200F!$C$6:$O$994,6,FALSE)</f>
        <v>293</v>
      </c>
      <c r="R294" s="63">
        <f>VLOOKUP($C294,'ROP100'!$B$6:$P$565,8,FALSE)</f>
        <v>515</v>
      </c>
      <c r="S294" s="63">
        <f t="shared" si="65"/>
        <v>222</v>
      </c>
      <c r="T294" s="63">
        <f>VLOOKUP($C294,ROP200F!$C$6:$O$994,7,FALSE)</f>
        <v>0</v>
      </c>
      <c r="U294" s="63">
        <f>VLOOKUP($C294,'ROP100'!$B$6:$P$565,9,FALSE)</f>
        <v>0</v>
      </c>
      <c r="V294" s="63">
        <f t="shared" si="66"/>
        <v>222</v>
      </c>
      <c r="W294" s="63">
        <f>VLOOKUP($C294,ROP200F!$C$6:$O$994,8,FALSE)</f>
        <v>0</v>
      </c>
      <c r="X294" s="63">
        <f>VLOOKUP($C294,'ROP100'!$B$6:$P$565,10,FALSE)</f>
        <v>0</v>
      </c>
      <c r="Y294" s="63">
        <f t="shared" si="67"/>
        <v>222</v>
      </c>
      <c r="Z294" s="63">
        <f>VLOOKUP($C294,ROP200F!$C$6:$O$994,9,FALSE)</f>
        <v>0</v>
      </c>
      <c r="AA294" s="63">
        <f>VLOOKUP($C294,'ROP100'!$B$6:$P$565,11,FALSE)</f>
        <v>0</v>
      </c>
      <c r="AB294" s="63">
        <f t="shared" si="68"/>
        <v>222</v>
      </c>
      <c r="AC294" s="63">
        <f>VLOOKUP($C294,ROP200F!$C$6:$O$994,10,FALSE)</f>
        <v>0</v>
      </c>
      <c r="AD294" s="63">
        <f>VLOOKUP($C294,'ROP100'!$B$6:$P$565,12,FALSE)</f>
        <v>0</v>
      </c>
      <c r="AE294" s="63">
        <f t="shared" si="69"/>
        <v>222</v>
      </c>
      <c r="AF294" s="63">
        <f>VLOOKUP($C294,ROP200F!$C$6:$O$994,11,FALSE)</f>
        <v>293</v>
      </c>
      <c r="AG294" s="63">
        <f>VLOOKUP($C294,'ROP100'!$B$6:$P$565,13,FALSE)</f>
        <v>515</v>
      </c>
      <c r="AH294" s="63">
        <f t="shared" si="70"/>
        <v>444</v>
      </c>
      <c r="AI294" s="63">
        <f>VLOOKUP($C294,ROP200F!$C$6:$O$994,12,FALSE)</f>
        <v>0</v>
      </c>
      <c r="AJ294" s="63">
        <f>VLOOKUP($C294,'ROP100'!$B$6:$P$565,14,FALSE)</f>
        <v>0</v>
      </c>
      <c r="AK294" s="63">
        <f t="shared" si="71"/>
        <v>444</v>
      </c>
      <c r="AL294" s="63">
        <f>VLOOKUP($C294,ROP200F!$C$6:$O$994,13,FALSE)</f>
        <v>0</v>
      </c>
      <c r="AM294" s="63">
        <f>VLOOKUP($C294,'ROP100'!$B$6:$P$565,15,FALSE)</f>
        <v>0</v>
      </c>
      <c r="AN294" s="63">
        <f t="shared" si="72"/>
        <v>444</v>
      </c>
      <c r="AO294" s="58">
        <f t="shared" si="73"/>
        <v>586</v>
      </c>
      <c r="AP294" s="58">
        <f t="shared" si="74"/>
        <v>1030</v>
      </c>
    </row>
    <row r="295" spans="1:42" hidden="1" x14ac:dyDescent="0.35">
      <c r="A295" s="64">
        <f t="shared" si="75"/>
        <v>287</v>
      </c>
      <c r="B295" s="65" t="s">
        <v>1402</v>
      </c>
      <c r="C295" s="65" t="s">
        <v>1403</v>
      </c>
      <c r="D295" s="66">
        <f>VLOOKUP($C295,'End Stock 2024'!$B$7:$C$1030,2,FALSE)</f>
        <v>9</v>
      </c>
      <c r="E295" s="63">
        <f>VLOOKUP($C295,ROP200F!$C$6:$O$994,2,FALSE)</f>
        <v>0</v>
      </c>
      <c r="F295" s="63">
        <f>VLOOKUP($C295,'ROP100'!$B$6:$P$565,4,FALSE)</f>
        <v>0</v>
      </c>
      <c r="G295" s="63">
        <f t="shared" si="61"/>
        <v>9</v>
      </c>
      <c r="H295" s="63">
        <f>VLOOKUP($C295,ROP200F!$C$6:$O$994,3,FALSE)</f>
        <v>1</v>
      </c>
      <c r="I295" s="63">
        <f>VLOOKUP($C295,'ROP100'!$B$6:$P$565,5,FALSE)</f>
        <v>0</v>
      </c>
      <c r="J295" s="63">
        <f t="shared" si="62"/>
        <v>8</v>
      </c>
      <c r="K295" s="63">
        <f>VLOOKUP($C295,ROP200F!$C$6:$O$994,4,FALSE)</f>
        <v>0</v>
      </c>
      <c r="L295" s="63">
        <f>VLOOKUP($C295,'ROP100'!$B$6:$P$565,6,FALSE)</f>
        <v>0</v>
      </c>
      <c r="M295" s="63">
        <f t="shared" si="63"/>
        <v>8</v>
      </c>
      <c r="N295" s="63">
        <f>VLOOKUP($C295,ROP200F!$C$6:$O$994,5,FALSE)</f>
        <v>0</v>
      </c>
      <c r="O295" s="63">
        <f>VLOOKUP($C295,'ROP100'!$B$6:$P$565,7,FALSE)</f>
        <v>0</v>
      </c>
      <c r="P295" s="63">
        <f t="shared" si="64"/>
        <v>8</v>
      </c>
      <c r="Q295" s="63">
        <f>VLOOKUP($C295,ROP200F!$C$6:$O$994,6,FALSE)</f>
        <v>0</v>
      </c>
      <c r="R295" s="63">
        <f>VLOOKUP($C295,'ROP100'!$B$6:$P$565,8,FALSE)</f>
        <v>0</v>
      </c>
      <c r="S295" s="63">
        <f t="shared" si="65"/>
        <v>8</v>
      </c>
      <c r="T295" s="63">
        <f>VLOOKUP($C295,ROP200F!$C$6:$O$994,7,FALSE)</f>
        <v>0</v>
      </c>
      <c r="U295" s="63">
        <f>VLOOKUP($C295,'ROP100'!$B$6:$P$565,9,FALSE)</f>
        <v>0</v>
      </c>
      <c r="V295" s="63">
        <f t="shared" si="66"/>
        <v>8</v>
      </c>
      <c r="W295" s="63">
        <f>VLOOKUP($C295,ROP200F!$C$6:$O$994,8,FALSE)</f>
        <v>0</v>
      </c>
      <c r="X295" s="63">
        <f>VLOOKUP($C295,'ROP100'!$B$6:$P$565,10,FALSE)</f>
        <v>0</v>
      </c>
      <c r="Y295" s="63">
        <f t="shared" si="67"/>
        <v>8</v>
      </c>
      <c r="Z295" s="63">
        <f>VLOOKUP($C295,ROP200F!$C$6:$O$994,9,FALSE)</f>
        <v>0</v>
      </c>
      <c r="AA295" s="63">
        <f>VLOOKUP($C295,'ROP100'!$B$6:$P$565,11,FALSE)</f>
        <v>0</v>
      </c>
      <c r="AB295" s="63">
        <f t="shared" si="68"/>
        <v>8</v>
      </c>
      <c r="AC295" s="63">
        <f>VLOOKUP($C295,ROP200F!$C$6:$O$994,10,FALSE)</f>
        <v>0</v>
      </c>
      <c r="AD295" s="63">
        <f>VLOOKUP($C295,'ROP100'!$B$6:$P$565,12,FALSE)</f>
        <v>0</v>
      </c>
      <c r="AE295" s="63">
        <f t="shared" si="69"/>
        <v>8</v>
      </c>
      <c r="AF295" s="63">
        <f>VLOOKUP($C295,ROP200F!$C$6:$O$994,11,FALSE)</f>
        <v>0</v>
      </c>
      <c r="AG295" s="63">
        <f>VLOOKUP($C295,'ROP100'!$B$6:$P$565,13,FALSE)</f>
        <v>0</v>
      </c>
      <c r="AH295" s="63">
        <f t="shared" si="70"/>
        <v>8</v>
      </c>
      <c r="AI295" s="63">
        <f>VLOOKUP($C295,ROP200F!$C$6:$O$994,12,FALSE)</f>
        <v>0</v>
      </c>
      <c r="AJ295" s="63">
        <f>VLOOKUP($C295,'ROP100'!$B$6:$P$565,14,FALSE)</f>
        <v>0</v>
      </c>
      <c r="AK295" s="63">
        <f t="shared" si="71"/>
        <v>8</v>
      </c>
      <c r="AL295" s="63">
        <f>VLOOKUP($C295,ROP200F!$C$6:$O$994,13,FALSE)</f>
        <v>0</v>
      </c>
      <c r="AM295" s="63">
        <f>VLOOKUP($C295,'ROP100'!$B$6:$P$565,15,FALSE)</f>
        <v>0</v>
      </c>
      <c r="AN295" s="63">
        <f t="shared" si="72"/>
        <v>8</v>
      </c>
      <c r="AO295" s="58">
        <f t="shared" si="73"/>
        <v>1</v>
      </c>
      <c r="AP295" s="58">
        <f t="shared" si="74"/>
        <v>0</v>
      </c>
    </row>
    <row r="296" spans="1:42" hidden="1" x14ac:dyDescent="0.35">
      <c r="A296" s="64">
        <f t="shared" si="75"/>
        <v>288</v>
      </c>
      <c r="B296" s="65" t="s">
        <v>340</v>
      </c>
      <c r="C296" s="65" t="s">
        <v>341</v>
      </c>
      <c r="D296" s="66">
        <f>VLOOKUP($C296,'End Stock 2024'!$B$7:$C$1030,2,FALSE)</f>
        <v>129</v>
      </c>
      <c r="E296" s="63">
        <f>VLOOKUP($C296,ROP200F!$C$6:$O$994,2,FALSE)</f>
        <v>0</v>
      </c>
      <c r="F296" s="63">
        <f>VLOOKUP($C296,'ROP100'!$B$6:$P$565,4,FALSE)</f>
        <v>0</v>
      </c>
      <c r="G296" s="63">
        <f t="shared" si="61"/>
        <v>129</v>
      </c>
      <c r="H296" s="63">
        <f>VLOOKUP($C296,ROP200F!$C$6:$O$994,3,FALSE)</f>
        <v>53</v>
      </c>
      <c r="I296" s="63">
        <f>VLOOKUP($C296,'ROP100'!$B$6:$P$565,5,FALSE)</f>
        <v>0</v>
      </c>
      <c r="J296" s="63">
        <f t="shared" si="62"/>
        <v>76</v>
      </c>
      <c r="K296" s="63">
        <f>VLOOKUP($C296,ROP200F!$C$6:$O$994,4,FALSE)</f>
        <v>43</v>
      </c>
      <c r="L296" s="63">
        <f>VLOOKUP($C296,'ROP100'!$B$6:$P$565,6,FALSE)</f>
        <v>0</v>
      </c>
      <c r="M296" s="63">
        <f t="shared" si="63"/>
        <v>33</v>
      </c>
      <c r="N296" s="63">
        <f>VLOOKUP($C296,ROP200F!$C$6:$O$994,5,FALSE)</f>
        <v>0</v>
      </c>
      <c r="O296" s="63">
        <f>VLOOKUP($C296,'ROP100'!$B$6:$P$565,7,FALSE)</f>
        <v>198</v>
      </c>
      <c r="P296" s="63">
        <f t="shared" si="64"/>
        <v>231</v>
      </c>
      <c r="Q296" s="63">
        <f>VLOOKUP($C296,ROP200F!$C$6:$O$994,6,FALSE)</f>
        <v>0</v>
      </c>
      <c r="R296" s="63">
        <f>VLOOKUP($C296,'ROP100'!$B$6:$P$565,8,FALSE)</f>
        <v>0</v>
      </c>
      <c r="S296" s="63">
        <f t="shared" si="65"/>
        <v>231</v>
      </c>
      <c r="T296" s="63">
        <f>VLOOKUP($C296,ROP200F!$C$6:$O$994,7,FALSE)</f>
        <v>0</v>
      </c>
      <c r="U296" s="63">
        <f>VLOOKUP($C296,'ROP100'!$B$6:$P$565,9,FALSE)</f>
        <v>0</v>
      </c>
      <c r="V296" s="63">
        <f t="shared" si="66"/>
        <v>231</v>
      </c>
      <c r="W296" s="63">
        <f>VLOOKUP($C296,ROP200F!$C$6:$O$994,8,FALSE)</f>
        <v>53</v>
      </c>
      <c r="X296" s="63">
        <f>VLOOKUP($C296,'ROP100'!$B$6:$P$565,10,FALSE)</f>
        <v>0</v>
      </c>
      <c r="Y296" s="63">
        <f t="shared" si="67"/>
        <v>178</v>
      </c>
      <c r="Z296" s="63">
        <f>VLOOKUP($C296,ROP200F!$C$6:$O$994,9,FALSE)</f>
        <v>43</v>
      </c>
      <c r="AA296" s="63">
        <f>VLOOKUP($C296,'ROP100'!$B$6:$P$565,11,FALSE)</f>
        <v>0</v>
      </c>
      <c r="AB296" s="63">
        <f t="shared" si="68"/>
        <v>135</v>
      </c>
      <c r="AC296" s="63">
        <f>VLOOKUP($C296,ROP200F!$C$6:$O$994,10,FALSE)</f>
        <v>0</v>
      </c>
      <c r="AD296" s="63">
        <f>VLOOKUP($C296,'ROP100'!$B$6:$P$565,12,FALSE)</f>
        <v>0</v>
      </c>
      <c r="AE296" s="63">
        <f t="shared" si="69"/>
        <v>135</v>
      </c>
      <c r="AF296" s="63">
        <f>VLOOKUP($C296,ROP200F!$C$6:$O$994,11,FALSE)</f>
        <v>0</v>
      </c>
      <c r="AG296" s="63">
        <f>VLOOKUP($C296,'ROP100'!$B$6:$P$565,13,FALSE)</f>
        <v>0</v>
      </c>
      <c r="AH296" s="63">
        <f t="shared" si="70"/>
        <v>135</v>
      </c>
      <c r="AI296" s="63">
        <f>VLOOKUP($C296,ROP200F!$C$6:$O$994,12,FALSE)</f>
        <v>0</v>
      </c>
      <c r="AJ296" s="63">
        <f>VLOOKUP($C296,'ROP100'!$B$6:$P$565,14,FALSE)</f>
        <v>198</v>
      </c>
      <c r="AK296" s="63">
        <f t="shared" si="71"/>
        <v>333</v>
      </c>
      <c r="AL296" s="63">
        <f>VLOOKUP($C296,ROP200F!$C$6:$O$994,13,FALSE)</f>
        <v>0</v>
      </c>
      <c r="AM296" s="63">
        <f>VLOOKUP($C296,'ROP100'!$B$6:$P$565,15,FALSE)</f>
        <v>0</v>
      </c>
      <c r="AN296" s="63">
        <f t="shared" si="72"/>
        <v>333</v>
      </c>
      <c r="AO296" s="58">
        <f t="shared" si="73"/>
        <v>192</v>
      </c>
      <c r="AP296" s="58">
        <f t="shared" si="74"/>
        <v>396</v>
      </c>
    </row>
    <row r="297" spans="1:42" s="102" customFormat="1" hidden="1" x14ac:dyDescent="0.35">
      <c r="A297" s="97">
        <f t="shared" si="75"/>
        <v>289</v>
      </c>
      <c r="B297" s="98" t="s">
        <v>1404</v>
      </c>
      <c r="C297" s="98" t="s">
        <v>1405</v>
      </c>
      <c r="D297" s="99">
        <f>VLOOKUP($C297,'End Stock 2024'!$B$7:$C$1030,2,FALSE)</f>
        <v>275</v>
      </c>
      <c r="E297" s="100">
        <f>VLOOKUP($C297,ROP200F!$C$6:$O$994,2,FALSE)</f>
        <v>110</v>
      </c>
      <c r="F297" s="100">
        <f>VLOOKUP($C297,'ROP100'!$B$6:$P$565,4,FALSE)</f>
        <v>0</v>
      </c>
      <c r="G297" s="100">
        <f t="shared" si="61"/>
        <v>165</v>
      </c>
      <c r="H297" s="100">
        <f>VLOOKUP($C297,ROP200F!$C$6:$O$994,3,FALSE)</f>
        <v>0</v>
      </c>
      <c r="I297" s="100">
        <f>VLOOKUP($C297,'ROP100'!$B$6:$P$565,5,FALSE)</f>
        <v>515</v>
      </c>
      <c r="J297" s="100">
        <f t="shared" si="62"/>
        <v>680</v>
      </c>
      <c r="K297" s="100">
        <f>VLOOKUP($C297,ROP200F!$C$6:$O$994,4,FALSE)</f>
        <v>147</v>
      </c>
      <c r="L297" s="100">
        <f>VLOOKUP($C297,'ROP100'!$B$6:$P$565,6,FALSE)</f>
        <v>0</v>
      </c>
      <c r="M297" s="100">
        <f t="shared" si="63"/>
        <v>533</v>
      </c>
      <c r="N297" s="100">
        <f>VLOOKUP($C297,ROP200F!$C$6:$O$994,5,FALSE)</f>
        <v>0</v>
      </c>
      <c r="O297" s="100">
        <f>VLOOKUP($C297,'ROP100'!$B$6:$P$565,7,FALSE)</f>
        <v>0</v>
      </c>
      <c r="P297" s="100">
        <f t="shared" si="64"/>
        <v>533</v>
      </c>
      <c r="Q297" s="100">
        <f>VLOOKUP($C297,ROP200F!$C$6:$O$994,6,FALSE)</f>
        <v>147</v>
      </c>
      <c r="R297" s="100">
        <f>VLOOKUP($C297,'ROP100'!$B$6:$P$565,8,FALSE)</f>
        <v>0</v>
      </c>
      <c r="S297" s="100">
        <f t="shared" si="65"/>
        <v>386</v>
      </c>
      <c r="T297" s="100">
        <f>VLOOKUP($C297,ROP200F!$C$6:$O$994,7,FALSE)</f>
        <v>0</v>
      </c>
      <c r="U297" s="100">
        <f>VLOOKUP($C297,'ROP100'!$B$6:$P$565,9,FALSE)</f>
        <v>0</v>
      </c>
      <c r="V297" s="100">
        <f t="shared" si="66"/>
        <v>386</v>
      </c>
      <c r="W297" s="100">
        <f>VLOOKUP($C297,ROP200F!$C$6:$O$994,8,FALSE)</f>
        <v>147</v>
      </c>
      <c r="X297" s="100">
        <f>VLOOKUP($C297,'ROP100'!$B$6:$P$565,10,FALSE)</f>
        <v>0</v>
      </c>
      <c r="Y297" s="100">
        <f t="shared" si="67"/>
        <v>239</v>
      </c>
      <c r="Z297" s="100">
        <f>VLOOKUP($C297,ROP200F!$C$6:$O$994,9,FALSE)</f>
        <v>0</v>
      </c>
      <c r="AA297" s="100">
        <f>VLOOKUP($C297,'ROP100'!$B$6:$P$565,11,FALSE)</f>
        <v>0</v>
      </c>
      <c r="AB297" s="100">
        <f t="shared" si="68"/>
        <v>239</v>
      </c>
      <c r="AC297" s="100">
        <f>VLOOKUP($C297,ROP200F!$C$6:$O$994,10,FALSE)</f>
        <v>147</v>
      </c>
      <c r="AD297" s="100">
        <f>VLOOKUP($C297,'ROP100'!$B$6:$P$565,12,FALSE)</f>
        <v>0</v>
      </c>
      <c r="AE297" s="100">
        <f t="shared" si="69"/>
        <v>92</v>
      </c>
      <c r="AF297" s="100">
        <f>VLOOKUP($C297,ROP200F!$C$6:$O$994,11,FALSE)</f>
        <v>0</v>
      </c>
      <c r="AG297" s="100">
        <f>VLOOKUP($C297,'ROP100'!$B$6:$P$565,13,FALSE)</f>
        <v>0</v>
      </c>
      <c r="AH297" s="100">
        <f t="shared" si="70"/>
        <v>92</v>
      </c>
      <c r="AI297" s="100">
        <f>VLOOKUP($C297,ROP200F!$C$6:$O$994,12,FALSE)</f>
        <v>110</v>
      </c>
      <c r="AJ297" s="100">
        <f>VLOOKUP($C297,'ROP100'!$B$6:$P$565,14,FALSE)</f>
        <v>515</v>
      </c>
      <c r="AK297" s="100">
        <f t="shared" si="71"/>
        <v>497</v>
      </c>
      <c r="AL297" s="100">
        <f>VLOOKUP($C297,ROP200F!$C$6:$O$994,13,FALSE)</f>
        <v>0</v>
      </c>
      <c r="AM297" s="100">
        <f>VLOOKUP($C297,'ROP100'!$B$6:$P$565,15,FALSE)</f>
        <v>0</v>
      </c>
      <c r="AN297" s="100">
        <f t="shared" si="72"/>
        <v>497</v>
      </c>
      <c r="AO297" s="101">
        <f t="shared" si="73"/>
        <v>808</v>
      </c>
      <c r="AP297" s="101">
        <f t="shared" si="74"/>
        <v>1030</v>
      </c>
    </row>
    <row r="298" spans="1:42" hidden="1" x14ac:dyDescent="0.35">
      <c r="A298" s="64">
        <f t="shared" si="75"/>
        <v>290</v>
      </c>
      <c r="B298" s="65" t="s">
        <v>342</v>
      </c>
      <c r="C298" s="65" t="s">
        <v>343</v>
      </c>
      <c r="D298" s="66">
        <f>VLOOKUP($C298,'End Stock 2024'!$B$7:$C$1030,2,FALSE)</f>
        <v>1085</v>
      </c>
      <c r="E298" s="63">
        <f>VLOOKUP($C298,ROP200F!$C$6:$O$994,2,FALSE)</f>
        <v>431</v>
      </c>
      <c r="F298" s="63">
        <f>VLOOKUP($C298,'ROP100'!$B$6:$P$565,4,FALSE)</f>
        <v>515</v>
      </c>
      <c r="G298" s="63">
        <f t="shared" si="61"/>
        <v>1169</v>
      </c>
      <c r="H298" s="63">
        <f>VLOOKUP($C298,ROP200F!$C$6:$O$994,3,FALSE)</f>
        <v>359</v>
      </c>
      <c r="I298" s="63">
        <f>VLOOKUP($C298,'ROP100'!$B$6:$P$565,5,FALSE)</f>
        <v>515</v>
      </c>
      <c r="J298" s="63">
        <f t="shared" si="62"/>
        <v>1325</v>
      </c>
      <c r="K298" s="63">
        <f>VLOOKUP($C298,ROP200F!$C$6:$O$994,4,FALSE)</f>
        <v>395</v>
      </c>
      <c r="L298" s="63">
        <f>VLOOKUP($C298,'ROP100'!$B$6:$P$565,6,FALSE)</f>
        <v>0</v>
      </c>
      <c r="M298" s="63">
        <f t="shared" si="63"/>
        <v>930</v>
      </c>
      <c r="N298" s="63">
        <f>VLOOKUP($C298,ROP200F!$C$6:$O$994,5,FALSE)</f>
        <v>611</v>
      </c>
      <c r="O298" s="63">
        <f>VLOOKUP($C298,'ROP100'!$B$6:$P$565,7,FALSE)</f>
        <v>1030</v>
      </c>
      <c r="P298" s="63">
        <f t="shared" si="64"/>
        <v>1349</v>
      </c>
      <c r="Q298" s="63">
        <f>VLOOKUP($C298,ROP200F!$C$6:$O$994,6,FALSE)</f>
        <v>683</v>
      </c>
      <c r="R298" s="63">
        <f>VLOOKUP($C298,'ROP100'!$B$6:$P$565,8,FALSE)</f>
        <v>515</v>
      </c>
      <c r="S298" s="63">
        <f t="shared" si="65"/>
        <v>1181</v>
      </c>
      <c r="T298" s="63">
        <f>VLOOKUP($C298,ROP200F!$C$6:$O$994,7,FALSE)</f>
        <v>180</v>
      </c>
      <c r="U298" s="63">
        <f>VLOOKUP($C298,'ROP100'!$B$6:$P$565,9,FALSE)</f>
        <v>515</v>
      </c>
      <c r="V298" s="63">
        <f t="shared" si="66"/>
        <v>1516</v>
      </c>
      <c r="W298" s="63">
        <f>VLOOKUP($C298,ROP200F!$C$6:$O$994,8,FALSE)</f>
        <v>575</v>
      </c>
      <c r="X298" s="63">
        <f>VLOOKUP($C298,'ROP100'!$B$6:$P$565,10,FALSE)</f>
        <v>515</v>
      </c>
      <c r="Y298" s="63">
        <f t="shared" si="67"/>
        <v>1456</v>
      </c>
      <c r="Z298" s="63">
        <f>VLOOKUP($C298,ROP200F!$C$6:$O$994,9,FALSE)</f>
        <v>252</v>
      </c>
      <c r="AA298" s="63">
        <f>VLOOKUP($C298,'ROP100'!$B$6:$P$565,11,FALSE)</f>
        <v>0</v>
      </c>
      <c r="AB298" s="63">
        <f t="shared" si="68"/>
        <v>1204</v>
      </c>
      <c r="AC298" s="63">
        <f>VLOOKUP($C298,ROP200F!$C$6:$O$994,10,FALSE)</f>
        <v>395</v>
      </c>
      <c r="AD298" s="63">
        <f>VLOOKUP($C298,'ROP100'!$B$6:$P$565,12,FALSE)</f>
        <v>515</v>
      </c>
      <c r="AE298" s="63">
        <f t="shared" si="69"/>
        <v>1324</v>
      </c>
      <c r="AF298" s="63">
        <f>VLOOKUP($C298,ROP200F!$C$6:$O$994,11,FALSE)</f>
        <v>575</v>
      </c>
      <c r="AG298" s="63">
        <f>VLOOKUP($C298,'ROP100'!$B$6:$P$565,13,FALSE)</f>
        <v>515</v>
      </c>
      <c r="AH298" s="63">
        <f t="shared" si="70"/>
        <v>1264</v>
      </c>
      <c r="AI298" s="63">
        <f>VLOOKUP($C298,ROP200F!$C$6:$O$994,12,FALSE)</f>
        <v>647</v>
      </c>
      <c r="AJ298" s="63">
        <f>VLOOKUP($C298,'ROP100'!$B$6:$P$565,14,FALSE)</f>
        <v>0</v>
      </c>
      <c r="AK298" s="63">
        <f t="shared" si="71"/>
        <v>617</v>
      </c>
      <c r="AL298" s="63">
        <f>VLOOKUP($C298,ROP200F!$C$6:$O$994,13,FALSE)</f>
        <v>359</v>
      </c>
      <c r="AM298" s="63">
        <f>VLOOKUP($C298,'ROP100'!$B$6:$P$565,15,FALSE)</f>
        <v>515</v>
      </c>
      <c r="AN298" s="63">
        <f t="shared" si="72"/>
        <v>773</v>
      </c>
      <c r="AO298" s="58">
        <f t="shared" si="73"/>
        <v>5462</v>
      </c>
      <c r="AP298" s="58">
        <f t="shared" si="74"/>
        <v>5150</v>
      </c>
    </row>
    <row r="299" spans="1:42" hidden="1" x14ac:dyDescent="0.35">
      <c r="A299" s="64">
        <f t="shared" si="75"/>
        <v>291</v>
      </c>
      <c r="B299" s="65" t="s">
        <v>344</v>
      </c>
      <c r="C299" s="65" t="s">
        <v>345</v>
      </c>
      <c r="D299" s="66">
        <f>VLOOKUP($C299,'End Stock 2024'!$B$7:$C$1030,2,FALSE)</f>
        <v>604</v>
      </c>
      <c r="E299" s="63">
        <f>VLOOKUP($C299,ROP200F!$C$6:$O$994,2,FALSE)</f>
        <v>110</v>
      </c>
      <c r="F299" s="63">
        <f>VLOOKUP($C299,'ROP100'!$B$6:$P$565,4,FALSE)</f>
        <v>515</v>
      </c>
      <c r="G299" s="63">
        <f t="shared" si="61"/>
        <v>1009</v>
      </c>
      <c r="H299" s="63">
        <f>VLOOKUP($C299,ROP200F!$C$6:$O$994,3,FALSE)</f>
        <v>0</v>
      </c>
      <c r="I299" s="63">
        <f>VLOOKUP($C299,'ROP100'!$B$6:$P$565,5,FALSE)</f>
        <v>0</v>
      </c>
      <c r="J299" s="63">
        <f t="shared" si="62"/>
        <v>1009</v>
      </c>
      <c r="K299" s="63">
        <f>VLOOKUP($C299,ROP200F!$C$6:$O$994,4,FALSE)</f>
        <v>110</v>
      </c>
      <c r="L299" s="63">
        <f>VLOOKUP($C299,'ROP100'!$B$6:$P$565,6,FALSE)</f>
        <v>0</v>
      </c>
      <c r="M299" s="63">
        <f t="shared" si="63"/>
        <v>899</v>
      </c>
      <c r="N299" s="63">
        <f>VLOOKUP($C299,ROP200F!$C$6:$O$994,5,FALSE)</f>
        <v>0</v>
      </c>
      <c r="O299" s="63">
        <f>VLOOKUP($C299,'ROP100'!$B$6:$P$565,7,FALSE)</f>
        <v>0</v>
      </c>
      <c r="P299" s="63">
        <f t="shared" si="64"/>
        <v>899</v>
      </c>
      <c r="Q299" s="63">
        <f>VLOOKUP($C299,ROP200F!$C$6:$O$994,6,FALSE)</f>
        <v>110</v>
      </c>
      <c r="R299" s="63">
        <f>VLOOKUP($C299,'ROP100'!$B$6:$P$565,8,FALSE)</f>
        <v>0</v>
      </c>
      <c r="S299" s="63">
        <f t="shared" si="65"/>
        <v>789</v>
      </c>
      <c r="T299" s="63">
        <f>VLOOKUP($C299,ROP200F!$C$6:$O$994,7,FALSE)</f>
        <v>0</v>
      </c>
      <c r="U299" s="63">
        <f>VLOOKUP($C299,'ROP100'!$B$6:$P$565,9,FALSE)</f>
        <v>0</v>
      </c>
      <c r="V299" s="63">
        <f t="shared" si="66"/>
        <v>789</v>
      </c>
      <c r="W299" s="63">
        <f>VLOOKUP($C299,ROP200F!$C$6:$O$994,8,FALSE)</f>
        <v>0</v>
      </c>
      <c r="X299" s="63">
        <f>VLOOKUP($C299,'ROP100'!$B$6:$P$565,10,FALSE)</f>
        <v>0</v>
      </c>
      <c r="Y299" s="63">
        <f t="shared" si="67"/>
        <v>789</v>
      </c>
      <c r="Z299" s="63">
        <f>VLOOKUP($C299,ROP200F!$C$6:$O$994,9,FALSE)</f>
        <v>0</v>
      </c>
      <c r="AA299" s="63">
        <f>VLOOKUP($C299,'ROP100'!$B$6:$P$565,11,FALSE)</f>
        <v>0</v>
      </c>
      <c r="AB299" s="63">
        <f t="shared" si="68"/>
        <v>789</v>
      </c>
      <c r="AC299" s="63">
        <f>VLOOKUP($C299,ROP200F!$C$6:$O$994,10,FALSE)</f>
        <v>110</v>
      </c>
      <c r="AD299" s="63">
        <f>VLOOKUP($C299,'ROP100'!$B$6:$P$565,12,FALSE)</f>
        <v>515</v>
      </c>
      <c r="AE299" s="63">
        <f t="shared" si="69"/>
        <v>1194</v>
      </c>
      <c r="AF299" s="63">
        <f>VLOOKUP($C299,ROP200F!$C$6:$O$994,11,FALSE)</f>
        <v>0</v>
      </c>
      <c r="AG299" s="63">
        <f>VLOOKUP($C299,'ROP100'!$B$6:$P$565,13,FALSE)</f>
        <v>0</v>
      </c>
      <c r="AH299" s="63">
        <f t="shared" si="70"/>
        <v>1194</v>
      </c>
      <c r="AI299" s="63">
        <f>VLOOKUP($C299,ROP200F!$C$6:$O$994,12,FALSE)</f>
        <v>110</v>
      </c>
      <c r="AJ299" s="63">
        <f>VLOOKUP($C299,'ROP100'!$B$6:$P$565,14,FALSE)</f>
        <v>0</v>
      </c>
      <c r="AK299" s="63">
        <f t="shared" si="71"/>
        <v>1084</v>
      </c>
      <c r="AL299" s="63">
        <f>VLOOKUP($C299,ROP200F!$C$6:$O$994,13,FALSE)</f>
        <v>0</v>
      </c>
      <c r="AM299" s="63">
        <f>VLOOKUP($C299,'ROP100'!$B$6:$P$565,15,FALSE)</f>
        <v>0</v>
      </c>
      <c r="AN299" s="63">
        <f t="shared" si="72"/>
        <v>1084</v>
      </c>
      <c r="AO299" s="58">
        <f t="shared" si="73"/>
        <v>550</v>
      </c>
      <c r="AP299" s="58">
        <f t="shared" si="74"/>
        <v>1030</v>
      </c>
    </row>
    <row r="300" spans="1:42" hidden="1" x14ac:dyDescent="0.35">
      <c r="A300" s="64">
        <f t="shared" si="75"/>
        <v>292</v>
      </c>
      <c r="B300" s="65" t="s">
        <v>346</v>
      </c>
      <c r="C300" s="65" t="s">
        <v>347</v>
      </c>
      <c r="D300" s="66">
        <f>VLOOKUP($C300,'End Stock 2024'!$B$7:$C$1030,2,FALSE)</f>
        <v>1116</v>
      </c>
      <c r="E300" s="63">
        <f>VLOOKUP($C300,ROP200F!$C$6:$O$994,2,FALSE)</f>
        <v>248</v>
      </c>
      <c r="F300" s="63">
        <f>VLOOKUP($C300,'ROP100'!$B$6:$P$565,4,FALSE)</f>
        <v>515</v>
      </c>
      <c r="G300" s="63">
        <f t="shared" si="61"/>
        <v>1383</v>
      </c>
      <c r="H300" s="63">
        <f>VLOOKUP($C300,ROP200F!$C$6:$O$994,3,FALSE)</f>
        <v>283</v>
      </c>
      <c r="I300" s="63">
        <f>VLOOKUP($C300,'ROP100'!$B$6:$P$565,5,FALSE)</f>
        <v>515</v>
      </c>
      <c r="J300" s="63">
        <f t="shared" si="62"/>
        <v>1615</v>
      </c>
      <c r="K300" s="63">
        <f>VLOOKUP($C300,ROP200F!$C$6:$O$994,4,FALSE)</f>
        <v>248</v>
      </c>
      <c r="L300" s="63">
        <f>VLOOKUP($C300,'ROP100'!$B$6:$P$565,6,FALSE)</f>
        <v>0</v>
      </c>
      <c r="M300" s="63">
        <f t="shared" si="63"/>
        <v>1367</v>
      </c>
      <c r="N300" s="63">
        <f>VLOOKUP($C300,ROP200F!$C$6:$O$994,5,FALSE)</f>
        <v>319</v>
      </c>
      <c r="O300" s="63">
        <f>VLOOKUP($C300,'ROP100'!$B$6:$P$565,7,FALSE)</f>
        <v>515</v>
      </c>
      <c r="P300" s="63">
        <f t="shared" si="64"/>
        <v>1563</v>
      </c>
      <c r="Q300" s="63">
        <f>VLOOKUP($C300,ROP200F!$C$6:$O$994,6,FALSE)</f>
        <v>34</v>
      </c>
      <c r="R300" s="63">
        <f>VLOOKUP($C300,'ROP100'!$B$6:$P$565,8,FALSE)</f>
        <v>0</v>
      </c>
      <c r="S300" s="63">
        <f t="shared" si="65"/>
        <v>1529</v>
      </c>
      <c r="T300" s="63">
        <f>VLOOKUP($C300,ROP200F!$C$6:$O$994,7,FALSE)</f>
        <v>248</v>
      </c>
      <c r="U300" s="63">
        <f>VLOOKUP($C300,'ROP100'!$B$6:$P$565,9,FALSE)</f>
        <v>515</v>
      </c>
      <c r="V300" s="63">
        <f t="shared" si="66"/>
        <v>1796</v>
      </c>
      <c r="W300" s="63">
        <f>VLOOKUP($C300,ROP200F!$C$6:$O$994,8,FALSE)</f>
        <v>283</v>
      </c>
      <c r="X300" s="63">
        <f>VLOOKUP($C300,'ROP100'!$B$6:$P$565,10,FALSE)</f>
        <v>515</v>
      </c>
      <c r="Y300" s="63">
        <f t="shared" si="67"/>
        <v>2028</v>
      </c>
      <c r="Z300" s="63">
        <f>VLOOKUP($C300,ROP200F!$C$6:$O$994,9,FALSE)</f>
        <v>177</v>
      </c>
      <c r="AA300" s="63">
        <f>VLOOKUP($C300,'ROP100'!$B$6:$P$565,11,FALSE)</f>
        <v>0</v>
      </c>
      <c r="AB300" s="63">
        <f t="shared" si="68"/>
        <v>1851</v>
      </c>
      <c r="AC300" s="63">
        <f>VLOOKUP($C300,ROP200F!$C$6:$O$994,10,FALSE)</f>
        <v>177</v>
      </c>
      <c r="AD300" s="63">
        <f>VLOOKUP($C300,'ROP100'!$B$6:$P$565,12,FALSE)</f>
        <v>515</v>
      </c>
      <c r="AE300" s="63">
        <f t="shared" si="69"/>
        <v>2189</v>
      </c>
      <c r="AF300" s="63">
        <f>VLOOKUP($C300,ROP200F!$C$6:$O$994,11,FALSE)</f>
        <v>211</v>
      </c>
      <c r="AG300" s="63">
        <f>VLOOKUP($C300,'ROP100'!$B$6:$P$565,13,FALSE)</f>
        <v>0</v>
      </c>
      <c r="AH300" s="63">
        <f t="shared" si="70"/>
        <v>1978</v>
      </c>
      <c r="AI300" s="63">
        <f>VLOOKUP($C300,ROP200F!$C$6:$O$994,12,FALSE)</f>
        <v>461</v>
      </c>
      <c r="AJ300" s="63">
        <f>VLOOKUP($C300,'ROP100'!$B$6:$P$565,14,FALSE)</f>
        <v>515</v>
      </c>
      <c r="AK300" s="63">
        <f t="shared" si="71"/>
        <v>2032</v>
      </c>
      <c r="AL300" s="63">
        <f>VLOOKUP($C300,ROP200F!$C$6:$O$994,13,FALSE)</f>
        <v>213</v>
      </c>
      <c r="AM300" s="63">
        <f>VLOOKUP($C300,'ROP100'!$B$6:$P$565,15,FALSE)</f>
        <v>0</v>
      </c>
      <c r="AN300" s="63">
        <f t="shared" si="72"/>
        <v>1819</v>
      </c>
      <c r="AO300" s="58">
        <f t="shared" si="73"/>
        <v>2902</v>
      </c>
      <c r="AP300" s="58">
        <f t="shared" si="74"/>
        <v>3605</v>
      </c>
    </row>
    <row r="301" spans="1:42" hidden="1" x14ac:dyDescent="0.35">
      <c r="A301" s="64">
        <f t="shared" si="75"/>
        <v>293</v>
      </c>
      <c r="B301" s="65" t="s">
        <v>348</v>
      </c>
      <c r="C301" s="65" t="s">
        <v>349</v>
      </c>
      <c r="D301" s="66">
        <f>VLOOKUP($C301,'End Stock 2024'!$B$7:$C$1030,2,FALSE)</f>
        <v>0</v>
      </c>
      <c r="E301" s="63">
        <f>VLOOKUP($C301,ROP200F!$C$6:$O$994,2,FALSE)</f>
        <v>0</v>
      </c>
      <c r="F301" s="63">
        <f>VLOOKUP($C301,'ROP100'!$B$6:$P$565,4,FALSE)</f>
        <v>0</v>
      </c>
      <c r="G301" s="63">
        <f t="shared" si="61"/>
        <v>0</v>
      </c>
      <c r="H301" s="63">
        <f>VLOOKUP($C301,ROP200F!$C$6:$O$994,3,FALSE)</f>
        <v>0</v>
      </c>
      <c r="I301" s="63">
        <f>VLOOKUP($C301,'ROP100'!$B$6:$P$565,5,FALSE)</f>
        <v>0</v>
      </c>
      <c r="J301" s="63">
        <f t="shared" si="62"/>
        <v>0</v>
      </c>
      <c r="K301" s="63">
        <f>VLOOKUP($C301,ROP200F!$C$6:$O$994,4,FALSE)</f>
        <v>0</v>
      </c>
      <c r="L301" s="63">
        <f>VLOOKUP($C301,'ROP100'!$B$6:$P$565,6,FALSE)</f>
        <v>0</v>
      </c>
      <c r="M301" s="63">
        <f t="shared" si="63"/>
        <v>0</v>
      </c>
      <c r="N301" s="63">
        <f>VLOOKUP($C301,ROP200F!$C$6:$O$994,5,FALSE)</f>
        <v>0</v>
      </c>
      <c r="O301" s="63">
        <f>VLOOKUP($C301,'ROP100'!$B$6:$P$565,7,FALSE)</f>
        <v>0</v>
      </c>
      <c r="P301" s="63">
        <f t="shared" si="64"/>
        <v>0</v>
      </c>
      <c r="Q301" s="63">
        <f>VLOOKUP($C301,ROP200F!$C$6:$O$994,6,FALSE)</f>
        <v>0</v>
      </c>
      <c r="R301" s="63">
        <f>VLOOKUP($C301,'ROP100'!$B$6:$P$565,8,FALSE)</f>
        <v>0</v>
      </c>
      <c r="S301" s="63">
        <f t="shared" si="65"/>
        <v>0</v>
      </c>
      <c r="T301" s="63">
        <f>VLOOKUP($C301,ROP200F!$C$6:$O$994,7,FALSE)</f>
        <v>0</v>
      </c>
      <c r="U301" s="63">
        <f>VLOOKUP($C301,'ROP100'!$B$6:$P$565,9,FALSE)</f>
        <v>0</v>
      </c>
      <c r="V301" s="63">
        <f t="shared" si="66"/>
        <v>0</v>
      </c>
      <c r="W301" s="63">
        <f>VLOOKUP($C301,ROP200F!$C$6:$O$994,8,FALSE)</f>
        <v>0</v>
      </c>
      <c r="X301" s="63">
        <f>VLOOKUP($C301,'ROP100'!$B$6:$P$565,10,FALSE)</f>
        <v>0</v>
      </c>
      <c r="Y301" s="63">
        <f t="shared" si="67"/>
        <v>0</v>
      </c>
      <c r="Z301" s="63">
        <f>VLOOKUP($C301,ROP200F!$C$6:$O$994,9,FALSE)</f>
        <v>0</v>
      </c>
      <c r="AA301" s="63">
        <f>VLOOKUP($C301,'ROP100'!$B$6:$P$565,11,FALSE)</f>
        <v>0</v>
      </c>
      <c r="AB301" s="63">
        <f t="shared" si="68"/>
        <v>0</v>
      </c>
      <c r="AC301" s="63">
        <f>VLOOKUP($C301,ROP200F!$C$6:$O$994,10,FALSE)</f>
        <v>106</v>
      </c>
      <c r="AD301" s="63">
        <f>VLOOKUP($C301,'ROP100'!$B$6:$P$565,12,FALSE)</f>
        <v>515</v>
      </c>
      <c r="AE301" s="63">
        <f t="shared" si="69"/>
        <v>409</v>
      </c>
      <c r="AF301" s="63">
        <f>VLOOKUP($C301,ROP200F!$C$6:$O$994,11,FALSE)</f>
        <v>106</v>
      </c>
      <c r="AG301" s="63">
        <f>VLOOKUP($C301,'ROP100'!$B$6:$P$565,13,FALSE)</f>
        <v>0</v>
      </c>
      <c r="AH301" s="63">
        <f t="shared" si="70"/>
        <v>303</v>
      </c>
      <c r="AI301" s="63">
        <f>VLOOKUP($C301,ROP200F!$C$6:$O$994,12,FALSE)</f>
        <v>106</v>
      </c>
      <c r="AJ301" s="63">
        <f>VLOOKUP($C301,'ROP100'!$B$6:$P$565,14,FALSE)</f>
        <v>0</v>
      </c>
      <c r="AK301" s="63">
        <f t="shared" si="71"/>
        <v>197</v>
      </c>
      <c r="AL301" s="63">
        <f>VLOOKUP($C301,ROP200F!$C$6:$O$994,13,FALSE)</f>
        <v>106</v>
      </c>
      <c r="AM301" s="63">
        <f>VLOOKUP($C301,'ROP100'!$B$6:$P$565,15,FALSE)</f>
        <v>0</v>
      </c>
      <c r="AN301" s="63">
        <f t="shared" si="72"/>
        <v>91</v>
      </c>
      <c r="AO301" s="58">
        <f t="shared" si="73"/>
        <v>424</v>
      </c>
      <c r="AP301" s="58">
        <f t="shared" si="74"/>
        <v>515</v>
      </c>
    </row>
    <row r="302" spans="1:42" hidden="1" x14ac:dyDescent="0.35">
      <c r="A302" s="64">
        <f t="shared" si="75"/>
        <v>294</v>
      </c>
      <c r="B302" s="65" t="s">
        <v>350</v>
      </c>
      <c r="C302" s="65" t="s">
        <v>351</v>
      </c>
      <c r="D302" s="66">
        <f>VLOOKUP($C302,'End Stock 2024'!$B$7:$C$1030,2,FALSE)</f>
        <v>14820</v>
      </c>
      <c r="E302" s="63">
        <f>VLOOKUP($C302,ROP200F!$C$6:$O$994,2,FALSE)</f>
        <v>0</v>
      </c>
      <c r="F302" s="63">
        <f>VLOOKUP($C302,'ROP100'!$B$6:$P$565,4,FALSE)</f>
        <v>50000</v>
      </c>
      <c r="G302" s="63">
        <f t="shared" si="61"/>
        <v>64820</v>
      </c>
      <c r="H302" s="63">
        <f>VLOOKUP($C302,ROP200F!$C$6:$O$994,3,FALSE)</f>
        <v>79310</v>
      </c>
      <c r="I302" s="63">
        <f>VLOOKUP($C302,'ROP100'!$B$6:$P$565,5,FALSE)</f>
        <v>50000</v>
      </c>
      <c r="J302" s="63">
        <f t="shared" si="62"/>
        <v>35510</v>
      </c>
      <c r="K302" s="63">
        <f>VLOOKUP($C302,ROP200F!$C$6:$O$994,4,FALSE)</f>
        <v>0</v>
      </c>
      <c r="L302" s="63">
        <f>VLOOKUP($C302,'ROP100'!$B$6:$P$565,6,FALSE)</f>
        <v>0</v>
      </c>
      <c r="M302" s="63">
        <f t="shared" si="63"/>
        <v>35510</v>
      </c>
      <c r="N302" s="63">
        <f>VLOOKUP($C302,ROP200F!$C$6:$O$994,5,FALSE)</f>
        <v>0</v>
      </c>
      <c r="O302" s="63">
        <f>VLOOKUP($C302,'ROP100'!$B$6:$P$565,7,FALSE)</f>
        <v>0</v>
      </c>
      <c r="P302" s="63">
        <f t="shared" si="64"/>
        <v>35510</v>
      </c>
      <c r="Q302" s="63">
        <f>VLOOKUP($C302,ROP200F!$C$6:$O$994,6,FALSE)</f>
        <v>0</v>
      </c>
      <c r="R302" s="63">
        <f>VLOOKUP($C302,'ROP100'!$B$6:$P$565,8,FALSE)</f>
        <v>50000</v>
      </c>
      <c r="S302" s="63">
        <f t="shared" si="65"/>
        <v>85510</v>
      </c>
      <c r="T302" s="63">
        <f>VLOOKUP($C302,ROP200F!$C$6:$O$994,7,FALSE)</f>
        <v>61800</v>
      </c>
      <c r="U302" s="63">
        <f>VLOOKUP($C302,'ROP100'!$B$6:$P$565,9,FALSE)</f>
        <v>0</v>
      </c>
      <c r="V302" s="63">
        <f t="shared" si="66"/>
        <v>23710</v>
      </c>
      <c r="W302" s="63">
        <f>VLOOKUP($C302,ROP200F!$C$6:$O$994,8,FALSE)</f>
        <v>0</v>
      </c>
      <c r="X302" s="63">
        <f>VLOOKUP($C302,'ROP100'!$B$6:$P$565,10,FALSE)</f>
        <v>0</v>
      </c>
      <c r="Y302" s="63">
        <f t="shared" si="67"/>
        <v>23710</v>
      </c>
      <c r="Z302" s="63">
        <f>VLOOKUP($C302,ROP200F!$C$6:$O$994,9,FALSE)</f>
        <v>0</v>
      </c>
      <c r="AA302" s="63">
        <f>VLOOKUP($C302,'ROP100'!$B$6:$P$565,11,FALSE)</f>
        <v>0</v>
      </c>
      <c r="AB302" s="63">
        <f t="shared" si="68"/>
        <v>23710</v>
      </c>
      <c r="AC302" s="63">
        <f>VLOOKUP($C302,ROP200F!$C$6:$O$994,10,FALSE)</f>
        <v>0</v>
      </c>
      <c r="AD302" s="63">
        <f>VLOOKUP($C302,'ROP100'!$B$6:$P$565,12,FALSE)</f>
        <v>0</v>
      </c>
      <c r="AE302" s="63">
        <f t="shared" si="69"/>
        <v>23710</v>
      </c>
      <c r="AF302" s="63">
        <f>VLOOKUP($C302,ROP200F!$C$6:$O$994,11,FALSE)</f>
        <v>28016</v>
      </c>
      <c r="AG302" s="63">
        <f>VLOOKUP($C302,'ROP100'!$B$6:$P$565,13,FALSE)</f>
        <v>50000</v>
      </c>
      <c r="AH302" s="63">
        <f t="shared" si="70"/>
        <v>45694</v>
      </c>
      <c r="AI302" s="63">
        <f>VLOOKUP($C302,ROP200F!$C$6:$O$994,12,FALSE)</f>
        <v>0</v>
      </c>
      <c r="AJ302" s="63">
        <f>VLOOKUP($C302,'ROP100'!$B$6:$P$565,14,FALSE)</f>
        <v>0</v>
      </c>
      <c r="AK302" s="63">
        <f t="shared" si="71"/>
        <v>45694</v>
      </c>
      <c r="AL302" s="63">
        <f>VLOOKUP($C302,ROP200F!$C$6:$O$994,13,FALSE)</f>
        <v>0</v>
      </c>
      <c r="AM302" s="63">
        <f>VLOOKUP($C302,'ROP100'!$B$6:$P$565,15,FALSE)</f>
        <v>0</v>
      </c>
      <c r="AN302" s="63">
        <f t="shared" si="72"/>
        <v>45694</v>
      </c>
      <c r="AO302" s="58">
        <f t="shared" si="73"/>
        <v>169126</v>
      </c>
      <c r="AP302" s="58">
        <f t="shared" si="74"/>
        <v>200000</v>
      </c>
    </row>
    <row r="303" spans="1:42" hidden="1" x14ac:dyDescent="0.35">
      <c r="A303" s="64">
        <f t="shared" si="75"/>
        <v>295</v>
      </c>
      <c r="B303" s="65" t="s">
        <v>350</v>
      </c>
      <c r="C303" s="65" t="s">
        <v>352</v>
      </c>
      <c r="D303" s="66">
        <f>VLOOKUP($C303,'End Stock 2024'!$B$7:$C$1030,2,FALSE)</f>
        <v>22845</v>
      </c>
      <c r="E303" s="63">
        <f>VLOOKUP($C303,ROP200F!$C$6:$O$994,2,FALSE)</f>
        <v>0</v>
      </c>
      <c r="F303" s="63">
        <f>VLOOKUP($C303,'ROP100'!$B$6:$P$565,4,FALSE)</f>
        <v>25000</v>
      </c>
      <c r="G303" s="63">
        <f t="shared" si="61"/>
        <v>47845</v>
      </c>
      <c r="H303" s="63">
        <f>VLOOKUP($C303,ROP200F!$C$6:$O$994,3,FALSE)</f>
        <v>26574</v>
      </c>
      <c r="I303" s="63">
        <f>VLOOKUP($C303,'ROP100'!$B$6:$P$565,5,FALSE)</f>
        <v>0</v>
      </c>
      <c r="J303" s="63">
        <f t="shared" si="62"/>
        <v>21271</v>
      </c>
      <c r="K303" s="63">
        <f>VLOOKUP($C303,ROP200F!$C$6:$O$994,4,FALSE)</f>
        <v>0</v>
      </c>
      <c r="L303" s="63">
        <f>VLOOKUP($C303,'ROP100'!$B$6:$P$565,6,FALSE)</f>
        <v>0</v>
      </c>
      <c r="M303" s="63">
        <f t="shared" si="63"/>
        <v>21271</v>
      </c>
      <c r="N303" s="63">
        <f>VLOOKUP($C303,ROP200F!$C$6:$O$994,5,FALSE)</f>
        <v>0</v>
      </c>
      <c r="O303" s="63">
        <f>VLOOKUP($C303,'ROP100'!$B$6:$P$565,7,FALSE)</f>
        <v>25000</v>
      </c>
      <c r="P303" s="63">
        <f t="shared" si="64"/>
        <v>46271</v>
      </c>
      <c r="Q303" s="63">
        <f>VLOOKUP($C303,ROP200F!$C$6:$O$994,6,FALSE)</f>
        <v>0</v>
      </c>
      <c r="R303" s="63">
        <f>VLOOKUP($C303,'ROP100'!$B$6:$P$565,8,FALSE)</f>
        <v>0</v>
      </c>
      <c r="S303" s="63">
        <f t="shared" si="65"/>
        <v>46271</v>
      </c>
      <c r="T303" s="63">
        <f>VLOOKUP($C303,ROP200F!$C$6:$O$994,7,FALSE)</f>
        <v>21630</v>
      </c>
      <c r="U303" s="63">
        <f>VLOOKUP($C303,'ROP100'!$B$6:$P$565,9,FALSE)</f>
        <v>0</v>
      </c>
      <c r="V303" s="63">
        <f t="shared" si="66"/>
        <v>24641</v>
      </c>
      <c r="W303" s="63">
        <f>VLOOKUP($C303,ROP200F!$C$6:$O$994,8,FALSE)</f>
        <v>0</v>
      </c>
      <c r="X303" s="63">
        <f>VLOOKUP($C303,'ROP100'!$B$6:$P$565,10,FALSE)</f>
        <v>0</v>
      </c>
      <c r="Y303" s="63">
        <f t="shared" si="67"/>
        <v>24641</v>
      </c>
      <c r="Z303" s="63">
        <f>VLOOKUP($C303,ROP200F!$C$6:$O$994,9,FALSE)</f>
        <v>0</v>
      </c>
      <c r="AA303" s="63">
        <f>VLOOKUP($C303,'ROP100'!$B$6:$P$565,11,FALSE)</f>
        <v>0</v>
      </c>
      <c r="AB303" s="63">
        <f t="shared" si="68"/>
        <v>24641</v>
      </c>
      <c r="AC303" s="63">
        <f>VLOOKUP($C303,ROP200F!$C$6:$O$994,10,FALSE)</f>
        <v>0</v>
      </c>
      <c r="AD303" s="63">
        <f>VLOOKUP($C303,'ROP100'!$B$6:$P$565,12,FALSE)</f>
        <v>0</v>
      </c>
      <c r="AE303" s="63">
        <f t="shared" si="69"/>
        <v>24641</v>
      </c>
      <c r="AF303" s="63">
        <f>VLOOKUP($C303,ROP200F!$C$6:$O$994,11,FALSE)</f>
        <v>11330</v>
      </c>
      <c r="AG303" s="63">
        <f>VLOOKUP($C303,'ROP100'!$B$6:$P$565,13,FALSE)</f>
        <v>0</v>
      </c>
      <c r="AH303" s="63">
        <f t="shared" si="70"/>
        <v>13311</v>
      </c>
      <c r="AI303" s="63">
        <f>VLOOKUP($C303,ROP200F!$C$6:$O$994,12,FALSE)</f>
        <v>0</v>
      </c>
      <c r="AJ303" s="63">
        <f>VLOOKUP($C303,'ROP100'!$B$6:$P$565,14,FALSE)</f>
        <v>0</v>
      </c>
      <c r="AK303" s="63">
        <f t="shared" si="71"/>
        <v>13311</v>
      </c>
      <c r="AL303" s="63">
        <f>VLOOKUP($C303,ROP200F!$C$6:$O$994,13,FALSE)</f>
        <v>0</v>
      </c>
      <c r="AM303" s="63">
        <f>VLOOKUP($C303,'ROP100'!$B$6:$P$565,15,FALSE)</f>
        <v>0</v>
      </c>
      <c r="AN303" s="63">
        <f t="shared" si="72"/>
        <v>13311</v>
      </c>
      <c r="AO303" s="58">
        <f t="shared" si="73"/>
        <v>59534</v>
      </c>
      <c r="AP303" s="58">
        <f t="shared" si="74"/>
        <v>50000</v>
      </c>
    </row>
    <row r="304" spans="1:42" hidden="1" x14ac:dyDescent="0.35">
      <c r="A304" s="64">
        <f t="shared" si="75"/>
        <v>296</v>
      </c>
      <c r="B304" s="65" t="s">
        <v>350</v>
      </c>
      <c r="C304" s="65" t="s">
        <v>353</v>
      </c>
      <c r="D304" s="66">
        <f>VLOOKUP($C304,'End Stock 2024'!$B$7:$C$1030,2,FALSE)</f>
        <v>49708</v>
      </c>
      <c r="E304" s="63">
        <f>VLOOKUP($C304,ROP200F!$C$6:$O$994,2,FALSE)</f>
        <v>0</v>
      </c>
      <c r="F304" s="63">
        <f>VLOOKUP($C304,'ROP100'!$B$6:$P$565,4,FALSE)</f>
        <v>0</v>
      </c>
      <c r="G304" s="63">
        <f t="shared" si="61"/>
        <v>49708</v>
      </c>
      <c r="H304" s="63">
        <f>VLOOKUP($C304,ROP200F!$C$6:$O$994,3,FALSE)</f>
        <v>30076</v>
      </c>
      <c r="I304" s="63">
        <f>VLOOKUP($C304,'ROP100'!$B$6:$P$565,5,FALSE)</f>
        <v>0</v>
      </c>
      <c r="J304" s="63">
        <f t="shared" si="62"/>
        <v>19632</v>
      </c>
      <c r="K304" s="63">
        <f>VLOOKUP($C304,ROP200F!$C$6:$O$994,4,FALSE)</f>
        <v>0</v>
      </c>
      <c r="L304" s="63">
        <f>VLOOKUP($C304,'ROP100'!$B$6:$P$565,6,FALSE)</f>
        <v>0</v>
      </c>
      <c r="M304" s="63">
        <f t="shared" si="63"/>
        <v>19632</v>
      </c>
      <c r="N304" s="63">
        <f>VLOOKUP($C304,ROP200F!$C$6:$O$994,5,FALSE)</f>
        <v>0</v>
      </c>
      <c r="O304" s="63">
        <f>VLOOKUP($C304,'ROP100'!$B$6:$P$565,7,FALSE)</f>
        <v>0</v>
      </c>
      <c r="P304" s="63">
        <f t="shared" si="64"/>
        <v>19632</v>
      </c>
      <c r="Q304" s="63">
        <f>VLOOKUP($C304,ROP200F!$C$6:$O$994,6,FALSE)</f>
        <v>0</v>
      </c>
      <c r="R304" s="63">
        <f>VLOOKUP($C304,'ROP100'!$B$6:$P$565,8,FALSE)</f>
        <v>0</v>
      </c>
      <c r="S304" s="63">
        <f t="shared" si="65"/>
        <v>19632</v>
      </c>
      <c r="T304" s="63">
        <f>VLOOKUP($C304,ROP200F!$C$6:$O$994,7,FALSE)</f>
        <v>15450</v>
      </c>
      <c r="U304" s="63">
        <f>VLOOKUP($C304,'ROP100'!$B$6:$P$565,9,FALSE)</f>
        <v>0</v>
      </c>
      <c r="V304" s="63">
        <f t="shared" si="66"/>
        <v>4182</v>
      </c>
      <c r="W304" s="63">
        <f>VLOOKUP($C304,ROP200F!$C$6:$O$994,8,FALSE)</f>
        <v>0</v>
      </c>
      <c r="X304" s="63">
        <f>VLOOKUP($C304,'ROP100'!$B$6:$P$565,10,FALSE)</f>
        <v>0</v>
      </c>
      <c r="Y304" s="63">
        <f t="shared" si="67"/>
        <v>4182</v>
      </c>
      <c r="Z304" s="63">
        <f>VLOOKUP($C304,ROP200F!$C$6:$O$994,9,FALSE)</f>
        <v>0</v>
      </c>
      <c r="AA304" s="63">
        <f>VLOOKUP($C304,'ROP100'!$B$6:$P$565,11,FALSE)</f>
        <v>0</v>
      </c>
      <c r="AB304" s="63">
        <f t="shared" si="68"/>
        <v>4182</v>
      </c>
      <c r="AC304" s="63">
        <f>VLOOKUP($C304,ROP200F!$C$6:$O$994,10,FALSE)</f>
        <v>0</v>
      </c>
      <c r="AD304" s="63">
        <f>VLOOKUP($C304,'ROP100'!$B$6:$P$565,12,FALSE)</f>
        <v>0</v>
      </c>
      <c r="AE304" s="63">
        <f t="shared" si="69"/>
        <v>4182</v>
      </c>
      <c r="AF304" s="63">
        <f>VLOOKUP($C304,ROP200F!$C$6:$O$994,11,FALSE)</f>
        <v>22454</v>
      </c>
      <c r="AG304" s="63">
        <f>VLOOKUP($C304,'ROP100'!$B$6:$P$565,13,FALSE)</f>
        <v>50000</v>
      </c>
      <c r="AH304" s="63">
        <f t="shared" si="70"/>
        <v>31728</v>
      </c>
      <c r="AI304" s="63">
        <f>VLOOKUP($C304,ROP200F!$C$6:$O$994,12,FALSE)</f>
        <v>0</v>
      </c>
      <c r="AJ304" s="63">
        <f>VLOOKUP($C304,'ROP100'!$B$6:$P$565,14,FALSE)</f>
        <v>0</v>
      </c>
      <c r="AK304" s="63">
        <f t="shared" si="71"/>
        <v>31728</v>
      </c>
      <c r="AL304" s="63">
        <f>VLOOKUP($C304,ROP200F!$C$6:$O$994,13,FALSE)</f>
        <v>0</v>
      </c>
      <c r="AM304" s="63">
        <f>VLOOKUP($C304,'ROP100'!$B$6:$P$565,15,FALSE)</f>
        <v>0</v>
      </c>
      <c r="AN304" s="63">
        <f t="shared" si="72"/>
        <v>31728</v>
      </c>
      <c r="AO304" s="58">
        <f t="shared" si="73"/>
        <v>67980</v>
      </c>
      <c r="AP304" s="58">
        <f t="shared" si="74"/>
        <v>50000</v>
      </c>
    </row>
    <row r="305" spans="1:42" hidden="1" x14ac:dyDescent="0.35">
      <c r="A305" s="64">
        <f t="shared" si="75"/>
        <v>297</v>
      </c>
      <c r="B305" s="65" t="s">
        <v>354</v>
      </c>
      <c r="C305" s="65" t="s">
        <v>355</v>
      </c>
      <c r="D305" s="66">
        <f>VLOOKUP($C305,'End Stock 2024'!$B$7:$C$1030,2,FALSE)</f>
        <v>259185</v>
      </c>
      <c r="E305" s="63">
        <f>VLOOKUP($C305,ROP200F!$C$6:$O$994,2,FALSE)</f>
        <v>51912</v>
      </c>
      <c r="F305" s="63">
        <f>VLOOKUP($C305,'ROP100'!$B$6:$P$565,4,FALSE)</f>
        <v>0</v>
      </c>
      <c r="G305" s="63">
        <f t="shared" si="61"/>
        <v>207273</v>
      </c>
      <c r="H305" s="63">
        <f>VLOOKUP($C305,ROP200F!$C$6:$O$994,3,FALSE)</f>
        <v>12051</v>
      </c>
      <c r="I305" s="63">
        <f>VLOOKUP($C305,'ROP100'!$B$6:$P$565,5,FALSE)</f>
        <v>0</v>
      </c>
      <c r="J305" s="63">
        <f t="shared" si="62"/>
        <v>195222</v>
      </c>
      <c r="K305" s="63">
        <f>VLOOKUP($C305,ROP200F!$C$6:$O$994,4,FALSE)</f>
        <v>49069</v>
      </c>
      <c r="L305" s="63">
        <f>VLOOKUP($C305,'ROP100'!$B$6:$P$565,6,FALSE)</f>
        <v>200000</v>
      </c>
      <c r="M305" s="63">
        <f t="shared" si="63"/>
        <v>346153</v>
      </c>
      <c r="N305" s="63">
        <f>VLOOKUP($C305,ROP200F!$C$6:$O$994,5,FALSE)</f>
        <v>119274</v>
      </c>
      <c r="O305" s="63">
        <f>VLOOKUP($C305,'ROP100'!$B$6:$P$565,7,FALSE)</f>
        <v>0</v>
      </c>
      <c r="P305" s="63">
        <f t="shared" si="64"/>
        <v>226879</v>
      </c>
      <c r="Q305" s="63">
        <f>VLOOKUP($C305,ROP200F!$C$6:$O$994,6,FALSE)</f>
        <v>116802</v>
      </c>
      <c r="R305" s="63">
        <f>VLOOKUP($C305,'ROP100'!$B$6:$P$565,8,FALSE)</f>
        <v>200000</v>
      </c>
      <c r="S305" s="63">
        <f t="shared" si="65"/>
        <v>310077</v>
      </c>
      <c r="T305" s="63">
        <f>VLOOKUP($C305,ROP200F!$C$6:$O$994,7,FALSE)</f>
        <v>36462</v>
      </c>
      <c r="U305" s="63">
        <f>VLOOKUP($C305,'ROP100'!$B$6:$P$565,9,FALSE)</f>
        <v>0</v>
      </c>
      <c r="V305" s="63">
        <f t="shared" si="66"/>
        <v>273615</v>
      </c>
      <c r="W305" s="63">
        <f>VLOOKUP($C305,ROP200F!$C$6:$O$994,8,FALSE)</f>
        <v>90475</v>
      </c>
      <c r="X305" s="63">
        <f>VLOOKUP($C305,'ROP100'!$B$6:$P$565,10,FALSE)</f>
        <v>200000</v>
      </c>
      <c r="Y305" s="63">
        <f t="shared" si="67"/>
        <v>383140</v>
      </c>
      <c r="Z305" s="63">
        <f>VLOOKUP($C305,ROP200F!$C$6:$O$994,9,FALSE)</f>
        <v>156354</v>
      </c>
      <c r="AA305" s="63">
        <f>VLOOKUP($C305,'ROP100'!$B$6:$P$565,11,FALSE)</f>
        <v>0</v>
      </c>
      <c r="AB305" s="63">
        <f t="shared" si="68"/>
        <v>226786</v>
      </c>
      <c r="AC305" s="63">
        <f>VLOOKUP($C305,ROP200F!$C$6:$O$994,10,FALSE)</f>
        <v>116802</v>
      </c>
      <c r="AD305" s="63">
        <f>VLOOKUP($C305,'ROP100'!$B$6:$P$565,12,FALSE)</f>
        <v>200000</v>
      </c>
      <c r="AE305" s="63">
        <f t="shared" si="69"/>
        <v>309984</v>
      </c>
      <c r="AF305" s="63">
        <f>VLOOKUP($C305,ROP200F!$C$6:$O$994,11,FALSE)</f>
        <v>90681</v>
      </c>
      <c r="AG305" s="63">
        <f>VLOOKUP($C305,'ROP100'!$B$6:$P$565,13,FALSE)</f>
        <v>200000</v>
      </c>
      <c r="AH305" s="63">
        <f t="shared" si="70"/>
        <v>419303</v>
      </c>
      <c r="AI305" s="63">
        <f>VLOOKUP($C305,ROP200F!$C$6:$O$994,12,FALSE)</f>
        <v>142758</v>
      </c>
      <c r="AJ305" s="63">
        <f>VLOOKUP($C305,'ROP100'!$B$6:$P$565,14,FALSE)</f>
        <v>0</v>
      </c>
      <c r="AK305" s="63">
        <f t="shared" si="71"/>
        <v>276545</v>
      </c>
      <c r="AL305" s="63">
        <f>VLOOKUP($C305,ROP200F!$C$6:$O$994,13,FALSE)</f>
        <v>216506</v>
      </c>
      <c r="AM305" s="63">
        <f>VLOOKUP($C305,'ROP100'!$B$6:$P$565,15,FALSE)</f>
        <v>200000</v>
      </c>
      <c r="AN305" s="63">
        <f t="shared" si="72"/>
        <v>260039</v>
      </c>
      <c r="AO305" s="58">
        <f t="shared" si="73"/>
        <v>1199146</v>
      </c>
      <c r="AP305" s="58">
        <f t="shared" si="74"/>
        <v>1200000</v>
      </c>
    </row>
    <row r="306" spans="1:42" hidden="1" x14ac:dyDescent="0.35">
      <c r="A306" s="64">
        <f t="shared" si="75"/>
        <v>298</v>
      </c>
      <c r="B306" s="65" t="s">
        <v>354</v>
      </c>
      <c r="C306" s="65" t="s">
        <v>356</v>
      </c>
      <c r="D306" s="66">
        <f>VLOOKUP($C306,'End Stock 2024'!$B$7:$C$1030,2,FALSE)</f>
        <v>62990</v>
      </c>
      <c r="E306" s="63">
        <f>VLOOKUP($C306,ROP200F!$C$6:$O$994,2,FALSE)</f>
        <v>0</v>
      </c>
      <c r="F306" s="63">
        <f>VLOOKUP($C306,'ROP100'!$B$6:$P$565,4,FALSE)</f>
        <v>0</v>
      </c>
      <c r="G306" s="63">
        <f t="shared" si="61"/>
        <v>62990</v>
      </c>
      <c r="H306" s="63">
        <f>VLOOKUP($C306,ROP200F!$C$6:$O$994,3,FALSE)</f>
        <v>13905</v>
      </c>
      <c r="I306" s="63">
        <f>VLOOKUP($C306,'ROP100'!$B$6:$P$565,5,FALSE)</f>
        <v>50000</v>
      </c>
      <c r="J306" s="63">
        <f t="shared" si="62"/>
        <v>99085</v>
      </c>
      <c r="K306" s="63">
        <f>VLOOKUP($C306,ROP200F!$C$6:$O$994,4,FALSE)</f>
        <v>15821</v>
      </c>
      <c r="L306" s="63">
        <f>VLOOKUP($C306,'ROP100'!$B$6:$P$565,6,FALSE)</f>
        <v>0</v>
      </c>
      <c r="M306" s="63">
        <f t="shared" si="63"/>
        <v>83264</v>
      </c>
      <c r="N306" s="63">
        <f>VLOOKUP($C306,ROP200F!$C$6:$O$994,5,FALSE)</f>
        <v>49440</v>
      </c>
      <c r="O306" s="63">
        <f>VLOOKUP($C306,'ROP100'!$B$6:$P$565,7,FALSE)</f>
        <v>0</v>
      </c>
      <c r="P306" s="63">
        <f t="shared" si="64"/>
        <v>33824</v>
      </c>
      <c r="Q306" s="63">
        <f>VLOOKUP($C306,ROP200F!$C$6:$O$994,6,FALSE)</f>
        <v>0</v>
      </c>
      <c r="R306" s="63">
        <f>VLOOKUP($C306,'ROP100'!$B$6:$P$565,8,FALSE)</f>
        <v>50000</v>
      </c>
      <c r="S306" s="63">
        <f t="shared" si="65"/>
        <v>83824</v>
      </c>
      <c r="T306" s="63">
        <f>VLOOKUP($C306,ROP200F!$C$6:$O$994,7,FALSE)</f>
        <v>15450</v>
      </c>
      <c r="U306" s="63">
        <f>VLOOKUP($C306,'ROP100'!$B$6:$P$565,9,FALSE)</f>
        <v>50000</v>
      </c>
      <c r="V306" s="63">
        <f t="shared" si="66"/>
        <v>118374</v>
      </c>
      <c r="W306" s="63">
        <f>VLOOKUP($C306,ROP200F!$C$6:$O$994,8,FALSE)</f>
        <v>65261</v>
      </c>
      <c r="X306" s="63">
        <f>VLOOKUP($C306,'ROP100'!$B$6:$P$565,10,FALSE)</f>
        <v>0</v>
      </c>
      <c r="Y306" s="63">
        <f t="shared" si="67"/>
        <v>53113</v>
      </c>
      <c r="Z306" s="63">
        <f>VLOOKUP($C306,ROP200F!$C$6:$O$994,9,FALSE)</f>
        <v>12360</v>
      </c>
      <c r="AA306" s="63">
        <f>VLOOKUP($C306,'ROP100'!$B$6:$P$565,11,FALSE)</f>
        <v>0</v>
      </c>
      <c r="AB306" s="63">
        <f t="shared" si="68"/>
        <v>40753</v>
      </c>
      <c r="AC306" s="63">
        <f>VLOOKUP($C306,ROP200F!$C$6:$O$994,10,FALSE)</f>
        <v>0</v>
      </c>
      <c r="AD306" s="63">
        <f>VLOOKUP($C306,'ROP100'!$B$6:$P$565,12,FALSE)</f>
        <v>0</v>
      </c>
      <c r="AE306" s="63">
        <f t="shared" si="69"/>
        <v>40753</v>
      </c>
      <c r="AF306" s="63">
        <f>VLOOKUP($C306,ROP200F!$C$6:$O$994,11,FALSE)</f>
        <v>26121</v>
      </c>
      <c r="AG306" s="63">
        <f>VLOOKUP($C306,'ROP100'!$B$6:$P$565,13,FALSE)</f>
        <v>0</v>
      </c>
      <c r="AH306" s="63">
        <f t="shared" si="70"/>
        <v>14632</v>
      </c>
      <c r="AI306" s="63">
        <f>VLOOKUP($C306,ROP200F!$C$6:$O$994,12,FALSE)</f>
        <v>0</v>
      </c>
      <c r="AJ306" s="63">
        <f>VLOOKUP($C306,'ROP100'!$B$6:$P$565,14,FALSE)</f>
        <v>50000</v>
      </c>
      <c r="AK306" s="63">
        <f t="shared" si="71"/>
        <v>64632</v>
      </c>
      <c r="AL306" s="63">
        <f>VLOOKUP($C306,ROP200F!$C$6:$O$994,13,FALSE)</f>
        <v>4120</v>
      </c>
      <c r="AM306" s="63">
        <f>VLOOKUP($C306,'ROP100'!$B$6:$P$565,15,FALSE)</f>
        <v>0</v>
      </c>
      <c r="AN306" s="63">
        <f t="shared" si="72"/>
        <v>60512</v>
      </c>
      <c r="AO306" s="58">
        <f t="shared" si="73"/>
        <v>202478</v>
      </c>
      <c r="AP306" s="58">
        <f t="shared" si="74"/>
        <v>200000</v>
      </c>
    </row>
    <row r="307" spans="1:42" hidden="1" x14ac:dyDescent="0.35">
      <c r="A307" s="64">
        <f t="shared" si="75"/>
        <v>299</v>
      </c>
      <c r="B307" s="65" t="s">
        <v>1406</v>
      </c>
      <c r="C307" s="65" t="s">
        <v>1407</v>
      </c>
      <c r="D307" s="66">
        <f>VLOOKUP($C307,'End Stock 2024'!$B$7:$C$1030,2,FALSE)</f>
        <v>0</v>
      </c>
      <c r="E307" s="63">
        <f>VLOOKUP($C307,ROP200F!$C$6:$O$994,2,FALSE)</f>
        <v>63448</v>
      </c>
      <c r="F307" s="63">
        <f>VLOOKUP($C307,'ROP100'!$B$6:$P$565,4,FALSE)</f>
        <v>100000</v>
      </c>
      <c r="G307" s="63">
        <f t="shared" si="61"/>
        <v>36552</v>
      </c>
      <c r="H307" s="63">
        <f>VLOOKUP($C307,ROP200F!$C$6:$O$994,3,FALSE)</f>
        <v>0</v>
      </c>
      <c r="I307" s="63">
        <f>VLOOKUP($C307,'ROP100'!$B$6:$P$565,5,FALSE)</f>
        <v>0</v>
      </c>
      <c r="J307" s="63">
        <f t="shared" si="62"/>
        <v>36552</v>
      </c>
      <c r="K307" s="63">
        <f>VLOOKUP($C307,ROP200F!$C$6:$O$994,4,FALSE)</f>
        <v>54384</v>
      </c>
      <c r="L307" s="63">
        <f>VLOOKUP($C307,'ROP100'!$B$6:$P$565,6,FALSE)</f>
        <v>50000</v>
      </c>
      <c r="M307" s="63">
        <f t="shared" si="63"/>
        <v>32168</v>
      </c>
      <c r="N307" s="63">
        <f>VLOOKUP($C307,ROP200F!$C$6:$O$994,5,FALSE)</f>
        <v>0</v>
      </c>
      <c r="O307" s="63">
        <f>VLOOKUP($C307,'ROP100'!$B$6:$P$565,7,FALSE)</f>
        <v>0</v>
      </c>
      <c r="P307" s="63">
        <f t="shared" si="64"/>
        <v>32168</v>
      </c>
      <c r="Q307" s="63">
        <f>VLOOKUP($C307,ROP200F!$C$6:$O$994,6,FALSE)</f>
        <v>90640</v>
      </c>
      <c r="R307" s="63">
        <f>VLOOKUP($C307,'ROP100'!$B$6:$P$565,8,FALSE)</f>
        <v>100000</v>
      </c>
      <c r="S307" s="63">
        <f t="shared" si="65"/>
        <v>41528</v>
      </c>
      <c r="T307" s="63">
        <f>VLOOKUP($C307,ROP200F!$C$6:$O$994,7,FALSE)</f>
        <v>0</v>
      </c>
      <c r="U307" s="63">
        <f>VLOOKUP($C307,'ROP100'!$B$6:$P$565,9,FALSE)</f>
        <v>0</v>
      </c>
      <c r="V307" s="63">
        <f t="shared" si="66"/>
        <v>41528</v>
      </c>
      <c r="W307" s="63">
        <f>VLOOKUP($C307,ROP200F!$C$6:$O$994,8,FALSE)</f>
        <v>0</v>
      </c>
      <c r="X307" s="63">
        <f>VLOOKUP($C307,'ROP100'!$B$6:$P$565,10,FALSE)</f>
        <v>0</v>
      </c>
      <c r="Y307" s="63">
        <f t="shared" si="67"/>
        <v>41528</v>
      </c>
      <c r="Z307" s="63">
        <f>VLOOKUP($C307,ROP200F!$C$6:$O$994,9,FALSE)</f>
        <v>54384</v>
      </c>
      <c r="AA307" s="63">
        <f>VLOOKUP($C307,'ROP100'!$B$6:$P$565,11,FALSE)</f>
        <v>50000</v>
      </c>
      <c r="AB307" s="63">
        <f t="shared" si="68"/>
        <v>37144</v>
      </c>
      <c r="AC307" s="63">
        <f>VLOOKUP($C307,ROP200F!$C$6:$O$994,10,FALSE)</f>
        <v>0</v>
      </c>
      <c r="AD307" s="63">
        <f>VLOOKUP($C307,'ROP100'!$B$6:$P$565,12,FALSE)</f>
        <v>0</v>
      </c>
      <c r="AE307" s="63">
        <f t="shared" si="69"/>
        <v>37144</v>
      </c>
      <c r="AF307" s="63">
        <f>VLOOKUP($C307,ROP200F!$C$6:$O$994,11,FALSE)</f>
        <v>0</v>
      </c>
      <c r="AG307" s="63">
        <f>VLOOKUP($C307,'ROP100'!$B$6:$P$565,13,FALSE)</f>
        <v>0</v>
      </c>
      <c r="AH307" s="63">
        <f t="shared" si="70"/>
        <v>37144</v>
      </c>
      <c r="AI307" s="63">
        <f>VLOOKUP($C307,ROP200F!$C$6:$O$994,12,FALSE)</f>
        <v>27192</v>
      </c>
      <c r="AJ307" s="63">
        <f>VLOOKUP($C307,'ROP100'!$B$6:$P$565,14,FALSE)</f>
        <v>50000</v>
      </c>
      <c r="AK307" s="63">
        <f t="shared" si="71"/>
        <v>59952</v>
      </c>
      <c r="AL307" s="63">
        <f>VLOOKUP($C307,ROP200F!$C$6:$O$994,13,FALSE)</f>
        <v>0</v>
      </c>
      <c r="AM307" s="63">
        <f>VLOOKUP($C307,'ROP100'!$B$6:$P$565,15,FALSE)</f>
        <v>0</v>
      </c>
      <c r="AN307" s="63">
        <f t="shared" si="72"/>
        <v>59952</v>
      </c>
      <c r="AO307" s="58">
        <f t="shared" si="73"/>
        <v>290048</v>
      </c>
      <c r="AP307" s="58">
        <f t="shared" si="74"/>
        <v>350000</v>
      </c>
    </row>
    <row r="308" spans="1:42" hidden="1" x14ac:dyDescent="0.35">
      <c r="A308" s="64">
        <f t="shared" si="75"/>
        <v>300</v>
      </c>
      <c r="B308" s="65" t="s">
        <v>357</v>
      </c>
      <c r="C308" s="65" t="s">
        <v>358</v>
      </c>
      <c r="D308" s="66">
        <f>VLOOKUP($C308,'End Stock 2024'!$B$7:$C$1030,2,FALSE)</f>
        <v>84157</v>
      </c>
      <c r="E308" s="63">
        <f>VLOOKUP($C308,ROP200F!$C$6:$O$994,2,FALSE)</f>
        <v>74160</v>
      </c>
      <c r="F308" s="63">
        <f>VLOOKUP($C308,'ROP100'!$B$6:$P$565,4,FALSE)</f>
        <v>100000</v>
      </c>
      <c r="G308" s="63">
        <f t="shared" si="61"/>
        <v>109997</v>
      </c>
      <c r="H308" s="63">
        <f>VLOOKUP($C308,ROP200F!$C$6:$O$994,3,FALSE)</f>
        <v>0</v>
      </c>
      <c r="I308" s="63">
        <f>VLOOKUP($C308,'ROP100'!$B$6:$P$565,5,FALSE)</f>
        <v>0</v>
      </c>
      <c r="J308" s="63">
        <f t="shared" si="62"/>
        <v>109997</v>
      </c>
      <c r="K308" s="63">
        <f>VLOOKUP($C308,ROP200F!$C$6:$O$994,4,FALSE)</f>
        <v>74160</v>
      </c>
      <c r="L308" s="63">
        <f>VLOOKUP($C308,'ROP100'!$B$6:$P$565,6,FALSE)</f>
        <v>100000</v>
      </c>
      <c r="M308" s="63">
        <f t="shared" si="63"/>
        <v>135837</v>
      </c>
      <c r="N308" s="63">
        <f>VLOOKUP($C308,ROP200F!$C$6:$O$994,5,FALSE)</f>
        <v>0</v>
      </c>
      <c r="O308" s="63">
        <f>VLOOKUP($C308,'ROP100'!$B$6:$P$565,7,FALSE)</f>
        <v>0</v>
      </c>
      <c r="P308" s="63">
        <f t="shared" si="64"/>
        <v>135837</v>
      </c>
      <c r="Q308" s="63">
        <f>VLOOKUP($C308,ROP200F!$C$6:$O$994,6,FALSE)</f>
        <v>74160</v>
      </c>
      <c r="R308" s="63">
        <f>VLOOKUP($C308,'ROP100'!$B$6:$P$565,8,FALSE)</f>
        <v>0</v>
      </c>
      <c r="S308" s="63">
        <f t="shared" si="65"/>
        <v>61677</v>
      </c>
      <c r="T308" s="63">
        <f>VLOOKUP($C308,ROP200F!$C$6:$O$994,7,FALSE)</f>
        <v>0</v>
      </c>
      <c r="U308" s="63">
        <f>VLOOKUP($C308,'ROP100'!$B$6:$P$565,9,FALSE)</f>
        <v>100000</v>
      </c>
      <c r="V308" s="63">
        <f t="shared" si="66"/>
        <v>161677</v>
      </c>
      <c r="W308" s="63">
        <f>VLOOKUP($C308,ROP200F!$C$6:$O$994,8,FALSE)</f>
        <v>74160</v>
      </c>
      <c r="X308" s="63">
        <f>VLOOKUP($C308,'ROP100'!$B$6:$P$565,10,FALSE)</f>
        <v>0</v>
      </c>
      <c r="Y308" s="63">
        <f t="shared" si="67"/>
        <v>87517</v>
      </c>
      <c r="Z308" s="63">
        <f>VLOOKUP($C308,ROP200F!$C$6:$O$994,9,FALSE)</f>
        <v>0</v>
      </c>
      <c r="AA308" s="63">
        <f>VLOOKUP($C308,'ROP100'!$B$6:$P$565,11,FALSE)</f>
        <v>100000</v>
      </c>
      <c r="AB308" s="63">
        <f t="shared" si="68"/>
        <v>187517</v>
      </c>
      <c r="AC308" s="63">
        <f>VLOOKUP($C308,ROP200F!$C$6:$O$994,10,FALSE)</f>
        <v>92700</v>
      </c>
      <c r="AD308" s="63">
        <f>VLOOKUP($C308,'ROP100'!$B$6:$P$565,12,FALSE)</f>
        <v>0</v>
      </c>
      <c r="AE308" s="63">
        <f t="shared" si="69"/>
        <v>94817</v>
      </c>
      <c r="AF308" s="63">
        <f>VLOOKUP($C308,ROP200F!$C$6:$O$994,11,FALSE)</f>
        <v>0</v>
      </c>
      <c r="AG308" s="63">
        <f>VLOOKUP($C308,'ROP100'!$B$6:$P$565,13,FALSE)</f>
        <v>0</v>
      </c>
      <c r="AH308" s="63">
        <f t="shared" si="70"/>
        <v>94817</v>
      </c>
      <c r="AI308" s="63">
        <f>VLOOKUP($C308,ROP200F!$C$6:$O$994,12,FALSE)</f>
        <v>74160</v>
      </c>
      <c r="AJ308" s="63">
        <f>VLOOKUP($C308,'ROP100'!$B$6:$P$565,14,FALSE)</f>
        <v>0</v>
      </c>
      <c r="AK308" s="63">
        <f t="shared" si="71"/>
        <v>20657</v>
      </c>
      <c r="AL308" s="63">
        <f>VLOOKUP($C308,ROP200F!$C$6:$O$994,13,FALSE)</f>
        <v>0</v>
      </c>
      <c r="AM308" s="63">
        <f>VLOOKUP($C308,'ROP100'!$B$6:$P$565,15,FALSE)</f>
        <v>100000</v>
      </c>
      <c r="AN308" s="63">
        <f t="shared" si="72"/>
        <v>120657</v>
      </c>
      <c r="AO308" s="58">
        <f t="shared" si="73"/>
        <v>463500</v>
      </c>
      <c r="AP308" s="58">
        <f t="shared" si="74"/>
        <v>500000</v>
      </c>
    </row>
    <row r="309" spans="1:42" hidden="1" x14ac:dyDescent="0.35">
      <c r="A309" s="64">
        <f t="shared" si="75"/>
        <v>301</v>
      </c>
      <c r="B309" s="65" t="s">
        <v>359</v>
      </c>
      <c r="C309" s="65" t="s">
        <v>360</v>
      </c>
      <c r="D309" s="66">
        <f>VLOOKUP($C309,'End Stock 2024'!$B$7:$C$1030,2,FALSE)</f>
        <v>72863</v>
      </c>
      <c r="E309" s="63">
        <f>VLOOKUP($C309,ROP200F!$C$6:$O$994,2,FALSE)</f>
        <v>9579</v>
      </c>
      <c r="F309" s="63">
        <f>VLOOKUP($C309,'ROP100'!$B$6:$P$565,4,FALSE)</f>
        <v>0</v>
      </c>
      <c r="G309" s="63">
        <f t="shared" si="61"/>
        <v>63284</v>
      </c>
      <c r="H309" s="63">
        <f>VLOOKUP($C309,ROP200F!$C$6:$O$994,3,FALSE)</f>
        <v>9579</v>
      </c>
      <c r="I309" s="63">
        <f>VLOOKUP($C309,'ROP100'!$B$6:$P$565,5,FALSE)</f>
        <v>0</v>
      </c>
      <c r="J309" s="63">
        <f t="shared" si="62"/>
        <v>53705</v>
      </c>
      <c r="K309" s="63">
        <f>VLOOKUP($C309,ROP200F!$C$6:$O$994,4,FALSE)</f>
        <v>9579</v>
      </c>
      <c r="L309" s="63">
        <f>VLOOKUP($C309,'ROP100'!$B$6:$P$565,6,FALSE)</f>
        <v>50000</v>
      </c>
      <c r="M309" s="63">
        <f t="shared" si="63"/>
        <v>94126</v>
      </c>
      <c r="N309" s="63">
        <f>VLOOKUP($C309,ROP200F!$C$6:$O$994,5,FALSE)</f>
        <v>19158</v>
      </c>
      <c r="O309" s="63">
        <f>VLOOKUP($C309,'ROP100'!$B$6:$P$565,7,FALSE)</f>
        <v>0</v>
      </c>
      <c r="P309" s="63">
        <f t="shared" si="64"/>
        <v>74968</v>
      </c>
      <c r="Q309" s="63">
        <f>VLOOKUP($C309,ROP200F!$C$6:$O$994,6,FALSE)</f>
        <v>19158</v>
      </c>
      <c r="R309" s="63">
        <f>VLOOKUP($C309,'ROP100'!$B$6:$P$565,8,FALSE)</f>
        <v>50000</v>
      </c>
      <c r="S309" s="63">
        <f t="shared" si="65"/>
        <v>105810</v>
      </c>
      <c r="T309" s="63">
        <f>VLOOKUP($C309,ROP200F!$C$6:$O$994,7,FALSE)</f>
        <v>19158</v>
      </c>
      <c r="U309" s="63">
        <f>VLOOKUP($C309,'ROP100'!$B$6:$P$565,9,FALSE)</f>
        <v>0</v>
      </c>
      <c r="V309" s="63">
        <f t="shared" si="66"/>
        <v>86652</v>
      </c>
      <c r="W309" s="63">
        <f>VLOOKUP($C309,ROP200F!$C$6:$O$994,8,FALSE)</f>
        <v>28737</v>
      </c>
      <c r="X309" s="63">
        <f>VLOOKUP($C309,'ROP100'!$B$6:$P$565,10,FALSE)</f>
        <v>0</v>
      </c>
      <c r="Y309" s="63">
        <f t="shared" si="67"/>
        <v>57915</v>
      </c>
      <c r="Z309" s="63">
        <f>VLOOKUP($C309,ROP200F!$C$6:$O$994,9,FALSE)</f>
        <v>0</v>
      </c>
      <c r="AA309" s="63">
        <f>VLOOKUP($C309,'ROP100'!$B$6:$P$565,11,FALSE)</f>
        <v>0</v>
      </c>
      <c r="AB309" s="63">
        <f t="shared" si="68"/>
        <v>57915</v>
      </c>
      <c r="AC309" s="63">
        <f>VLOOKUP($C309,ROP200F!$C$6:$O$994,10,FALSE)</f>
        <v>28737</v>
      </c>
      <c r="AD309" s="63">
        <f>VLOOKUP($C309,'ROP100'!$B$6:$P$565,12,FALSE)</f>
        <v>0</v>
      </c>
      <c r="AE309" s="63">
        <f t="shared" si="69"/>
        <v>29178</v>
      </c>
      <c r="AF309" s="63">
        <f>VLOOKUP($C309,ROP200F!$C$6:$O$994,11,FALSE)</f>
        <v>0</v>
      </c>
      <c r="AG309" s="63">
        <f>VLOOKUP($C309,'ROP100'!$B$6:$P$565,13,FALSE)</f>
        <v>50000</v>
      </c>
      <c r="AH309" s="63">
        <f t="shared" si="70"/>
        <v>79178</v>
      </c>
      <c r="AI309" s="63">
        <f>VLOOKUP($C309,ROP200F!$C$6:$O$994,12,FALSE)</f>
        <v>0</v>
      </c>
      <c r="AJ309" s="63">
        <f>VLOOKUP($C309,'ROP100'!$B$6:$P$565,14,FALSE)</f>
        <v>0</v>
      </c>
      <c r="AK309" s="63">
        <f t="shared" si="71"/>
        <v>79178</v>
      </c>
      <c r="AL309" s="63">
        <f>VLOOKUP($C309,ROP200F!$C$6:$O$994,13,FALSE)</f>
        <v>28737</v>
      </c>
      <c r="AM309" s="63">
        <f>VLOOKUP($C309,'ROP100'!$B$6:$P$565,15,FALSE)</f>
        <v>0</v>
      </c>
      <c r="AN309" s="63">
        <f t="shared" si="72"/>
        <v>50441</v>
      </c>
      <c r="AO309" s="58">
        <f t="shared" si="73"/>
        <v>172422</v>
      </c>
      <c r="AP309" s="58">
        <f t="shared" si="74"/>
        <v>150000</v>
      </c>
    </row>
    <row r="310" spans="1:42" hidden="1" x14ac:dyDescent="0.35">
      <c r="A310" s="64">
        <f t="shared" si="75"/>
        <v>302</v>
      </c>
      <c r="B310" s="65" t="s">
        <v>361</v>
      </c>
      <c r="C310" s="65" t="s">
        <v>362</v>
      </c>
      <c r="D310" s="66">
        <f>VLOOKUP($C310,'End Stock 2024'!$B$7:$C$1030,2,FALSE)</f>
        <v>70806</v>
      </c>
      <c r="E310" s="63">
        <f>VLOOKUP($C310,ROP200F!$C$6:$O$994,2,FALSE)</f>
        <v>0</v>
      </c>
      <c r="F310" s="63">
        <f>VLOOKUP($C310,'ROP100'!$B$6:$P$565,4,FALSE)</f>
        <v>100000</v>
      </c>
      <c r="G310" s="63">
        <f t="shared" si="61"/>
        <v>170806</v>
      </c>
      <c r="H310" s="63">
        <f>VLOOKUP($C310,ROP200F!$C$6:$O$994,3,FALSE)</f>
        <v>86211</v>
      </c>
      <c r="I310" s="63">
        <f>VLOOKUP($C310,'ROP100'!$B$6:$P$565,5,FALSE)</f>
        <v>0</v>
      </c>
      <c r="J310" s="63">
        <f t="shared" si="62"/>
        <v>84595</v>
      </c>
      <c r="K310" s="63">
        <f>VLOOKUP($C310,ROP200F!$C$6:$O$994,4,FALSE)</f>
        <v>0</v>
      </c>
      <c r="L310" s="63">
        <f>VLOOKUP($C310,'ROP100'!$B$6:$P$565,6,FALSE)</f>
        <v>0</v>
      </c>
      <c r="M310" s="63">
        <f t="shared" si="63"/>
        <v>84595</v>
      </c>
      <c r="N310" s="63">
        <f>VLOOKUP($C310,ROP200F!$C$6:$O$994,5,FALSE)</f>
        <v>0</v>
      </c>
      <c r="O310" s="63">
        <f>VLOOKUP($C310,'ROP100'!$B$6:$P$565,7,FALSE)</f>
        <v>50000</v>
      </c>
      <c r="P310" s="63">
        <f t="shared" si="64"/>
        <v>134595</v>
      </c>
      <c r="Q310" s="63">
        <f>VLOOKUP($C310,ROP200F!$C$6:$O$994,6,FALSE)</f>
        <v>0</v>
      </c>
      <c r="R310" s="63">
        <f>VLOOKUP($C310,'ROP100'!$B$6:$P$565,8,FALSE)</f>
        <v>0</v>
      </c>
      <c r="S310" s="63">
        <f t="shared" si="65"/>
        <v>134595</v>
      </c>
      <c r="T310" s="63">
        <f>VLOOKUP($C310,ROP200F!$C$6:$O$994,7,FALSE)</f>
        <v>95790</v>
      </c>
      <c r="U310" s="63">
        <f>VLOOKUP($C310,'ROP100'!$B$6:$P$565,9,FALSE)</f>
        <v>50000</v>
      </c>
      <c r="V310" s="63">
        <f t="shared" si="66"/>
        <v>88805</v>
      </c>
      <c r="W310" s="63">
        <f>VLOOKUP($C310,ROP200F!$C$6:$O$994,8,FALSE)</f>
        <v>0</v>
      </c>
      <c r="X310" s="63">
        <f>VLOOKUP($C310,'ROP100'!$B$6:$P$565,10,FALSE)</f>
        <v>0</v>
      </c>
      <c r="Y310" s="63">
        <f t="shared" si="67"/>
        <v>88805</v>
      </c>
      <c r="Z310" s="63">
        <f>VLOOKUP($C310,ROP200F!$C$6:$O$994,9,FALSE)</f>
        <v>0</v>
      </c>
      <c r="AA310" s="63">
        <f>VLOOKUP($C310,'ROP100'!$B$6:$P$565,11,FALSE)</f>
        <v>0</v>
      </c>
      <c r="AB310" s="63">
        <f t="shared" si="68"/>
        <v>88805</v>
      </c>
      <c r="AC310" s="63">
        <f>VLOOKUP($C310,ROP200F!$C$6:$O$994,10,FALSE)</f>
        <v>9579</v>
      </c>
      <c r="AD310" s="63">
        <f>VLOOKUP($C310,'ROP100'!$B$6:$P$565,12,FALSE)</f>
        <v>0</v>
      </c>
      <c r="AE310" s="63">
        <f t="shared" si="69"/>
        <v>79226</v>
      </c>
      <c r="AF310" s="63">
        <f>VLOOKUP($C310,ROP200F!$C$6:$O$994,11,FALSE)</f>
        <v>57474</v>
      </c>
      <c r="AG310" s="63">
        <f>VLOOKUP($C310,'ROP100'!$B$6:$P$565,13,FALSE)</f>
        <v>50000</v>
      </c>
      <c r="AH310" s="63">
        <f t="shared" si="70"/>
        <v>71752</v>
      </c>
      <c r="AI310" s="63">
        <f>VLOOKUP($C310,ROP200F!$C$6:$O$994,12,FALSE)</f>
        <v>0</v>
      </c>
      <c r="AJ310" s="63">
        <f>VLOOKUP($C310,'ROP100'!$B$6:$P$565,14,FALSE)</f>
        <v>0</v>
      </c>
      <c r="AK310" s="63">
        <f t="shared" si="71"/>
        <v>71752</v>
      </c>
      <c r="AL310" s="63">
        <f>VLOOKUP($C310,ROP200F!$C$6:$O$994,13,FALSE)</f>
        <v>0</v>
      </c>
      <c r="AM310" s="63">
        <f>VLOOKUP($C310,'ROP100'!$B$6:$P$565,15,FALSE)</f>
        <v>0</v>
      </c>
      <c r="AN310" s="63">
        <f t="shared" si="72"/>
        <v>71752</v>
      </c>
      <c r="AO310" s="58">
        <f t="shared" si="73"/>
        <v>249054</v>
      </c>
      <c r="AP310" s="58">
        <f t="shared" si="74"/>
        <v>250000</v>
      </c>
    </row>
    <row r="311" spans="1:42" hidden="1" x14ac:dyDescent="0.35">
      <c r="A311" s="64">
        <f t="shared" si="75"/>
        <v>303</v>
      </c>
      <c r="B311" s="65" t="s">
        <v>1408</v>
      </c>
      <c r="C311" s="65" t="s">
        <v>1409</v>
      </c>
      <c r="D311" s="66">
        <f>VLOOKUP($C311,'End Stock 2024'!$B$7:$C$1030,2,FALSE)</f>
        <v>7883</v>
      </c>
      <c r="E311" s="63">
        <f>VLOOKUP($C311,ROP200F!$C$6:$O$994,2,FALSE)</f>
        <v>28785</v>
      </c>
      <c r="F311" s="63">
        <f>VLOOKUP($C311,'ROP100'!$B$6:$P$565,4,FALSE)</f>
        <v>30000</v>
      </c>
      <c r="G311" s="63">
        <f t="shared" si="61"/>
        <v>9098</v>
      </c>
      <c r="H311" s="63">
        <f>VLOOKUP($C311,ROP200F!$C$6:$O$994,3,FALSE)</f>
        <v>27371</v>
      </c>
      <c r="I311" s="63">
        <f>VLOOKUP($C311,'ROP100'!$B$6:$P$565,5,FALSE)</f>
        <v>30000</v>
      </c>
      <c r="J311" s="63">
        <f t="shared" si="62"/>
        <v>11727</v>
      </c>
      <c r="K311" s="63">
        <f>VLOOKUP($C311,ROP200F!$C$6:$O$994,4,FALSE)</f>
        <v>31344</v>
      </c>
      <c r="L311" s="63">
        <f>VLOOKUP($C311,'ROP100'!$B$6:$P$565,6,FALSE)</f>
        <v>30000</v>
      </c>
      <c r="M311" s="63">
        <f t="shared" si="63"/>
        <v>10383</v>
      </c>
      <c r="N311" s="63">
        <f>VLOOKUP($C311,ROP200F!$C$6:$O$994,5,FALSE)</f>
        <v>24627</v>
      </c>
      <c r="O311" s="63">
        <f>VLOOKUP($C311,'ROP100'!$B$6:$P$565,7,FALSE)</f>
        <v>25000</v>
      </c>
      <c r="P311" s="63">
        <f t="shared" si="64"/>
        <v>10756</v>
      </c>
      <c r="Q311" s="63">
        <f>VLOOKUP($C311,ROP200F!$C$6:$O$994,6,FALSE)</f>
        <v>29206</v>
      </c>
      <c r="R311" s="63">
        <f>VLOOKUP($C311,'ROP100'!$B$6:$P$565,8,FALSE)</f>
        <v>30000</v>
      </c>
      <c r="S311" s="63">
        <f t="shared" si="65"/>
        <v>11550</v>
      </c>
      <c r="T311" s="63">
        <f>VLOOKUP($C311,ROP200F!$C$6:$O$994,7,FALSE)</f>
        <v>24762</v>
      </c>
      <c r="U311" s="63">
        <f>VLOOKUP($C311,'ROP100'!$B$6:$P$565,9,FALSE)</f>
        <v>25000</v>
      </c>
      <c r="V311" s="63">
        <f t="shared" si="66"/>
        <v>11788</v>
      </c>
      <c r="W311" s="63">
        <f>VLOOKUP($C311,ROP200F!$C$6:$O$994,8,FALSE)</f>
        <v>37101</v>
      </c>
      <c r="X311" s="63">
        <f>VLOOKUP($C311,'ROP100'!$B$6:$P$565,10,FALSE)</f>
        <v>35000</v>
      </c>
      <c r="Y311" s="63">
        <f t="shared" si="67"/>
        <v>9687</v>
      </c>
      <c r="Z311" s="63">
        <f>VLOOKUP($C311,ROP200F!$C$6:$O$994,9,FALSE)</f>
        <v>32169</v>
      </c>
      <c r="AA311" s="63">
        <f>VLOOKUP($C311,'ROP100'!$B$6:$P$565,11,FALSE)</f>
        <v>35000</v>
      </c>
      <c r="AB311" s="63">
        <f t="shared" si="68"/>
        <v>12518</v>
      </c>
      <c r="AC311" s="63">
        <f>VLOOKUP($C311,ROP200F!$C$6:$O$994,10,FALSE)</f>
        <v>32169</v>
      </c>
      <c r="AD311" s="63">
        <f>VLOOKUP($C311,'ROP100'!$B$6:$P$565,12,FALSE)</f>
        <v>35000</v>
      </c>
      <c r="AE311" s="63">
        <f t="shared" si="69"/>
        <v>15349</v>
      </c>
      <c r="AF311" s="63">
        <f>VLOOKUP($C311,ROP200F!$C$6:$O$994,11,FALSE)</f>
        <v>36007</v>
      </c>
      <c r="AG311" s="63">
        <f>VLOOKUP($C311,'ROP100'!$B$6:$P$565,13,FALSE)</f>
        <v>35000</v>
      </c>
      <c r="AH311" s="63">
        <f t="shared" si="70"/>
        <v>14342</v>
      </c>
      <c r="AI311" s="63">
        <f>VLOOKUP($C311,ROP200F!$C$6:$O$994,12,FALSE)</f>
        <v>32219</v>
      </c>
      <c r="AJ311" s="63">
        <f>VLOOKUP($C311,'ROP100'!$B$6:$P$565,14,FALSE)</f>
        <v>35000</v>
      </c>
      <c r="AK311" s="63">
        <f t="shared" si="71"/>
        <v>17123</v>
      </c>
      <c r="AL311" s="63">
        <f>VLOOKUP($C311,ROP200F!$C$6:$O$994,13,FALSE)</f>
        <v>31478</v>
      </c>
      <c r="AM311" s="63">
        <f>VLOOKUP($C311,'ROP100'!$B$6:$P$565,15,FALSE)</f>
        <v>30000</v>
      </c>
      <c r="AN311" s="63">
        <f t="shared" si="72"/>
        <v>15645</v>
      </c>
      <c r="AO311" s="58">
        <f t="shared" si="73"/>
        <v>367238</v>
      </c>
      <c r="AP311" s="58">
        <f t="shared" si="74"/>
        <v>375000</v>
      </c>
    </row>
    <row r="312" spans="1:42" hidden="1" x14ac:dyDescent="0.35">
      <c r="A312" s="64">
        <f t="shared" si="75"/>
        <v>304</v>
      </c>
      <c r="B312" s="65" t="s">
        <v>363</v>
      </c>
      <c r="C312" s="65" t="s">
        <v>364</v>
      </c>
      <c r="D312" s="66">
        <f>VLOOKUP($C312,'End Stock 2024'!$B$7:$C$1030,2,FALSE)</f>
        <v>4057</v>
      </c>
      <c r="E312" s="63">
        <f>VLOOKUP($C312,ROP200F!$C$6:$O$994,2,FALSE)</f>
        <v>1414</v>
      </c>
      <c r="F312" s="63">
        <f>VLOOKUP($C312,'ROP100'!$B$6:$P$565,4,FALSE)</f>
        <v>5000</v>
      </c>
      <c r="G312" s="63">
        <f t="shared" si="61"/>
        <v>7643</v>
      </c>
      <c r="H312" s="63">
        <f>VLOOKUP($C312,ROP200F!$C$6:$O$994,3,FALSE)</f>
        <v>1414</v>
      </c>
      <c r="I312" s="63">
        <f>VLOOKUP($C312,'ROP100'!$B$6:$P$565,5,FALSE)</f>
        <v>0</v>
      </c>
      <c r="J312" s="63">
        <f t="shared" si="62"/>
        <v>6229</v>
      </c>
      <c r="K312" s="63">
        <f>VLOOKUP($C312,ROP200F!$C$6:$O$994,4,FALSE)</f>
        <v>1414</v>
      </c>
      <c r="L312" s="63">
        <f>VLOOKUP($C312,'ROP100'!$B$6:$P$565,6,FALSE)</f>
        <v>0</v>
      </c>
      <c r="M312" s="63">
        <f t="shared" si="63"/>
        <v>4815</v>
      </c>
      <c r="N312" s="63">
        <f>VLOOKUP($C312,ROP200F!$C$6:$O$994,5,FALSE)</f>
        <v>1414</v>
      </c>
      <c r="O312" s="63">
        <f>VLOOKUP($C312,'ROP100'!$B$6:$P$565,7,FALSE)</f>
        <v>5000</v>
      </c>
      <c r="P312" s="63">
        <f t="shared" si="64"/>
        <v>8401</v>
      </c>
      <c r="Q312" s="63">
        <f>VLOOKUP($C312,ROP200F!$C$6:$O$994,6,FALSE)</f>
        <v>1414</v>
      </c>
      <c r="R312" s="63">
        <f>VLOOKUP($C312,'ROP100'!$B$6:$P$565,8,FALSE)</f>
        <v>0</v>
      </c>
      <c r="S312" s="63">
        <f t="shared" si="65"/>
        <v>6987</v>
      </c>
      <c r="T312" s="63">
        <f>VLOOKUP($C312,ROP200F!$C$6:$O$994,7,FALSE)</f>
        <v>0</v>
      </c>
      <c r="U312" s="63">
        <f>VLOOKUP($C312,'ROP100'!$B$6:$P$565,9,FALSE)</f>
        <v>0</v>
      </c>
      <c r="V312" s="63">
        <f t="shared" si="66"/>
        <v>6987</v>
      </c>
      <c r="W312" s="63">
        <f>VLOOKUP($C312,ROP200F!$C$6:$O$994,8,FALSE)</f>
        <v>2828</v>
      </c>
      <c r="X312" s="63">
        <f>VLOOKUP($C312,'ROP100'!$B$6:$P$565,10,FALSE)</f>
        <v>0</v>
      </c>
      <c r="Y312" s="63">
        <f t="shared" si="67"/>
        <v>4159</v>
      </c>
      <c r="Z312" s="63">
        <f>VLOOKUP($C312,ROP200F!$C$6:$O$994,9,FALSE)</f>
        <v>1414</v>
      </c>
      <c r="AA312" s="63">
        <f>VLOOKUP($C312,'ROP100'!$B$6:$P$565,11,FALSE)</f>
        <v>6000</v>
      </c>
      <c r="AB312" s="63">
        <f t="shared" si="68"/>
        <v>8745</v>
      </c>
      <c r="AC312" s="63">
        <f>VLOOKUP($C312,ROP200F!$C$6:$O$994,10,FALSE)</f>
        <v>1414</v>
      </c>
      <c r="AD312" s="63">
        <f>VLOOKUP($C312,'ROP100'!$B$6:$P$565,12,FALSE)</f>
        <v>0</v>
      </c>
      <c r="AE312" s="63">
        <f t="shared" si="69"/>
        <v>7331</v>
      </c>
      <c r="AF312" s="63">
        <f>VLOOKUP($C312,ROP200F!$C$6:$O$994,11,FALSE)</f>
        <v>0</v>
      </c>
      <c r="AG312" s="63">
        <f>VLOOKUP($C312,'ROP100'!$B$6:$P$565,13,FALSE)</f>
        <v>0</v>
      </c>
      <c r="AH312" s="63">
        <f t="shared" si="70"/>
        <v>7331</v>
      </c>
      <c r="AI312" s="63">
        <f>VLOOKUP($C312,ROP200F!$C$6:$O$994,12,FALSE)</f>
        <v>1414</v>
      </c>
      <c r="AJ312" s="63">
        <f>VLOOKUP($C312,'ROP100'!$B$6:$P$565,14,FALSE)</f>
        <v>0</v>
      </c>
      <c r="AK312" s="63">
        <f t="shared" si="71"/>
        <v>5917</v>
      </c>
      <c r="AL312" s="63">
        <f>VLOOKUP($C312,ROP200F!$C$6:$O$994,13,FALSE)</f>
        <v>1414</v>
      </c>
      <c r="AM312" s="63">
        <f>VLOOKUP($C312,'ROP100'!$B$6:$P$565,15,FALSE)</f>
        <v>0</v>
      </c>
      <c r="AN312" s="63">
        <f t="shared" si="72"/>
        <v>4503</v>
      </c>
      <c r="AO312" s="58">
        <f t="shared" si="73"/>
        <v>15554</v>
      </c>
      <c r="AP312" s="58">
        <f t="shared" si="74"/>
        <v>16000</v>
      </c>
    </row>
    <row r="313" spans="1:42" hidden="1" x14ac:dyDescent="0.35">
      <c r="A313" s="64">
        <f t="shared" si="75"/>
        <v>305</v>
      </c>
      <c r="B313" s="65" t="s">
        <v>365</v>
      </c>
      <c r="C313" s="65" t="s">
        <v>366</v>
      </c>
      <c r="D313" s="66">
        <f>VLOOKUP($C313,'End Stock 2024'!$B$7:$C$1030,2,FALSE)</f>
        <v>2550</v>
      </c>
      <c r="E313" s="63">
        <f>VLOOKUP($C313,ROP200F!$C$6:$O$994,2,FALSE)</f>
        <v>0</v>
      </c>
      <c r="F313" s="63">
        <f>VLOOKUP($C313,'ROP100'!$B$6:$P$565,4,FALSE)</f>
        <v>0</v>
      </c>
      <c r="G313" s="63">
        <f t="shared" si="61"/>
        <v>2550</v>
      </c>
      <c r="H313" s="63">
        <f>VLOOKUP($C313,ROP200F!$C$6:$O$994,3,FALSE)</f>
        <v>0</v>
      </c>
      <c r="I313" s="63">
        <f>VLOOKUP($C313,'ROP100'!$B$6:$P$565,5,FALSE)</f>
        <v>0</v>
      </c>
      <c r="J313" s="63">
        <f t="shared" si="62"/>
        <v>2550</v>
      </c>
      <c r="K313" s="63">
        <f>VLOOKUP($C313,ROP200F!$C$6:$O$994,4,FALSE)</f>
        <v>0</v>
      </c>
      <c r="L313" s="63">
        <f>VLOOKUP($C313,'ROP100'!$B$6:$P$565,6,FALSE)</f>
        <v>0</v>
      </c>
      <c r="M313" s="63">
        <f t="shared" si="63"/>
        <v>2550</v>
      </c>
      <c r="N313" s="63">
        <f>VLOOKUP($C313,ROP200F!$C$6:$O$994,5,FALSE)</f>
        <v>0</v>
      </c>
      <c r="O313" s="63">
        <f>VLOOKUP($C313,'ROP100'!$B$6:$P$565,7,FALSE)</f>
        <v>0</v>
      </c>
      <c r="P313" s="63">
        <f t="shared" si="64"/>
        <v>2550</v>
      </c>
      <c r="Q313" s="63">
        <f>VLOOKUP($C313,ROP200F!$C$6:$O$994,6,FALSE)</f>
        <v>0</v>
      </c>
      <c r="R313" s="63">
        <f>VLOOKUP($C313,'ROP100'!$B$6:$P$565,8,FALSE)</f>
        <v>0</v>
      </c>
      <c r="S313" s="63">
        <f t="shared" si="65"/>
        <v>2550</v>
      </c>
      <c r="T313" s="63">
        <f>VLOOKUP($C313,ROP200F!$C$6:$O$994,7,FALSE)</f>
        <v>9579</v>
      </c>
      <c r="U313" s="63">
        <f>VLOOKUP($C313,'ROP100'!$B$6:$P$565,9,FALSE)</f>
        <v>10000</v>
      </c>
      <c r="V313" s="63">
        <f t="shared" si="66"/>
        <v>2971</v>
      </c>
      <c r="W313" s="63">
        <f>VLOOKUP($C313,ROP200F!$C$6:$O$994,8,FALSE)</f>
        <v>0</v>
      </c>
      <c r="X313" s="63">
        <f>VLOOKUP($C313,'ROP100'!$B$6:$P$565,10,FALSE)</f>
        <v>0</v>
      </c>
      <c r="Y313" s="63">
        <f t="shared" si="67"/>
        <v>2971</v>
      </c>
      <c r="Z313" s="63">
        <f>VLOOKUP($C313,ROP200F!$C$6:$O$994,9,FALSE)</f>
        <v>0</v>
      </c>
      <c r="AA313" s="63">
        <f>VLOOKUP($C313,'ROP100'!$B$6:$P$565,11,FALSE)</f>
        <v>0</v>
      </c>
      <c r="AB313" s="63">
        <f t="shared" si="68"/>
        <v>2971</v>
      </c>
      <c r="AC313" s="63">
        <f>VLOOKUP($C313,ROP200F!$C$6:$O$994,10,FALSE)</f>
        <v>0</v>
      </c>
      <c r="AD313" s="63">
        <f>VLOOKUP($C313,'ROP100'!$B$6:$P$565,12,FALSE)</f>
        <v>0</v>
      </c>
      <c r="AE313" s="63">
        <f t="shared" si="69"/>
        <v>2971</v>
      </c>
      <c r="AF313" s="63">
        <f>VLOOKUP($C313,ROP200F!$C$6:$O$994,11,FALSE)</f>
        <v>0</v>
      </c>
      <c r="AG313" s="63">
        <f>VLOOKUP($C313,'ROP100'!$B$6:$P$565,13,FALSE)</f>
        <v>0</v>
      </c>
      <c r="AH313" s="63">
        <f t="shared" si="70"/>
        <v>2971</v>
      </c>
      <c r="AI313" s="63">
        <f>VLOOKUP($C313,ROP200F!$C$6:$O$994,12,FALSE)</f>
        <v>0</v>
      </c>
      <c r="AJ313" s="63">
        <f>VLOOKUP($C313,'ROP100'!$B$6:$P$565,14,FALSE)</f>
        <v>0</v>
      </c>
      <c r="AK313" s="63">
        <f t="shared" si="71"/>
        <v>2971</v>
      </c>
      <c r="AL313" s="63">
        <f>VLOOKUP($C313,ROP200F!$C$6:$O$994,13,FALSE)</f>
        <v>0</v>
      </c>
      <c r="AM313" s="63">
        <f>VLOOKUP($C313,'ROP100'!$B$6:$P$565,15,FALSE)</f>
        <v>0</v>
      </c>
      <c r="AN313" s="63">
        <f t="shared" si="72"/>
        <v>2971</v>
      </c>
      <c r="AO313" s="58">
        <f t="shared" si="73"/>
        <v>9579</v>
      </c>
      <c r="AP313" s="58">
        <f t="shared" si="74"/>
        <v>10000</v>
      </c>
    </row>
    <row r="314" spans="1:42" hidden="1" x14ac:dyDescent="0.35">
      <c r="A314" s="64">
        <f t="shared" si="75"/>
        <v>306</v>
      </c>
      <c r="B314" s="65" t="s">
        <v>367</v>
      </c>
      <c r="C314" s="65" t="s">
        <v>368</v>
      </c>
      <c r="D314" s="66">
        <f>VLOOKUP($C314,'End Stock 2024'!$B$7:$C$1030,2,FALSE)</f>
        <v>1243</v>
      </c>
      <c r="E314" s="63">
        <f>VLOOKUP($C314,ROP200F!$C$6:$O$994,2,FALSE)</f>
        <v>3394</v>
      </c>
      <c r="F314" s="63">
        <f>VLOOKUP($C314,'ROP100'!$B$6:$P$565,4,FALSE)</f>
        <v>5000</v>
      </c>
      <c r="G314" s="63">
        <f t="shared" si="61"/>
        <v>2849</v>
      </c>
      <c r="H314" s="63">
        <f>VLOOKUP($C314,ROP200F!$C$6:$O$994,3,FALSE)</f>
        <v>4242</v>
      </c>
      <c r="I314" s="63">
        <f>VLOOKUP($C314,'ROP100'!$B$6:$P$565,5,FALSE)</f>
        <v>5000</v>
      </c>
      <c r="J314" s="63">
        <f t="shared" si="62"/>
        <v>3607</v>
      </c>
      <c r="K314" s="63">
        <f>VLOOKUP($C314,ROP200F!$C$6:$O$994,4,FALSE)</f>
        <v>5090</v>
      </c>
      <c r="L314" s="63">
        <f>VLOOKUP($C314,'ROP100'!$B$6:$P$565,6,FALSE)</f>
        <v>5000</v>
      </c>
      <c r="M314" s="63">
        <f t="shared" si="63"/>
        <v>3517</v>
      </c>
      <c r="N314" s="63">
        <f>VLOOKUP($C314,ROP200F!$C$6:$O$994,5,FALSE)</f>
        <v>4242</v>
      </c>
      <c r="O314" s="63">
        <f>VLOOKUP($C314,'ROP100'!$B$6:$P$565,7,FALSE)</f>
        <v>5000</v>
      </c>
      <c r="P314" s="63">
        <f t="shared" si="64"/>
        <v>4275</v>
      </c>
      <c r="Q314" s="63">
        <f>VLOOKUP($C314,ROP200F!$C$6:$O$994,6,FALSE)</f>
        <v>3394</v>
      </c>
      <c r="R314" s="63">
        <f>VLOOKUP($C314,'ROP100'!$B$6:$P$565,8,FALSE)</f>
        <v>5000</v>
      </c>
      <c r="S314" s="63">
        <f t="shared" si="65"/>
        <v>5881</v>
      </c>
      <c r="T314" s="63">
        <f>VLOOKUP($C314,ROP200F!$C$6:$O$994,7,FALSE)</f>
        <v>4242</v>
      </c>
      <c r="U314" s="63">
        <f>VLOOKUP($C314,'ROP100'!$B$6:$P$565,9,FALSE)</f>
        <v>5000</v>
      </c>
      <c r="V314" s="63">
        <f t="shared" si="66"/>
        <v>6639</v>
      </c>
      <c r="W314" s="63">
        <f>VLOOKUP($C314,ROP200F!$C$6:$O$994,8,FALSE)</f>
        <v>5939</v>
      </c>
      <c r="X314" s="63">
        <f>VLOOKUP($C314,'ROP100'!$B$6:$P$565,10,FALSE)</f>
        <v>5000</v>
      </c>
      <c r="Y314" s="63">
        <f t="shared" si="67"/>
        <v>5700</v>
      </c>
      <c r="Z314" s="63">
        <f>VLOOKUP($C314,ROP200F!$C$6:$O$994,9,FALSE)</f>
        <v>5939</v>
      </c>
      <c r="AA314" s="63">
        <f>VLOOKUP($C314,'ROP100'!$B$6:$P$565,11,FALSE)</f>
        <v>5000</v>
      </c>
      <c r="AB314" s="63">
        <f t="shared" si="68"/>
        <v>4761</v>
      </c>
      <c r="AC314" s="63">
        <f>VLOOKUP($C314,ROP200F!$C$6:$O$994,10,FALSE)</f>
        <v>5939</v>
      </c>
      <c r="AD314" s="63">
        <f>VLOOKUP($C314,'ROP100'!$B$6:$P$565,12,FALSE)</f>
        <v>5000</v>
      </c>
      <c r="AE314" s="63">
        <f t="shared" si="69"/>
        <v>3822</v>
      </c>
      <c r="AF314" s="63">
        <f>VLOOKUP($C314,ROP200F!$C$6:$O$994,11,FALSE)</f>
        <v>5090</v>
      </c>
      <c r="AG314" s="63">
        <f>VLOOKUP($C314,'ROP100'!$B$6:$P$565,13,FALSE)</f>
        <v>5000</v>
      </c>
      <c r="AH314" s="63">
        <f t="shared" si="70"/>
        <v>3732</v>
      </c>
      <c r="AI314" s="63">
        <f>VLOOKUP($C314,ROP200F!$C$6:$O$994,12,FALSE)</f>
        <v>4242</v>
      </c>
      <c r="AJ314" s="63">
        <f>VLOOKUP($C314,'ROP100'!$B$6:$P$565,14,FALSE)</f>
        <v>6000</v>
      </c>
      <c r="AK314" s="63">
        <f t="shared" si="71"/>
        <v>5490</v>
      </c>
      <c r="AL314" s="63">
        <f>VLOOKUP($C314,ROP200F!$C$6:$O$994,13,FALSE)</f>
        <v>4242</v>
      </c>
      <c r="AM314" s="63">
        <f>VLOOKUP($C314,'ROP100'!$B$6:$P$565,15,FALSE)</f>
        <v>0</v>
      </c>
      <c r="AN314" s="63">
        <f t="shared" si="72"/>
        <v>1248</v>
      </c>
      <c r="AO314" s="58">
        <f t="shared" si="73"/>
        <v>55995</v>
      </c>
      <c r="AP314" s="58">
        <f t="shared" si="74"/>
        <v>56000</v>
      </c>
    </row>
    <row r="315" spans="1:42" hidden="1" x14ac:dyDescent="0.35">
      <c r="A315" s="64">
        <f t="shared" si="75"/>
        <v>307</v>
      </c>
      <c r="B315" s="65" t="s">
        <v>369</v>
      </c>
      <c r="C315" s="65" t="s">
        <v>370</v>
      </c>
      <c r="D315" s="66">
        <f>VLOOKUP($C315,'End Stock 2024'!$B$7:$C$1030,2,FALSE)</f>
        <v>4292</v>
      </c>
      <c r="E315" s="63">
        <f>VLOOKUP($C315,ROP200F!$C$6:$O$994,2,FALSE)</f>
        <v>2828</v>
      </c>
      <c r="F315" s="63">
        <f>VLOOKUP($C315,'ROP100'!$B$6:$P$565,4,FALSE)</f>
        <v>5000</v>
      </c>
      <c r="G315" s="63">
        <f t="shared" si="61"/>
        <v>6464</v>
      </c>
      <c r="H315" s="63">
        <f>VLOOKUP($C315,ROP200F!$C$6:$O$994,3,FALSE)</f>
        <v>0</v>
      </c>
      <c r="I315" s="63">
        <f>VLOOKUP($C315,'ROP100'!$B$6:$P$565,5,FALSE)</f>
        <v>0</v>
      </c>
      <c r="J315" s="63">
        <f t="shared" si="62"/>
        <v>6464</v>
      </c>
      <c r="K315" s="63">
        <f>VLOOKUP($C315,ROP200F!$C$6:$O$994,4,FALSE)</f>
        <v>2828</v>
      </c>
      <c r="L315" s="63">
        <f>VLOOKUP($C315,'ROP100'!$B$6:$P$565,6,FALSE)</f>
        <v>5000</v>
      </c>
      <c r="M315" s="63">
        <f t="shared" si="63"/>
        <v>8636</v>
      </c>
      <c r="N315" s="63">
        <f>VLOOKUP($C315,ROP200F!$C$6:$O$994,5,FALSE)</f>
        <v>0</v>
      </c>
      <c r="O315" s="63">
        <f>VLOOKUP($C315,'ROP100'!$B$6:$P$565,7,FALSE)</f>
        <v>0</v>
      </c>
      <c r="P315" s="63">
        <f t="shared" si="64"/>
        <v>8636</v>
      </c>
      <c r="Q315" s="63">
        <f>VLOOKUP($C315,ROP200F!$C$6:$O$994,6,FALSE)</f>
        <v>2828</v>
      </c>
      <c r="R315" s="63">
        <f>VLOOKUP($C315,'ROP100'!$B$6:$P$565,8,FALSE)</f>
        <v>0</v>
      </c>
      <c r="S315" s="63">
        <f t="shared" si="65"/>
        <v>5808</v>
      </c>
      <c r="T315" s="63">
        <f>VLOOKUP($C315,ROP200F!$C$6:$O$994,7,FALSE)</f>
        <v>0</v>
      </c>
      <c r="U315" s="63">
        <f>VLOOKUP($C315,'ROP100'!$B$6:$P$565,9,FALSE)</f>
        <v>0</v>
      </c>
      <c r="V315" s="63">
        <f t="shared" si="66"/>
        <v>5808</v>
      </c>
      <c r="W315" s="63">
        <f>VLOOKUP($C315,ROP200F!$C$6:$O$994,8,FALSE)</f>
        <v>1414</v>
      </c>
      <c r="X315" s="63">
        <f>VLOOKUP($C315,'ROP100'!$B$6:$P$565,10,FALSE)</f>
        <v>5000</v>
      </c>
      <c r="Y315" s="63">
        <f t="shared" si="67"/>
        <v>9394</v>
      </c>
      <c r="Z315" s="63">
        <f>VLOOKUP($C315,ROP200F!$C$6:$O$994,9,FALSE)</f>
        <v>2828</v>
      </c>
      <c r="AA315" s="63">
        <f>VLOOKUP($C315,'ROP100'!$B$6:$P$565,11,FALSE)</f>
        <v>0</v>
      </c>
      <c r="AB315" s="63">
        <f t="shared" si="68"/>
        <v>6566</v>
      </c>
      <c r="AC315" s="63">
        <f>VLOOKUP($C315,ROP200F!$C$6:$O$994,10,FALSE)</f>
        <v>0</v>
      </c>
      <c r="AD315" s="63">
        <f>VLOOKUP($C315,'ROP100'!$B$6:$P$565,12,FALSE)</f>
        <v>0</v>
      </c>
      <c r="AE315" s="63">
        <f t="shared" si="69"/>
        <v>6566</v>
      </c>
      <c r="AF315" s="63">
        <f>VLOOKUP($C315,ROP200F!$C$6:$O$994,11,FALSE)</f>
        <v>2828</v>
      </c>
      <c r="AG315" s="63">
        <f>VLOOKUP($C315,'ROP100'!$B$6:$P$565,13,FALSE)</f>
        <v>0</v>
      </c>
      <c r="AH315" s="63">
        <f t="shared" si="70"/>
        <v>3738</v>
      </c>
      <c r="AI315" s="63">
        <f>VLOOKUP($C315,ROP200F!$C$6:$O$994,12,FALSE)</f>
        <v>0</v>
      </c>
      <c r="AJ315" s="63">
        <f>VLOOKUP($C315,'ROP100'!$B$6:$P$565,14,FALSE)</f>
        <v>0</v>
      </c>
      <c r="AK315" s="63">
        <f t="shared" si="71"/>
        <v>3738</v>
      </c>
      <c r="AL315" s="63">
        <f>VLOOKUP($C315,ROP200F!$C$6:$O$994,13,FALSE)</f>
        <v>2828</v>
      </c>
      <c r="AM315" s="63">
        <f>VLOOKUP($C315,'ROP100'!$B$6:$P$565,15,FALSE)</f>
        <v>4000</v>
      </c>
      <c r="AN315" s="63">
        <f t="shared" si="72"/>
        <v>4910</v>
      </c>
      <c r="AO315" s="58">
        <f t="shared" si="73"/>
        <v>18382</v>
      </c>
      <c r="AP315" s="58">
        <f t="shared" si="74"/>
        <v>19000</v>
      </c>
    </row>
    <row r="316" spans="1:42" hidden="1" x14ac:dyDescent="0.35">
      <c r="A316" s="64">
        <f t="shared" si="75"/>
        <v>308</v>
      </c>
      <c r="B316" s="65" t="s">
        <v>371</v>
      </c>
      <c r="C316" s="65" t="s">
        <v>372</v>
      </c>
      <c r="D316" s="66">
        <f>VLOOKUP($C316,'End Stock 2024'!$B$7:$C$1030,2,FALSE)</f>
        <v>233</v>
      </c>
      <c r="E316" s="63">
        <f>VLOOKUP($C316,ROP200F!$C$6:$O$994,2,FALSE)</f>
        <v>0</v>
      </c>
      <c r="F316" s="63">
        <f>VLOOKUP($C316,'ROP100'!$B$6:$P$565,4,FALSE)</f>
        <v>0</v>
      </c>
      <c r="G316" s="63">
        <f t="shared" si="61"/>
        <v>233</v>
      </c>
      <c r="H316" s="63">
        <f>VLOOKUP($C316,ROP200F!$C$6:$O$994,3,FALSE)</f>
        <v>1414</v>
      </c>
      <c r="I316" s="63">
        <f>VLOOKUP($C316,'ROP100'!$B$6:$P$565,5,FALSE)</f>
        <v>8000</v>
      </c>
      <c r="J316" s="63">
        <f t="shared" si="62"/>
        <v>6819</v>
      </c>
      <c r="K316" s="63">
        <f>VLOOKUP($C316,ROP200F!$C$6:$O$994,4,FALSE)</f>
        <v>0</v>
      </c>
      <c r="L316" s="63">
        <f>VLOOKUP($C316,'ROP100'!$B$6:$P$565,6,FALSE)</f>
        <v>0</v>
      </c>
      <c r="M316" s="63">
        <f t="shared" si="63"/>
        <v>6819</v>
      </c>
      <c r="N316" s="63">
        <f>VLOOKUP($C316,ROP200F!$C$6:$O$994,5,FALSE)</f>
        <v>1414</v>
      </c>
      <c r="O316" s="63">
        <f>VLOOKUP($C316,'ROP100'!$B$6:$P$565,7,FALSE)</f>
        <v>0</v>
      </c>
      <c r="P316" s="63">
        <f t="shared" si="64"/>
        <v>5405</v>
      </c>
      <c r="Q316" s="63">
        <f>VLOOKUP($C316,ROP200F!$C$6:$O$994,6,FALSE)</f>
        <v>0</v>
      </c>
      <c r="R316" s="63">
        <f>VLOOKUP($C316,'ROP100'!$B$6:$P$565,8,FALSE)</f>
        <v>0</v>
      </c>
      <c r="S316" s="63">
        <f t="shared" si="65"/>
        <v>5405</v>
      </c>
      <c r="T316" s="63">
        <f>VLOOKUP($C316,ROP200F!$C$6:$O$994,7,FALSE)</f>
        <v>0</v>
      </c>
      <c r="U316" s="63">
        <f>VLOOKUP($C316,'ROP100'!$B$6:$P$565,9,FALSE)</f>
        <v>0</v>
      </c>
      <c r="V316" s="63">
        <f t="shared" si="66"/>
        <v>5405</v>
      </c>
      <c r="W316" s="63">
        <f>VLOOKUP($C316,ROP200F!$C$6:$O$994,8,FALSE)</f>
        <v>1414</v>
      </c>
      <c r="X316" s="63">
        <f>VLOOKUP($C316,'ROP100'!$B$6:$P$565,10,FALSE)</f>
        <v>0</v>
      </c>
      <c r="Y316" s="63">
        <f t="shared" si="67"/>
        <v>3991</v>
      </c>
      <c r="Z316" s="63">
        <f>VLOOKUP($C316,ROP200F!$C$6:$O$994,9,FALSE)</f>
        <v>0</v>
      </c>
      <c r="AA316" s="63">
        <f>VLOOKUP($C316,'ROP100'!$B$6:$P$565,11,FALSE)</f>
        <v>0</v>
      </c>
      <c r="AB316" s="63">
        <f t="shared" si="68"/>
        <v>3991</v>
      </c>
      <c r="AC316" s="63">
        <f>VLOOKUP($C316,ROP200F!$C$6:$O$994,10,FALSE)</f>
        <v>1414</v>
      </c>
      <c r="AD316" s="63">
        <f>VLOOKUP($C316,'ROP100'!$B$6:$P$565,12,FALSE)</f>
        <v>0</v>
      </c>
      <c r="AE316" s="63">
        <f t="shared" si="69"/>
        <v>2577</v>
      </c>
      <c r="AF316" s="63">
        <f>VLOOKUP($C316,ROP200F!$C$6:$O$994,11,FALSE)</f>
        <v>0</v>
      </c>
      <c r="AG316" s="63">
        <f>VLOOKUP($C316,'ROP100'!$B$6:$P$565,13,FALSE)</f>
        <v>0</v>
      </c>
      <c r="AH316" s="63">
        <f t="shared" si="70"/>
        <v>2577</v>
      </c>
      <c r="AI316" s="63">
        <f>VLOOKUP($C316,ROP200F!$C$6:$O$994,12,FALSE)</f>
        <v>1414</v>
      </c>
      <c r="AJ316" s="63">
        <f>VLOOKUP($C316,'ROP100'!$B$6:$P$565,14,FALSE)</f>
        <v>0</v>
      </c>
      <c r="AK316" s="63">
        <f t="shared" si="71"/>
        <v>1163</v>
      </c>
      <c r="AL316" s="63">
        <f>VLOOKUP($C316,ROP200F!$C$6:$O$994,13,FALSE)</f>
        <v>0</v>
      </c>
      <c r="AM316" s="63">
        <f>VLOOKUP($C316,'ROP100'!$B$6:$P$565,15,FALSE)</f>
        <v>0</v>
      </c>
      <c r="AN316" s="63">
        <f t="shared" si="72"/>
        <v>1163</v>
      </c>
      <c r="AO316" s="58">
        <f t="shared" si="73"/>
        <v>7070</v>
      </c>
      <c r="AP316" s="58">
        <f t="shared" si="74"/>
        <v>8000</v>
      </c>
    </row>
    <row r="317" spans="1:42" hidden="1" x14ac:dyDescent="0.35">
      <c r="A317" s="64">
        <f t="shared" si="75"/>
        <v>309</v>
      </c>
      <c r="B317" s="65" t="s">
        <v>1410</v>
      </c>
      <c r="C317" s="65" t="s">
        <v>1411</v>
      </c>
      <c r="D317" s="66">
        <f>VLOOKUP($C317,'End Stock 2024'!$B$7:$C$1030,2,FALSE)</f>
        <v>3000</v>
      </c>
      <c r="E317" s="63">
        <f>VLOOKUP($C317,ROP200F!$C$6:$O$994,2,FALSE)</f>
        <v>0</v>
      </c>
      <c r="F317" s="63">
        <f>VLOOKUP($C317,'ROP100'!$B$6:$P$565,4,FALSE)</f>
        <v>0</v>
      </c>
      <c r="G317" s="63">
        <f t="shared" si="61"/>
        <v>3000</v>
      </c>
      <c r="H317" s="63">
        <f>VLOOKUP($C317,ROP200F!$C$6:$O$994,3,FALSE)</f>
        <v>0</v>
      </c>
      <c r="I317" s="63">
        <f>VLOOKUP($C317,'ROP100'!$B$6:$P$565,5,FALSE)</f>
        <v>0</v>
      </c>
      <c r="J317" s="63">
        <f t="shared" si="62"/>
        <v>3000</v>
      </c>
      <c r="K317" s="63">
        <f>VLOOKUP($C317,ROP200F!$C$6:$O$994,4,FALSE)</f>
        <v>0</v>
      </c>
      <c r="L317" s="63">
        <f>VLOOKUP($C317,'ROP100'!$B$6:$P$565,6,FALSE)</f>
        <v>0</v>
      </c>
      <c r="M317" s="63">
        <f t="shared" si="63"/>
        <v>3000</v>
      </c>
      <c r="N317" s="63">
        <f>VLOOKUP($C317,ROP200F!$C$6:$O$994,5,FALSE)</f>
        <v>0</v>
      </c>
      <c r="O317" s="63">
        <f>VLOOKUP($C317,'ROP100'!$B$6:$P$565,7,FALSE)</f>
        <v>0</v>
      </c>
      <c r="P317" s="63">
        <f t="shared" si="64"/>
        <v>3000</v>
      </c>
      <c r="Q317" s="63">
        <f>VLOOKUP($C317,ROP200F!$C$6:$O$994,6,FALSE)</f>
        <v>137</v>
      </c>
      <c r="R317" s="63">
        <f>VLOOKUP($C317,'ROP100'!$B$6:$P$565,8,FALSE)</f>
        <v>1000</v>
      </c>
      <c r="S317" s="63">
        <f t="shared" si="65"/>
        <v>3863</v>
      </c>
      <c r="T317" s="63">
        <f>VLOOKUP($C317,ROP200F!$C$6:$O$994,7,FALSE)</f>
        <v>0</v>
      </c>
      <c r="U317" s="63">
        <f>VLOOKUP($C317,'ROP100'!$B$6:$P$565,9,FALSE)</f>
        <v>0</v>
      </c>
      <c r="V317" s="63">
        <f t="shared" si="66"/>
        <v>3863</v>
      </c>
      <c r="W317" s="63">
        <f>VLOOKUP($C317,ROP200F!$C$6:$O$994,8,FALSE)</f>
        <v>0</v>
      </c>
      <c r="X317" s="63">
        <f>VLOOKUP($C317,'ROP100'!$B$6:$P$565,10,FALSE)</f>
        <v>0</v>
      </c>
      <c r="Y317" s="63">
        <f t="shared" si="67"/>
        <v>3863</v>
      </c>
      <c r="Z317" s="63">
        <f>VLOOKUP($C317,ROP200F!$C$6:$O$994,9,FALSE)</f>
        <v>0</v>
      </c>
      <c r="AA317" s="63">
        <f>VLOOKUP($C317,'ROP100'!$B$6:$P$565,11,FALSE)</f>
        <v>0</v>
      </c>
      <c r="AB317" s="63">
        <f t="shared" si="68"/>
        <v>3863</v>
      </c>
      <c r="AC317" s="63">
        <f>VLOOKUP($C317,ROP200F!$C$6:$O$994,10,FALSE)</f>
        <v>137</v>
      </c>
      <c r="AD317" s="63">
        <f>VLOOKUP($C317,'ROP100'!$B$6:$P$565,12,FALSE)</f>
        <v>0</v>
      </c>
      <c r="AE317" s="63">
        <f t="shared" si="69"/>
        <v>3726</v>
      </c>
      <c r="AF317" s="63">
        <f>VLOOKUP($C317,ROP200F!$C$6:$O$994,11,FALSE)</f>
        <v>0</v>
      </c>
      <c r="AG317" s="63">
        <f>VLOOKUP($C317,'ROP100'!$B$6:$P$565,13,FALSE)</f>
        <v>0</v>
      </c>
      <c r="AH317" s="63">
        <f t="shared" si="70"/>
        <v>3726</v>
      </c>
      <c r="AI317" s="63">
        <f>VLOOKUP($C317,ROP200F!$C$6:$O$994,12,FALSE)</f>
        <v>0</v>
      </c>
      <c r="AJ317" s="63">
        <f>VLOOKUP($C317,'ROP100'!$B$6:$P$565,14,FALSE)</f>
        <v>0</v>
      </c>
      <c r="AK317" s="63">
        <f t="shared" si="71"/>
        <v>3726</v>
      </c>
      <c r="AL317" s="63">
        <f>VLOOKUP($C317,ROP200F!$C$6:$O$994,13,FALSE)</f>
        <v>137</v>
      </c>
      <c r="AM317" s="63">
        <f>VLOOKUP($C317,'ROP100'!$B$6:$P$565,15,FALSE)</f>
        <v>0</v>
      </c>
      <c r="AN317" s="63">
        <f t="shared" si="72"/>
        <v>3589</v>
      </c>
      <c r="AO317" s="58">
        <f t="shared" si="73"/>
        <v>411</v>
      </c>
      <c r="AP317" s="58">
        <f t="shared" si="74"/>
        <v>1000</v>
      </c>
    </row>
    <row r="318" spans="1:42" hidden="1" x14ac:dyDescent="0.35">
      <c r="A318" s="64">
        <f t="shared" si="75"/>
        <v>310</v>
      </c>
      <c r="B318" s="65" t="s">
        <v>373</v>
      </c>
      <c r="C318" s="65" t="s">
        <v>374</v>
      </c>
      <c r="D318" s="66">
        <f>VLOOKUP($C318,'End Stock 2024'!$B$7:$C$1030,2,FALSE)</f>
        <v>560</v>
      </c>
      <c r="E318" s="63">
        <f>VLOOKUP($C318,ROP200F!$C$6:$O$994,2,FALSE)</f>
        <v>0</v>
      </c>
      <c r="F318" s="63">
        <f>VLOOKUP($C318,'ROP100'!$B$6:$P$565,4,FALSE)</f>
        <v>0</v>
      </c>
      <c r="G318" s="63">
        <f t="shared" si="61"/>
        <v>560</v>
      </c>
      <c r="H318" s="63">
        <f>VLOOKUP($C318,ROP200F!$C$6:$O$994,3,FALSE)</f>
        <v>261</v>
      </c>
      <c r="I318" s="63">
        <f>VLOOKUP($C318,'ROP100'!$B$6:$P$565,5,FALSE)</f>
        <v>5000</v>
      </c>
      <c r="J318" s="63">
        <f t="shared" si="62"/>
        <v>5299</v>
      </c>
      <c r="K318" s="63">
        <f>VLOOKUP($C318,ROP200F!$C$6:$O$994,4,FALSE)</f>
        <v>0</v>
      </c>
      <c r="L318" s="63">
        <f>VLOOKUP($C318,'ROP100'!$B$6:$P$565,6,FALSE)</f>
        <v>0</v>
      </c>
      <c r="M318" s="63">
        <f t="shared" si="63"/>
        <v>5299</v>
      </c>
      <c r="N318" s="63">
        <f>VLOOKUP($C318,ROP200F!$C$6:$O$994,5,FALSE)</f>
        <v>0</v>
      </c>
      <c r="O318" s="63">
        <f>VLOOKUP($C318,'ROP100'!$B$6:$P$565,7,FALSE)</f>
        <v>0</v>
      </c>
      <c r="P318" s="63">
        <f t="shared" si="64"/>
        <v>5299</v>
      </c>
      <c r="Q318" s="63">
        <f>VLOOKUP($C318,ROP200F!$C$6:$O$994,6,FALSE)</f>
        <v>0</v>
      </c>
      <c r="R318" s="63">
        <f>VLOOKUP($C318,'ROP100'!$B$6:$P$565,8,FALSE)</f>
        <v>0</v>
      </c>
      <c r="S318" s="63">
        <f t="shared" si="65"/>
        <v>5299</v>
      </c>
      <c r="T318" s="63">
        <f>VLOOKUP($C318,ROP200F!$C$6:$O$994,7,FALSE)</f>
        <v>0</v>
      </c>
      <c r="U318" s="63">
        <f>VLOOKUP($C318,'ROP100'!$B$6:$P$565,9,FALSE)</f>
        <v>0</v>
      </c>
      <c r="V318" s="63">
        <f t="shared" si="66"/>
        <v>5299</v>
      </c>
      <c r="W318" s="63">
        <f>VLOOKUP($C318,ROP200F!$C$6:$O$994,8,FALSE)</f>
        <v>0</v>
      </c>
      <c r="X318" s="63">
        <f>VLOOKUP($C318,'ROP100'!$B$6:$P$565,10,FALSE)</f>
        <v>0</v>
      </c>
      <c r="Y318" s="63">
        <f t="shared" si="67"/>
        <v>5299</v>
      </c>
      <c r="Z318" s="63">
        <f>VLOOKUP($C318,ROP200F!$C$6:$O$994,9,FALSE)</f>
        <v>261</v>
      </c>
      <c r="AA318" s="63">
        <f>VLOOKUP($C318,'ROP100'!$B$6:$P$565,11,FALSE)</f>
        <v>0</v>
      </c>
      <c r="AB318" s="63">
        <f t="shared" si="68"/>
        <v>5038</v>
      </c>
      <c r="AC318" s="63">
        <f>VLOOKUP($C318,ROP200F!$C$6:$O$994,10,FALSE)</f>
        <v>0</v>
      </c>
      <c r="AD318" s="63">
        <f>VLOOKUP($C318,'ROP100'!$B$6:$P$565,12,FALSE)</f>
        <v>0</v>
      </c>
      <c r="AE318" s="63">
        <f t="shared" si="69"/>
        <v>5038</v>
      </c>
      <c r="AF318" s="63">
        <f>VLOOKUP($C318,ROP200F!$C$6:$O$994,11,FALSE)</f>
        <v>0</v>
      </c>
      <c r="AG318" s="63">
        <f>VLOOKUP($C318,'ROP100'!$B$6:$P$565,13,FALSE)</f>
        <v>0</v>
      </c>
      <c r="AH318" s="63">
        <f t="shared" si="70"/>
        <v>5038</v>
      </c>
      <c r="AI318" s="63">
        <f>VLOOKUP($C318,ROP200F!$C$6:$O$994,12,FALSE)</f>
        <v>0</v>
      </c>
      <c r="AJ318" s="63">
        <f>VLOOKUP($C318,'ROP100'!$B$6:$P$565,14,FALSE)</f>
        <v>0</v>
      </c>
      <c r="AK318" s="63">
        <f t="shared" si="71"/>
        <v>5038</v>
      </c>
      <c r="AL318" s="63">
        <f>VLOOKUP($C318,ROP200F!$C$6:$O$994,13,FALSE)</f>
        <v>0</v>
      </c>
      <c r="AM318" s="63">
        <f>VLOOKUP($C318,'ROP100'!$B$6:$P$565,15,FALSE)</f>
        <v>0</v>
      </c>
      <c r="AN318" s="63">
        <f t="shared" si="72"/>
        <v>5038</v>
      </c>
      <c r="AO318" s="58">
        <f t="shared" si="73"/>
        <v>522</v>
      </c>
      <c r="AP318" s="58">
        <f t="shared" si="74"/>
        <v>5000</v>
      </c>
    </row>
    <row r="319" spans="1:42" hidden="1" x14ac:dyDescent="0.35">
      <c r="A319" s="64">
        <f t="shared" si="75"/>
        <v>311</v>
      </c>
      <c r="B319" s="65" t="s">
        <v>375</v>
      </c>
      <c r="C319" s="65" t="s">
        <v>376</v>
      </c>
      <c r="D319" s="66">
        <f>VLOOKUP($C319,'End Stock 2024'!$B$7:$C$1030,2,FALSE)</f>
        <v>2959</v>
      </c>
      <c r="E319" s="63">
        <f>VLOOKUP($C319,ROP200F!$C$6:$O$994,2,FALSE)</f>
        <v>1340</v>
      </c>
      <c r="F319" s="63">
        <f>VLOOKUP($C319,'ROP100'!$B$6:$P$565,4,FALSE)</f>
        <v>5000</v>
      </c>
      <c r="G319" s="63">
        <f t="shared" si="61"/>
        <v>6619</v>
      </c>
      <c r="H319" s="63">
        <f>VLOOKUP($C319,ROP200F!$C$6:$O$994,3,FALSE)</f>
        <v>1340</v>
      </c>
      <c r="I319" s="63">
        <f>VLOOKUP($C319,'ROP100'!$B$6:$P$565,5,FALSE)</f>
        <v>0</v>
      </c>
      <c r="J319" s="63">
        <f t="shared" si="62"/>
        <v>5279</v>
      </c>
      <c r="K319" s="63">
        <f>VLOOKUP($C319,ROP200F!$C$6:$O$994,4,FALSE)</f>
        <v>0</v>
      </c>
      <c r="L319" s="63">
        <f>VLOOKUP($C319,'ROP100'!$B$6:$P$565,6,FALSE)</f>
        <v>0</v>
      </c>
      <c r="M319" s="63">
        <f t="shared" si="63"/>
        <v>5279</v>
      </c>
      <c r="N319" s="63">
        <f>VLOOKUP($C319,ROP200F!$C$6:$O$994,5,FALSE)</f>
        <v>2680</v>
      </c>
      <c r="O319" s="63">
        <f>VLOOKUP($C319,'ROP100'!$B$6:$P$565,7,FALSE)</f>
        <v>0</v>
      </c>
      <c r="P319" s="63">
        <f t="shared" si="64"/>
        <v>2599</v>
      </c>
      <c r="Q319" s="63">
        <f>VLOOKUP($C319,ROP200F!$C$6:$O$994,6,FALSE)</f>
        <v>0</v>
      </c>
      <c r="R319" s="63">
        <f>VLOOKUP($C319,'ROP100'!$B$6:$P$565,8,FALSE)</f>
        <v>0</v>
      </c>
      <c r="S319" s="63">
        <f t="shared" si="65"/>
        <v>2599</v>
      </c>
      <c r="T319" s="63">
        <f>VLOOKUP($C319,ROP200F!$C$6:$O$994,7,FALSE)</f>
        <v>1340</v>
      </c>
      <c r="U319" s="63">
        <f>VLOOKUP($C319,'ROP100'!$B$6:$P$565,9,FALSE)</f>
        <v>9000</v>
      </c>
      <c r="V319" s="63">
        <f t="shared" si="66"/>
        <v>10259</v>
      </c>
      <c r="W319" s="63">
        <f>VLOOKUP($C319,ROP200F!$C$6:$O$994,8,FALSE)</f>
        <v>1340</v>
      </c>
      <c r="X319" s="63">
        <f>VLOOKUP($C319,'ROP100'!$B$6:$P$565,10,FALSE)</f>
        <v>0</v>
      </c>
      <c r="Y319" s="63">
        <f t="shared" si="67"/>
        <v>8919</v>
      </c>
      <c r="Z319" s="63">
        <f>VLOOKUP($C319,ROP200F!$C$6:$O$994,9,FALSE)</f>
        <v>2680</v>
      </c>
      <c r="AA319" s="63">
        <f>VLOOKUP($C319,'ROP100'!$B$6:$P$565,11,FALSE)</f>
        <v>0</v>
      </c>
      <c r="AB319" s="63">
        <f t="shared" si="68"/>
        <v>6239</v>
      </c>
      <c r="AC319" s="63">
        <f>VLOOKUP($C319,ROP200F!$C$6:$O$994,10,FALSE)</f>
        <v>0</v>
      </c>
      <c r="AD319" s="63">
        <f>VLOOKUP($C319,'ROP100'!$B$6:$P$565,12,FALSE)</f>
        <v>0</v>
      </c>
      <c r="AE319" s="63">
        <f t="shared" si="69"/>
        <v>6239</v>
      </c>
      <c r="AF319" s="63">
        <f>VLOOKUP($C319,ROP200F!$C$6:$O$994,11,FALSE)</f>
        <v>0</v>
      </c>
      <c r="AG319" s="63">
        <f>VLOOKUP($C319,'ROP100'!$B$6:$P$565,13,FALSE)</f>
        <v>0</v>
      </c>
      <c r="AH319" s="63">
        <f t="shared" si="70"/>
        <v>6239</v>
      </c>
      <c r="AI319" s="63">
        <f>VLOOKUP($C319,ROP200F!$C$6:$O$994,12,FALSE)</f>
        <v>2680</v>
      </c>
      <c r="AJ319" s="63">
        <f>VLOOKUP($C319,'ROP100'!$B$6:$P$565,14,FALSE)</f>
        <v>0</v>
      </c>
      <c r="AK319" s="63">
        <f t="shared" si="71"/>
        <v>3559</v>
      </c>
      <c r="AL319" s="63">
        <f>VLOOKUP($C319,ROP200F!$C$6:$O$994,13,FALSE)</f>
        <v>0</v>
      </c>
      <c r="AM319" s="63">
        <f>VLOOKUP($C319,'ROP100'!$B$6:$P$565,15,FALSE)</f>
        <v>0</v>
      </c>
      <c r="AN319" s="63">
        <f t="shared" si="72"/>
        <v>3559</v>
      </c>
      <c r="AO319" s="58">
        <f t="shared" si="73"/>
        <v>13400</v>
      </c>
      <c r="AP319" s="58">
        <f t="shared" si="74"/>
        <v>14000</v>
      </c>
    </row>
    <row r="320" spans="1:42" hidden="1" x14ac:dyDescent="0.35">
      <c r="A320" s="64">
        <f t="shared" si="75"/>
        <v>312</v>
      </c>
      <c r="B320" s="65" t="s">
        <v>377</v>
      </c>
      <c r="C320" s="65" t="s">
        <v>378</v>
      </c>
      <c r="D320" s="66">
        <f>VLOOKUP($C320,'End Stock 2024'!$B$7:$C$1030,2,FALSE)</f>
        <v>3692</v>
      </c>
      <c r="E320" s="63">
        <f>VLOOKUP($C320,ROP200F!$C$6:$O$994,2,FALSE)</f>
        <v>0</v>
      </c>
      <c r="F320" s="63">
        <f>VLOOKUP($C320,'ROP100'!$B$6:$P$565,4,FALSE)</f>
        <v>0</v>
      </c>
      <c r="G320" s="63">
        <f t="shared" si="61"/>
        <v>3692</v>
      </c>
      <c r="H320" s="63">
        <f>VLOOKUP($C320,ROP200F!$C$6:$O$994,3,FALSE)</f>
        <v>0</v>
      </c>
      <c r="I320" s="63">
        <f>VLOOKUP($C320,'ROP100'!$B$6:$P$565,5,FALSE)</f>
        <v>0</v>
      </c>
      <c r="J320" s="63">
        <f t="shared" si="62"/>
        <v>3692</v>
      </c>
      <c r="K320" s="63">
        <f>VLOOKUP($C320,ROP200F!$C$6:$O$994,4,FALSE)</f>
        <v>0</v>
      </c>
      <c r="L320" s="63">
        <f>VLOOKUP($C320,'ROP100'!$B$6:$P$565,6,FALSE)</f>
        <v>0</v>
      </c>
      <c r="M320" s="63">
        <f t="shared" si="63"/>
        <v>3692</v>
      </c>
      <c r="N320" s="63">
        <f>VLOOKUP($C320,ROP200F!$C$6:$O$994,5,FALSE)</f>
        <v>0</v>
      </c>
      <c r="O320" s="63">
        <f>VLOOKUP($C320,'ROP100'!$B$6:$P$565,7,FALSE)</f>
        <v>0</v>
      </c>
      <c r="P320" s="63">
        <f t="shared" si="64"/>
        <v>3692</v>
      </c>
      <c r="Q320" s="63">
        <f>VLOOKUP($C320,ROP200F!$C$6:$O$994,6,FALSE)</f>
        <v>0</v>
      </c>
      <c r="R320" s="63">
        <f>VLOOKUP($C320,'ROP100'!$B$6:$P$565,8,FALSE)</f>
        <v>0</v>
      </c>
      <c r="S320" s="63">
        <f t="shared" si="65"/>
        <v>3692</v>
      </c>
      <c r="T320" s="63">
        <f>VLOOKUP($C320,ROP200F!$C$6:$O$994,7,FALSE)</f>
        <v>0</v>
      </c>
      <c r="U320" s="63">
        <f>VLOOKUP($C320,'ROP100'!$B$6:$P$565,9,FALSE)</f>
        <v>0</v>
      </c>
      <c r="V320" s="63">
        <f t="shared" si="66"/>
        <v>3692</v>
      </c>
      <c r="W320" s="63">
        <f>VLOOKUP($C320,ROP200F!$C$6:$O$994,8,FALSE)</f>
        <v>1346</v>
      </c>
      <c r="X320" s="63">
        <f>VLOOKUP($C320,'ROP100'!$B$6:$P$565,10,FALSE)</f>
        <v>5000</v>
      </c>
      <c r="Y320" s="63">
        <f t="shared" si="67"/>
        <v>7346</v>
      </c>
      <c r="Z320" s="63">
        <f>VLOOKUP($C320,ROP200F!$C$6:$O$994,9,FALSE)</f>
        <v>0</v>
      </c>
      <c r="AA320" s="63">
        <f>VLOOKUP($C320,'ROP100'!$B$6:$P$565,11,FALSE)</f>
        <v>0</v>
      </c>
      <c r="AB320" s="63">
        <f t="shared" si="68"/>
        <v>7346</v>
      </c>
      <c r="AC320" s="63">
        <f>VLOOKUP($C320,ROP200F!$C$6:$O$994,10,FALSE)</f>
        <v>0</v>
      </c>
      <c r="AD320" s="63">
        <f>VLOOKUP($C320,'ROP100'!$B$6:$P$565,12,FALSE)</f>
        <v>0</v>
      </c>
      <c r="AE320" s="63">
        <f t="shared" si="69"/>
        <v>7346</v>
      </c>
      <c r="AF320" s="63">
        <f>VLOOKUP($C320,ROP200F!$C$6:$O$994,11,FALSE)</f>
        <v>0</v>
      </c>
      <c r="AG320" s="63">
        <f>VLOOKUP($C320,'ROP100'!$B$6:$P$565,13,FALSE)</f>
        <v>0</v>
      </c>
      <c r="AH320" s="63">
        <f t="shared" si="70"/>
        <v>7346</v>
      </c>
      <c r="AI320" s="63">
        <f>VLOOKUP($C320,ROP200F!$C$6:$O$994,12,FALSE)</f>
        <v>0</v>
      </c>
      <c r="AJ320" s="63">
        <f>VLOOKUP($C320,'ROP100'!$B$6:$P$565,14,FALSE)</f>
        <v>0</v>
      </c>
      <c r="AK320" s="63">
        <f t="shared" si="71"/>
        <v>7346</v>
      </c>
      <c r="AL320" s="63">
        <f>VLOOKUP($C320,ROP200F!$C$6:$O$994,13,FALSE)</f>
        <v>0</v>
      </c>
      <c r="AM320" s="63">
        <f>VLOOKUP($C320,'ROP100'!$B$6:$P$565,15,FALSE)</f>
        <v>0</v>
      </c>
      <c r="AN320" s="63">
        <f t="shared" si="72"/>
        <v>7346</v>
      </c>
      <c r="AO320" s="58">
        <f t="shared" si="73"/>
        <v>1346</v>
      </c>
      <c r="AP320" s="58">
        <f t="shared" si="74"/>
        <v>5000</v>
      </c>
    </row>
    <row r="321" spans="1:42" hidden="1" x14ac:dyDescent="0.35">
      <c r="A321" s="64">
        <f t="shared" si="75"/>
        <v>313</v>
      </c>
      <c r="B321" s="65" t="s">
        <v>1412</v>
      </c>
      <c r="C321" s="65" t="s">
        <v>1413</v>
      </c>
      <c r="D321" s="66">
        <f>VLOOKUP($C321,'End Stock 2024'!$B$7:$C$1030,2,FALSE)</f>
        <v>0</v>
      </c>
      <c r="E321" s="63">
        <f>VLOOKUP($C321,ROP200F!$C$6:$O$994,2,FALSE)</f>
        <v>0</v>
      </c>
      <c r="F321" s="63">
        <f>VLOOKUP($C321,'ROP100'!$B$6:$P$565,4,FALSE)</f>
        <v>0</v>
      </c>
      <c r="G321" s="63">
        <f t="shared" si="61"/>
        <v>0</v>
      </c>
      <c r="H321" s="63">
        <f>VLOOKUP($C321,ROP200F!$C$6:$O$994,3,FALSE)</f>
        <v>0</v>
      </c>
      <c r="I321" s="63">
        <f>VLOOKUP($C321,'ROP100'!$B$6:$P$565,5,FALSE)</f>
        <v>0</v>
      </c>
      <c r="J321" s="63">
        <f t="shared" si="62"/>
        <v>0</v>
      </c>
      <c r="K321" s="63">
        <f>VLOOKUP($C321,ROP200F!$C$6:$O$994,4,FALSE)</f>
        <v>0</v>
      </c>
      <c r="L321" s="63">
        <f>VLOOKUP($C321,'ROP100'!$B$6:$P$565,6,FALSE)</f>
        <v>0</v>
      </c>
      <c r="M321" s="63">
        <f t="shared" si="63"/>
        <v>0</v>
      </c>
      <c r="N321" s="63">
        <f>VLOOKUP($C321,ROP200F!$C$6:$O$994,5,FALSE)</f>
        <v>0</v>
      </c>
      <c r="O321" s="63">
        <f>VLOOKUP($C321,'ROP100'!$B$6:$P$565,7,FALSE)</f>
        <v>0</v>
      </c>
      <c r="P321" s="63">
        <f t="shared" si="64"/>
        <v>0</v>
      </c>
      <c r="Q321" s="63">
        <f>VLOOKUP($C321,ROP200F!$C$6:$O$994,6,FALSE)</f>
        <v>0</v>
      </c>
      <c r="R321" s="63">
        <f>VLOOKUP($C321,'ROP100'!$B$6:$P$565,8,FALSE)</f>
        <v>0</v>
      </c>
      <c r="S321" s="63">
        <f t="shared" si="65"/>
        <v>0</v>
      </c>
      <c r="T321" s="63">
        <f>VLOOKUP($C321,ROP200F!$C$6:$O$994,7,FALSE)</f>
        <v>0</v>
      </c>
      <c r="U321" s="63">
        <f>VLOOKUP($C321,'ROP100'!$B$6:$P$565,9,FALSE)</f>
        <v>0</v>
      </c>
      <c r="V321" s="63">
        <f t="shared" si="66"/>
        <v>0</v>
      </c>
      <c r="W321" s="63">
        <f>VLOOKUP($C321,ROP200F!$C$6:$O$994,8,FALSE)</f>
        <v>1346</v>
      </c>
      <c r="X321" s="63">
        <f>VLOOKUP($C321,'ROP100'!$B$6:$P$565,10,FALSE)</f>
        <v>5000</v>
      </c>
      <c r="Y321" s="63">
        <f t="shared" si="67"/>
        <v>3654</v>
      </c>
      <c r="Z321" s="63">
        <f>VLOOKUP($C321,ROP200F!$C$6:$O$994,9,FALSE)</f>
        <v>0</v>
      </c>
      <c r="AA321" s="63">
        <f>VLOOKUP($C321,'ROP100'!$B$6:$P$565,11,FALSE)</f>
        <v>0</v>
      </c>
      <c r="AB321" s="63">
        <f t="shared" si="68"/>
        <v>3654</v>
      </c>
      <c r="AC321" s="63">
        <f>VLOOKUP($C321,ROP200F!$C$6:$O$994,10,FALSE)</f>
        <v>0</v>
      </c>
      <c r="AD321" s="63">
        <f>VLOOKUP($C321,'ROP100'!$B$6:$P$565,12,FALSE)</f>
        <v>0</v>
      </c>
      <c r="AE321" s="63">
        <f t="shared" si="69"/>
        <v>3654</v>
      </c>
      <c r="AF321" s="63">
        <f>VLOOKUP($C321,ROP200F!$C$6:$O$994,11,FALSE)</f>
        <v>0</v>
      </c>
      <c r="AG321" s="63">
        <f>VLOOKUP($C321,'ROP100'!$B$6:$P$565,13,FALSE)</f>
        <v>0</v>
      </c>
      <c r="AH321" s="63">
        <f t="shared" si="70"/>
        <v>3654</v>
      </c>
      <c r="AI321" s="63">
        <f>VLOOKUP($C321,ROP200F!$C$6:$O$994,12,FALSE)</f>
        <v>0</v>
      </c>
      <c r="AJ321" s="63">
        <f>VLOOKUP($C321,'ROP100'!$B$6:$P$565,14,FALSE)</f>
        <v>0</v>
      </c>
      <c r="AK321" s="63">
        <f t="shared" si="71"/>
        <v>3654</v>
      </c>
      <c r="AL321" s="63">
        <f>VLOOKUP($C321,ROP200F!$C$6:$O$994,13,FALSE)</f>
        <v>0</v>
      </c>
      <c r="AM321" s="63">
        <f>VLOOKUP($C321,'ROP100'!$B$6:$P$565,15,FALSE)</f>
        <v>0</v>
      </c>
      <c r="AN321" s="63">
        <f t="shared" si="72"/>
        <v>3654</v>
      </c>
      <c r="AO321" s="58">
        <f t="shared" si="73"/>
        <v>1346</v>
      </c>
      <c r="AP321" s="58">
        <f t="shared" si="74"/>
        <v>5000</v>
      </c>
    </row>
    <row r="322" spans="1:42" hidden="1" x14ac:dyDescent="0.35">
      <c r="A322" s="64">
        <f t="shared" si="75"/>
        <v>314</v>
      </c>
      <c r="B322" s="65" t="s">
        <v>379</v>
      </c>
      <c r="C322" s="65" t="s">
        <v>380</v>
      </c>
      <c r="D322" s="66">
        <f>VLOOKUP($C322,'End Stock 2024'!$B$7:$C$1030,2,FALSE)</f>
        <v>7141</v>
      </c>
      <c r="E322" s="63">
        <f>VLOOKUP($C322,ROP200F!$C$6:$O$994,2,FALSE)</f>
        <v>0</v>
      </c>
      <c r="F322" s="63">
        <f>VLOOKUP($C322,'ROP100'!$B$6:$P$565,4,FALSE)</f>
        <v>0</v>
      </c>
      <c r="G322" s="63">
        <f t="shared" si="61"/>
        <v>7141</v>
      </c>
      <c r="H322" s="63">
        <f>VLOOKUP($C322,ROP200F!$C$6:$O$994,3,FALSE)</f>
        <v>0</v>
      </c>
      <c r="I322" s="63">
        <f>VLOOKUP($C322,'ROP100'!$B$6:$P$565,5,FALSE)</f>
        <v>0</v>
      </c>
      <c r="J322" s="63">
        <f t="shared" si="62"/>
        <v>7141</v>
      </c>
      <c r="K322" s="63">
        <f>VLOOKUP($C322,ROP200F!$C$6:$O$994,4,FALSE)</f>
        <v>3410</v>
      </c>
      <c r="L322" s="63">
        <f>VLOOKUP($C322,'ROP100'!$B$6:$P$565,6,FALSE)</f>
        <v>8000</v>
      </c>
      <c r="M322" s="63">
        <f t="shared" si="63"/>
        <v>11731</v>
      </c>
      <c r="N322" s="63">
        <f>VLOOKUP($C322,ROP200F!$C$6:$O$994,5,FALSE)</f>
        <v>0</v>
      </c>
      <c r="O322" s="63">
        <f>VLOOKUP($C322,'ROP100'!$B$6:$P$565,7,FALSE)</f>
        <v>0</v>
      </c>
      <c r="P322" s="63">
        <f t="shared" si="64"/>
        <v>11731</v>
      </c>
      <c r="Q322" s="63">
        <f>VLOOKUP($C322,ROP200F!$C$6:$O$994,6,FALSE)</f>
        <v>0</v>
      </c>
      <c r="R322" s="63">
        <f>VLOOKUP($C322,'ROP100'!$B$6:$P$565,8,FALSE)</f>
        <v>0</v>
      </c>
      <c r="S322" s="63">
        <f t="shared" si="65"/>
        <v>11731</v>
      </c>
      <c r="T322" s="63">
        <f>VLOOKUP($C322,ROP200F!$C$6:$O$994,7,FALSE)</f>
        <v>3898</v>
      </c>
      <c r="U322" s="63">
        <f>VLOOKUP($C322,'ROP100'!$B$6:$P$565,9,FALSE)</f>
        <v>0</v>
      </c>
      <c r="V322" s="63">
        <f t="shared" si="66"/>
        <v>7833</v>
      </c>
      <c r="W322" s="63">
        <f>VLOOKUP($C322,ROP200F!$C$6:$O$994,8,FALSE)</f>
        <v>0</v>
      </c>
      <c r="X322" s="63">
        <f>VLOOKUP($C322,'ROP100'!$B$6:$P$565,10,FALSE)</f>
        <v>0</v>
      </c>
      <c r="Y322" s="63">
        <f t="shared" si="67"/>
        <v>7833</v>
      </c>
      <c r="Z322" s="63">
        <f>VLOOKUP($C322,ROP200F!$C$6:$O$994,9,FALSE)</f>
        <v>0</v>
      </c>
      <c r="AA322" s="63">
        <f>VLOOKUP($C322,'ROP100'!$B$6:$P$565,11,FALSE)</f>
        <v>0</v>
      </c>
      <c r="AB322" s="63">
        <f t="shared" si="68"/>
        <v>7833</v>
      </c>
      <c r="AC322" s="63">
        <f>VLOOKUP($C322,ROP200F!$C$6:$O$994,10,FALSE)</f>
        <v>0</v>
      </c>
      <c r="AD322" s="63">
        <f>VLOOKUP($C322,'ROP100'!$B$6:$P$565,12,FALSE)</f>
        <v>0</v>
      </c>
      <c r="AE322" s="63">
        <f t="shared" si="69"/>
        <v>7833</v>
      </c>
      <c r="AF322" s="63">
        <f>VLOOKUP($C322,ROP200F!$C$6:$O$994,11,FALSE)</f>
        <v>0</v>
      </c>
      <c r="AG322" s="63">
        <f>VLOOKUP($C322,'ROP100'!$B$6:$P$565,13,FALSE)</f>
        <v>0</v>
      </c>
      <c r="AH322" s="63">
        <f t="shared" si="70"/>
        <v>7833</v>
      </c>
      <c r="AI322" s="63">
        <f>VLOOKUP($C322,ROP200F!$C$6:$O$994,12,FALSE)</f>
        <v>0</v>
      </c>
      <c r="AJ322" s="63">
        <f>VLOOKUP($C322,'ROP100'!$B$6:$P$565,14,FALSE)</f>
        <v>0</v>
      </c>
      <c r="AK322" s="63">
        <f t="shared" si="71"/>
        <v>7833</v>
      </c>
      <c r="AL322" s="63">
        <f>VLOOKUP($C322,ROP200F!$C$6:$O$994,13,FALSE)</f>
        <v>0</v>
      </c>
      <c r="AM322" s="63">
        <f>VLOOKUP($C322,'ROP100'!$B$6:$P$565,15,FALSE)</f>
        <v>0</v>
      </c>
      <c r="AN322" s="63">
        <f t="shared" si="72"/>
        <v>7833</v>
      </c>
      <c r="AO322" s="58">
        <f t="shared" si="73"/>
        <v>7308</v>
      </c>
      <c r="AP322" s="58">
        <f t="shared" si="74"/>
        <v>8000</v>
      </c>
    </row>
    <row r="323" spans="1:42" hidden="1" x14ac:dyDescent="0.35">
      <c r="A323" s="64">
        <f t="shared" si="75"/>
        <v>315</v>
      </c>
      <c r="B323" s="65" t="s">
        <v>381</v>
      </c>
      <c r="C323" s="65" t="s">
        <v>382</v>
      </c>
      <c r="D323" s="66">
        <f>VLOOKUP($C323,'End Stock 2024'!$B$7:$C$1030,2,FALSE)</f>
        <v>0</v>
      </c>
      <c r="E323" s="63">
        <f>VLOOKUP($C323,ROP200F!$C$6:$O$994,2,FALSE)</f>
        <v>0</v>
      </c>
      <c r="F323" s="63">
        <f>VLOOKUP($C323,'ROP100'!$B$6:$P$565,4,FALSE)</f>
        <v>0</v>
      </c>
      <c r="G323" s="63">
        <f t="shared" si="61"/>
        <v>0</v>
      </c>
      <c r="H323" s="63">
        <f>VLOOKUP($C323,ROP200F!$C$6:$O$994,3,FALSE)</f>
        <v>3582</v>
      </c>
      <c r="I323" s="63">
        <f>VLOOKUP($C323,'ROP100'!$B$6:$P$565,5,FALSE)</f>
        <v>6000</v>
      </c>
      <c r="J323" s="63">
        <f t="shared" si="62"/>
        <v>2418</v>
      </c>
      <c r="K323" s="63">
        <f>VLOOKUP($C323,ROP200F!$C$6:$O$994,4,FALSE)</f>
        <v>0</v>
      </c>
      <c r="L323" s="63">
        <f>VLOOKUP($C323,'ROP100'!$B$6:$P$565,6,FALSE)</f>
        <v>0</v>
      </c>
      <c r="M323" s="63">
        <f t="shared" si="63"/>
        <v>2418</v>
      </c>
      <c r="N323" s="63">
        <f>VLOOKUP($C323,ROP200F!$C$6:$O$994,5,FALSE)</f>
        <v>4094</v>
      </c>
      <c r="O323" s="63">
        <f>VLOOKUP($C323,'ROP100'!$B$6:$P$565,7,FALSE)</f>
        <v>6000</v>
      </c>
      <c r="P323" s="63">
        <f t="shared" si="64"/>
        <v>4324</v>
      </c>
      <c r="Q323" s="63">
        <f>VLOOKUP($C323,ROP200F!$C$6:$O$994,6,FALSE)</f>
        <v>0</v>
      </c>
      <c r="R323" s="63">
        <f>VLOOKUP($C323,'ROP100'!$B$6:$P$565,8,FALSE)</f>
        <v>0</v>
      </c>
      <c r="S323" s="63">
        <f t="shared" si="65"/>
        <v>4324</v>
      </c>
      <c r="T323" s="63">
        <f>VLOOKUP($C323,ROP200F!$C$6:$O$994,7,FALSE)</f>
        <v>4094</v>
      </c>
      <c r="U323" s="63">
        <f>VLOOKUP($C323,'ROP100'!$B$6:$P$565,9,FALSE)</f>
        <v>0</v>
      </c>
      <c r="V323" s="63">
        <f t="shared" si="66"/>
        <v>230</v>
      </c>
      <c r="W323" s="63">
        <f>VLOOKUP($C323,ROP200F!$C$6:$O$994,8,FALSE)</f>
        <v>0</v>
      </c>
      <c r="X323" s="63">
        <f>VLOOKUP($C323,'ROP100'!$B$6:$P$565,10,FALSE)</f>
        <v>0</v>
      </c>
      <c r="Y323" s="63">
        <f t="shared" si="67"/>
        <v>230</v>
      </c>
      <c r="Z323" s="63">
        <f>VLOOKUP($C323,ROP200F!$C$6:$O$994,9,FALSE)</f>
        <v>4606</v>
      </c>
      <c r="AA323" s="63">
        <f>VLOOKUP($C323,'ROP100'!$B$6:$P$565,11,FALSE)</f>
        <v>6000</v>
      </c>
      <c r="AB323" s="63">
        <f t="shared" si="68"/>
        <v>1624</v>
      </c>
      <c r="AC323" s="63">
        <f>VLOOKUP($C323,ROP200F!$C$6:$O$994,10,FALSE)</f>
        <v>0</v>
      </c>
      <c r="AD323" s="63">
        <f>VLOOKUP($C323,'ROP100'!$B$6:$P$565,12,FALSE)</f>
        <v>0</v>
      </c>
      <c r="AE323" s="63">
        <f t="shared" si="69"/>
        <v>1624</v>
      </c>
      <c r="AF323" s="63">
        <f>VLOOKUP($C323,ROP200F!$C$6:$O$994,11,FALSE)</f>
        <v>4606</v>
      </c>
      <c r="AG323" s="63">
        <f>VLOOKUP($C323,'ROP100'!$B$6:$P$565,13,FALSE)</f>
        <v>5000</v>
      </c>
      <c r="AH323" s="63">
        <f t="shared" si="70"/>
        <v>2018</v>
      </c>
      <c r="AI323" s="63">
        <f>VLOOKUP($C323,ROP200F!$C$6:$O$994,12,FALSE)</f>
        <v>0</v>
      </c>
      <c r="AJ323" s="63">
        <f>VLOOKUP($C323,'ROP100'!$B$6:$P$565,14,FALSE)</f>
        <v>0</v>
      </c>
      <c r="AK323" s="63">
        <f t="shared" si="71"/>
        <v>2018</v>
      </c>
      <c r="AL323" s="63">
        <f>VLOOKUP($C323,ROP200F!$C$6:$O$994,13,FALSE)</f>
        <v>3070</v>
      </c>
      <c r="AM323" s="63">
        <f>VLOOKUP($C323,'ROP100'!$B$6:$P$565,15,FALSE)</f>
        <v>5000</v>
      </c>
      <c r="AN323" s="63">
        <f t="shared" si="72"/>
        <v>3948</v>
      </c>
      <c r="AO323" s="58">
        <f t="shared" si="73"/>
        <v>24052</v>
      </c>
      <c r="AP323" s="58">
        <f t="shared" si="74"/>
        <v>28000</v>
      </c>
    </row>
    <row r="324" spans="1:42" s="102" customFormat="1" hidden="1" x14ac:dyDescent="0.35">
      <c r="A324" s="97">
        <f t="shared" si="75"/>
        <v>316</v>
      </c>
      <c r="B324" s="98" t="s">
        <v>383</v>
      </c>
      <c r="C324" s="98" t="s">
        <v>384</v>
      </c>
      <c r="D324" s="99">
        <f>VLOOKUP($C324,'End Stock 2024'!$B$7:$C$1030,2,FALSE)</f>
        <v>0</v>
      </c>
      <c r="E324" s="100">
        <f>VLOOKUP($C324,ROP200F!$C$6:$O$994,2,FALSE)</f>
        <v>0</v>
      </c>
      <c r="F324" s="100">
        <f>VLOOKUP($C324,'ROP100'!$B$6:$P$565,4,FALSE)</f>
        <v>0</v>
      </c>
      <c r="G324" s="100">
        <f t="shared" si="61"/>
        <v>0</v>
      </c>
      <c r="H324" s="100">
        <f>VLOOKUP($C324,ROP200F!$C$6:$O$994,3,FALSE)</f>
        <v>0</v>
      </c>
      <c r="I324" s="100">
        <f>VLOOKUP($C324,'ROP100'!$B$6:$P$565,5,FALSE)</f>
        <v>0</v>
      </c>
      <c r="J324" s="100">
        <f t="shared" si="62"/>
        <v>0</v>
      </c>
      <c r="K324" s="100">
        <f>VLOOKUP($C324,ROP200F!$C$6:$O$994,4,FALSE)</f>
        <v>0</v>
      </c>
      <c r="L324" s="100">
        <f>VLOOKUP($C324,'ROP100'!$B$6:$P$565,6,FALSE)</f>
        <v>0</v>
      </c>
      <c r="M324" s="100">
        <f t="shared" si="63"/>
        <v>0</v>
      </c>
      <c r="N324" s="100">
        <f>VLOOKUP($C324,ROP200F!$C$6:$O$994,5,FALSE)</f>
        <v>0</v>
      </c>
      <c r="O324" s="100">
        <f>VLOOKUP($C324,'ROP100'!$B$6:$P$565,7,FALSE)</f>
        <v>0</v>
      </c>
      <c r="P324" s="100">
        <f t="shared" si="64"/>
        <v>0</v>
      </c>
      <c r="Q324" s="100">
        <f>VLOOKUP($C324,ROP200F!$C$6:$O$994,6,FALSE)</f>
        <v>1501</v>
      </c>
      <c r="R324" s="100">
        <f>VLOOKUP($C324,'ROP100'!$B$6:$P$565,8,FALSE)</f>
        <v>8000</v>
      </c>
      <c r="S324" s="100">
        <f t="shared" si="65"/>
        <v>6499</v>
      </c>
      <c r="T324" s="100">
        <f>VLOOKUP($C324,ROP200F!$C$6:$O$994,7,FALSE)</f>
        <v>2502</v>
      </c>
      <c r="U324" s="100">
        <f>VLOOKUP($C324,'ROP100'!$B$6:$P$565,9,FALSE)</f>
        <v>0</v>
      </c>
      <c r="V324" s="100">
        <f t="shared" si="66"/>
        <v>3997</v>
      </c>
      <c r="W324" s="100">
        <f>VLOOKUP($C324,ROP200F!$C$6:$O$994,8,FALSE)</f>
        <v>0</v>
      </c>
      <c r="X324" s="100">
        <f>VLOOKUP($C324,'ROP100'!$B$6:$P$565,10,FALSE)</f>
        <v>0</v>
      </c>
      <c r="Y324" s="100">
        <f t="shared" si="67"/>
        <v>3997</v>
      </c>
      <c r="Z324" s="100">
        <f>VLOOKUP($C324,ROP200F!$C$6:$O$994,9,FALSE)</f>
        <v>2502</v>
      </c>
      <c r="AA324" s="100">
        <f>VLOOKUP($C324,'ROP100'!$B$6:$P$565,11,FALSE)</f>
        <v>0</v>
      </c>
      <c r="AB324" s="100">
        <f t="shared" si="68"/>
        <v>1495</v>
      </c>
      <c r="AC324" s="100">
        <f>VLOOKUP($C324,ROP200F!$C$6:$O$994,10,FALSE)</f>
        <v>0</v>
      </c>
      <c r="AD324" s="100">
        <f>VLOOKUP($C324,'ROP100'!$B$6:$P$565,12,FALSE)</f>
        <v>0</v>
      </c>
      <c r="AE324" s="100">
        <f t="shared" si="69"/>
        <v>1495</v>
      </c>
      <c r="AF324" s="100">
        <f>VLOOKUP($C324,ROP200F!$C$6:$O$994,11,FALSE)</f>
        <v>2002</v>
      </c>
      <c r="AG324" s="100">
        <f>VLOOKUP($C324,'ROP100'!$B$6:$P$565,13,FALSE)</f>
        <v>6000</v>
      </c>
      <c r="AH324" s="100">
        <f t="shared" si="70"/>
        <v>5493</v>
      </c>
      <c r="AI324" s="100">
        <f>VLOOKUP($C324,ROP200F!$C$6:$O$994,12,FALSE)</f>
        <v>0</v>
      </c>
      <c r="AJ324" s="100">
        <f>VLOOKUP($C324,'ROP100'!$B$6:$P$565,14,FALSE)</f>
        <v>0</v>
      </c>
      <c r="AK324" s="100">
        <f t="shared" si="71"/>
        <v>5493</v>
      </c>
      <c r="AL324" s="100">
        <f>VLOOKUP($C324,ROP200F!$C$6:$O$994,13,FALSE)</f>
        <v>1001</v>
      </c>
      <c r="AM324" s="100">
        <f>VLOOKUP($C324,'ROP100'!$B$6:$P$565,15,FALSE)</f>
        <v>0</v>
      </c>
      <c r="AN324" s="100">
        <f t="shared" si="72"/>
        <v>4492</v>
      </c>
      <c r="AO324" s="101">
        <f t="shared" si="73"/>
        <v>9508</v>
      </c>
      <c r="AP324" s="101">
        <f t="shared" si="74"/>
        <v>14000</v>
      </c>
    </row>
    <row r="325" spans="1:42" hidden="1" x14ac:dyDescent="0.35">
      <c r="A325" s="64">
        <f t="shared" si="75"/>
        <v>317</v>
      </c>
      <c r="B325" s="65" t="s">
        <v>1414</v>
      </c>
      <c r="C325" s="65" t="s">
        <v>1415</v>
      </c>
      <c r="D325" s="66">
        <f>VLOOKUP($C325,'End Stock 2024'!$B$7:$C$1030,2,FALSE)</f>
        <v>0</v>
      </c>
      <c r="E325" s="63">
        <f>VLOOKUP($C325,ROP200F!$C$6:$O$994,2,FALSE)</f>
        <v>0</v>
      </c>
      <c r="F325" s="63">
        <f>VLOOKUP($C325,'ROP100'!$B$6:$P$565,4,FALSE)</f>
        <v>0</v>
      </c>
      <c r="G325" s="63">
        <f t="shared" si="61"/>
        <v>0</v>
      </c>
      <c r="H325" s="63">
        <f>VLOOKUP($C325,ROP200F!$C$6:$O$994,3,FALSE)</f>
        <v>0</v>
      </c>
      <c r="I325" s="63">
        <f>VLOOKUP($C325,'ROP100'!$B$6:$P$565,5,FALSE)</f>
        <v>0</v>
      </c>
      <c r="J325" s="63">
        <f t="shared" si="62"/>
        <v>0</v>
      </c>
      <c r="K325" s="63">
        <f>VLOOKUP($C325,ROP200F!$C$6:$O$994,4,FALSE)</f>
        <v>0</v>
      </c>
      <c r="L325" s="63">
        <f>VLOOKUP($C325,'ROP100'!$B$6:$P$565,6,FALSE)</f>
        <v>0</v>
      </c>
      <c r="M325" s="63">
        <f t="shared" si="63"/>
        <v>0</v>
      </c>
      <c r="N325" s="63">
        <f>VLOOKUP($C325,ROP200F!$C$6:$O$994,5,FALSE)</f>
        <v>0</v>
      </c>
      <c r="O325" s="63">
        <f>VLOOKUP($C325,'ROP100'!$B$6:$P$565,7,FALSE)</f>
        <v>0</v>
      </c>
      <c r="P325" s="63">
        <f t="shared" si="64"/>
        <v>0</v>
      </c>
      <c r="Q325" s="63">
        <f>VLOOKUP($C325,ROP200F!$C$6:$O$994,6,FALSE)</f>
        <v>4010</v>
      </c>
      <c r="R325" s="63">
        <f>VLOOKUP($C325,'ROP100'!$B$6:$P$565,8,FALSE)</f>
        <v>9000</v>
      </c>
      <c r="S325" s="63">
        <f t="shared" si="65"/>
        <v>4990</v>
      </c>
      <c r="T325" s="63">
        <f>VLOOKUP($C325,ROP200F!$C$6:$O$994,7,FALSE)</f>
        <v>0</v>
      </c>
      <c r="U325" s="63">
        <f>VLOOKUP($C325,'ROP100'!$B$6:$P$565,9,FALSE)</f>
        <v>0</v>
      </c>
      <c r="V325" s="63">
        <f t="shared" si="66"/>
        <v>4990</v>
      </c>
      <c r="W325" s="63">
        <f>VLOOKUP($C325,ROP200F!$C$6:$O$994,8,FALSE)</f>
        <v>0</v>
      </c>
      <c r="X325" s="63">
        <f>VLOOKUP($C325,'ROP100'!$B$6:$P$565,10,FALSE)</f>
        <v>0</v>
      </c>
      <c r="Y325" s="63">
        <f t="shared" si="67"/>
        <v>4990</v>
      </c>
      <c r="Z325" s="63">
        <f>VLOOKUP($C325,ROP200F!$C$6:$O$994,9,FALSE)</f>
        <v>0</v>
      </c>
      <c r="AA325" s="63">
        <f>VLOOKUP($C325,'ROP100'!$B$6:$P$565,11,FALSE)</f>
        <v>0</v>
      </c>
      <c r="AB325" s="63">
        <f t="shared" si="68"/>
        <v>4990</v>
      </c>
      <c r="AC325" s="63">
        <f>VLOOKUP($C325,ROP200F!$C$6:$O$994,10,FALSE)</f>
        <v>0</v>
      </c>
      <c r="AD325" s="63">
        <f>VLOOKUP($C325,'ROP100'!$B$6:$P$565,12,FALSE)</f>
        <v>0</v>
      </c>
      <c r="AE325" s="63">
        <f t="shared" si="69"/>
        <v>4990</v>
      </c>
      <c r="AF325" s="63">
        <f>VLOOKUP($C325,ROP200F!$C$6:$O$994,11,FALSE)</f>
        <v>4010</v>
      </c>
      <c r="AG325" s="63">
        <f>VLOOKUP($C325,'ROP100'!$B$6:$P$565,13,FALSE)</f>
        <v>0</v>
      </c>
      <c r="AH325" s="63">
        <f t="shared" si="70"/>
        <v>980</v>
      </c>
      <c r="AI325" s="63">
        <f>VLOOKUP($C325,ROP200F!$C$6:$O$994,12,FALSE)</f>
        <v>0</v>
      </c>
      <c r="AJ325" s="63">
        <f>VLOOKUP($C325,'ROP100'!$B$6:$P$565,14,FALSE)</f>
        <v>0</v>
      </c>
      <c r="AK325" s="63">
        <f t="shared" si="71"/>
        <v>980</v>
      </c>
      <c r="AL325" s="63">
        <f>VLOOKUP($C325,ROP200F!$C$6:$O$994,13,FALSE)</f>
        <v>0</v>
      </c>
      <c r="AM325" s="63">
        <f>VLOOKUP($C325,'ROP100'!$B$6:$P$565,15,FALSE)</f>
        <v>0</v>
      </c>
      <c r="AN325" s="63">
        <f t="shared" si="72"/>
        <v>980</v>
      </c>
      <c r="AO325" s="58">
        <f t="shared" si="73"/>
        <v>8020</v>
      </c>
      <c r="AP325" s="58">
        <f t="shared" si="74"/>
        <v>9000</v>
      </c>
    </row>
    <row r="326" spans="1:42" hidden="1" x14ac:dyDescent="0.35">
      <c r="A326" s="64">
        <f t="shared" si="75"/>
        <v>318</v>
      </c>
      <c r="B326" s="65" t="s">
        <v>385</v>
      </c>
      <c r="C326" s="65" t="s">
        <v>386</v>
      </c>
      <c r="D326" s="66">
        <f>VLOOKUP($C326,'End Stock 2024'!$B$7:$C$1030,2,FALSE)</f>
        <v>3116</v>
      </c>
      <c r="E326" s="63">
        <f>VLOOKUP($C326,ROP200F!$C$6:$O$994,2,FALSE)</f>
        <v>0</v>
      </c>
      <c r="F326" s="63">
        <f>VLOOKUP($C326,'ROP100'!$B$6:$P$565,4,FALSE)</f>
        <v>0</v>
      </c>
      <c r="G326" s="63">
        <f t="shared" si="61"/>
        <v>3116</v>
      </c>
      <c r="H326" s="63">
        <f>VLOOKUP($C326,ROP200F!$C$6:$O$994,3,FALSE)</f>
        <v>92</v>
      </c>
      <c r="I326" s="63">
        <f>VLOOKUP($C326,'ROP100'!$B$6:$P$565,5,FALSE)</f>
        <v>2000</v>
      </c>
      <c r="J326" s="63">
        <f t="shared" si="62"/>
        <v>5024</v>
      </c>
      <c r="K326" s="63">
        <f>VLOOKUP($C326,ROP200F!$C$6:$O$994,4,FALSE)</f>
        <v>92</v>
      </c>
      <c r="L326" s="63">
        <f>VLOOKUP($C326,'ROP100'!$B$6:$P$565,6,FALSE)</f>
        <v>0</v>
      </c>
      <c r="M326" s="63">
        <f t="shared" si="63"/>
        <v>4932</v>
      </c>
      <c r="N326" s="63">
        <f>VLOOKUP($C326,ROP200F!$C$6:$O$994,5,FALSE)</f>
        <v>92</v>
      </c>
      <c r="O326" s="63">
        <f>VLOOKUP($C326,'ROP100'!$B$6:$P$565,7,FALSE)</f>
        <v>0</v>
      </c>
      <c r="P326" s="63">
        <f t="shared" si="64"/>
        <v>4840</v>
      </c>
      <c r="Q326" s="63">
        <f>VLOOKUP($C326,ROP200F!$C$6:$O$994,6,FALSE)</f>
        <v>92</v>
      </c>
      <c r="R326" s="63">
        <f>VLOOKUP($C326,'ROP100'!$B$6:$P$565,8,FALSE)</f>
        <v>0</v>
      </c>
      <c r="S326" s="63">
        <f t="shared" si="65"/>
        <v>4748</v>
      </c>
      <c r="T326" s="63">
        <f>VLOOKUP($C326,ROP200F!$C$6:$O$994,7,FALSE)</f>
        <v>92</v>
      </c>
      <c r="U326" s="63">
        <f>VLOOKUP($C326,'ROP100'!$B$6:$P$565,9,FALSE)</f>
        <v>0</v>
      </c>
      <c r="V326" s="63">
        <f t="shared" si="66"/>
        <v>4656</v>
      </c>
      <c r="W326" s="63">
        <f>VLOOKUP($C326,ROP200F!$C$6:$O$994,8,FALSE)</f>
        <v>185</v>
      </c>
      <c r="X326" s="63">
        <f>VLOOKUP($C326,'ROP100'!$B$6:$P$565,10,FALSE)</f>
        <v>0</v>
      </c>
      <c r="Y326" s="63">
        <f t="shared" si="67"/>
        <v>4471</v>
      </c>
      <c r="Z326" s="63">
        <f>VLOOKUP($C326,ROP200F!$C$6:$O$994,9,FALSE)</f>
        <v>185</v>
      </c>
      <c r="AA326" s="63">
        <f>VLOOKUP($C326,'ROP100'!$B$6:$P$565,11,FALSE)</f>
        <v>0</v>
      </c>
      <c r="AB326" s="63">
        <f t="shared" si="68"/>
        <v>4286</v>
      </c>
      <c r="AC326" s="63">
        <f>VLOOKUP($C326,ROP200F!$C$6:$O$994,10,FALSE)</f>
        <v>0</v>
      </c>
      <c r="AD326" s="63">
        <f>VLOOKUP($C326,'ROP100'!$B$6:$P$565,12,FALSE)</f>
        <v>0</v>
      </c>
      <c r="AE326" s="63">
        <f t="shared" si="69"/>
        <v>4286</v>
      </c>
      <c r="AF326" s="63">
        <f>VLOOKUP($C326,ROP200F!$C$6:$O$994,11,FALSE)</f>
        <v>185</v>
      </c>
      <c r="AG326" s="63">
        <f>VLOOKUP($C326,'ROP100'!$B$6:$P$565,13,FALSE)</f>
        <v>0</v>
      </c>
      <c r="AH326" s="63">
        <f t="shared" si="70"/>
        <v>4101</v>
      </c>
      <c r="AI326" s="63">
        <f>VLOOKUP($C326,ROP200F!$C$6:$O$994,12,FALSE)</f>
        <v>185</v>
      </c>
      <c r="AJ326" s="63">
        <f>VLOOKUP($C326,'ROP100'!$B$6:$P$565,14,FALSE)</f>
        <v>0</v>
      </c>
      <c r="AK326" s="63">
        <f t="shared" si="71"/>
        <v>3916</v>
      </c>
      <c r="AL326" s="63">
        <f>VLOOKUP($C326,ROP200F!$C$6:$O$994,13,FALSE)</f>
        <v>92</v>
      </c>
      <c r="AM326" s="63">
        <f>VLOOKUP($C326,'ROP100'!$B$6:$P$565,15,FALSE)</f>
        <v>0</v>
      </c>
      <c r="AN326" s="63">
        <f t="shared" si="72"/>
        <v>3824</v>
      </c>
      <c r="AO326" s="58">
        <f t="shared" si="73"/>
        <v>1292</v>
      </c>
      <c r="AP326" s="58">
        <f t="shared" si="74"/>
        <v>2000</v>
      </c>
    </row>
    <row r="327" spans="1:42" hidden="1" x14ac:dyDescent="0.35">
      <c r="A327" s="64">
        <f t="shared" si="75"/>
        <v>319</v>
      </c>
      <c r="B327" s="65" t="s">
        <v>1416</v>
      </c>
      <c r="C327" s="65" t="s">
        <v>1417</v>
      </c>
      <c r="D327" s="66">
        <f>VLOOKUP($C327,'End Stock 2024'!$B$7:$C$1030,2,FALSE)</f>
        <v>1600</v>
      </c>
      <c r="E327" s="63">
        <f>VLOOKUP($C327,ROP200F!$C$6:$O$994,2,FALSE)</f>
        <v>0</v>
      </c>
      <c r="F327" s="63">
        <f>VLOOKUP($C327,'ROP100'!$B$6:$P$565,4,FALSE)</f>
        <v>0</v>
      </c>
      <c r="G327" s="63">
        <f t="shared" si="61"/>
        <v>1600</v>
      </c>
      <c r="H327" s="63">
        <f>VLOOKUP($C327,ROP200F!$C$6:$O$994,3,FALSE)</f>
        <v>0</v>
      </c>
      <c r="I327" s="63">
        <f>VLOOKUP($C327,'ROP100'!$B$6:$P$565,5,FALSE)</f>
        <v>0</v>
      </c>
      <c r="J327" s="63">
        <f t="shared" si="62"/>
        <v>1600</v>
      </c>
      <c r="K327" s="63">
        <f>VLOOKUP($C327,ROP200F!$C$6:$O$994,4,FALSE)</f>
        <v>0</v>
      </c>
      <c r="L327" s="63">
        <f>VLOOKUP($C327,'ROP100'!$B$6:$P$565,6,FALSE)</f>
        <v>0</v>
      </c>
      <c r="M327" s="63">
        <f t="shared" si="63"/>
        <v>1600</v>
      </c>
      <c r="N327" s="63">
        <f>VLOOKUP($C327,ROP200F!$C$6:$O$994,5,FALSE)</f>
        <v>0</v>
      </c>
      <c r="O327" s="63">
        <f>VLOOKUP($C327,'ROP100'!$B$6:$P$565,7,FALSE)</f>
        <v>0</v>
      </c>
      <c r="P327" s="63">
        <f t="shared" si="64"/>
        <v>1600</v>
      </c>
      <c r="Q327" s="63">
        <f>VLOOKUP($C327,ROP200F!$C$6:$O$994,6,FALSE)</f>
        <v>0</v>
      </c>
      <c r="R327" s="63">
        <f>VLOOKUP($C327,'ROP100'!$B$6:$P$565,8,FALSE)</f>
        <v>0</v>
      </c>
      <c r="S327" s="63">
        <f t="shared" si="65"/>
        <v>1600</v>
      </c>
      <c r="T327" s="63">
        <f>VLOOKUP($C327,ROP200F!$C$6:$O$994,7,FALSE)</f>
        <v>0</v>
      </c>
      <c r="U327" s="63">
        <f>VLOOKUP($C327,'ROP100'!$B$6:$P$565,9,FALSE)</f>
        <v>0</v>
      </c>
      <c r="V327" s="63">
        <f t="shared" si="66"/>
        <v>1600</v>
      </c>
      <c r="W327" s="63">
        <f>VLOOKUP($C327,ROP200F!$C$6:$O$994,8,FALSE)</f>
        <v>26</v>
      </c>
      <c r="X327" s="63">
        <f>VLOOKUP($C327,'ROP100'!$B$6:$P$565,10,FALSE)</f>
        <v>2000</v>
      </c>
      <c r="Y327" s="63">
        <f t="shared" si="67"/>
        <v>3574</v>
      </c>
      <c r="Z327" s="63">
        <f>VLOOKUP($C327,ROP200F!$C$6:$O$994,9,FALSE)</f>
        <v>0</v>
      </c>
      <c r="AA327" s="63">
        <f>VLOOKUP($C327,'ROP100'!$B$6:$P$565,11,FALSE)</f>
        <v>0</v>
      </c>
      <c r="AB327" s="63">
        <f t="shared" si="68"/>
        <v>3574</v>
      </c>
      <c r="AC327" s="63">
        <f>VLOOKUP($C327,ROP200F!$C$6:$O$994,10,FALSE)</f>
        <v>0</v>
      </c>
      <c r="AD327" s="63">
        <f>VLOOKUP($C327,'ROP100'!$B$6:$P$565,12,FALSE)</f>
        <v>0</v>
      </c>
      <c r="AE327" s="63">
        <f t="shared" si="69"/>
        <v>3574</v>
      </c>
      <c r="AF327" s="63">
        <f>VLOOKUP($C327,ROP200F!$C$6:$O$994,11,FALSE)</f>
        <v>0</v>
      </c>
      <c r="AG327" s="63">
        <f>VLOOKUP($C327,'ROP100'!$B$6:$P$565,13,FALSE)</f>
        <v>0</v>
      </c>
      <c r="AH327" s="63">
        <f t="shared" si="70"/>
        <v>3574</v>
      </c>
      <c r="AI327" s="63">
        <f>VLOOKUP($C327,ROP200F!$C$6:$O$994,12,FALSE)</f>
        <v>0</v>
      </c>
      <c r="AJ327" s="63">
        <f>VLOOKUP($C327,'ROP100'!$B$6:$P$565,14,FALSE)</f>
        <v>0</v>
      </c>
      <c r="AK327" s="63">
        <f t="shared" si="71"/>
        <v>3574</v>
      </c>
      <c r="AL327" s="63">
        <f>VLOOKUP($C327,ROP200F!$C$6:$O$994,13,FALSE)</f>
        <v>0</v>
      </c>
      <c r="AM327" s="63">
        <f>VLOOKUP($C327,'ROP100'!$B$6:$P$565,15,FALSE)</f>
        <v>0</v>
      </c>
      <c r="AN327" s="63">
        <f t="shared" si="72"/>
        <v>3574</v>
      </c>
      <c r="AO327" s="58">
        <f t="shared" si="73"/>
        <v>26</v>
      </c>
      <c r="AP327" s="58">
        <f t="shared" si="74"/>
        <v>2000</v>
      </c>
    </row>
    <row r="328" spans="1:42" hidden="1" x14ac:dyDescent="0.35">
      <c r="A328" s="64">
        <f t="shared" si="75"/>
        <v>320</v>
      </c>
      <c r="B328" s="65" t="s">
        <v>1418</v>
      </c>
      <c r="C328" s="65" t="s">
        <v>1419</v>
      </c>
      <c r="D328" s="66">
        <f>VLOOKUP($C328,'End Stock 2024'!$B$7:$C$1030,2,FALSE)</f>
        <v>1400</v>
      </c>
      <c r="E328" s="63">
        <f>VLOOKUP($C328,ROP200F!$C$6:$O$994,2,FALSE)</f>
        <v>0</v>
      </c>
      <c r="F328" s="63">
        <f>VLOOKUP($C328,'ROP100'!$B$6:$P$565,4,FALSE)</f>
        <v>0</v>
      </c>
      <c r="G328" s="63">
        <f t="shared" si="61"/>
        <v>1400</v>
      </c>
      <c r="H328" s="63">
        <f>VLOOKUP($C328,ROP200F!$C$6:$O$994,3,FALSE)</f>
        <v>235</v>
      </c>
      <c r="I328" s="63">
        <f>VLOOKUP($C328,'ROP100'!$B$6:$P$565,5,FALSE)</f>
        <v>2000</v>
      </c>
      <c r="J328" s="63">
        <f t="shared" si="62"/>
        <v>3165</v>
      </c>
      <c r="K328" s="63">
        <f>VLOOKUP($C328,ROP200F!$C$6:$O$994,4,FALSE)</f>
        <v>0</v>
      </c>
      <c r="L328" s="63">
        <f>VLOOKUP($C328,'ROP100'!$B$6:$P$565,6,FALSE)</f>
        <v>0</v>
      </c>
      <c r="M328" s="63">
        <f t="shared" si="63"/>
        <v>3165</v>
      </c>
      <c r="N328" s="63">
        <f>VLOOKUP($C328,ROP200F!$C$6:$O$994,5,FALSE)</f>
        <v>0</v>
      </c>
      <c r="O328" s="63">
        <f>VLOOKUP($C328,'ROP100'!$B$6:$P$565,7,FALSE)</f>
        <v>0</v>
      </c>
      <c r="P328" s="63">
        <f t="shared" si="64"/>
        <v>3165</v>
      </c>
      <c r="Q328" s="63">
        <f>VLOOKUP($C328,ROP200F!$C$6:$O$994,6,FALSE)</f>
        <v>0</v>
      </c>
      <c r="R328" s="63">
        <f>VLOOKUP($C328,'ROP100'!$B$6:$P$565,8,FALSE)</f>
        <v>0</v>
      </c>
      <c r="S328" s="63">
        <f t="shared" si="65"/>
        <v>3165</v>
      </c>
      <c r="T328" s="63">
        <f>VLOOKUP($C328,ROP200F!$C$6:$O$994,7,FALSE)</f>
        <v>0</v>
      </c>
      <c r="U328" s="63">
        <f>VLOOKUP($C328,'ROP100'!$B$6:$P$565,9,FALSE)</f>
        <v>0</v>
      </c>
      <c r="V328" s="63">
        <f t="shared" si="66"/>
        <v>3165</v>
      </c>
      <c r="W328" s="63">
        <f>VLOOKUP($C328,ROP200F!$C$6:$O$994,8,FALSE)</f>
        <v>0</v>
      </c>
      <c r="X328" s="63">
        <f>VLOOKUP($C328,'ROP100'!$B$6:$P$565,10,FALSE)</f>
        <v>0</v>
      </c>
      <c r="Y328" s="63">
        <f t="shared" si="67"/>
        <v>3165</v>
      </c>
      <c r="Z328" s="63">
        <f>VLOOKUP($C328,ROP200F!$C$6:$O$994,9,FALSE)</f>
        <v>235</v>
      </c>
      <c r="AA328" s="63">
        <f>VLOOKUP($C328,'ROP100'!$B$6:$P$565,11,FALSE)</f>
        <v>0</v>
      </c>
      <c r="AB328" s="63">
        <f t="shared" si="68"/>
        <v>2930</v>
      </c>
      <c r="AC328" s="63">
        <f>VLOOKUP($C328,ROP200F!$C$6:$O$994,10,FALSE)</f>
        <v>0</v>
      </c>
      <c r="AD328" s="63">
        <f>VLOOKUP($C328,'ROP100'!$B$6:$P$565,12,FALSE)</f>
        <v>0</v>
      </c>
      <c r="AE328" s="63">
        <f t="shared" si="69"/>
        <v>2930</v>
      </c>
      <c r="AF328" s="63">
        <f>VLOOKUP($C328,ROP200F!$C$6:$O$994,11,FALSE)</f>
        <v>0</v>
      </c>
      <c r="AG328" s="63">
        <f>VLOOKUP($C328,'ROP100'!$B$6:$P$565,13,FALSE)</f>
        <v>0</v>
      </c>
      <c r="AH328" s="63">
        <f t="shared" si="70"/>
        <v>2930</v>
      </c>
      <c r="AI328" s="63">
        <f>VLOOKUP($C328,ROP200F!$C$6:$O$994,12,FALSE)</f>
        <v>235</v>
      </c>
      <c r="AJ328" s="63">
        <f>VLOOKUP($C328,'ROP100'!$B$6:$P$565,14,FALSE)</f>
        <v>0</v>
      </c>
      <c r="AK328" s="63">
        <f t="shared" si="71"/>
        <v>2695</v>
      </c>
      <c r="AL328" s="63">
        <f>VLOOKUP($C328,ROP200F!$C$6:$O$994,13,FALSE)</f>
        <v>0</v>
      </c>
      <c r="AM328" s="63">
        <f>VLOOKUP($C328,'ROP100'!$B$6:$P$565,15,FALSE)</f>
        <v>0</v>
      </c>
      <c r="AN328" s="63">
        <f t="shared" si="72"/>
        <v>2695</v>
      </c>
      <c r="AO328" s="58">
        <f t="shared" si="73"/>
        <v>705</v>
      </c>
      <c r="AP328" s="58">
        <f t="shared" si="74"/>
        <v>2000</v>
      </c>
    </row>
    <row r="329" spans="1:42" hidden="1" x14ac:dyDescent="0.35">
      <c r="A329" s="64">
        <f t="shared" si="75"/>
        <v>321</v>
      </c>
      <c r="B329" s="65" t="s">
        <v>1420</v>
      </c>
      <c r="C329" s="65" t="s">
        <v>1421</v>
      </c>
      <c r="D329" s="66">
        <f>VLOOKUP($C329,'End Stock 2024'!$B$7:$C$1030,2,FALSE)</f>
        <v>1500</v>
      </c>
      <c r="E329" s="63">
        <f>VLOOKUP($C329,ROP200F!$C$6:$O$994,2,FALSE)</f>
        <v>0</v>
      </c>
      <c r="F329" s="63">
        <f>VLOOKUP($C329,'ROP100'!$B$6:$P$565,4,FALSE)</f>
        <v>0</v>
      </c>
      <c r="G329" s="63">
        <f t="shared" si="61"/>
        <v>1500</v>
      </c>
      <c r="H329" s="63">
        <f>VLOOKUP($C329,ROP200F!$C$6:$O$994,3,FALSE)</f>
        <v>0</v>
      </c>
      <c r="I329" s="63">
        <f>VLOOKUP($C329,'ROP100'!$B$6:$P$565,5,FALSE)</f>
        <v>0</v>
      </c>
      <c r="J329" s="63">
        <f t="shared" si="62"/>
        <v>1500</v>
      </c>
      <c r="K329" s="63">
        <f>VLOOKUP($C329,ROP200F!$C$6:$O$994,4,FALSE)</f>
        <v>0</v>
      </c>
      <c r="L329" s="63">
        <f>VLOOKUP($C329,'ROP100'!$B$6:$P$565,6,FALSE)</f>
        <v>0</v>
      </c>
      <c r="M329" s="63">
        <f t="shared" si="63"/>
        <v>1500</v>
      </c>
      <c r="N329" s="63">
        <f>VLOOKUP($C329,ROP200F!$C$6:$O$994,5,FALSE)</f>
        <v>0</v>
      </c>
      <c r="O329" s="63">
        <f>VLOOKUP($C329,'ROP100'!$B$6:$P$565,7,FALSE)</f>
        <v>0</v>
      </c>
      <c r="P329" s="63">
        <f t="shared" si="64"/>
        <v>1500</v>
      </c>
      <c r="Q329" s="63">
        <f>VLOOKUP($C329,ROP200F!$C$6:$O$994,6,FALSE)</f>
        <v>0</v>
      </c>
      <c r="R329" s="63">
        <f>VLOOKUP($C329,'ROP100'!$B$6:$P$565,8,FALSE)</f>
        <v>0</v>
      </c>
      <c r="S329" s="63">
        <f t="shared" si="65"/>
        <v>1500</v>
      </c>
      <c r="T329" s="63">
        <f>VLOOKUP($C329,ROP200F!$C$6:$O$994,7,FALSE)</f>
        <v>0</v>
      </c>
      <c r="U329" s="63">
        <f>VLOOKUP($C329,'ROP100'!$B$6:$P$565,9,FALSE)</f>
        <v>0</v>
      </c>
      <c r="V329" s="63">
        <f t="shared" si="66"/>
        <v>1500</v>
      </c>
      <c r="W329" s="63">
        <f>VLOOKUP($C329,ROP200F!$C$6:$O$994,8,FALSE)</f>
        <v>0</v>
      </c>
      <c r="X329" s="63">
        <f>VLOOKUP($C329,'ROP100'!$B$6:$P$565,10,FALSE)</f>
        <v>0</v>
      </c>
      <c r="Y329" s="63">
        <f t="shared" si="67"/>
        <v>1500</v>
      </c>
      <c r="Z329" s="63">
        <f>VLOOKUP($C329,ROP200F!$C$6:$O$994,9,FALSE)</f>
        <v>308</v>
      </c>
      <c r="AA329" s="63">
        <f>VLOOKUP($C329,'ROP100'!$B$6:$P$565,11,FALSE)</f>
        <v>2000</v>
      </c>
      <c r="AB329" s="63">
        <f t="shared" si="68"/>
        <v>3192</v>
      </c>
      <c r="AC329" s="63">
        <f>VLOOKUP($C329,ROP200F!$C$6:$O$994,10,FALSE)</f>
        <v>0</v>
      </c>
      <c r="AD329" s="63">
        <f>VLOOKUP($C329,'ROP100'!$B$6:$P$565,12,FALSE)</f>
        <v>0</v>
      </c>
      <c r="AE329" s="63">
        <f t="shared" si="69"/>
        <v>3192</v>
      </c>
      <c r="AF329" s="63">
        <f>VLOOKUP($C329,ROP200F!$C$6:$O$994,11,FALSE)</f>
        <v>0</v>
      </c>
      <c r="AG329" s="63">
        <f>VLOOKUP($C329,'ROP100'!$B$6:$P$565,13,FALSE)</f>
        <v>0</v>
      </c>
      <c r="AH329" s="63">
        <f t="shared" si="70"/>
        <v>3192</v>
      </c>
      <c r="AI329" s="63">
        <f>VLOOKUP($C329,ROP200F!$C$6:$O$994,12,FALSE)</f>
        <v>308</v>
      </c>
      <c r="AJ329" s="63">
        <f>VLOOKUP($C329,'ROP100'!$B$6:$P$565,14,FALSE)</f>
        <v>0</v>
      </c>
      <c r="AK329" s="63">
        <f t="shared" si="71"/>
        <v>2884</v>
      </c>
      <c r="AL329" s="63">
        <f>VLOOKUP($C329,ROP200F!$C$6:$O$994,13,FALSE)</f>
        <v>0</v>
      </c>
      <c r="AM329" s="63">
        <f>VLOOKUP($C329,'ROP100'!$B$6:$P$565,15,FALSE)</f>
        <v>0</v>
      </c>
      <c r="AN329" s="63">
        <f t="shared" si="72"/>
        <v>2884</v>
      </c>
      <c r="AO329" s="58">
        <f t="shared" si="73"/>
        <v>616</v>
      </c>
      <c r="AP329" s="58">
        <f t="shared" si="74"/>
        <v>2000</v>
      </c>
    </row>
    <row r="330" spans="1:42" hidden="1" x14ac:dyDescent="0.35">
      <c r="A330" s="64">
        <f t="shared" si="75"/>
        <v>322</v>
      </c>
      <c r="B330" s="65" t="s">
        <v>1422</v>
      </c>
      <c r="C330" s="65" t="s">
        <v>1423</v>
      </c>
      <c r="D330" s="66">
        <f>VLOOKUP($C330,'End Stock 2024'!$B$7:$C$1030,2,FALSE)</f>
        <v>3500</v>
      </c>
      <c r="E330" s="63">
        <f>VLOOKUP($C330,ROP200F!$C$6:$O$994,2,FALSE)</f>
        <v>0</v>
      </c>
      <c r="F330" s="63">
        <f>VLOOKUP($C330,'ROP100'!$B$6:$P$565,4,FALSE)</f>
        <v>0</v>
      </c>
      <c r="G330" s="63">
        <f t="shared" ref="G330:G393" si="76">+D330+F330-E330</f>
        <v>3500</v>
      </c>
      <c r="H330" s="63">
        <f>VLOOKUP($C330,ROP200F!$C$6:$O$994,3,FALSE)</f>
        <v>0</v>
      </c>
      <c r="I330" s="63">
        <f>VLOOKUP($C330,'ROP100'!$B$6:$P$565,5,FALSE)</f>
        <v>2000</v>
      </c>
      <c r="J330" s="63">
        <f t="shared" ref="J330:J393" si="77">+G330+I330-H330</f>
        <v>5500</v>
      </c>
      <c r="K330" s="63">
        <f>VLOOKUP($C330,ROP200F!$C$6:$O$994,4,FALSE)</f>
        <v>251</v>
      </c>
      <c r="L330" s="63">
        <f>VLOOKUP($C330,'ROP100'!$B$6:$P$565,6,FALSE)</f>
        <v>0</v>
      </c>
      <c r="M330" s="63">
        <f t="shared" ref="M330:M393" si="78">+J330+L330-K330</f>
        <v>5249</v>
      </c>
      <c r="N330" s="63">
        <f>VLOOKUP($C330,ROP200F!$C$6:$O$994,5,FALSE)</f>
        <v>0</v>
      </c>
      <c r="O330" s="63">
        <f>VLOOKUP($C330,'ROP100'!$B$6:$P$565,7,FALSE)</f>
        <v>0</v>
      </c>
      <c r="P330" s="63">
        <f t="shared" ref="P330:P393" si="79">+M330+O330-N330</f>
        <v>5249</v>
      </c>
      <c r="Q330" s="63">
        <f>VLOOKUP($C330,ROP200F!$C$6:$O$994,6,FALSE)</f>
        <v>0</v>
      </c>
      <c r="R330" s="63">
        <f>VLOOKUP($C330,'ROP100'!$B$6:$P$565,8,FALSE)</f>
        <v>0</v>
      </c>
      <c r="S330" s="63">
        <f t="shared" ref="S330:S393" si="80">+P330+R330-Q330</f>
        <v>5249</v>
      </c>
      <c r="T330" s="63">
        <f>VLOOKUP($C330,ROP200F!$C$6:$O$994,7,FALSE)</f>
        <v>0</v>
      </c>
      <c r="U330" s="63">
        <f>VLOOKUP($C330,'ROP100'!$B$6:$P$565,9,FALSE)</f>
        <v>0</v>
      </c>
      <c r="V330" s="63">
        <f t="shared" ref="V330:V393" si="81">+S330+U330-T330</f>
        <v>5249</v>
      </c>
      <c r="W330" s="63">
        <f>VLOOKUP($C330,ROP200F!$C$6:$O$994,8,FALSE)</f>
        <v>52</v>
      </c>
      <c r="X330" s="63">
        <f>VLOOKUP($C330,'ROP100'!$B$6:$P$565,10,FALSE)</f>
        <v>0</v>
      </c>
      <c r="Y330" s="63">
        <f t="shared" ref="Y330:Y393" si="82">+V330+X330-W330</f>
        <v>5197</v>
      </c>
      <c r="Z330" s="63">
        <f>VLOOKUP($C330,ROP200F!$C$6:$O$994,9,FALSE)</f>
        <v>0</v>
      </c>
      <c r="AA330" s="63">
        <f>VLOOKUP($C330,'ROP100'!$B$6:$P$565,11,FALSE)</f>
        <v>0</v>
      </c>
      <c r="AB330" s="63">
        <f t="shared" ref="AB330:AB393" si="83">+Y330+AA330-Z330</f>
        <v>5197</v>
      </c>
      <c r="AC330" s="63">
        <f>VLOOKUP($C330,ROP200F!$C$6:$O$994,10,FALSE)</f>
        <v>0</v>
      </c>
      <c r="AD330" s="63">
        <f>VLOOKUP($C330,'ROP100'!$B$6:$P$565,12,FALSE)</f>
        <v>0</v>
      </c>
      <c r="AE330" s="63">
        <f t="shared" ref="AE330:AE393" si="84">+AB330+AD330-AC330</f>
        <v>5197</v>
      </c>
      <c r="AF330" s="63">
        <f>VLOOKUP($C330,ROP200F!$C$6:$O$994,11,FALSE)</f>
        <v>0</v>
      </c>
      <c r="AG330" s="63">
        <f>VLOOKUP($C330,'ROP100'!$B$6:$P$565,13,FALSE)</f>
        <v>0</v>
      </c>
      <c r="AH330" s="63">
        <f t="shared" ref="AH330:AH393" si="85">+AE330+AG330-AF330</f>
        <v>5197</v>
      </c>
      <c r="AI330" s="63">
        <f>VLOOKUP($C330,ROP200F!$C$6:$O$994,12,FALSE)</f>
        <v>0</v>
      </c>
      <c r="AJ330" s="63">
        <f>VLOOKUP($C330,'ROP100'!$B$6:$P$565,14,FALSE)</f>
        <v>0</v>
      </c>
      <c r="AK330" s="63">
        <f t="shared" ref="AK330:AK393" si="86">+AH330+AJ330-AI330</f>
        <v>5197</v>
      </c>
      <c r="AL330" s="63">
        <f>VLOOKUP($C330,ROP200F!$C$6:$O$994,13,FALSE)</f>
        <v>0</v>
      </c>
      <c r="AM330" s="63">
        <f>VLOOKUP($C330,'ROP100'!$B$6:$P$565,15,FALSE)</f>
        <v>0</v>
      </c>
      <c r="AN330" s="63">
        <f t="shared" ref="AN330:AN393" si="87">+AK330+AM330-AL330</f>
        <v>5197</v>
      </c>
      <c r="AO330" s="58">
        <f t="shared" ref="AO330:AO393" si="88">E330+H330+K330+N330+Q330+T330+W330+Z330+AC330+AF330+AI330+AL330</f>
        <v>303</v>
      </c>
      <c r="AP330" s="58">
        <f t="shared" ref="AP330:AP393" si="89">F330+I330+L330+O330+R330+U330+X330+AA330+AD330+AG330+AJ330+AM330</f>
        <v>2000</v>
      </c>
    </row>
    <row r="331" spans="1:42" hidden="1" x14ac:dyDescent="0.35">
      <c r="A331" s="64">
        <f t="shared" ref="A331:A394" si="90">1+A330</f>
        <v>323</v>
      </c>
      <c r="B331" s="65" t="s">
        <v>387</v>
      </c>
      <c r="C331" s="65" t="s">
        <v>388</v>
      </c>
      <c r="D331" s="66">
        <f>VLOOKUP($C331,'End Stock 2024'!$B$7:$C$1030,2,FALSE)</f>
        <v>3000</v>
      </c>
      <c r="E331" s="63">
        <f>VLOOKUP($C331,ROP200F!$C$6:$O$994,2,FALSE)</f>
        <v>0</v>
      </c>
      <c r="F331" s="63">
        <f>VLOOKUP($C331,'ROP100'!$B$6:$P$565,4,FALSE)</f>
        <v>0</v>
      </c>
      <c r="G331" s="63">
        <f t="shared" si="76"/>
        <v>3000</v>
      </c>
      <c r="H331" s="63">
        <f>VLOOKUP($C331,ROP200F!$C$6:$O$994,3,FALSE)</f>
        <v>357</v>
      </c>
      <c r="I331" s="63">
        <f>VLOOKUP($C331,'ROP100'!$B$6:$P$565,5,FALSE)</f>
        <v>2000</v>
      </c>
      <c r="J331" s="63">
        <f t="shared" si="77"/>
        <v>4643</v>
      </c>
      <c r="K331" s="63">
        <f>VLOOKUP($C331,ROP200F!$C$6:$O$994,4,FALSE)</f>
        <v>0</v>
      </c>
      <c r="L331" s="63">
        <f>VLOOKUP($C331,'ROP100'!$B$6:$P$565,6,FALSE)</f>
        <v>0</v>
      </c>
      <c r="M331" s="63">
        <f t="shared" si="78"/>
        <v>4643</v>
      </c>
      <c r="N331" s="63">
        <f>VLOOKUP($C331,ROP200F!$C$6:$O$994,5,FALSE)</f>
        <v>0</v>
      </c>
      <c r="O331" s="63">
        <f>VLOOKUP($C331,'ROP100'!$B$6:$P$565,7,FALSE)</f>
        <v>0</v>
      </c>
      <c r="P331" s="63">
        <f t="shared" si="79"/>
        <v>4643</v>
      </c>
      <c r="Q331" s="63">
        <f>VLOOKUP($C331,ROP200F!$C$6:$O$994,6,FALSE)</f>
        <v>0</v>
      </c>
      <c r="R331" s="63">
        <f>VLOOKUP($C331,'ROP100'!$B$6:$P$565,8,FALSE)</f>
        <v>0</v>
      </c>
      <c r="S331" s="63">
        <f t="shared" si="80"/>
        <v>4643</v>
      </c>
      <c r="T331" s="63">
        <f>VLOOKUP($C331,ROP200F!$C$6:$O$994,7,FALSE)</f>
        <v>0</v>
      </c>
      <c r="U331" s="63">
        <f>VLOOKUP($C331,'ROP100'!$B$6:$P$565,9,FALSE)</f>
        <v>0</v>
      </c>
      <c r="V331" s="63">
        <f t="shared" si="81"/>
        <v>4643</v>
      </c>
      <c r="W331" s="63">
        <f>VLOOKUP($C331,ROP200F!$C$6:$O$994,8,FALSE)</f>
        <v>0</v>
      </c>
      <c r="X331" s="63">
        <f>VLOOKUP($C331,'ROP100'!$B$6:$P$565,10,FALSE)</f>
        <v>0</v>
      </c>
      <c r="Y331" s="63">
        <f t="shared" si="82"/>
        <v>4643</v>
      </c>
      <c r="Z331" s="63">
        <f>VLOOKUP($C331,ROP200F!$C$6:$O$994,9,FALSE)</f>
        <v>166</v>
      </c>
      <c r="AA331" s="63">
        <f>VLOOKUP($C331,'ROP100'!$B$6:$P$565,11,FALSE)</f>
        <v>0</v>
      </c>
      <c r="AB331" s="63">
        <f t="shared" si="83"/>
        <v>4477</v>
      </c>
      <c r="AC331" s="63">
        <f>VLOOKUP($C331,ROP200F!$C$6:$O$994,10,FALSE)</f>
        <v>0</v>
      </c>
      <c r="AD331" s="63">
        <f>VLOOKUP($C331,'ROP100'!$B$6:$P$565,12,FALSE)</f>
        <v>0</v>
      </c>
      <c r="AE331" s="63">
        <f t="shared" si="84"/>
        <v>4477</v>
      </c>
      <c r="AF331" s="63">
        <f>VLOOKUP($C331,ROP200F!$C$6:$O$994,11,FALSE)</f>
        <v>0</v>
      </c>
      <c r="AG331" s="63">
        <f>VLOOKUP($C331,'ROP100'!$B$6:$P$565,13,FALSE)</f>
        <v>0</v>
      </c>
      <c r="AH331" s="63">
        <f t="shared" si="85"/>
        <v>4477</v>
      </c>
      <c r="AI331" s="63">
        <f>VLOOKUP($C331,ROP200F!$C$6:$O$994,12,FALSE)</f>
        <v>82</v>
      </c>
      <c r="AJ331" s="63">
        <f>VLOOKUP($C331,'ROP100'!$B$6:$P$565,14,FALSE)</f>
        <v>0</v>
      </c>
      <c r="AK331" s="63">
        <f t="shared" si="86"/>
        <v>4395</v>
      </c>
      <c r="AL331" s="63">
        <f>VLOOKUP($C331,ROP200F!$C$6:$O$994,13,FALSE)</f>
        <v>0</v>
      </c>
      <c r="AM331" s="63">
        <f>VLOOKUP($C331,'ROP100'!$B$6:$P$565,15,FALSE)</f>
        <v>0</v>
      </c>
      <c r="AN331" s="63">
        <f t="shared" si="87"/>
        <v>4395</v>
      </c>
      <c r="AO331" s="58">
        <f t="shared" si="88"/>
        <v>605</v>
      </c>
      <c r="AP331" s="58">
        <f t="shared" si="89"/>
        <v>2000</v>
      </c>
    </row>
    <row r="332" spans="1:42" hidden="1" x14ac:dyDescent="0.35">
      <c r="A332" s="64">
        <f t="shared" si="90"/>
        <v>324</v>
      </c>
      <c r="B332" s="65" t="s">
        <v>389</v>
      </c>
      <c r="C332" s="65" t="s">
        <v>390</v>
      </c>
      <c r="D332" s="66">
        <f>VLOOKUP($C332,'End Stock 2024'!$B$7:$C$1030,2,FALSE)</f>
        <v>10311</v>
      </c>
      <c r="E332" s="63">
        <f>VLOOKUP($C332,ROP200F!$C$6:$O$994,2,FALSE)</f>
        <v>0</v>
      </c>
      <c r="F332" s="63">
        <f>VLOOKUP($C332,'ROP100'!$B$6:$P$565,4,FALSE)</f>
        <v>0</v>
      </c>
      <c r="G332" s="63">
        <f t="shared" si="76"/>
        <v>10311</v>
      </c>
      <c r="H332" s="63">
        <f>VLOOKUP($C332,ROP200F!$C$6:$O$994,3,FALSE)</f>
        <v>14561</v>
      </c>
      <c r="I332" s="63">
        <f>VLOOKUP($C332,'ROP100'!$B$6:$P$565,5,FALSE)</f>
        <v>15000</v>
      </c>
      <c r="J332" s="63">
        <f t="shared" si="77"/>
        <v>10750</v>
      </c>
      <c r="K332" s="63">
        <f>VLOOKUP($C332,ROP200F!$C$6:$O$994,4,FALSE)</f>
        <v>11648</v>
      </c>
      <c r="L332" s="63">
        <f>VLOOKUP($C332,'ROP100'!$B$6:$P$565,6,FALSE)</f>
        <v>12000</v>
      </c>
      <c r="M332" s="63">
        <f t="shared" si="78"/>
        <v>11102</v>
      </c>
      <c r="N332" s="63">
        <f>VLOOKUP($C332,ROP200F!$C$6:$O$994,5,FALSE)</f>
        <v>0</v>
      </c>
      <c r="O332" s="63">
        <f>VLOOKUP($C332,'ROP100'!$B$6:$P$565,7,FALSE)</f>
        <v>0</v>
      </c>
      <c r="P332" s="63">
        <f t="shared" si="79"/>
        <v>11102</v>
      </c>
      <c r="Q332" s="63">
        <f>VLOOKUP($C332,ROP200F!$C$6:$O$994,6,FALSE)</f>
        <v>0</v>
      </c>
      <c r="R332" s="63">
        <f>VLOOKUP($C332,'ROP100'!$B$6:$P$565,8,FALSE)</f>
        <v>0</v>
      </c>
      <c r="S332" s="63">
        <f t="shared" si="80"/>
        <v>11102</v>
      </c>
      <c r="T332" s="63">
        <f>VLOOKUP($C332,ROP200F!$C$6:$O$994,7,FALSE)</f>
        <v>0</v>
      </c>
      <c r="U332" s="63">
        <f>VLOOKUP($C332,'ROP100'!$B$6:$P$565,9,FALSE)</f>
        <v>0</v>
      </c>
      <c r="V332" s="63">
        <f t="shared" si="81"/>
        <v>11102</v>
      </c>
      <c r="W332" s="63">
        <f>VLOOKUP($C332,ROP200F!$C$6:$O$994,8,FALSE)</f>
        <v>14561</v>
      </c>
      <c r="X332" s="63">
        <f>VLOOKUP($C332,'ROP100'!$B$6:$P$565,10,FALSE)</f>
        <v>14000</v>
      </c>
      <c r="Y332" s="63">
        <f t="shared" si="82"/>
        <v>10541</v>
      </c>
      <c r="Z332" s="63">
        <f>VLOOKUP($C332,ROP200F!$C$6:$O$994,9,FALSE)</f>
        <v>11648</v>
      </c>
      <c r="AA332" s="63">
        <f>VLOOKUP($C332,'ROP100'!$B$6:$P$565,11,FALSE)</f>
        <v>12000</v>
      </c>
      <c r="AB332" s="63">
        <f t="shared" si="83"/>
        <v>10893</v>
      </c>
      <c r="AC332" s="63">
        <f>VLOOKUP($C332,ROP200F!$C$6:$O$994,10,FALSE)</f>
        <v>0</v>
      </c>
      <c r="AD332" s="63">
        <f>VLOOKUP($C332,'ROP100'!$B$6:$P$565,12,FALSE)</f>
        <v>0</v>
      </c>
      <c r="AE332" s="63">
        <f t="shared" si="84"/>
        <v>10893</v>
      </c>
      <c r="AF332" s="63">
        <f>VLOOKUP($C332,ROP200F!$C$6:$O$994,11,FALSE)</f>
        <v>0</v>
      </c>
      <c r="AG332" s="63">
        <f>VLOOKUP($C332,'ROP100'!$B$6:$P$565,13,FALSE)</f>
        <v>0</v>
      </c>
      <c r="AH332" s="63">
        <f t="shared" si="85"/>
        <v>10893</v>
      </c>
      <c r="AI332" s="63">
        <f>VLOOKUP($C332,ROP200F!$C$6:$O$994,12,FALSE)</f>
        <v>0</v>
      </c>
      <c r="AJ332" s="63">
        <f>VLOOKUP($C332,'ROP100'!$B$6:$P$565,14,FALSE)</f>
        <v>0</v>
      </c>
      <c r="AK332" s="63">
        <f t="shared" si="86"/>
        <v>10893</v>
      </c>
      <c r="AL332" s="63">
        <f>VLOOKUP($C332,ROP200F!$C$6:$O$994,13,FALSE)</f>
        <v>0</v>
      </c>
      <c r="AM332" s="63">
        <f>VLOOKUP($C332,'ROP100'!$B$6:$P$565,15,FALSE)</f>
        <v>0</v>
      </c>
      <c r="AN332" s="63">
        <f t="shared" si="87"/>
        <v>10893</v>
      </c>
      <c r="AO332" s="58">
        <f t="shared" si="88"/>
        <v>52418</v>
      </c>
      <c r="AP332" s="58">
        <f t="shared" si="89"/>
        <v>53000</v>
      </c>
    </row>
    <row r="333" spans="1:42" hidden="1" x14ac:dyDescent="0.35">
      <c r="A333" s="64">
        <f t="shared" si="90"/>
        <v>325</v>
      </c>
      <c r="B333" s="65" t="s">
        <v>391</v>
      </c>
      <c r="C333" s="65" t="s">
        <v>392</v>
      </c>
      <c r="D333" s="66">
        <f>VLOOKUP($C333,'End Stock 2024'!$B$7:$C$1030,2,FALSE)</f>
        <v>2809</v>
      </c>
      <c r="E333" s="63">
        <f>VLOOKUP($C333,ROP200F!$C$6:$O$994,2,FALSE)</f>
        <v>2861</v>
      </c>
      <c r="F333" s="63">
        <f>VLOOKUP($C333,'ROP100'!$B$6:$P$565,4,FALSE)</f>
        <v>5000</v>
      </c>
      <c r="G333" s="63">
        <f t="shared" si="76"/>
        <v>4948</v>
      </c>
      <c r="H333" s="63">
        <f>VLOOKUP($C333,ROP200F!$C$6:$O$994,3,FALSE)</f>
        <v>0</v>
      </c>
      <c r="I333" s="63">
        <f>VLOOKUP($C333,'ROP100'!$B$6:$P$565,5,FALSE)</f>
        <v>0</v>
      </c>
      <c r="J333" s="63">
        <f t="shared" si="77"/>
        <v>4948</v>
      </c>
      <c r="K333" s="63">
        <f>VLOOKUP($C333,ROP200F!$C$6:$O$994,4,FALSE)</f>
        <v>0</v>
      </c>
      <c r="L333" s="63">
        <f>VLOOKUP($C333,'ROP100'!$B$6:$P$565,6,FALSE)</f>
        <v>0</v>
      </c>
      <c r="M333" s="63">
        <f t="shared" si="78"/>
        <v>4948</v>
      </c>
      <c r="N333" s="63">
        <f>VLOOKUP($C333,ROP200F!$C$6:$O$994,5,FALSE)</f>
        <v>2861</v>
      </c>
      <c r="O333" s="63">
        <f>VLOOKUP($C333,'ROP100'!$B$6:$P$565,7,FALSE)</f>
        <v>5000</v>
      </c>
      <c r="P333" s="63">
        <f t="shared" si="79"/>
        <v>7087</v>
      </c>
      <c r="Q333" s="63">
        <f>VLOOKUP($C333,ROP200F!$C$6:$O$994,6,FALSE)</f>
        <v>0</v>
      </c>
      <c r="R333" s="63">
        <f>VLOOKUP($C333,'ROP100'!$B$6:$P$565,8,FALSE)</f>
        <v>0</v>
      </c>
      <c r="S333" s="63">
        <f t="shared" si="80"/>
        <v>7087</v>
      </c>
      <c r="T333" s="63">
        <f>VLOOKUP($C333,ROP200F!$C$6:$O$994,7,FALSE)</f>
        <v>2861</v>
      </c>
      <c r="U333" s="63">
        <f>VLOOKUP($C333,'ROP100'!$B$6:$P$565,9,FALSE)</f>
        <v>0</v>
      </c>
      <c r="V333" s="63">
        <f t="shared" si="81"/>
        <v>4226</v>
      </c>
      <c r="W333" s="63">
        <f>VLOOKUP($C333,ROP200F!$C$6:$O$994,8,FALSE)</f>
        <v>0</v>
      </c>
      <c r="X333" s="63">
        <f>VLOOKUP($C333,'ROP100'!$B$6:$P$565,10,FALSE)</f>
        <v>0</v>
      </c>
      <c r="Y333" s="63">
        <f t="shared" si="82"/>
        <v>4226</v>
      </c>
      <c r="Z333" s="63">
        <f>VLOOKUP($C333,ROP200F!$C$6:$O$994,9,FALSE)</f>
        <v>2861</v>
      </c>
      <c r="AA333" s="63">
        <f>VLOOKUP($C333,'ROP100'!$B$6:$P$565,11,FALSE)</f>
        <v>5000</v>
      </c>
      <c r="AB333" s="63">
        <f t="shared" si="83"/>
        <v>6365</v>
      </c>
      <c r="AC333" s="63">
        <f>VLOOKUP($C333,ROP200F!$C$6:$O$994,10,FALSE)</f>
        <v>2861</v>
      </c>
      <c r="AD333" s="63">
        <f>VLOOKUP($C333,'ROP100'!$B$6:$P$565,12,FALSE)</f>
        <v>6000</v>
      </c>
      <c r="AE333" s="63">
        <f t="shared" si="84"/>
        <v>9504</v>
      </c>
      <c r="AF333" s="63">
        <f>VLOOKUP($C333,ROP200F!$C$6:$O$994,11,FALSE)</f>
        <v>0</v>
      </c>
      <c r="AG333" s="63">
        <f>VLOOKUP($C333,'ROP100'!$B$6:$P$565,13,FALSE)</f>
        <v>0</v>
      </c>
      <c r="AH333" s="63">
        <f t="shared" si="85"/>
        <v>9504</v>
      </c>
      <c r="AI333" s="63">
        <f>VLOOKUP($C333,ROP200F!$C$6:$O$994,12,FALSE)</f>
        <v>2861</v>
      </c>
      <c r="AJ333" s="63">
        <f>VLOOKUP($C333,'ROP100'!$B$6:$P$565,14,FALSE)</f>
        <v>0</v>
      </c>
      <c r="AK333" s="63">
        <f t="shared" si="86"/>
        <v>6643</v>
      </c>
      <c r="AL333" s="63">
        <f>VLOOKUP($C333,ROP200F!$C$6:$O$994,13,FALSE)</f>
        <v>2861</v>
      </c>
      <c r="AM333" s="63">
        <f>VLOOKUP($C333,'ROP100'!$B$6:$P$565,15,FALSE)</f>
        <v>0</v>
      </c>
      <c r="AN333" s="63">
        <f t="shared" si="87"/>
        <v>3782</v>
      </c>
      <c r="AO333" s="58">
        <f t="shared" si="88"/>
        <v>20027</v>
      </c>
      <c r="AP333" s="58">
        <f t="shared" si="89"/>
        <v>21000</v>
      </c>
    </row>
    <row r="334" spans="1:42" hidden="1" x14ac:dyDescent="0.35">
      <c r="A334" s="64">
        <f t="shared" si="90"/>
        <v>326</v>
      </c>
      <c r="B334" s="65" t="s">
        <v>393</v>
      </c>
      <c r="C334" s="65" t="s">
        <v>394</v>
      </c>
      <c r="D334" s="66">
        <f>VLOOKUP($C334,'End Stock 2024'!$B$7:$C$1030,2,FALSE)</f>
        <v>2473</v>
      </c>
      <c r="E334" s="63">
        <f>VLOOKUP($C334,ROP200F!$C$6:$O$994,2,FALSE)</f>
        <v>1960</v>
      </c>
      <c r="F334" s="63">
        <f>VLOOKUP($C334,'ROP100'!$B$6:$P$565,4,FALSE)</f>
        <v>5000</v>
      </c>
      <c r="G334" s="63">
        <f t="shared" si="76"/>
        <v>5513</v>
      </c>
      <c r="H334" s="63">
        <f>VLOOKUP($C334,ROP200F!$C$6:$O$994,3,FALSE)</f>
        <v>0</v>
      </c>
      <c r="I334" s="63">
        <f>VLOOKUP($C334,'ROP100'!$B$6:$P$565,5,FALSE)</f>
        <v>0</v>
      </c>
      <c r="J334" s="63">
        <f t="shared" si="77"/>
        <v>5513</v>
      </c>
      <c r="K334" s="63">
        <f>VLOOKUP($C334,ROP200F!$C$6:$O$994,4,FALSE)</f>
        <v>0</v>
      </c>
      <c r="L334" s="63">
        <f>VLOOKUP($C334,'ROP100'!$B$6:$P$565,6,FALSE)</f>
        <v>0</v>
      </c>
      <c r="M334" s="63">
        <f t="shared" si="78"/>
        <v>5513</v>
      </c>
      <c r="N334" s="63">
        <f>VLOOKUP($C334,ROP200F!$C$6:$O$994,5,FALSE)</f>
        <v>1960</v>
      </c>
      <c r="O334" s="63">
        <f>VLOOKUP($C334,'ROP100'!$B$6:$P$565,7,FALSE)</f>
        <v>0</v>
      </c>
      <c r="P334" s="63">
        <f t="shared" si="79"/>
        <v>3553</v>
      </c>
      <c r="Q334" s="63">
        <f>VLOOKUP($C334,ROP200F!$C$6:$O$994,6,FALSE)</f>
        <v>1960</v>
      </c>
      <c r="R334" s="63">
        <f>VLOOKUP($C334,'ROP100'!$B$6:$P$565,8,FALSE)</f>
        <v>9000</v>
      </c>
      <c r="S334" s="63">
        <f t="shared" si="80"/>
        <v>10593</v>
      </c>
      <c r="T334" s="63">
        <f>VLOOKUP($C334,ROP200F!$C$6:$O$994,7,FALSE)</f>
        <v>1960</v>
      </c>
      <c r="U334" s="63">
        <f>VLOOKUP($C334,'ROP100'!$B$6:$P$565,9,FALSE)</f>
        <v>0</v>
      </c>
      <c r="V334" s="63">
        <f t="shared" si="81"/>
        <v>8633</v>
      </c>
      <c r="W334" s="63">
        <f>VLOOKUP($C334,ROP200F!$C$6:$O$994,8,FALSE)</f>
        <v>0</v>
      </c>
      <c r="X334" s="63">
        <f>VLOOKUP($C334,'ROP100'!$B$6:$P$565,10,FALSE)</f>
        <v>0</v>
      </c>
      <c r="Y334" s="63">
        <f t="shared" si="82"/>
        <v>8633</v>
      </c>
      <c r="Z334" s="63">
        <f>VLOOKUP($C334,ROP200F!$C$6:$O$994,9,FALSE)</f>
        <v>0</v>
      </c>
      <c r="AA334" s="63">
        <f>VLOOKUP($C334,'ROP100'!$B$6:$P$565,11,FALSE)</f>
        <v>0</v>
      </c>
      <c r="AB334" s="63">
        <f t="shared" si="83"/>
        <v>8633</v>
      </c>
      <c r="AC334" s="63">
        <f>VLOOKUP($C334,ROP200F!$C$6:$O$994,10,FALSE)</f>
        <v>1960</v>
      </c>
      <c r="AD334" s="63">
        <f>VLOOKUP($C334,'ROP100'!$B$6:$P$565,12,FALSE)</f>
        <v>0</v>
      </c>
      <c r="AE334" s="63">
        <f t="shared" si="84"/>
        <v>6673</v>
      </c>
      <c r="AF334" s="63">
        <f>VLOOKUP($C334,ROP200F!$C$6:$O$994,11,FALSE)</f>
        <v>1960</v>
      </c>
      <c r="AG334" s="63">
        <f>VLOOKUP($C334,'ROP100'!$B$6:$P$565,13,FALSE)</f>
        <v>0</v>
      </c>
      <c r="AH334" s="63">
        <f t="shared" si="85"/>
        <v>4713</v>
      </c>
      <c r="AI334" s="63">
        <f>VLOOKUP($C334,ROP200F!$C$6:$O$994,12,FALSE)</f>
        <v>1960</v>
      </c>
      <c r="AJ334" s="63">
        <f>VLOOKUP($C334,'ROP100'!$B$6:$P$565,14,FALSE)</f>
        <v>0</v>
      </c>
      <c r="AK334" s="63">
        <f t="shared" si="86"/>
        <v>2753</v>
      </c>
      <c r="AL334" s="63">
        <f>VLOOKUP($C334,ROP200F!$C$6:$O$994,13,FALSE)</f>
        <v>0</v>
      </c>
      <c r="AM334" s="63">
        <f>VLOOKUP($C334,'ROP100'!$B$6:$P$565,15,FALSE)</f>
        <v>0</v>
      </c>
      <c r="AN334" s="63">
        <f t="shared" si="87"/>
        <v>2753</v>
      </c>
      <c r="AO334" s="58">
        <f t="shared" si="88"/>
        <v>13720</v>
      </c>
      <c r="AP334" s="58">
        <f t="shared" si="89"/>
        <v>14000</v>
      </c>
    </row>
    <row r="335" spans="1:42" hidden="1" x14ac:dyDescent="0.35">
      <c r="A335" s="64">
        <f t="shared" si="90"/>
        <v>327</v>
      </c>
      <c r="B335" s="65" t="s">
        <v>395</v>
      </c>
      <c r="C335" s="65" t="s">
        <v>396</v>
      </c>
      <c r="D335" s="66">
        <f>VLOOKUP($C335,'End Stock 2024'!$B$7:$C$1030,2,FALSE)</f>
        <v>3999</v>
      </c>
      <c r="E335" s="63">
        <f>VLOOKUP($C335,ROP200F!$C$6:$O$994,2,FALSE)</f>
        <v>0</v>
      </c>
      <c r="F335" s="63">
        <f>VLOOKUP($C335,'ROP100'!$B$6:$P$565,4,FALSE)</f>
        <v>0</v>
      </c>
      <c r="G335" s="63">
        <f t="shared" si="76"/>
        <v>3999</v>
      </c>
      <c r="H335" s="63">
        <f>VLOOKUP($C335,ROP200F!$C$6:$O$994,3,FALSE)</f>
        <v>0</v>
      </c>
      <c r="I335" s="63">
        <f>VLOOKUP($C335,'ROP100'!$B$6:$P$565,5,FALSE)</f>
        <v>0</v>
      </c>
      <c r="J335" s="63">
        <f t="shared" si="77"/>
        <v>3999</v>
      </c>
      <c r="K335" s="63">
        <f>VLOOKUP($C335,ROP200F!$C$6:$O$994,4,FALSE)</f>
        <v>980</v>
      </c>
      <c r="L335" s="63">
        <f>VLOOKUP($C335,'ROP100'!$B$6:$P$565,6,FALSE)</f>
        <v>5000</v>
      </c>
      <c r="M335" s="63">
        <f t="shared" si="78"/>
        <v>8019</v>
      </c>
      <c r="N335" s="63">
        <f>VLOOKUP($C335,ROP200F!$C$6:$O$994,5,FALSE)</f>
        <v>0</v>
      </c>
      <c r="O335" s="63">
        <f>VLOOKUP($C335,'ROP100'!$B$6:$P$565,7,FALSE)</f>
        <v>0</v>
      </c>
      <c r="P335" s="63">
        <f t="shared" si="79"/>
        <v>8019</v>
      </c>
      <c r="Q335" s="63">
        <f>VLOOKUP($C335,ROP200F!$C$6:$O$994,6,FALSE)</f>
        <v>0</v>
      </c>
      <c r="R335" s="63">
        <f>VLOOKUP($C335,'ROP100'!$B$6:$P$565,8,FALSE)</f>
        <v>0</v>
      </c>
      <c r="S335" s="63">
        <f t="shared" si="80"/>
        <v>8019</v>
      </c>
      <c r="T335" s="63">
        <f>VLOOKUP($C335,ROP200F!$C$6:$O$994,7,FALSE)</f>
        <v>980</v>
      </c>
      <c r="U335" s="63">
        <f>VLOOKUP($C335,'ROP100'!$B$6:$P$565,9,FALSE)</f>
        <v>0</v>
      </c>
      <c r="V335" s="63">
        <f t="shared" si="81"/>
        <v>7039</v>
      </c>
      <c r="W335" s="63">
        <f>VLOOKUP($C335,ROP200F!$C$6:$O$994,8,FALSE)</f>
        <v>0</v>
      </c>
      <c r="X335" s="63">
        <f>VLOOKUP($C335,'ROP100'!$B$6:$P$565,10,FALSE)</f>
        <v>0</v>
      </c>
      <c r="Y335" s="63">
        <f t="shared" si="82"/>
        <v>7039</v>
      </c>
      <c r="Z335" s="63">
        <f>VLOOKUP($C335,ROP200F!$C$6:$O$994,9,FALSE)</f>
        <v>980</v>
      </c>
      <c r="AA335" s="63">
        <f>VLOOKUP($C335,'ROP100'!$B$6:$P$565,11,FALSE)</f>
        <v>0</v>
      </c>
      <c r="AB335" s="63">
        <f t="shared" si="83"/>
        <v>6059</v>
      </c>
      <c r="AC335" s="63">
        <f>VLOOKUP($C335,ROP200F!$C$6:$O$994,10,FALSE)</f>
        <v>0</v>
      </c>
      <c r="AD335" s="63">
        <f>VLOOKUP($C335,'ROP100'!$B$6:$P$565,12,FALSE)</f>
        <v>0</v>
      </c>
      <c r="AE335" s="63">
        <f t="shared" si="84"/>
        <v>6059</v>
      </c>
      <c r="AF335" s="63">
        <f>VLOOKUP($C335,ROP200F!$C$6:$O$994,11,FALSE)</f>
        <v>980</v>
      </c>
      <c r="AG335" s="63">
        <f>VLOOKUP($C335,'ROP100'!$B$6:$P$565,13,FALSE)</f>
        <v>0</v>
      </c>
      <c r="AH335" s="63">
        <f t="shared" si="85"/>
        <v>5079</v>
      </c>
      <c r="AI335" s="63">
        <f>VLOOKUP($C335,ROP200F!$C$6:$O$994,12,FALSE)</f>
        <v>0</v>
      </c>
      <c r="AJ335" s="63">
        <f>VLOOKUP($C335,'ROP100'!$B$6:$P$565,14,FALSE)</f>
        <v>0</v>
      </c>
      <c r="AK335" s="63">
        <f t="shared" si="86"/>
        <v>5079</v>
      </c>
      <c r="AL335" s="63">
        <f>VLOOKUP($C335,ROP200F!$C$6:$O$994,13,FALSE)</f>
        <v>490</v>
      </c>
      <c r="AM335" s="63">
        <f>VLOOKUP($C335,'ROP100'!$B$6:$P$565,15,FALSE)</f>
        <v>0</v>
      </c>
      <c r="AN335" s="63">
        <f t="shared" si="87"/>
        <v>4589</v>
      </c>
      <c r="AO335" s="58">
        <f t="shared" si="88"/>
        <v>4410</v>
      </c>
      <c r="AP335" s="58">
        <f t="shared" si="89"/>
        <v>5000</v>
      </c>
    </row>
    <row r="336" spans="1:42" hidden="1" x14ac:dyDescent="0.35">
      <c r="A336" s="64">
        <f t="shared" si="90"/>
        <v>328</v>
      </c>
      <c r="B336" s="65" t="s">
        <v>397</v>
      </c>
      <c r="C336" s="65" t="s">
        <v>398</v>
      </c>
      <c r="D336" s="66">
        <f>VLOOKUP($C336,'End Stock 2024'!$B$7:$C$1030,2,FALSE)</f>
        <v>0</v>
      </c>
      <c r="E336" s="63">
        <f>VLOOKUP($C336,ROP200F!$C$6:$O$994,2,FALSE)</f>
        <v>0</v>
      </c>
      <c r="F336" s="63">
        <f>VLOOKUP($C336,'ROP100'!$B$6:$P$565,4,FALSE)</f>
        <v>0</v>
      </c>
      <c r="G336" s="63">
        <f t="shared" si="76"/>
        <v>0</v>
      </c>
      <c r="H336" s="63">
        <f>VLOOKUP($C336,ROP200F!$C$6:$O$994,3,FALSE)</f>
        <v>0</v>
      </c>
      <c r="I336" s="63">
        <f>VLOOKUP($C336,'ROP100'!$B$6:$P$565,5,FALSE)</f>
        <v>0</v>
      </c>
      <c r="J336" s="63">
        <f t="shared" si="77"/>
        <v>0</v>
      </c>
      <c r="K336" s="63">
        <f>VLOOKUP($C336,ROP200F!$C$6:$O$994,4,FALSE)</f>
        <v>0</v>
      </c>
      <c r="L336" s="63">
        <f>VLOOKUP($C336,'ROP100'!$B$6:$P$565,6,FALSE)</f>
        <v>0</v>
      </c>
      <c r="M336" s="63">
        <f t="shared" si="78"/>
        <v>0</v>
      </c>
      <c r="N336" s="63">
        <f>VLOOKUP($C336,ROP200F!$C$6:$O$994,5,FALSE)</f>
        <v>0</v>
      </c>
      <c r="O336" s="63">
        <f>VLOOKUP($C336,'ROP100'!$B$6:$P$565,7,FALSE)</f>
        <v>0</v>
      </c>
      <c r="P336" s="63">
        <f t="shared" si="79"/>
        <v>0</v>
      </c>
      <c r="Q336" s="63">
        <f>VLOOKUP($C336,ROP200F!$C$6:$O$994,6,FALSE)</f>
        <v>0</v>
      </c>
      <c r="R336" s="63">
        <f>VLOOKUP($C336,'ROP100'!$B$6:$P$565,8,FALSE)</f>
        <v>0</v>
      </c>
      <c r="S336" s="63">
        <f t="shared" si="80"/>
        <v>0</v>
      </c>
      <c r="T336" s="63">
        <f>VLOOKUP($C336,ROP200F!$C$6:$O$994,7,FALSE)</f>
        <v>0</v>
      </c>
      <c r="U336" s="63">
        <f>VLOOKUP($C336,'ROP100'!$B$6:$P$565,9,FALSE)</f>
        <v>0</v>
      </c>
      <c r="V336" s="63">
        <f t="shared" si="81"/>
        <v>0</v>
      </c>
      <c r="W336" s="63">
        <f>VLOOKUP($C336,ROP200F!$C$6:$O$994,8,FALSE)</f>
        <v>0</v>
      </c>
      <c r="X336" s="63">
        <f>VLOOKUP($C336,'ROP100'!$B$6:$P$565,10,FALSE)</f>
        <v>0</v>
      </c>
      <c r="Y336" s="63">
        <f t="shared" si="82"/>
        <v>0</v>
      </c>
      <c r="Z336" s="63">
        <f>VLOOKUP($C336,ROP200F!$C$6:$O$994,9,FALSE)</f>
        <v>0</v>
      </c>
      <c r="AA336" s="63">
        <f>VLOOKUP($C336,'ROP100'!$B$6:$P$565,11,FALSE)</f>
        <v>0</v>
      </c>
      <c r="AB336" s="63">
        <f t="shared" si="83"/>
        <v>0</v>
      </c>
      <c r="AC336" s="63">
        <f>VLOOKUP($C336,ROP200F!$C$6:$O$994,10,FALSE)</f>
        <v>1501</v>
      </c>
      <c r="AD336" s="63">
        <f>VLOOKUP($C336,'ROP100'!$B$6:$P$565,12,FALSE)</f>
        <v>7000</v>
      </c>
      <c r="AE336" s="63">
        <f t="shared" si="84"/>
        <v>5499</v>
      </c>
      <c r="AF336" s="63">
        <f>VLOOKUP($C336,ROP200F!$C$6:$O$994,11,FALSE)</f>
        <v>1501</v>
      </c>
      <c r="AG336" s="63">
        <f>VLOOKUP($C336,'ROP100'!$B$6:$P$565,13,FALSE)</f>
        <v>0</v>
      </c>
      <c r="AH336" s="63">
        <f t="shared" si="85"/>
        <v>3998</v>
      </c>
      <c r="AI336" s="63">
        <f>VLOOKUP($C336,ROP200F!$C$6:$O$994,12,FALSE)</f>
        <v>1501</v>
      </c>
      <c r="AJ336" s="63">
        <f>VLOOKUP($C336,'ROP100'!$B$6:$P$565,14,FALSE)</f>
        <v>0</v>
      </c>
      <c r="AK336" s="63">
        <f t="shared" si="86"/>
        <v>2497</v>
      </c>
      <c r="AL336" s="63">
        <f>VLOOKUP($C336,ROP200F!$C$6:$O$994,13,FALSE)</f>
        <v>1501</v>
      </c>
      <c r="AM336" s="63">
        <f>VLOOKUP($C336,'ROP100'!$B$6:$P$565,15,FALSE)</f>
        <v>0</v>
      </c>
      <c r="AN336" s="63">
        <f t="shared" si="87"/>
        <v>996</v>
      </c>
      <c r="AO336" s="58">
        <f t="shared" si="88"/>
        <v>6004</v>
      </c>
      <c r="AP336" s="58">
        <f t="shared" si="89"/>
        <v>7000</v>
      </c>
    </row>
    <row r="337" spans="1:42" hidden="1" x14ac:dyDescent="0.35">
      <c r="A337" s="64">
        <f t="shared" si="90"/>
        <v>329</v>
      </c>
      <c r="B337" s="65" t="s">
        <v>399</v>
      </c>
      <c r="C337" s="65" t="s">
        <v>400</v>
      </c>
      <c r="D337" s="66">
        <f>VLOOKUP($C337,'End Stock 2024'!$B$7:$C$1030,2,FALSE)</f>
        <v>4532</v>
      </c>
      <c r="E337" s="63">
        <f>VLOOKUP($C337,ROP200F!$C$6:$O$994,2,FALSE)</f>
        <v>0</v>
      </c>
      <c r="F337" s="63">
        <f>VLOOKUP($C337,'ROP100'!$B$6:$P$565,4,FALSE)</f>
        <v>0</v>
      </c>
      <c r="G337" s="63">
        <f t="shared" si="76"/>
        <v>4532</v>
      </c>
      <c r="H337" s="63">
        <f>VLOOKUP($C337,ROP200F!$C$6:$O$994,3,FALSE)</f>
        <v>0</v>
      </c>
      <c r="I337" s="63">
        <f>VLOOKUP($C337,'ROP100'!$B$6:$P$565,5,FALSE)</f>
        <v>0</v>
      </c>
      <c r="J337" s="63">
        <f t="shared" si="77"/>
        <v>4532</v>
      </c>
      <c r="K337" s="63">
        <f>VLOOKUP($C337,ROP200F!$C$6:$O$994,4,FALSE)</f>
        <v>806</v>
      </c>
      <c r="L337" s="63">
        <f>VLOOKUP($C337,'ROP100'!$B$6:$P$565,6,FALSE)</f>
        <v>5000</v>
      </c>
      <c r="M337" s="63">
        <f t="shared" si="78"/>
        <v>8726</v>
      </c>
      <c r="N337" s="63">
        <f>VLOOKUP($C337,ROP200F!$C$6:$O$994,5,FALSE)</f>
        <v>0</v>
      </c>
      <c r="O337" s="63">
        <f>VLOOKUP($C337,'ROP100'!$B$6:$P$565,7,FALSE)</f>
        <v>0</v>
      </c>
      <c r="P337" s="63">
        <f t="shared" si="79"/>
        <v>8726</v>
      </c>
      <c r="Q337" s="63">
        <f>VLOOKUP($C337,ROP200F!$C$6:$O$994,6,FALSE)</f>
        <v>0</v>
      </c>
      <c r="R337" s="63">
        <f>VLOOKUP($C337,'ROP100'!$B$6:$P$565,8,FALSE)</f>
        <v>0</v>
      </c>
      <c r="S337" s="63">
        <f t="shared" si="80"/>
        <v>8726</v>
      </c>
      <c r="T337" s="63">
        <f>VLOOKUP($C337,ROP200F!$C$6:$O$994,7,FALSE)</f>
        <v>806</v>
      </c>
      <c r="U337" s="63">
        <f>VLOOKUP($C337,'ROP100'!$B$6:$P$565,9,FALSE)</f>
        <v>0</v>
      </c>
      <c r="V337" s="63">
        <f t="shared" si="81"/>
        <v>7920</v>
      </c>
      <c r="W337" s="63">
        <f>VLOOKUP($C337,ROP200F!$C$6:$O$994,8,FALSE)</f>
        <v>0</v>
      </c>
      <c r="X337" s="63">
        <f>VLOOKUP($C337,'ROP100'!$B$6:$P$565,10,FALSE)</f>
        <v>0</v>
      </c>
      <c r="Y337" s="63">
        <f t="shared" si="82"/>
        <v>7920</v>
      </c>
      <c r="Z337" s="63">
        <f>VLOOKUP($C337,ROP200F!$C$6:$O$994,9,FALSE)</f>
        <v>0</v>
      </c>
      <c r="AA337" s="63">
        <f>VLOOKUP($C337,'ROP100'!$B$6:$P$565,11,FALSE)</f>
        <v>0</v>
      </c>
      <c r="AB337" s="63">
        <f t="shared" si="83"/>
        <v>7920</v>
      </c>
      <c r="AC337" s="63">
        <f>VLOOKUP($C337,ROP200F!$C$6:$O$994,10,FALSE)</f>
        <v>0</v>
      </c>
      <c r="AD337" s="63">
        <f>VLOOKUP($C337,'ROP100'!$B$6:$P$565,12,FALSE)</f>
        <v>0</v>
      </c>
      <c r="AE337" s="63">
        <f t="shared" si="84"/>
        <v>7920</v>
      </c>
      <c r="AF337" s="63">
        <f>VLOOKUP($C337,ROP200F!$C$6:$O$994,11,FALSE)</f>
        <v>806</v>
      </c>
      <c r="AG337" s="63">
        <f>VLOOKUP($C337,'ROP100'!$B$6:$P$565,13,FALSE)</f>
        <v>0</v>
      </c>
      <c r="AH337" s="63">
        <f t="shared" si="85"/>
        <v>7114</v>
      </c>
      <c r="AI337" s="63">
        <f>VLOOKUP($C337,ROP200F!$C$6:$O$994,12,FALSE)</f>
        <v>0</v>
      </c>
      <c r="AJ337" s="63">
        <f>VLOOKUP($C337,'ROP100'!$B$6:$P$565,14,FALSE)</f>
        <v>0</v>
      </c>
      <c r="AK337" s="63">
        <f t="shared" si="86"/>
        <v>7114</v>
      </c>
      <c r="AL337" s="63">
        <f>VLOOKUP($C337,ROP200F!$C$6:$O$994,13,FALSE)</f>
        <v>0</v>
      </c>
      <c r="AM337" s="63">
        <f>VLOOKUP($C337,'ROP100'!$B$6:$P$565,15,FALSE)</f>
        <v>0</v>
      </c>
      <c r="AN337" s="63">
        <f t="shared" si="87"/>
        <v>7114</v>
      </c>
      <c r="AO337" s="58">
        <f t="shared" si="88"/>
        <v>2418</v>
      </c>
      <c r="AP337" s="58">
        <f t="shared" si="89"/>
        <v>5000</v>
      </c>
    </row>
    <row r="338" spans="1:42" hidden="1" x14ac:dyDescent="0.35">
      <c r="A338" s="64">
        <f t="shared" si="90"/>
        <v>330</v>
      </c>
      <c r="B338" s="65" t="s">
        <v>401</v>
      </c>
      <c r="C338" s="65" t="s">
        <v>402</v>
      </c>
      <c r="D338" s="66">
        <f>VLOOKUP($C338,'End Stock 2024'!$B$7:$C$1030,2,FALSE)</f>
        <v>1144</v>
      </c>
      <c r="E338" s="63">
        <f>VLOOKUP($C338,ROP200F!$C$6:$O$994,2,FALSE)</f>
        <v>806</v>
      </c>
      <c r="F338" s="63">
        <f>VLOOKUP($C338,'ROP100'!$B$6:$P$565,4,FALSE)</f>
        <v>5000</v>
      </c>
      <c r="G338" s="63">
        <f t="shared" si="76"/>
        <v>5338</v>
      </c>
      <c r="H338" s="63">
        <f>VLOOKUP($C338,ROP200F!$C$6:$O$994,3,FALSE)</f>
        <v>806</v>
      </c>
      <c r="I338" s="63">
        <f>VLOOKUP($C338,'ROP100'!$B$6:$P$565,5,FALSE)</f>
        <v>0</v>
      </c>
      <c r="J338" s="63">
        <f t="shared" si="77"/>
        <v>4532</v>
      </c>
      <c r="K338" s="63">
        <f>VLOOKUP($C338,ROP200F!$C$6:$O$994,4,FALSE)</f>
        <v>0</v>
      </c>
      <c r="L338" s="63">
        <f>VLOOKUP($C338,'ROP100'!$B$6:$P$565,6,FALSE)</f>
        <v>0</v>
      </c>
      <c r="M338" s="63">
        <f t="shared" si="78"/>
        <v>4532</v>
      </c>
      <c r="N338" s="63">
        <f>VLOOKUP($C338,ROP200F!$C$6:$O$994,5,FALSE)</f>
        <v>806</v>
      </c>
      <c r="O338" s="63">
        <f>VLOOKUP($C338,'ROP100'!$B$6:$P$565,7,FALSE)</f>
        <v>0</v>
      </c>
      <c r="P338" s="63">
        <f t="shared" si="79"/>
        <v>3726</v>
      </c>
      <c r="Q338" s="63">
        <f>VLOOKUP($C338,ROP200F!$C$6:$O$994,6,FALSE)</f>
        <v>806</v>
      </c>
      <c r="R338" s="63">
        <f>VLOOKUP($C338,'ROP100'!$B$6:$P$565,8,FALSE)</f>
        <v>0</v>
      </c>
      <c r="S338" s="63">
        <f t="shared" si="80"/>
        <v>2920</v>
      </c>
      <c r="T338" s="63">
        <f>VLOOKUP($C338,ROP200F!$C$6:$O$994,7,FALSE)</f>
        <v>806</v>
      </c>
      <c r="U338" s="63">
        <f>VLOOKUP($C338,'ROP100'!$B$6:$P$565,9,FALSE)</f>
        <v>0</v>
      </c>
      <c r="V338" s="63">
        <f t="shared" si="81"/>
        <v>2114</v>
      </c>
      <c r="W338" s="63">
        <f>VLOOKUP($C338,ROP200F!$C$6:$O$994,8,FALSE)</f>
        <v>806</v>
      </c>
      <c r="X338" s="63">
        <f>VLOOKUP($C338,'ROP100'!$B$6:$P$565,10,FALSE)</f>
        <v>5000</v>
      </c>
      <c r="Y338" s="63">
        <f t="shared" si="82"/>
        <v>6308</v>
      </c>
      <c r="Z338" s="63">
        <f>VLOOKUP($C338,ROP200F!$C$6:$O$994,9,FALSE)</f>
        <v>806</v>
      </c>
      <c r="AA338" s="63">
        <f>VLOOKUP($C338,'ROP100'!$B$6:$P$565,11,FALSE)</f>
        <v>0</v>
      </c>
      <c r="AB338" s="63">
        <f t="shared" si="83"/>
        <v>5502</v>
      </c>
      <c r="AC338" s="63">
        <f>VLOOKUP($C338,ROP200F!$C$6:$O$994,10,FALSE)</f>
        <v>806</v>
      </c>
      <c r="AD338" s="63">
        <f>VLOOKUP($C338,'ROP100'!$B$6:$P$565,12,FALSE)</f>
        <v>0</v>
      </c>
      <c r="AE338" s="63">
        <f t="shared" si="84"/>
        <v>4696</v>
      </c>
      <c r="AF338" s="63">
        <f>VLOOKUP($C338,ROP200F!$C$6:$O$994,11,FALSE)</f>
        <v>806</v>
      </c>
      <c r="AG338" s="63">
        <f>VLOOKUP($C338,'ROP100'!$B$6:$P$565,13,FALSE)</f>
        <v>0</v>
      </c>
      <c r="AH338" s="63">
        <f t="shared" si="85"/>
        <v>3890</v>
      </c>
      <c r="AI338" s="63">
        <f>VLOOKUP($C338,ROP200F!$C$6:$O$994,12,FALSE)</f>
        <v>806</v>
      </c>
      <c r="AJ338" s="63">
        <f>VLOOKUP($C338,'ROP100'!$B$6:$P$565,14,FALSE)</f>
        <v>0</v>
      </c>
      <c r="AK338" s="63">
        <f t="shared" si="86"/>
        <v>3084</v>
      </c>
      <c r="AL338" s="63">
        <f>VLOOKUP($C338,ROP200F!$C$6:$O$994,13,FALSE)</f>
        <v>806</v>
      </c>
      <c r="AM338" s="63">
        <f>VLOOKUP($C338,'ROP100'!$B$6:$P$565,15,FALSE)</f>
        <v>0</v>
      </c>
      <c r="AN338" s="63">
        <f t="shared" si="87"/>
        <v>2278</v>
      </c>
      <c r="AO338" s="58">
        <f t="shared" si="88"/>
        <v>8866</v>
      </c>
      <c r="AP338" s="58">
        <f t="shared" si="89"/>
        <v>10000</v>
      </c>
    </row>
    <row r="339" spans="1:42" hidden="1" x14ac:dyDescent="0.35">
      <c r="A339" s="64">
        <f t="shared" si="90"/>
        <v>331</v>
      </c>
      <c r="B339" s="65" t="s">
        <v>1424</v>
      </c>
      <c r="C339" s="65" t="s">
        <v>1425</v>
      </c>
      <c r="D339" s="66">
        <f>VLOOKUP($C339,'End Stock 2024'!$B$7:$C$1030,2,FALSE)</f>
        <v>4823</v>
      </c>
      <c r="E339" s="63">
        <f>VLOOKUP($C339,ROP200F!$C$6:$O$994,2,FALSE)</f>
        <v>1498</v>
      </c>
      <c r="F339" s="63">
        <f>VLOOKUP($C339,'ROP100'!$B$6:$P$565,4,FALSE)</f>
        <v>0</v>
      </c>
      <c r="G339" s="63">
        <f t="shared" si="76"/>
        <v>3325</v>
      </c>
      <c r="H339" s="63">
        <f>VLOOKUP($C339,ROP200F!$C$6:$O$994,3,FALSE)</f>
        <v>0</v>
      </c>
      <c r="I339" s="63">
        <f>VLOOKUP($C339,'ROP100'!$B$6:$P$565,5,FALSE)</f>
        <v>7000</v>
      </c>
      <c r="J339" s="63">
        <f t="shared" si="77"/>
        <v>10325</v>
      </c>
      <c r="K339" s="63">
        <f>VLOOKUP($C339,ROP200F!$C$6:$O$994,4,FALSE)</f>
        <v>1997</v>
      </c>
      <c r="L339" s="63">
        <f>VLOOKUP($C339,'ROP100'!$B$6:$P$565,6,FALSE)</f>
        <v>0</v>
      </c>
      <c r="M339" s="63">
        <f t="shared" si="78"/>
        <v>8328</v>
      </c>
      <c r="N339" s="63">
        <f>VLOOKUP($C339,ROP200F!$C$6:$O$994,5,FALSE)</f>
        <v>0</v>
      </c>
      <c r="O339" s="63">
        <f>VLOOKUP($C339,'ROP100'!$B$6:$P$565,7,FALSE)</f>
        <v>0</v>
      </c>
      <c r="P339" s="63">
        <f t="shared" si="79"/>
        <v>8328</v>
      </c>
      <c r="Q339" s="63">
        <f>VLOOKUP($C339,ROP200F!$C$6:$O$994,6,FALSE)</f>
        <v>1997</v>
      </c>
      <c r="R339" s="63">
        <f>VLOOKUP($C339,'ROP100'!$B$6:$P$565,8,FALSE)</f>
        <v>0</v>
      </c>
      <c r="S339" s="63">
        <f t="shared" si="80"/>
        <v>6331</v>
      </c>
      <c r="T339" s="63">
        <f>VLOOKUP($C339,ROP200F!$C$6:$O$994,7,FALSE)</f>
        <v>0</v>
      </c>
      <c r="U339" s="63">
        <f>VLOOKUP($C339,'ROP100'!$B$6:$P$565,9,FALSE)</f>
        <v>0</v>
      </c>
      <c r="V339" s="63">
        <f t="shared" si="81"/>
        <v>6331</v>
      </c>
      <c r="W339" s="63">
        <f>VLOOKUP($C339,ROP200F!$C$6:$O$994,8,FALSE)</f>
        <v>1997</v>
      </c>
      <c r="X339" s="63">
        <f>VLOOKUP($C339,'ROP100'!$B$6:$P$565,10,FALSE)</f>
        <v>0</v>
      </c>
      <c r="Y339" s="63">
        <f t="shared" si="82"/>
        <v>4334</v>
      </c>
      <c r="Z339" s="63">
        <f>VLOOKUP($C339,ROP200F!$C$6:$O$994,9,FALSE)</f>
        <v>0</v>
      </c>
      <c r="AA339" s="63">
        <f>VLOOKUP($C339,'ROP100'!$B$6:$P$565,11,FALSE)</f>
        <v>0</v>
      </c>
      <c r="AB339" s="63">
        <f t="shared" si="83"/>
        <v>4334</v>
      </c>
      <c r="AC339" s="63">
        <f>VLOOKUP($C339,ROP200F!$C$6:$O$994,10,FALSE)</f>
        <v>1997</v>
      </c>
      <c r="AD339" s="63">
        <f>VLOOKUP($C339,'ROP100'!$B$6:$P$565,12,FALSE)</f>
        <v>0</v>
      </c>
      <c r="AE339" s="63">
        <f t="shared" si="84"/>
        <v>2337</v>
      </c>
      <c r="AF339" s="63">
        <f>VLOOKUP($C339,ROP200F!$C$6:$O$994,11,FALSE)</f>
        <v>0</v>
      </c>
      <c r="AG339" s="63">
        <f>VLOOKUP($C339,'ROP100'!$B$6:$P$565,13,FALSE)</f>
        <v>0</v>
      </c>
      <c r="AH339" s="63">
        <f t="shared" si="85"/>
        <v>2337</v>
      </c>
      <c r="AI339" s="63">
        <f>VLOOKUP($C339,ROP200F!$C$6:$O$994,12,FALSE)</f>
        <v>1498</v>
      </c>
      <c r="AJ339" s="63">
        <f>VLOOKUP($C339,'ROP100'!$B$6:$P$565,14,FALSE)</f>
        <v>0</v>
      </c>
      <c r="AK339" s="63">
        <f t="shared" si="86"/>
        <v>839</v>
      </c>
      <c r="AL339" s="63">
        <f>VLOOKUP($C339,ROP200F!$C$6:$O$994,13,FALSE)</f>
        <v>0</v>
      </c>
      <c r="AM339" s="63">
        <f>VLOOKUP($C339,'ROP100'!$B$6:$P$565,15,FALSE)</f>
        <v>0</v>
      </c>
      <c r="AN339" s="63">
        <f t="shared" si="87"/>
        <v>839</v>
      </c>
      <c r="AO339" s="58">
        <f t="shared" si="88"/>
        <v>10984</v>
      </c>
      <c r="AP339" s="58">
        <f t="shared" si="89"/>
        <v>7000</v>
      </c>
    </row>
    <row r="340" spans="1:42" hidden="1" x14ac:dyDescent="0.35">
      <c r="A340" s="64">
        <f t="shared" si="90"/>
        <v>332</v>
      </c>
      <c r="B340" s="65" t="s">
        <v>403</v>
      </c>
      <c r="C340" s="65" t="s">
        <v>404</v>
      </c>
      <c r="D340" s="66">
        <f>VLOOKUP($C340,'End Stock 2024'!$B$7:$C$1030,2,FALSE)</f>
        <v>1985</v>
      </c>
      <c r="E340" s="63">
        <f>VLOOKUP($C340,ROP200F!$C$6:$O$994,2,FALSE)</f>
        <v>5991</v>
      </c>
      <c r="F340" s="63">
        <f>VLOOKUP($C340,'ROP100'!$B$6:$P$565,4,FALSE)</f>
        <v>5000</v>
      </c>
      <c r="G340" s="63">
        <f t="shared" si="76"/>
        <v>994</v>
      </c>
      <c r="H340" s="63">
        <f>VLOOKUP($C340,ROP200F!$C$6:$O$994,3,FALSE)</f>
        <v>4992</v>
      </c>
      <c r="I340" s="63">
        <f>VLOOKUP($C340,'ROP100'!$B$6:$P$565,5,FALSE)</f>
        <v>5000</v>
      </c>
      <c r="J340" s="63">
        <f t="shared" si="77"/>
        <v>1002</v>
      </c>
      <c r="K340" s="63">
        <f>VLOOKUP($C340,ROP200F!$C$6:$O$994,4,FALSE)</f>
        <v>5492</v>
      </c>
      <c r="L340" s="63">
        <f>VLOOKUP($C340,'ROP100'!$B$6:$P$565,6,FALSE)</f>
        <v>5000</v>
      </c>
      <c r="M340" s="63">
        <f t="shared" si="78"/>
        <v>510</v>
      </c>
      <c r="N340" s="63">
        <f>VLOOKUP($C340,ROP200F!$C$6:$O$994,5,FALSE)</f>
        <v>8487</v>
      </c>
      <c r="O340" s="63">
        <f>VLOOKUP($C340,'ROP100'!$B$6:$P$565,7,FALSE)</f>
        <v>10000</v>
      </c>
      <c r="P340" s="63">
        <f t="shared" si="79"/>
        <v>2023</v>
      </c>
      <c r="Q340" s="63">
        <f>VLOOKUP($C340,ROP200F!$C$6:$O$994,6,FALSE)</f>
        <v>9486</v>
      </c>
      <c r="R340" s="63">
        <f>VLOOKUP($C340,'ROP100'!$B$6:$P$565,8,FALSE)</f>
        <v>8000</v>
      </c>
      <c r="S340" s="63">
        <f t="shared" si="80"/>
        <v>537</v>
      </c>
      <c r="T340" s="63">
        <f>VLOOKUP($C340,ROP200F!$C$6:$O$994,7,FALSE)</f>
        <v>2496</v>
      </c>
      <c r="U340" s="63">
        <f>VLOOKUP($C340,'ROP100'!$B$6:$P$565,9,FALSE)</f>
        <v>8000</v>
      </c>
      <c r="V340" s="63">
        <f t="shared" si="81"/>
        <v>6041</v>
      </c>
      <c r="W340" s="63">
        <f>VLOOKUP($C340,ROP200F!$C$6:$O$994,8,FALSE)</f>
        <v>7988</v>
      </c>
      <c r="X340" s="63">
        <f>VLOOKUP($C340,'ROP100'!$B$6:$P$565,10,FALSE)</f>
        <v>5000</v>
      </c>
      <c r="Y340" s="63">
        <f t="shared" si="82"/>
        <v>3053</v>
      </c>
      <c r="Z340" s="63">
        <f>VLOOKUP($C340,ROP200F!$C$6:$O$994,9,FALSE)</f>
        <v>3495</v>
      </c>
      <c r="AA340" s="63">
        <f>VLOOKUP($C340,'ROP100'!$B$6:$P$565,11,FALSE)</f>
        <v>6000</v>
      </c>
      <c r="AB340" s="63">
        <f t="shared" si="83"/>
        <v>5558</v>
      </c>
      <c r="AC340" s="63">
        <f>VLOOKUP($C340,ROP200F!$C$6:$O$994,10,FALSE)</f>
        <v>5492</v>
      </c>
      <c r="AD340" s="63">
        <f>VLOOKUP($C340,'ROP100'!$B$6:$P$565,12,FALSE)</f>
        <v>5000</v>
      </c>
      <c r="AE340" s="63">
        <f t="shared" si="84"/>
        <v>5066</v>
      </c>
      <c r="AF340" s="63">
        <f>VLOOKUP($C340,ROP200F!$C$6:$O$994,11,FALSE)</f>
        <v>7988</v>
      </c>
      <c r="AG340" s="63">
        <f>VLOOKUP($C340,'ROP100'!$B$6:$P$565,13,FALSE)</f>
        <v>5000</v>
      </c>
      <c r="AH340" s="63">
        <f t="shared" si="85"/>
        <v>2078</v>
      </c>
      <c r="AI340" s="63">
        <f>VLOOKUP($C340,ROP200F!$C$6:$O$994,12,FALSE)</f>
        <v>8986</v>
      </c>
      <c r="AJ340" s="63">
        <f>VLOOKUP($C340,'ROP100'!$B$6:$P$565,14,FALSE)</f>
        <v>8000</v>
      </c>
      <c r="AK340" s="63">
        <f t="shared" si="86"/>
        <v>1092</v>
      </c>
      <c r="AL340" s="63">
        <f>VLOOKUP($C340,ROP200F!$C$6:$O$994,13,FALSE)</f>
        <v>4992</v>
      </c>
      <c r="AM340" s="63">
        <f>VLOOKUP($C340,'ROP100'!$B$6:$P$565,15,FALSE)</f>
        <v>5000</v>
      </c>
      <c r="AN340" s="63">
        <f t="shared" si="87"/>
        <v>1100</v>
      </c>
      <c r="AO340" s="58">
        <f t="shared" si="88"/>
        <v>75885</v>
      </c>
      <c r="AP340" s="58">
        <f t="shared" si="89"/>
        <v>75000</v>
      </c>
    </row>
    <row r="341" spans="1:42" hidden="1" x14ac:dyDescent="0.35">
      <c r="A341" s="64">
        <f t="shared" si="90"/>
        <v>333</v>
      </c>
      <c r="B341" s="65" t="s">
        <v>405</v>
      </c>
      <c r="C341" s="65" t="s">
        <v>406</v>
      </c>
      <c r="D341" s="66">
        <f>VLOOKUP($C341,'End Stock 2024'!$B$7:$C$1030,2,FALSE)</f>
        <v>2469</v>
      </c>
      <c r="E341" s="63">
        <f>VLOOKUP($C341,ROP200F!$C$6:$O$994,2,FALSE)</f>
        <v>1498</v>
      </c>
      <c r="F341" s="63">
        <f>VLOOKUP($C341,'ROP100'!$B$6:$P$565,4,FALSE)</f>
        <v>5000</v>
      </c>
      <c r="G341" s="63">
        <f t="shared" si="76"/>
        <v>5971</v>
      </c>
      <c r="H341" s="63">
        <f>VLOOKUP($C341,ROP200F!$C$6:$O$994,3,FALSE)</f>
        <v>0</v>
      </c>
      <c r="I341" s="63">
        <f>VLOOKUP($C341,'ROP100'!$B$6:$P$565,5,FALSE)</f>
        <v>0</v>
      </c>
      <c r="J341" s="63">
        <f t="shared" si="77"/>
        <v>5971</v>
      </c>
      <c r="K341" s="63">
        <f>VLOOKUP($C341,ROP200F!$C$6:$O$994,4,FALSE)</f>
        <v>1498</v>
      </c>
      <c r="L341" s="63">
        <f>VLOOKUP($C341,'ROP100'!$B$6:$P$565,6,FALSE)</f>
        <v>0</v>
      </c>
      <c r="M341" s="63">
        <f t="shared" si="78"/>
        <v>4473</v>
      </c>
      <c r="N341" s="63">
        <f>VLOOKUP($C341,ROP200F!$C$6:$O$994,5,FALSE)</f>
        <v>0</v>
      </c>
      <c r="O341" s="63">
        <f>VLOOKUP($C341,'ROP100'!$B$6:$P$565,7,FALSE)</f>
        <v>0</v>
      </c>
      <c r="P341" s="63">
        <f t="shared" si="79"/>
        <v>4473</v>
      </c>
      <c r="Q341" s="63">
        <f>VLOOKUP($C341,ROP200F!$C$6:$O$994,6,FALSE)</f>
        <v>1498</v>
      </c>
      <c r="R341" s="63">
        <f>VLOOKUP($C341,'ROP100'!$B$6:$P$565,8,FALSE)</f>
        <v>5000</v>
      </c>
      <c r="S341" s="63">
        <f t="shared" si="80"/>
        <v>7975</v>
      </c>
      <c r="T341" s="63">
        <f>VLOOKUP($C341,ROP200F!$C$6:$O$994,7,FALSE)</f>
        <v>0</v>
      </c>
      <c r="U341" s="63">
        <f>VLOOKUP($C341,'ROP100'!$B$6:$P$565,9,FALSE)</f>
        <v>0</v>
      </c>
      <c r="V341" s="63">
        <f t="shared" si="81"/>
        <v>7975</v>
      </c>
      <c r="W341" s="63">
        <f>VLOOKUP($C341,ROP200F!$C$6:$O$994,8,FALSE)</f>
        <v>0</v>
      </c>
      <c r="X341" s="63">
        <f>VLOOKUP($C341,'ROP100'!$B$6:$P$565,10,FALSE)</f>
        <v>0</v>
      </c>
      <c r="Y341" s="63">
        <f t="shared" si="82"/>
        <v>7975</v>
      </c>
      <c r="Z341" s="63">
        <f>VLOOKUP($C341,ROP200F!$C$6:$O$994,9,FALSE)</f>
        <v>0</v>
      </c>
      <c r="AA341" s="63">
        <f>VLOOKUP($C341,'ROP100'!$B$6:$P$565,11,FALSE)</f>
        <v>0</v>
      </c>
      <c r="AB341" s="63">
        <f t="shared" si="83"/>
        <v>7975</v>
      </c>
      <c r="AC341" s="63">
        <f>VLOOKUP($C341,ROP200F!$C$6:$O$994,10,FALSE)</f>
        <v>1498</v>
      </c>
      <c r="AD341" s="63">
        <f>VLOOKUP($C341,'ROP100'!$B$6:$P$565,12,FALSE)</f>
        <v>0</v>
      </c>
      <c r="AE341" s="63">
        <f t="shared" si="84"/>
        <v>6477</v>
      </c>
      <c r="AF341" s="63">
        <f>VLOOKUP($C341,ROP200F!$C$6:$O$994,11,FALSE)</f>
        <v>0</v>
      </c>
      <c r="AG341" s="63">
        <f>VLOOKUP($C341,'ROP100'!$B$6:$P$565,13,FALSE)</f>
        <v>0</v>
      </c>
      <c r="AH341" s="63">
        <f t="shared" si="85"/>
        <v>6477</v>
      </c>
      <c r="AI341" s="63">
        <f>VLOOKUP($C341,ROP200F!$C$6:$O$994,12,FALSE)</f>
        <v>1498</v>
      </c>
      <c r="AJ341" s="63">
        <f>VLOOKUP($C341,'ROP100'!$B$6:$P$565,14,FALSE)</f>
        <v>0</v>
      </c>
      <c r="AK341" s="63">
        <f t="shared" si="86"/>
        <v>4979</v>
      </c>
      <c r="AL341" s="63">
        <f>VLOOKUP($C341,ROP200F!$C$6:$O$994,13,FALSE)</f>
        <v>0</v>
      </c>
      <c r="AM341" s="63">
        <f>VLOOKUP($C341,'ROP100'!$B$6:$P$565,15,FALSE)</f>
        <v>0</v>
      </c>
      <c r="AN341" s="63">
        <f t="shared" si="87"/>
        <v>4979</v>
      </c>
      <c r="AO341" s="58">
        <f t="shared" si="88"/>
        <v>7490</v>
      </c>
      <c r="AP341" s="58">
        <f t="shared" si="89"/>
        <v>10000</v>
      </c>
    </row>
    <row r="342" spans="1:42" hidden="1" x14ac:dyDescent="0.35">
      <c r="A342" s="64">
        <f t="shared" si="90"/>
        <v>334</v>
      </c>
      <c r="B342" s="65" t="s">
        <v>407</v>
      </c>
      <c r="C342" s="65" t="s">
        <v>408</v>
      </c>
      <c r="D342" s="66">
        <f>VLOOKUP($C342,'End Stock 2024'!$B$7:$C$1030,2,FALSE)</f>
        <v>729</v>
      </c>
      <c r="E342" s="63">
        <f>VLOOKUP($C342,ROP200F!$C$6:$O$994,2,FALSE)</f>
        <v>3495</v>
      </c>
      <c r="F342" s="63">
        <f>VLOOKUP($C342,'ROP100'!$B$6:$P$565,4,FALSE)</f>
        <v>5000</v>
      </c>
      <c r="G342" s="63">
        <f t="shared" si="76"/>
        <v>2234</v>
      </c>
      <c r="H342" s="63">
        <f>VLOOKUP($C342,ROP200F!$C$6:$O$994,3,FALSE)</f>
        <v>3994</v>
      </c>
      <c r="I342" s="63">
        <f>VLOOKUP($C342,'ROP100'!$B$6:$P$565,5,FALSE)</f>
        <v>5000</v>
      </c>
      <c r="J342" s="63">
        <f t="shared" si="77"/>
        <v>3240</v>
      </c>
      <c r="K342" s="63">
        <f>VLOOKUP($C342,ROP200F!$C$6:$O$994,4,FALSE)</f>
        <v>3495</v>
      </c>
      <c r="L342" s="63">
        <f>VLOOKUP($C342,'ROP100'!$B$6:$P$565,6,FALSE)</f>
        <v>5000</v>
      </c>
      <c r="M342" s="63">
        <f t="shared" si="78"/>
        <v>4745</v>
      </c>
      <c r="N342" s="63">
        <f>VLOOKUP($C342,ROP200F!$C$6:$O$994,5,FALSE)</f>
        <v>4493</v>
      </c>
      <c r="O342" s="63">
        <f>VLOOKUP($C342,'ROP100'!$B$6:$P$565,7,FALSE)</f>
        <v>5000</v>
      </c>
      <c r="P342" s="63">
        <f t="shared" si="79"/>
        <v>5252</v>
      </c>
      <c r="Q342" s="63">
        <f>VLOOKUP($C342,ROP200F!$C$6:$O$994,6,FALSE)</f>
        <v>483</v>
      </c>
      <c r="R342" s="63">
        <f>VLOOKUP($C342,'ROP100'!$B$6:$P$565,8,FALSE)</f>
        <v>5000</v>
      </c>
      <c r="S342" s="63">
        <f t="shared" si="80"/>
        <v>9769</v>
      </c>
      <c r="T342" s="63">
        <f>VLOOKUP($C342,ROP200F!$C$6:$O$994,7,FALSE)</f>
        <v>3495</v>
      </c>
      <c r="U342" s="63">
        <f>VLOOKUP($C342,'ROP100'!$B$6:$P$565,9,FALSE)</f>
        <v>5000</v>
      </c>
      <c r="V342" s="63">
        <f t="shared" si="81"/>
        <v>11274</v>
      </c>
      <c r="W342" s="63">
        <f>VLOOKUP($C342,ROP200F!$C$6:$O$994,8,FALSE)</f>
        <v>3994</v>
      </c>
      <c r="X342" s="63">
        <f>VLOOKUP($C342,'ROP100'!$B$6:$P$565,10,FALSE)</f>
        <v>5000</v>
      </c>
      <c r="Y342" s="63">
        <f t="shared" si="82"/>
        <v>12280</v>
      </c>
      <c r="Z342" s="63">
        <f>VLOOKUP($C342,ROP200F!$C$6:$O$994,9,FALSE)</f>
        <v>2496</v>
      </c>
      <c r="AA342" s="63">
        <f>VLOOKUP($C342,'ROP100'!$B$6:$P$565,11,FALSE)</f>
        <v>5000</v>
      </c>
      <c r="AB342" s="63">
        <f t="shared" si="83"/>
        <v>14784</v>
      </c>
      <c r="AC342" s="63">
        <f>VLOOKUP($C342,ROP200F!$C$6:$O$994,10,FALSE)</f>
        <v>2496</v>
      </c>
      <c r="AD342" s="63">
        <f>VLOOKUP($C342,'ROP100'!$B$6:$P$565,12,FALSE)</f>
        <v>0</v>
      </c>
      <c r="AE342" s="63">
        <f t="shared" si="84"/>
        <v>12288</v>
      </c>
      <c r="AF342" s="63">
        <f>VLOOKUP($C342,ROP200F!$C$6:$O$994,11,FALSE)</f>
        <v>2979</v>
      </c>
      <c r="AG342" s="63">
        <f>VLOOKUP($C342,'ROP100'!$B$6:$P$565,13,FALSE)</f>
        <v>5000</v>
      </c>
      <c r="AH342" s="63">
        <f t="shared" si="85"/>
        <v>14309</v>
      </c>
      <c r="AI342" s="63">
        <f>VLOOKUP($C342,ROP200F!$C$6:$O$994,12,FALSE)</f>
        <v>6490</v>
      </c>
      <c r="AJ342" s="63">
        <f>VLOOKUP($C342,'ROP100'!$B$6:$P$565,14,FALSE)</f>
        <v>5000</v>
      </c>
      <c r="AK342" s="63">
        <f t="shared" si="86"/>
        <v>12819</v>
      </c>
      <c r="AL342" s="63">
        <f>VLOOKUP($C342,ROP200F!$C$6:$O$994,13,FALSE)</f>
        <v>2995</v>
      </c>
      <c r="AM342" s="63">
        <f>VLOOKUP($C342,'ROP100'!$B$6:$P$565,15,FALSE)</f>
        <v>0</v>
      </c>
      <c r="AN342" s="63">
        <f t="shared" si="87"/>
        <v>9824</v>
      </c>
      <c r="AO342" s="58">
        <f t="shared" si="88"/>
        <v>40905</v>
      </c>
      <c r="AP342" s="58">
        <f t="shared" si="89"/>
        <v>50000</v>
      </c>
    </row>
    <row r="343" spans="1:42" hidden="1" x14ac:dyDescent="0.35">
      <c r="A343" s="64">
        <f t="shared" si="90"/>
        <v>335</v>
      </c>
      <c r="B343" s="65" t="s">
        <v>1426</v>
      </c>
      <c r="C343" s="65" t="s">
        <v>1427</v>
      </c>
      <c r="D343" s="66">
        <f>VLOOKUP($C343,'End Stock 2024'!$B$7:$C$1030,2,FALSE)</f>
        <v>721</v>
      </c>
      <c r="E343" s="63">
        <f>VLOOKUP($C343,ROP200F!$C$6:$O$994,2,FALSE)</f>
        <v>13052</v>
      </c>
      <c r="F343" s="63">
        <f>VLOOKUP($C343,'ROP100'!$B$6:$P$565,4,FALSE)</f>
        <v>15000</v>
      </c>
      <c r="G343" s="63">
        <f t="shared" si="76"/>
        <v>2669</v>
      </c>
      <c r="H343" s="63">
        <f>VLOOKUP($C343,ROP200F!$C$6:$O$994,3,FALSE)</f>
        <v>0</v>
      </c>
      <c r="I343" s="63">
        <f>VLOOKUP($C343,'ROP100'!$B$6:$P$565,5,FALSE)</f>
        <v>0</v>
      </c>
      <c r="J343" s="63">
        <f t="shared" si="77"/>
        <v>2669</v>
      </c>
      <c r="K343" s="63">
        <f>VLOOKUP($C343,ROP200F!$C$6:$O$994,4,FALSE)</f>
        <v>9789</v>
      </c>
      <c r="L343" s="63">
        <f>VLOOKUP($C343,'ROP100'!$B$6:$P$565,6,FALSE)</f>
        <v>10000</v>
      </c>
      <c r="M343" s="63">
        <f t="shared" si="78"/>
        <v>2880</v>
      </c>
      <c r="N343" s="63">
        <f>VLOOKUP($C343,ROP200F!$C$6:$O$994,5,FALSE)</f>
        <v>16315</v>
      </c>
      <c r="O343" s="63">
        <f>VLOOKUP($C343,'ROP100'!$B$6:$P$565,7,FALSE)</f>
        <v>15000</v>
      </c>
      <c r="P343" s="63">
        <f t="shared" si="79"/>
        <v>1565</v>
      </c>
      <c r="Q343" s="63">
        <f>VLOOKUP($C343,ROP200F!$C$6:$O$994,6,FALSE)</f>
        <v>16315</v>
      </c>
      <c r="R343" s="63">
        <f>VLOOKUP($C343,'ROP100'!$B$6:$P$565,8,FALSE)</f>
        <v>20000</v>
      </c>
      <c r="S343" s="63">
        <f t="shared" si="80"/>
        <v>5250</v>
      </c>
      <c r="T343" s="63">
        <f>VLOOKUP($C343,ROP200F!$C$6:$O$994,7,FALSE)</f>
        <v>9789</v>
      </c>
      <c r="U343" s="63">
        <f>VLOOKUP($C343,'ROP100'!$B$6:$P$565,9,FALSE)</f>
        <v>10000</v>
      </c>
      <c r="V343" s="63">
        <f t="shared" si="81"/>
        <v>5461</v>
      </c>
      <c r="W343" s="63">
        <f>VLOOKUP($C343,ROP200F!$C$6:$O$994,8,FALSE)</f>
        <v>0</v>
      </c>
      <c r="X343" s="63">
        <f>VLOOKUP($C343,'ROP100'!$B$6:$P$565,10,FALSE)</f>
        <v>0</v>
      </c>
      <c r="Y343" s="63">
        <f t="shared" si="82"/>
        <v>5461</v>
      </c>
      <c r="Z343" s="63">
        <f>VLOOKUP($C343,ROP200F!$C$6:$O$994,9,FALSE)</f>
        <v>0</v>
      </c>
      <c r="AA343" s="63">
        <f>VLOOKUP($C343,'ROP100'!$B$6:$P$565,11,FALSE)</f>
        <v>0</v>
      </c>
      <c r="AB343" s="63">
        <f t="shared" si="83"/>
        <v>5461</v>
      </c>
      <c r="AC343" s="63">
        <f>VLOOKUP($C343,ROP200F!$C$6:$O$994,10,FALSE)</f>
        <v>16315</v>
      </c>
      <c r="AD343" s="63">
        <f>VLOOKUP($C343,'ROP100'!$B$6:$P$565,12,FALSE)</f>
        <v>15000</v>
      </c>
      <c r="AE343" s="63">
        <f t="shared" si="84"/>
        <v>4146</v>
      </c>
      <c r="AF343" s="63">
        <f>VLOOKUP($C343,ROP200F!$C$6:$O$994,11,FALSE)</f>
        <v>16315</v>
      </c>
      <c r="AG343" s="63">
        <f>VLOOKUP($C343,'ROP100'!$B$6:$P$565,13,FALSE)</f>
        <v>15000</v>
      </c>
      <c r="AH343" s="63">
        <f t="shared" si="85"/>
        <v>2831</v>
      </c>
      <c r="AI343" s="63">
        <f>VLOOKUP($C343,ROP200F!$C$6:$O$994,12,FALSE)</f>
        <v>9789</v>
      </c>
      <c r="AJ343" s="63">
        <f>VLOOKUP($C343,'ROP100'!$B$6:$P$565,14,FALSE)</f>
        <v>10000</v>
      </c>
      <c r="AK343" s="63">
        <f t="shared" si="86"/>
        <v>3042</v>
      </c>
      <c r="AL343" s="63">
        <f>VLOOKUP($C343,ROP200F!$C$6:$O$994,13,FALSE)</f>
        <v>6526</v>
      </c>
      <c r="AM343" s="63">
        <f>VLOOKUP($C343,'ROP100'!$B$6:$P$565,15,FALSE)</f>
        <v>5000</v>
      </c>
      <c r="AN343" s="63">
        <f t="shared" si="87"/>
        <v>1516</v>
      </c>
      <c r="AO343" s="58">
        <f t="shared" si="88"/>
        <v>114205</v>
      </c>
      <c r="AP343" s="58">
        <f t="shared" si="89"/>
        <v>115000</v>
      </c>
    </row>
    <row r="344" spans="1:42" hidden="1" x14ac:dyDescent="0.35">
      <c r="A344" s="64">
        <f t="shared" si="90"/>
        <v>336</v>
      </c>
      <c r="B344" s="65" t="s">
        <v>409</v>
      </c>
      <c r="C344" s="65" t="s">
        <v>410</v>
      </c>
      <c r="D344" s="66">
        <f>VLOOKUP($C344,'End Stock 2024'!$B$7:$C$1030,2,FALSE)</f>
        <v>3500</v>
      </c>
      <c r="E344" s="63">
        <f>VLOOKUP($C344,ROP200F!$C$6:$O$994,2,FALSE)</f>
        <v>1958</v>
      </c>
      <c r="F344" s="63">
        <f>VLOOKUP($C344,'ROP100'!$B$6:$P$565,4,FALSE)</f>
        <v>5000</v>
      </c>
      <c r="G344" s="63">
        <f t="shared" si="76"/>
        <v>6542</v>
      </c>
      <c r="H344" s="63">
        <f>VLOOKUP($C344,ROP200F!$C$6:$O$994,3,FALSE)</f>
        <v>0</v>
      </c>
      <c r="I344" s="63">
        <f>VLOOKUP($C344,'ROP100'!$B$6:$P$565,5,FALSE)</f>
        <v>0</v>
      </c>
      <c r="J344" s="63">
        <f t="shared" si="77"/>
        <v>6542</v>
      </c>
      <c r="K344" s="63">
        <f>VLOOKUP($C344,ROP200F!$C$6:$O$994,4,FALSE)</f>
        <v>0</v>
      </c>
      <c r="L344" s="63">
        <f>VLOOKUP($C344,'ROP100'!$B$6:$P$565,6,FALSE)</f>
        <v>0</v>
      </c>
      <c r="M344" s="63">
        <f t="shared" si="78"/>
        <v>6542</v>
      </c>
      <c r="N344" s="63">
        <f>VLOOKUP($C344,ROP200F!$C$6:$O$994,5,FALSE)</f>
        <v>1958</v>
      </c>
      <c r="O344" s="63">
        <f>VLOOKUP($C344,'ROP100'!$B$6:$P$565,7,FALSE)</f>
        <v>0</v>
      </c>
      <c r="P344" s="63">
        <f t="shared" si="79"/>
        <v>4584</v>
      </c>
      <c r="Q344" s="63">
        <f>VLOOKUP($C344,ROP200F!$C$6:$O$994,6,FALSE)</f>
        <v>1958</v>
      </c>
      <c r="R344" s="63">
        <f>VLOOKUP($C344,'ROP100'!$B$6:$P$565,8,FALSE)</f>
        <v>5000</v>
      </c>
      <c r="S344" s="63">
        <f t="shared" si="80"/>
        <v>7626</v>
      </c>
      <c r="T344" s="63">
        <f>VLOOKUP($C344,ROP200F!$C$6:$O$994,7,FALSE)</f>
        <v>1958</v>
      </c>
      <c r="U344" s="63">
        <f>VLOOKUP($C344,'ROP100'!$B$6:$P$565,9,FALSE)</f>
        <v>0</v>
      </c>
      <c r="V344" s="63">
        <f t="shared" si="81"/>
        <v>5668</v>
      </c>
      <c r="W344" s="63">
        <f>VLOOKUP($C344,ROP200F!$C$6:$O$994,8,FALSE)</f>
        <v>0</v>
      </c>
      <c r="X344" s="63">
        <f>VLOOKUP($C344,'ROP100'!$B$6:$P$565,10,FALSE)</f>
        <v>0</v>
      </c>
      <c r="Y344" s="63">
        <f t="shared" si="82"/>
        <v>5668</v>
      </c>
      <c r="Z344" s="63">
        <f>VLOOKUP($C344,ROP200F!$C$6:$O$994,9,FALSE)</f>
        <v>1958</v>
      </c>
      <c r="AA344" s="63">
        <f>VLOOKUP($C344,'ROP100'!$B$6:$P$565,11,FALSE)</f>
        <v>0</v>
      </c>
      <c r="AB344" s="63">
        <f t="shared" si="83"/>
        <v>3710</v>
      </c>
      <c r="AC344" s="63">
        <f>VLOOKUP($C344,ROP200F!$C$6:$O$994,10,FALSE)</f>
        <v>0</v>
      </c>
      <c r="AD344" s="63">
        <f>VLOOKUP($C344,'ROP100'!$B$6:$P$565,12,FALSE)</f>
        <v>0</v>
      </c>
      <c r="AE344" s="63">
        <f t="shared" si="84"/>
        <v>3710</v>
      </c>
      <c r="AF344" s="63">
        <f>VLOOKUP($C344,ROP200F!$C$6:$O$994,11,FALSE)</f>
        <v>1958</v>
      </c>
      <c r="AG344" s="63">
        <f>VLOOKUP($C344,'ROP100'!$B$6:$P$565,13,FALSE)</f>
        <v>5000</v>
      </c>
      <c r="AH344" s="63">
        <f t="shared" si="85"/>
        <v>6752</v>
      </c>
      <c r="AI344" s="63">
        <f>VLOOKUP($C344,ROP200F!$C$6:$O$994,12,FALSE)</f>
        <v>0</v>
      </c>
      <c r="AJ344" s="63">
        <f>VLOOKUP($C344,'ROP100'!$B$6:$P$565,14,FALSE)</f>
        <v>0</v>
      </c>
      <c r="AK344" s="63">
        <f t="shared" si="86"/>
        <v>6752</v>
      </c>
      <c r="AL344" s="63">
        <f>VLOOKUP($C344,ROP200F!$C$6:$O$994,13,FALSE)</f>
        <v>1958</v>
      </c>
      <c r="AM344" s="63">
        <f>VLOOKUP($C344,'ROP100'!$B$6:$P$565,15,FALSE)</f>
        <v>0</v>
      </c>
      <c r="AN344" s="63">
        <f t="shared" si="87"/>
        <v>4794</v>
      </c>
      <c r="AO344" s="58">
        <f t="shared" si="88"/>
        <v>13706</v>
      </c>
      <c r="AP344" s="58">
        <f t="shared" si="89"/>
        <v>15000</v>
      </c>
    </row>
    <row r="345" spans="1:42" hidden="1" x14ac:dyDescent="0.35">
      <c r="A345" s="64">
        <f t="shared" si="90"/>
        <v>337</v>
      </c>
      <c r="B345" s="65" t="s">
        <v>411</v>
      </c>
      <c r="C345" s="65" t="s">
        <v>412</v>
      </c>
      <c r="D345" s="66">
        <f>VLOOKUP($C345,'End Stock 2024'!$B$7:$C$1030,2,FALSE)</f>
        <v>1886</v>
      </c>
      <c r="E345" s="63">
        <f>VLOOKUP($C345,ROP200F!$C$6:$O$994,2,FALSE)</f>
        <v>11102</v>
      </c>
      <c r="F345" s="63">
        <f>VLOOKUP($C345,'ROP100'!$B$6:$P$565,4,FALSE)</f>
        <v>15000</v>
      </c>
      <c r="G345" s="63">
        <f t="shared" si="76"/>
        <v>5784</v>
      </c>
      <c r="H345" s="63">
        <f>VLOOKUP($C345,ROP200F!$C$6:$O$994,3,FALSE)</f>
        <v>11529</v>
      </c>
      <c r="I345" s="63">
        <f>VLOOKUP($C345,'ROP100'!$B$6:$P$565,5,FALSE)</f>
        <v>10000</v>
      </c>
      <c r="J345" s="63">
        <f t="shared" si="77"/>
        <v>4255</v>
      </c>
      <c r="K345" s="63">
        <f>VLOOKUP($C345,ROP200F!$C$6:$O$994,4,FALSE)</f>
        <v>4270</v>
      </c>
      <c r="L345" s="63">
        <f>VLOOKUP($C345,'ROP100'!$B$6:$P$565,6,FALSE)</f>
        <v>5000</v>
      </c>
      <c r="M345" s="63">
        <f t="shared" si="78"/>
        <v>4985</v>
      </c>
      <c r="N345" s="63">
        <f>VLOOKUP($C345,ROP200F!$C$6:$O$994,5,FALSE)</f>
        <v>12383</v>
      </c>
      <c r="O345" s="63">
        <f>VLOOKUP($C345,'ROP100'!$B$6:$P$565,7,FALSE)</f>
        <v>10000</v>
      </c>
      <c r="P345" s="63">
        <f t="shared" si="79"/>
        <v>2602</v>
      </c>
      <c r="Q345" s="63">
        <f>VLOOKUP($C345,ROP200F!$C$6:$O$994,6,FALSE)</f>
        <v>10675</v>
      </c>
      <c r="R345" s="63">
        <f>VLOOKUP($C345,'ROP100'!$B$6:$P$565,8,FALSE)</f>
        <v>10000</v>
      </c>
      <c r="S345" s="63">
        <f t="shared" si="80"/>
        <v>1927</v>
      </c>
      <c r="T345" s="63">
        <f>VLOOKUP($C345,ROP200F!$C$6:$O$994,7,FALSE)</f>
        <v>7259</v>
      </c>
      <c r="U345" s="63">
        <f>VLOOKUP($C345,'ROP100'!$B$6:$P$565,9,FALSE)</f>
        <v>10000</v>
      </c>
      <c r="V345" s="63">
        <f t="shared" si="81"/>
        <v>4668</v>
      </c>
      <c r="W345" s="63">
        <f>VLOOKUP($C345,ROP200F!$C$6:$O$994,8,FALSE)</f>
        <v>11102</v>
      </c>
      <c r="X345" s="63">
        <f>VLOOKUP($C345,'ROP100'!$B$6:$P$565,10,FALSE)</f>
        <v>12000</v>
      </c>
      <c r="Y345" s="63">
        <f t="shared" si="82"/>
        <v>5566</v>
      </c>
      <c r="Z345" s="63">
        <f>VLOOKUP($C345,ROP200F!$C$6:$O$994,9,FALSE)</f>
        <v>11102</v>
      </c>
      <c r="AA345" s="63">
        <f>VLOOKUP($C345,'ROP100'!$B$6:$P$565,11,FALSE)</f>
        <v>12000</v>
      </c>
      <c r="AB345" s="63">
        <f t="shared" si="83"/>
        <v>6464</v>
      </c>
      <c r="AC345" s="63">
        <f>VLOOKUP($C345,ROP200F!$C$6:$O$994,10,FALSE)</f>
        <v>11529</v>
      </c>
      <c r="AD345" s="63">
        <f>VLOOKUP($C345,'ROP100'!$B$6:$P$565,12,FALSE)</f>
        <v>12000</v>
      </c>
      <c r="AE345" s="63">
        <f t="shared" si="84"/>
        <v>6935</v>
      </c>
      <c r="AF345" s="63">
        <f>VLOOKUP($C345,ROP200F!$C$6:$O$994,11,FALSE)</f>
        <v>11102</v>
      </c>
      <c r="AG345" s="63">
        <f>VLOOKUP($C345,'ROP100'!$B$6:$P$565,13,FALSE)</f>
        <v>10000</v>
      </c>
      <c r="AH345" s="63">
        <f t="shared" si="85"/>
        <v>5833</v>
      </c>
      <c r="AI345" s="63">
        <f>VLOOKUP($C345,ROP200F!$C$6:$O$994,12,FALSE)</f>
        <v>11529</v>
      </c>
      <c r="AJ345" s="63">
        <f>VLOOKUP($C345,'ROP100'!$B$6:$P$565,14,FALSE)</f>
        <v>10000</v>
      </c>
      <c r="AK345" s="63">
        <f t="shared" si="86"/>
        <v>4304</v>
      </c>
      <c r="AL345" s="63">
        <f>VLOOKUP($C345,ROP200F!$C$6:$O$994,13,FALSE)</f>
        <v>11529</v>
      </c>
      <c r="AM345" s="63">
        <f>VLOOKUP($C345,'ROP100'!$B$6:$P$565,15,FALSE)</f>
        <v>10000</v>
      </c>
      <c r="AN345" s="63">
        <f t="shared" si="87"/>
        <v>2775</v>
      </c>
      <c r="AO345" s="58">
        <f t="shared" si="88"/>
        <v>125111</v>
      </c>
      <c r="AP345" s="58">
        <f t="shared" si="89"/>
        <v>126000</v>
      </c>
    </row>
    <row r="346" spans="1:42" hidden="1" x14ac:dyDescent="0.35">
      <c r="A346" s="64">
        <f t="shared" si="90"/>
        <v>338</v>
      </c>
      <c r="B346" s="65" t="s">
        <v>1428</v>
      </c>
      <c r="C346" s="65" t="s">
        <v>1429</v>
      </c>
      <c r="D346" s="66">
        <f>VLOOKUP($C346,'End Stock 2024'!$B$7:$C$1030,2,FALSE)</f>
        <v>2768</v>
      </c>
      <c r="E346" s="63">
        <f>VLOOKUP($C346,ROP200F!$C$6:$O$994,2,FALSE)</f>
        <v>1015</v>
      </c>
      <c r="F346" s="63">
        <f>VLOOKUP($C346,'ROP100'!$B$6:$P$565,4,FALSE)</f>
        <v>5000</v>
      </c>
      <c r="G346" s="63">
        <f t="shared" si="76"/>
        <v>6753</v>
      </c>
      <c r="H346" s="63">
        <f>VLOOKUP($C346,ROP200F!$C$6:$O$994,3,FALSE)</f>
        <v>0</v>
      </c>
      <c r="I346" s="63">
        <f>VLOOKUP($C346,'ROP100'!$B$6:$P$565,5,FALSE)</f>
        <v>0</v>
      </c>
      <c r="J346" s="63">
        <f t="shared" si="77"/>
        <v>6753</v>
      </c>
      <c r="K346" s="63">
        <f>VLOOKUP($C346,ROP200F!$C$6:$O$994,4,FALSE)</f>
        <v>2030</v>
      </c>
      <c r="L346" s="63">
        <f>VLOOKUP($C346,'ROP100'!$B$6:$P$565,6,FALSE)</f>
        <v>0</v>
      </c>
      <c r="M346" s="63">
        <f t="shared" si="78"/>
        <v>4723</v>
      </c>
      <c r="N346" s="63">
        <f>VLOOKUP($C346,ROP200F!$C$6:$O$994,5,FALSE)</f>
        <v>0</v>
      </c>
      <c r="O346" s="63">
        <f>VLOOKUP($C346,'ROP100'!$B$6:$P$565,7,FALSE)</f>
        <v>0</v>
      </c>
      <c r="P346" s="63">
        <f t="shared" si="79"/>
        <v>4723</v>
      </c>
      <c r="Q346" s="63">
        <f>VLOOKUP($C346,ROP200F!$C$6:$O$994,6,FALSE)</f>
        <v>2030</v>
      </c>
      <c r="R346" s="63">
        <f>VLOOKUP($C346,'ROP100'!$B$6:$P$565,8,FALSE)</f>
        <v>6000</v>
      </c>
      <c r="S346" s="63">
        <f t="shared" si="80"/>
        <v>8693</v>
      </c>
      <c r="T346" s="63">
        <f>VLOOKUP($C346,ROP200F!$C$6:$O$994,7,FALSE)</f>
        <v>2030</v>
      </c>
      <c r="U346" s="63">
        <f>VLOOKUP($C346,'ROP100'!$B$6:$P$565,9,FALSE)</f>
        <v>0</v>
      </c>
      <c r="V346" s="63">
        <f t="shared" si="81"/>
        <v>6663</v>
      </c>
      <c r="W346" s="63">
        <f>VLOOKUP($C346,ROP200F!$C$6:$O$994,8,FALSE)</f>
        <v>0</v>
      </c>
      <c r="X346" s="63">
        <f>VLOOKUP($C346,'ROP100'!$B$6:$P$565,10,FALSE)</f>
        <v>0</v>
      </c>
      <c r="Y346" s="63">
        <f t="shared" si="82"/>
        <v>6663</v>
      </c>
      <c r="Z346" s="63">
        <f>VLOOKUP($C346,ROP200F!$C$6:$O$994,9,FALSE)</f>
        <v>2030</v>
      </c>
      <c r="AA346" s="63">
        <f>VLOOKUP($C346,'ROP100'!$B$6:$P$565,11,FALSE)</f>
        <v>0</v>
      </c>
      <c r="AB346" s="63">
        <f t="shared" si="83"/>
        <v>4633</v>
      </c>
      <c r="AC346" s="63">
        <f>VLOOKUP($C346,ROP200F!$C$6:$O$994,10,FALSE)</f>
        <v>2030</v>
      </c>
      <c r="AD346" s="63">
        <f>VLOOKUP($C346,'ROP100'!$B$6:$P$565,12,FALSE)</f>
        <v>6000</v>
      </c>
      <c r="AE346" s="63">
        <f t="shared" si="84"/>
        <v>8603</v>
      </c>
      <c r="AF346" s="63">
        <f>VLOOKUP($C346,ROP200F!$C$6:$O$994,11,FALSE)</f>
        <v>2030</v>
      </c>
      <c r="AG346" s="63">
        <f>VLOOKUP($C346,'ROP100'!$B$6:$P$565,13,FALSE)</f>
        <v>0</v>
      </c>
      <c r="AH346" s="63">
        <f t="shared" si="85"/>
        <v>6573</v>
      </c>
      <c r="AI346" s="63">
        <f>VLOOKUP($C346,ROP200F!$C$6:$O$994,12,FALSE)</f>
        <v>2030</v>
      </c>
      <c r="AJ346" s="63">
        <f>VLOOKUP($C346,'ROP100'!$B$6:$P$565,14,FALSE)</f>
        <v>0</v>
      </c>
      <c r="AK346" s="63">
        <f t="shared" si="86"/>
        <v>4543</v>
      </c>
      <c r="AL346" s="63">
        <f>VLOOKUP($C346,ROP200F!$C$6:$O$994,13,FALSE)</f>
        <v>1015</v>
      </c>
      <c r="AM346" s="63">
        <f>VLOOKUP($C346,'ROP100'!$B$6:$P$565,15,FALSE)</f>
        <v>0</v>
      </c>
      <c r="AN346" s="63">
        <f t="shared" si="87"/>
        <v>3528</v>
      </c>
      <c r="AO346" s="58">
        <f t="shared" si="88"/>
        <v>16240</v>
      </c>
      <c r="AP346" s="58">
        <f t="shared" si="89"/>
        <v>17000</v>
      </c>
    </row>
    <row r="347" spans="1:42" hidden="1" x14ac:dyDescent="0.35">
      <c r="A347" s="64">
        <f t="shared" si="90"/>
        <v>339</v>
      </c>
      <c r="B347" s="65" t="s">
        <v>1430</v>
      </c>
      <c r="C347" s="65" t="s">
        <v>1431</v>
      </c>
      <c r="D347" s="66">
        <f>VLOOKUP($C347,'End Stock 2024'!$B$7:$C$1030,2,FALSE)</f>
        <v>5432</v>
      </c>
      <c r="E347" s="63">
        <f>VLOOKUP($C347,ROP200F!$C$6:$O$994,2,FALSE)</f>
        <v>1015</v>
      </c>
      <c r="F347" s="63">
        <f>VLOOKUP($C347,'ROP100'!$B$6:$P$565,4,FALSE)</f>
        <v>5000</v>
      </c>
      <c r="G347" s="63">
        <f t="shared" si="76"/>
        <v>9417</v>
      </c>
      <c r="H347" s="63">
        <f>VLOOKUP($C347,ROP200F!$C$6:$O$994,3,FALSE)</f>
        <v>0</v>
      </c>
      <c r="I347" s="63">
        <f>VLOOKUP($C347,'ROP100'!$B$6:$P$565,5,FALSE)</f>
        <v>0</v>
      </c>
      <c r="J347" s="63">
        <f t="shared" si="77"/>
        <v>9417</v>
      </c>
      <c r="K347" s="63">
        <f>VLOOKUP($C347,ROP200F!$C$6:$O$994,4,FALSE)</f>
        <v>2030</v>
      </c>
      <c r="L347" s="63">
        <f>VLOOKUP($C347,'ROP100'!$B$6:$P$565,6,FALSE)</f>
        <v>0</v>
      </c>
      <c r="M347" s="63">
        <f t="shared" si="78"/>
        <v>7387</v>
      </c>
      <c r="N347" s="63">
        <f>VLOOKUP($C347,ROP200F!$C$6:$O$994,5,FALSE)</f>
        <v>0</v>
      </c>
      <c r="O347" s="63">
        <f>VLOOKUP($C347,'ROP100'!$B$6:$P$565,7,FALSE)</f>
        <v>0</v>
      </c>
      <c r="P347" s="63">
        <f t="shared" si="79"/>
        <v>7387</v>
      </c>
      <c r="Q347" s="63">
        <f>VLOOKUP($C347,ROP200F!$C$6:$O$994,6,FALSE)</f>
        <v>0</v>
      </c>
      <c r="R347" s="63">
        <f>VLOOKUP($C347,'ROP100'!$B$6:$P$565,8,FALSE)</f>
        <v>0</v>
      </c>
      <c r="S347" s="63">
        <f t="shared" si="80"/>
        <v>7387</v>
      </c>
      <c r="T347" s="63">
        <f>VLOOKUP($C347,ROP200F!$C$6:$O$994,7,FALSE)</f>
        <v>2030</v>
      </c>
      <c r="U347" s="63">
        <f>VLOOKUP($C347,'ROP100'!$B$6:$P$565,9,FALSE)</f>
        <v>5000</v>
      </c>
      <c r="V347" s="63">
        <f t="shared" si="81"/>
        <v>10357</v>
      </c>
      <c r="W347" s="63">
        <f>VLOOKUP($C347,ROP200F!$C$6:$O$994,8,FALSE)</f>
        <v>0</v>
      </c>
      <c r="X347" s="63">
        <f>VLOOKUP($C347,'ROP100'!$B$6:$P$565,10,FALSE)</f>
        <v>0</v>
      </c>
      <c r="Y347" s="63">
        <f t="shared" si="82"/>
        <v>10357</v>
      </c>
      <c r="Z347" s="63">
        <f>VLOOKUP($C347,ROP200F!$C$6:$O$994,9,FALSE)</f>
        <v>0</v>
      </c>
      <c r="AA347" s="63">
        <f>VLOOKUP($C347,'ROP100'!$B$6:$P$565,11,FALSE)</f>
        <v>0</v>
      </c>
      <c r="AB347" s="63">
        <f t="shared" si="83"/>
        <v>10357</v>
      </c>
      <c r="AC347" s="63">
        <f>VLOOKUP($C347,ROP200F!$C$6:$O$994,10,FALSE)</f>
        <v>2030</v>
      </c>
      <c r="AD347" s="63">
        <f>VLOOKUP($C347,'ROP100'!$B$6:$P$565,12,FALSE)</f>
        <v>0</v>
      </c>
      <c r="AE347" s="63">
        <f t="shared" si="84"/>
        <v>8327</v>
      </c>
      <c r="AF347" s="63">
        <f>VLOOKUP($C347,ROP200F!$C$6:$O$994,11,FALSE)</f>
        <v>0</v>
      </c>
      <c r="AG347" s="63">
        <f>VLOOKUP($C347,'ROP100'!$B$6:$P$565,13,FALSE)</f>
        <v>0</v>
      </c>
      <c r="AH347" s="63">
        <f t="shared" si="85"/>
        <v>8327</v>
      </c>
      <c r="AI347" s="63">
        <f>VLOOKUP($C347,ROP200F!$C$6:$O$994,12,FALSE)</f>
        <v>0</v>
      </c>
      <c r="AJ347" s="63">
        <f>VLOOKUP($C347,'ROP100'!$B$6:$P$565,14,FALSE)</f>
        <v>0</v>
      </c>
      <c r="AK347" s="63">
        <f t="shared" si="86"/>
        <v>8327</v>
      </c>
      <c r="AL347" s="63">
        <f>VLOOKUP($C347,ROP200F!$C$6:$O$994,13,FALSE)</f>
        <v>1015</v>
      </c>
      <c r="AM347" s="63">
        <f>VLOOKUP($C347,'ROP100'!$B$6:$P$565,15,FALSE)</f>
        <v>0</v>
      </c>
      <c r="AN347" s="63">
        <f t="shared" si="87"/>
        <v>7312</v>
      </c>
      <c r="AO347" s="58">
        <f t="shared" si="88"/>
        <v>8120</v>
      </c>
      <c r="AP347" s="58">
        <f t="shared" si="89"/>
        <v>10000</v>
      </c>
    </row>
    <row r="348" spans="1:42" hidden="1" x14ac:dyDescent="0.35">
      <c r="A348" s="64">
        <f t="shared" si="90"/>
        <v>340</v>
      </c>
      <c r="B348" s="65" t="s">
        <v>1432</v>
      </c>
      <c r="C348" s="65" t="s">
        <v>1433</v>
      </c>
      <c r="D348" s="66">
        <f>VLOOKUP($C348,'End Stock 2024'!$B$7:$C$1030,2,FALSE)</f>
        <v>3985</v>
      </c>
      <c r="E348" s="63">
        <f>VLOOKUP($C348,ROP200F!$C$6:$O$994,2,FALSE)</f>
        <v>0</v>
      </c>
      <c r="F348" s="63">
        <f>VLOOKUP($C348,'ROP100'!$B$6:$P$565,4,FALSE)</f>
        <v>0</v>
      </c>
      <c r="G348" s="63">
        <f t="shared" si="76"/>
        <v>3985</v>
      </c>
      <c r="H348" s="63">
        <f>VLOOKUP($C348,ROP200F!$C$6:$O$994,3,FALSE)</f>
        <v>0</v>
      </c>
      <c r="I348" s="63">
        <f>VLOOKUP($C348,'ROP100'!$B$6:$P$565,5,FALSE)</f>
        <v>0</v>
      </c>
      <c r="J348" s="63">
        <f t="shared" si="77"/>
        <v>3985</v>
      </c>
      <c r="K348" s="63">
        <f>VLOOKUP($C348,ROP200F!$C$6:$O$994,4,FALSE)</f>
        <v>0</v>
      </c>
      <c r="L348" s="63">
        <f>VLOOKUP($C348,'ROP100'!$B$6:$P$565,6,FALSE)</f>
        <v>0</v>
      </c>
      <c r="M348" s="63">
        <f t="shared" si="78"/>
        <v>3985</v>
      </c>
      <c r="N348" s="63">
        <f>VLOOKUP($C348,ROP200F!$C$6:$O$994,5,FALSE)</f>
        <v>0</v>
      </c>
      <c r="O348" s="63">
        <f>VLOOKUP($C348,'ROP100'!$B$6:$P$565,7,FALSE)</f>
        <v>0</v>
      </c>
      <c r="P348" s="63">
        <f t="shared" si="79"/>
        <v>3985</v>
      </c>
      <c r="Q348" s="63">
        <f>VLOOKUP($C348,ROP200F!$C$6:$O$994,6,FALSE)</f>
        <v>0</v>
      </c>
      <c r="R348" s="63">
        <f>VLOOKUP($C348,'ROP100'!$B$6:$P$565,8,FALSE)</f>
        <v>0</v>
      </c>
      <c r="S348" s="63">
        <f t="shared" si="80"/>
        <v>3985</v>
      </c>
      <c r="T348" s="63">
        <f>VLOOKUP($C348,ROP200F!$C$6:$O$994,7,FALSE)</f>
        <v>1015</v>
      </c>
      <c r="U348" s="63">
        <f>VLOOKUP($C348,'ROP100'!$B$6:$P$565,9,FALSE)</f>
        <v>5000</v>
      </c>
      <c r="V348" s="63">
        <f t="shared" si="81"/>
        <v>7970</v>
      </c>
      <c r="W348" s="63">
        <f>VLOOKUP($C348,ROP200F!$C$6:$O$994,8,FALSE)</f>
        <v>0</v>
      </c>
      <c r="X348" s="63">
        <f>VLOOKUP($C348,'ROP100'!$B$6:$P$565,10,FALSE)</f>
        <v>0</v>
      </c>
      <c r="Y348" s="63">
        <f t="shared" si="82"/>
        <v>7970</v>
      </c>
      <c r="Z348" s="63">
        <f>VLOOKUP($C348,ROP200F!$C$6:$O$994,9,FALSE)</f>
        <v>0</v>
      </c>
      <c r="AA348" s="63">
        <f>VLOOKUP($C348,'ROP100'!$B$6:$P$565,11,FALSE)</f>
        <v>0</v>
      </c>
      <c r="AB348" s="63">
        <f t="shared" si="83"/>
        <v>7970</v>
      </c>
      <c r="AC348" s="63">
        <f>VLOOKUP($C348,ROP200F!$C$6:$O$994,10,FALSE)</f>
        <v>0</v>
      </c>
      <c r="AD348" s="63">
        <f>VLOOKUP($C348,'ROP100'!$B$6:$P$565,12,FALSE)</f>
        <v>0</v>
      </c>
      <c r="AE348" s="63">
        <f t="shared" si="84"/>
        <v>7970</v>
      </c>
      <c r="AF348" s="63">
        <f>VLOOKUP($C348,ROP200F!$C$6:$O$994,11,FALSE)</f>
        <v>0</v>
      </c>
      <c r="AG348" s="63">
        <f>VLOOKUP($C348,'ROP100'!$B$6:$P$565,13,FALSE)</f>
        <v>0</v>
      </c>
      <c r="AH348" s="63">
        <f t="shared" si="85"/>
        <v>7970</v>
      </c>
      <c r="AI348" s="63">
        <f>VLOOKUP($C348,ROP200F!$C$6:$O$994,12,FALSE)</f>
        <v>0</v>
      </c>
      <c r="AJ348" s="63">
        <f>VLOOKUP($C348,'ROP100'!$B$6:$P$565,14,FALSE)</f>
        <v>0</v>
      </c>
      <c r="AK348" s="63">
        <f t="shared" si="86"/>
        <v>7970</v>
      </c>
      <c r="AL348" s="63">
        <f>VLOOKUP($C348,ROP200F!$C$6:$O$994,13,FALSE)</f>
        <v>0</v>
      </c>
      <c r="AM348" s="63">
        <f>VLOOKUP($C348,'ROP100'!$B$6:$P$565,15,FALSE)</f>
        <v>0</v>
      </c>
      <c r="AN348" s="63">
        <f t="shared" si="87"/>
        <v>7970</v>
      </c>
      <c r="AO348" s="58">
        <f t="shared" si="88"/>
        <v>1015</v>
      </c>
      <c r="AP348" s="58">
        <f t="shared" si="89"/>
        <v>5000</v>
      </c>
    </row>
    <row r="349" spans="1:42" hidden="1" x14ac:dyDescent="0.35">
      <c r="A349" s="64">
        <f t="shared" si="90"/>
        <v>341</v>
      </c>
      <c r="B349" s="65" t="s">
        <v>1434</v>
      </c>
      <c r="C349" s="65" t="s">
        <v>1435</v>
      </c>
      <c r="D349" s="66">
        <f>VLOOKUP($C349,'End Stock 2024'!$B$7:$C$1030,2,FALSE)</f>
        <v>1356</v>
      </c>
      <c r="E349" s="63">
        <f>VLOOKUP($C349,ROP200F!$C$6:$O$994,2,FALSE)</f>
        <v>1015</v>
      </c>
      <c r="F349" s="63">
        <f>VLOOKUP($C349,'ROP100'!$B$6:$P$565,4,FALSE)</f>
        <v>5000</v>
      </c>
      <c r="G349" s="63">
        <f t="shared" si="76"/>
        <v>5341</v>
      </c>
      <c r="H349" s="63">
        <f>VLOOKUP($C349,ROP200F!$C$6:$O$994,3,FALSE)</f>
        <v>2030</v>
      </c>
      <c r="I349" s="63">
        <f>VLOOKUP($C349,'ROP100'!$B$6:$P$565,5,FALSE)</f>
        <v>0</v>
      </c>
      <c r="J349" s="63">
        <f t="shared" si="77"/>
        <v>3311</v>
      </c>
      <c r="K349" s="63">
        <f>VLOOKUP($C349,ROP200F!$C$6:$O$994,4,FALSE)</f>
        <v>0</v>
      </c>
      <c r="L349" s="63">
        <f>VLOOKUP($C349,'ROP100'!$B$6:$P$565,6,FALSE)</f>
        <v>0</v>
      </c>
      <c r="M349" s="63">
        <f t="shared" si="78"/>
        <v>3311</v>
      </c>
      <c r="N349" s="63">
        <f>VLOOKUP($C349,ROP200F!$C$6:$O$994,5,FALSE)</f>
        <v>0</v>
      </c>
      <c r="O349" s="63">
        <f>VLOOKUP($C349,'ROP100'!$B$6:$P$565,7,FALSE)</f>
        <v>0</v>
      </c>
      <c r="P349" s="63">
        <f t="shared" si="79"/>
        <v>3311</v>
      </c>
      <c r="Q349" s="63">
        <f>VLOOKUP($C349,ROP200F!$C$6:$O$994,6,FALSE)</f>
        <v>2030</v>
      </c>
      <c r="R349" s="63">
        <f>VLOOKUP($C349,'ROP100'!$B$6:$P$565,8,FALSE)</f>
        <v>6000</v>
      </c>
      <c r="S349" s="63">
        <f t="shared" si="80"/>
        <v>7281</v>
      </c>
      <c r="T349" s="63">
        <f>VLOOKUP($C349,ROP200F!$C$6:$O$994,7,FALSE)</f>
        <v>0</v>
      </c>
      <c r="U349" s="63">
        <f>VLOOKUP($C349,'ROP100'!$B$6:$P$565,9,FALSE)</f>
        <v>0</v>
      </c>
      <c r="V349" s="63">
        <f t="shared" si="81"/>
        <v>7281</v>
      </c>
      <c r="W349" s="63">
        <f>VLOOKUP($C349,ROP200F!$C$6:$O$994,8,FALSE)</f>
        <v>2030</v>
      </c>
      <c r="X349" s="63">
        <f>VLOOKUP($C349,'ROP100'!$B$6:$P$565,10,FALSE)</f>
        <v>0</v>
      </c>
      <c r="Y349" s="63">
        <f t="shared" si="82"/>
        <v>5251</v>
      </c>
      <c r="Z349" s="63">
        <f>VLOOKUP($C349,ROP200F!$C$6:$O$994,9,FALSE)</f>
        <v>0</v>
      </c>
      <c r="AA349" s="63">
        <f>VLOOKUP($C349,'ROP100'!$B$6:$P$565,11,FALSE)</f>
        <v>0</v>
      </c>
      <c r="AB349" s="63">
        <f t="shared" si="83"/>
        <v>5251</v>
      </c>
      <c r="AC349" s="63">
        <f>VLOOKUP($C349,ROP200F!$C$6:$O$994,10,FALSE)</f>
        <v>0</v>
      </c>
      <c r="AD349" s="63">
        <f>VLOOKUP($C349,'ROP100'!$B$6:$P$565,12,FALSE)</f>
        <v>0</v>
      </c>
      <c r="AE349" s="63">
        <f t="shared" si="84"/>
        <v>5251</v>
      </c>
      <c r="AF349" s="63">
        <f>VLOOKUP($C349,ROP200F!$C$6:$O$994,11,FALSE)</f>
        <v>2030</v>
      </c>
      <c r="AG349" s="63">
        <f>VLOOKUP($C349,'ROP100'!$B$6:$P$565,13,FALSE)</f>
        <v>0</v>
      </c>
      <c r="AH349" s="63">
        <f t="shared" si="85"/>
        <v>3221</v>
      </c>
      <c r="AI349" s="63">
        <f>VLOOKUP($C349,ROP200F!$C$6:$O$994,12,FALSE)</f>
        <v>0</v>
      </c>
      <c r="AJ349" s="63">
        <f>VLOOKUP($C349,'ROP100'!$B$6:$P$565,14,FALSE)</f>
        <v>0</v>
      </c>
      <c r="AK349" s="63">
        <f t="shared" si="86"/>
        <v>3221</v>
      </c>
      <c r="AL349" s="63">
        <f>VLOOKUP($C349,ROP200F!$C$6:$O$994,13,FALSE)</f>
        <v>1015</v>
      </c>
      <c r="AM349" s="63">
        <f>VLOOKUP($C349,'ROP100'!$B$6:$P$565,15,FALSE)</f>
        <v>0</v>
      </c>
      <c r="AN349" s="63">
        <f t="shared" si="87"/>
        <v>2206</v>
      </c>
      <c r="AO349" s="58">
        <f t="shared" si="88"/>
        <v>10150</v>
      </c>
      <c r="AP349" s="58">
        <f t="shared" si="89"/>
        <v>11000</v>
      </c>
    </row>
    <row r="350" spans="1:42" hidden="1" x14ac:dyDescent="0.35">
      <c r="A350" s="64">
        <f t="shared" si="90"/>
        <v>342</v>
      </c>
      <c r="B350" s="65" t="s">
        <v>413</v>
      </c>
      <c r="C350" s="65" t="s">
        <v>414</v>
      </c>
      <c r="D350" s="66">
        <f>VLOOKUP($C350,'End Stock 2024'!$B$7:$C$1030,2,FALSE)</f>
        <v>635</v>
      </c>
      <c r="E350" s="63">
        <f>VLOOKUP($C350,ROP200F!$C$6:$O$994,2,FALSE)</f>
        <v>2340</v>
      </c>
      <c r="F350" s="63">
        <f>VLOOKUP($C350,'ROP100'!$B$6:$P$565,4,FALSE)</f>
        <v>5000</v>
      </c>
      <c r="G350" s="63">
        <f t="shared" si="76"/>
        <v>3295</v>
      </c>
      <c r="H350" s="63">
        <f>VLOOKUP($C350,ROP200F!$C$6:$O$994,3,FALSE)</f>
        <v>1755</v>
      </c>
      <c r="I350" s="63">
        <f>VLOOKUP($C350,'ROP100'!$B$6:$P$565,5,FALSE)</f>
        <v>0</v>
      </c>
      <c r="J350" s="63">
        <f t="shared" si="77"/>
        <v>1540</v>
      </c>
      <c r="K350" s="63">
        <f>VLOOKUP($C350,ROP200F!$C$6:$O$994,4,FALSE)</f>
        <v>1755</v>
      </c>
      <c r="L350" s="63">
        <f>VLOOKUP($C350,'ROP100'!$B$6:$P$565,6,FALSE)</f>
        <v>5000</v>
      </c>
      <c r="M350" s="63">
        <f t="shared" si="78"/>
        <v>4785</v>
      </c>
      <c r="N350" s="63">
        <f>VLOOKUP($C350,ROP200F!$C$6:$O$994,5,FALSE)</f>
        <v>1755</v>
      </c>
      <c r="O350" s="63">
        <f>VLOOKUP($C350,'ROP100'!$B$6:$P$565,7,FALSE)</f>
        <v>0</v>
      </c>
      <c r="P350" s="63">
        <f t="shared" si="79"/>
        <v>3030</v>
      </c>
      <c r="Q350" s="63">
        <f>VLOOKUP($C350,ROP200F!$C$6:$O$994,6,FALSE)</f>
        <v>2340</v>
      </c>
      <c r="R350" s="63">
        <f>VLOOKUP($C350,'ROP100'!$B$6:$P$565,8,FALSE)</f>
        <v>0</v>
      </c>
      <c r="S350" s="63">
        <f t="shared" si="80"/>
        <v>690</v>
      </c>
      <c r="T350" s="63">
        <f>VLOOKUP($C350,ROP200F!$C$6:$O$994,7,FALSE)</f>
        <v>1170</v>
      </c>
      <c r="U350" s="63">
        <f>VLOOKUP($C350,'ROP100'!$B$6:$P$565,9,FALSE)</f>
        <v>5000</v>
      </c>
      <c r="V350" s="63">
        <f t="shared" si="81"/>
        <v>4520</v>
      </c>
      <c r="W350" s="63">
        <f>VLOOKUP($C350,ROP200F!$C$6:$O$994,8,FALSE)</f>
        <v>1755</v>
      </c>
      <c r="X350" s="63">
        <f>VLOOKUP($C350,'ROP100'!$B$6:$P$565,10,FALSE)</f>
        <v>0</v>
      </c>
      <c r="Y350" s="63">
        <f t="shared" si="82"/>
        <v>2765</v>
      </c>
      <c r="Z350" s="63">
        <f>VLOOKUP($C350,ROP200F!$C$6:$O$994,9,FALSE)</f>
        <v>1755</v>
      </c>
      <c r="AA350" s="63">
        <f>VLOOKUP($C350,'ROP100'!$B$6:$P$565,11,FALSE)</f>
        <v>0</v>
      </c>
      <c r="AB350" s="63">
        <f t="shared" si="83"/>
        <v>1010</v>
      </c>
      <c r="AC350" s="63">
        <f>VLOOKUP($C350,ROP200F!$C$6:$O$994,10,FALSE)</f>
        <v>2340</v>
      </c>
      <c r="AD350" s="63">
        <f>VLOOKUP($C350,'ROP100'!$B$6:$P$565,12,FALSE)</f>
        <v>8000</v>
      </c>
      <c r="AE350" s="63">
        <f t="shared" si="84"/>
        <v>6670</v>
      </c>
      <c r="AF350" s="63">
        <f>VLOOKUP($C350,ROP200F!$C$6:$O$994,11,FALSE)</f>
        <v>1755</v>
      </c>
      <c r="AG350" s="63">
        <f>VLOOKUP($C350,'ROP100'!$B$6:$P$565,13,FALSE)</f>
        <v>0</v>
      </c>
      <c r="AH350" s="63">
        <f t="shared" si="85"/>
        <v>4915</v>
      </c>
      <c r="AI350" s="63">
        <f>VLOOKUP($C350,ROP200F!$C$6:$O$994,12,FALSE)</f>
        <v>1755</v>
      </c>
      <c r="AJ350" s="63">
        <f>VLOOKUP($C350,'ROP100'!$B$6:$P$565,14,FALSE)</f>
        <v>0</v>
      </c>
      <c r="AK350" s="63">
        <f t="shared" si="86"/>
        <v>3160</v>
      </c>
      <c r="AL350" s="63">
        <f>VLOOKUP($C350,ROP200F!$C$6:$O$994,13,FALSE)</f>
        <v>1755</v>
      </c>
      <c r="AM350" s="63">
        <f>VLOOKUP($C350,'ROP100'!$B$6:$P$565,15,FALSE)</f>
        <v>0</v>
      </c>
      <c r="AN350" s="63">
        <f t="shared" si="87"/>
        <v>1405</v>
      </c>
      <c r="AO350" s="58">
        <f t="shared" si="88"/>
        <v>22230</v>
      </c>
      <c r="AP350" s="58">
        <f t="shared" si="89"/>
        <v>23000</v>
      </c>
    </row>
    <row r="351" spans="1:42" hidden="1" x14ac:dyDescent="0.35">
      <c r="A351" s="64">
        <f t="shared" si="90"/>
        <v>343</v>
      </c>
      <c r="B351" s="65" t="s">
        <v>415</v>
      </c>
      <c r="C351" s="65" t="s">
        <v>416</v>
      </c>
      <c r="D351" s="66">
        <f>VLOOKUP($C351,'End Stock 2024'!$B$7:$C$1030,2,FALSE)</f>
        <v>2410</v>
      </c>
      <c r="E351" s="63">
        <f>VLOOKUP($C351,ROP200F!$C$6:$O$994,2,FALSE)</f>
        <v>109</v>
      </c>
      <c r="F351" s="63">
        <f>VLOOKUP($C351,'ROP100'!$B$6:$P$565,4,FALSE)</f>
        <v>5000</v>
      </c>
      <c r="G351" s="63">
        <f t="shared" si="76"/>
        <v>7301</v>
      </c>
      <c r="H351" s="63">
        <f>VLOOKUP($C351,ROP200F!$C$6:$O$994,3,FALSE)</f>
        <v>0</v>
      </c>
      <c r="I351" s="63">
        <f>VLOOKUP($C351,'ROP100'!$B$6:$P$565,5,FALSE)</f>
        <v>0</v>
      </c>
      <c r="J351" s="63">
        <f t="shared" si="77"/>
        <v>7301</v>
      </c>
      <c r="K351" s="63">
        <f>VLOOKUP($C351,ROP200F!$C$6:$O$994,4,FALSE)</f>
        <v>109</v>
      </c>
      <c r="L351" s="63">
        <f>VLOOKUP($C351,'ROP100'!$B$6:$P$565,6,FALSE)</f>
        <v>0</v>
      </c>
      <c r="M351" s="63">
        <f t="shared" si="78"/>
        <v>7192</v>
      </c>
      <c r="N351" s="63">
        <f>VLOOKUP($C351,ROP200F!$C$6:$O$994,5,FALSE)</f>
        <v>109</v>
      </c>
      <c r="O351" s="63">
        <f>VLOOKUP($C351,'ROP100'!$B$6:$P$565,7,FALSE)</f>
        <v>0</v>
      </c>
      <c r="P351" s="63">
        <f t="shared" si="79"/>
        <v>7083</v>
      </c>
      <c r="Q351" s="63">
        <f>VLOOKUP($C351,ROP200F!$C$6:$O$994,6,FALSE)</f>
        <v>109</v>
      </c>
      <c r="R351" s="63">
        <f>VLOOKUP($C351,'ROP100'!$B$6:$P$565,8,FALSE)</f>
        <v>0</v>
      </c>
      <c r="S351" s="63">
        <f t="shared" si="80"/>
        <v>6974</v>
      </c>
      <c r="T351" s="63">
        <f>VLOOKUP($C351,ROP200F!$C$6:$O$994,7,FALSE)</f>
        <v>0</v>
      </c>
      <c r="U351" s="63">
        <f>VLOOKUP($C351,'ROP100'!$B$6:$P$565,9,FALSE)</f>
        <v>0</v>
      </c>
      <c r="V351" s="63">
        <f t="shared" si="81"/>
        <v>6974</v>
      </c>
      <c r="W351" s="63">
        <f>VLOOKUP($C351,ROP200F!$C$6:$O$994,8,FALSE)</f>
        <v>109</v>
      </c>
      <c r="X351" s="63">
        <f>VLOOKUP($C351,'ROP100'!$B$6:$P$565,10,FALSE)</f>
        <v>0</v>
      </c>
      <c r="Y351" s="63">
        <f t="shared" si="82"/>
        <v>6865</v>
      </c>
      <c r="Z351" s="63">
        <f>VLOOKUP($C351,ROP200F!$C$6:$O$994,9,FALSE)</f>
        <v>109</v>
      </c>
      <c r="AA351" s="63">
        <f>VLOOKUP($C351,'ROP100'!$B$6:$P$565,11,FALSE)</f>
        <v>0</v>
      </c>
      <c r="AB351" s="63">
        <f t="shared" si="83"/>
        <v>6756</v>
      </c>
      <c r="AC351" s="63">
        <f>VLOOKUP($C351,ROP200F!$C$6:$O$994,10,FALSE)</f>
        <v>109</v>
      </c>
      <c r="AD351" s="63">
        <f>VLOOKUP($C351,'ROP100'!$B$6:$P$565,12,FALSE)</f>
        <v>0</v>
      </c>
      <c r="AE351" s="63">
        <f t="shared" si="84"/>
        <v>6647</v>
      </c>
      <c r="AF351" s="63">
        <f>VLOOKUP($C351,ROP200F!$C$6:$O$994,11,FALSE)</f>
        <v>0</v>
      </c>
      <c r="AG351" s="63">
        <f>VLOOKUP($C351,'ROP100'!$B$6:$P$565,13,FALSE)</f>
        <v>0</v>
      </c>
      <c r="AH351" s="63">
        <f t="shared" si="85"/>
        <v>6647</v>
      </c>
      <c r="AI351" s="63">
        <f>VLOOKUP($C351,ROP200F!$C$6:$O$994,12,FALSE)</f>
        <v>109</v>
      </c>
      <c r="AJ351" s="63">
        <f>VLOOKUP($C351,'ROP100'!$B$6:$P$565,14,FALSE)</f>
        <v>0</v>
      </c>
      <c r="AK351" s="63">
        <f t="shared" si="86"/>
        <v>6538</v>
      </c>
      <c r="AL351" s="63">
        <f>VLOOKUP($C351,ROP200F!$C$6:$O$994,13,FALSE)</f>
        <v>0</v>
      </c>
      <c r="AM351" s="63">
        <f>VLOOKUP($C351,'ROP100'!$B$6:$P$565,15,FALSE)</f>
        <v>0</v>
      </c>
      <c r="AN351" s="63">
        <f t="shared" si="87"/>
        <v>6538</v>
      </c>
      <c r="AO351" s="58">
        <f t="shared" si="88"/>
        <v>872</v>
      </c>
      <c r="AP351" s="58">
        <f t="shared" si="89"/>
        <v>5000</v>
      </c>
    </row>
    <row r="352" spans="1:42" hidden="1" x14ac:dyDescent="0.35">
      <c r="A352" s="64">
        <f t="shared" si="90"/>
        <v>344</v>
      </c>
      <c r="B352" s="65" t="s">
        <v>417</v>
      </c>
      <c r="C352" s="65" t="s">
        <v>418</v>
      </c>
      <c r="D352" s="66">
        <f>VLOOKUP($C352,'End Stock 2024'!$B$7:$C$1030,2,FALSE)</f>
        <v>3236</v>
      </c>
      <c r="E352" s="63">
        <f>VLOOKUP($C352,ROP200F!$C$6:$O$994,2,FALSE)</f>
        <v>0</v>
      </c>
      <c r="F352" s="63">
        <f>VLOOKUP($C352,'ROP100'!$B$6:$P$565,4,FALSE)</f>
        <v>0</v>
      </c>
      <c r="G352" s="63">
        <f t="shared" si="76"/>
        <v>3236</v>
      </c>
      <c r="H352" s="63">
        <f>VLOOKUP($C352,ROP200F!$C$6:$O$994,3,FALSE)</f>
        <v>0</v>
      </c>
      <c r="I352" s="63">
        <f>VLOOKUP($C352,'ROP100'!$B$6:$P$565,5,FALSE)</f>
        <v>0</v>
      </c>
      <c r="J352" s="63">
        <f t="shared" si="77"/>
        <v>3236</v>
      </c>
      <c r="K352" s="63">
        <f>VLOOKUP($C352,ROP200F!$C$6:$O$994,4,FALSE)</f>
        <v>0</v>
      </c>
      <c r="L352" s="63">
        <f>VLOOKUP($C352,'ROP100'!$B$6:$P$565,6,FALSE)</f>
        <v>0</v>
      </c>
      <c r="M352" s="63">
        <f t="shared" si="78"/>
        <v>3236</v>
      </c>
      <c r="N352" s="63">
        <f>VLOOKUP($C352,ROP200F!$C$6:$O$994,5,FALSE)</f>
        <v>0</v>
      </c>
      <c r="O352" s="63">
        <f>VLOOKUP($C352,'ROP100'!$B$6:$P$565,7,FALSE)</f>
        <v>0</v>
      </c>
      <c r="P352" s="63">
        <f t="shared" si="79"/>
        <v>3236</v>
      </c>
      <c r="Q352" s="63">
        <f>VLOOKUP($C352,ROP200F!$C$6:$O$994,6,FALSE)</f>
        <v>1015</v>
      </c>
      <c r="R352" s="63">
        <f>VLOOKUP($C352,'ROP100'!$B$6:$P$565,8,FALSE)</f>
        <v>5000</v>
      </c>
      <c r="S352" s="63">
        <f t="shared" si="80"/>
        <v>7221</v>
      </c>
      <c r="T352" s="63">
        <f>VLOOKUP($C352,ROP200F!$C$6:$O$994,7,FALSE)</f>
        <v>0</v>
      </c>
      <c r="U352" s="63">
        <f>VLOOKUP($C352,'ROP100'!$B$6:$P$565,9,FALSE)</f>
        <v>0</v>
      </c>
      <c r="V352" s="63">
        <f t="shared" si="81"/>
        <v>7221</v>
      </c>
      <c r="W352" s="63">
        <f>VLOOKUP($C352,ROP200F!$C$6:$O$994,8,FALSE)</f>
        <v>0</v>
      </c>
      <c r="X352" s="63">
        <f>VLOOKUP($C352,'ROP100'!$B$6:$P$565,10,FALSE)</f>
        <v>0</v>
      </c>
      <c r="Y352" s="63">
        <f t="shared" si="82"/>
        <v>7221</v>
      </c>
      <c r="Z352" s="63">
        <f>VLOOKUP($C352,ROP200F!$C$6:$O$994,9,FALSE)</f>
        <v>0</v>
      </c>
      <c r="AA352" s="63">
        <f>VLOOKUP($C352,'ROP100'!$B$6:$P$565,11,FALSE)</f>
        <v>0</v>
      </c>
      <c r="AB352" s="63">
        <f t="shared" si="83"/>
        <v>7221</v>
      </c>
      <c r="AC352" s="63">
        <f>VLOOKUP($C352,ROP200F!$C$6:$O$994,10,FALSE)</f>
        <v>0</v>
      </c>
      <c r="AD352" s="63">
        <f>VLOOKUP($C352,'ROP100'!$B$6:$P$565,12,FALSE)</f>
        <v>0</v>
      </c>
      <c r="AE352" s="63">
        <f t="shared" si="84"/>
        <v>7221</v>
      </c>
      <c r="AF352" s="63">
        <f>VLOOKUP($C352,ROP200F!$C$6:$O$994,11,FALSE)</f>
        <v>0</v>
      </c>
      <c r="AG352" s="63">
        <f>VLOOKUP($C352,'ROP100'!$B$6:$P$565,13,FALSE)</f>
        <v>0</v>
      </c>
      <c r="AH352" s="63">
        <f t="shared" si="85"/>
        <v>7221</v>
      </c>
      <c r="AI352" s="63">
        <f>VLOOKUP($C352,ROP200F!$C$6:$O$994,12,FALSE)</f>
        <v>0</v>
      </c>
      <c r="AJ352" s="63">
        <f>VLOOKUP($C352,'ROP100'!$B$6:$P$565,14,FALSE)</f>
        <v>0</v>
      </c>
      <c r="AK352" s="63">
        <f t="shared" si="86"/>
        <v>7221</v>
      </c>
      <c r="AL352" s="63">
        <f>VLOOKUP($C352,ROP200F!$C$6:$O$994,13,FALSE)</f>
        <v>1015</v>
      </c>
      <c r="AM352" s="63">
        <f>VLOOKUP($C352,'ROP100'!$B$6:$P$565,15,FALSE)</f>
        <v>0</v>
      </c>
      <c r="AN352" s="63">
        <f t="shared" si="87"/>
        <v>6206</v>
      </c>
      <c r="AO352" s="58">
        <f t="shared" si="88"/>
        <v>2030</v>
      </c>
      <c r="AP352" s="58">
        <f t="shared" si="89"/>
        <v>5000</v>
      </c>
    </row>
    <row r="353" spans="1:42" hidden="1" x14ac:dyDescent="0.35">
      <c r="A353" s="64">
        <f t="shared" si="90"/>
        <v>345</v>
      </c>
      <c r="B353" s="65" t="s">
        <v>419</v>
      </c>
      <c r="C353" s="65" t="s">
        <v>420</v>
      </c>
      <c r="D353" s="66">
        <f>VLOOKUP($C353,'End Stock 2024'!$B$7:$C$1030,2,FALSE)</f>
        <v>125175</v>
      </c>
      <c r="E353" s="63">
        <f>VLOOKUP($C353,ROP200F!$C$6:$O$994,2,FALSE)</f>
        <v>41700</v>
      </c>
      <c r="F353" s="63">
        <f>VLOOKUP($C353,'ROP100'!$B$6:$P$565,4,FALSE)</f>
        <v>200000</v>
      </c>
      <c r="G353" s="63">
        <f t="shared" si="76"/>
        <v>283475</v>
      </c>
      <c r="H353" s="63">
        <f>VLOOKUP($C353,ROP200F!$C$6:$O$994,3,FALSE)</f>
        <v>41700</v>
      </c>
      <c r="I353" s="63">
        <f>VLOOKUP($C353,'ROP100'!$B$6:$P$565,5,FALSE)</f>
        <v>0</v>
      </c>
      <c r="J353" s="63">
        <f t="shared" si="77"/>
        <v>241775</v>
      </c>
      <c r="K353" s="63">
        <f>VLOOKUP($C353,ROP200F!$C$6:$O$994,4,FALSE)</f>
        <v>20850</v>
      </c>
      <c r="L353" s="63">
        <f>VLOOKUP($C353,'ROP100'!$B$6:$P$565,6,FALSE)</f>
        <v>0</v>
      </c>
      <c r="M353" s="63">
        <f t="shared" si="78"/>
        <v>220925</v>
      </c>
      <c r="N353" s="63">
        <f>VLOOKUP($C353,ROP200F!$C$6:$O$994,5,FALSE)</f>
        <v>20850</v>
      </c>
      <c r="O353" s="63">
        <f>VLOOKUP($C353,'ROP100'!$B$6:$P$565,7,FALSE)</f>
        <v>0</v>
      </c>
      <c r="P353" s="63">
        <f t="shared" si="79"/>
        <v>200075</v>
      </c>
      <c r="Q353" s="63">
        <f>VLOOKUP($C353,ROP200F!$C$6:$O$994,6,FALSE)</f>
        <v>41700</v>
      </c>
      <c r="R353" s="63">
        <f>VLOOKUP($C353,'ROP100'!$B$6:$P$565,8,FALSE)</f>
        <v>0</v>
      </c>
      <c r="S353" s="63">
        <f t="shared" si="80"/>
        <v>158375</v>
      </c>
      <c r="T353" s="63">
        <f>VLOOKUP($C353,ROP200F!$C$6:$O$994,7,FALSE)</f>
        <v>62550</v>
      </c>
      <c r="U353" s="63">
        <f>VLOOKUP($C353,'ROP100'!$B$6:$P$565,9,FALSE)</f>
        <v>0</v>
      </c>
      <c r="V353" s="63">
        <f t="shared" si="81"/>
        <v>95825</v>
      </c>
      <c r="W353" s="63">
        <f>VLOOKUP($C353,ROP200F!$C$6:$O$994,8,FALSE)</f>
        <v>41700</v>
      </c>
      <c r="X353" s="63">
        <f>VLOOKUP($C353,'ROP100'!$B$6:$P$565,10,FALSE)</f>
        <v>200000</v>
      </c>
      <c r="Y353" s="63">
        <f t="shared" si="82"/>
        <v>254125</v>
      </c>
      <c r="Z353" s="63">
        <f>VLOOKUP($C353,ROP200F!$C$6:$O$994,9,FALSE)</f>
        <v>20850</v>
      </c>
      <c r="AA353" s="63">
        <f>VLOOKUP($C353,'ROP100'!$B$6:$P$565,11,FALSE)</f>
        <v>0</v>
      </c>
      <c r="AB353" s="63">
        <f t="shared" si="83"/>
        <v>233275</v>
      </c>
      <c r="AC353" s="63">
        <f>VLOOKUP($C353,ROP200F!$C$6:$O$994,10,FALSE)</f>
        <v>20850</v>
      </c>
      <c r="AD353" s="63">
        <f>VLOOKUP($C353,'ROP100'!$B$6:$P$565,12,FALSE)</f>
        <v>0</v>
      </c>
      <c r="AE353" s="63">
        <f t="shared" si="84"/>
        <v>212425</v>
      </c>
      <c r="AF353" s="63">
        <f>VLOOKUP($C353,ROP200F!$C$6:$O$994,11,FALSE)</f>
        <v>41700</v>
      </c>
      <c r="AG353" s="63">
        <f>VLOOKUP($C353,'ROP100'!$B$6:$P$565,13,FALSE)</f>
        <v>0</v>
      </c>
      <c r="AH353" s="63">
        <f t="shared" si="85"/>
        <v>170725</v>
      </c>
      <c r="AI353" s="63">
        <f>VLOOKUP($C353,ROP200F!$C$6:$O$994,12,FALSE)</f>
        <v>20850</v>
      </c>
      <c r="AJ353" s="63">
        <f>VLOOKUP($C353,'ROP100'!$B$6:$P$565,14,FALSE)</f>
        <v>0</v>
      </c>
      <c r="AK353" s="63">
        <f t="shared" si="86"/>
        <v>149875</v>
      </c>
      <c r="AL353" s="63">
        <f>VLOOKUP($C353,ROP200F!$C$6:$O$994,13,FALSE)</f>
        <v>0</v>
      </c>
      <c r="AM353" s="63">
        <f>VLOOKUP($C353,'ROP100'!$B$6:$P$565,15,FALSE)</f>
        <v>0</v>
      </c>
      <c r="AN353" s="63">
        <f t="shared" si="87"/>
        <v>149875</v>
      </c>
      <c r="AO353" s="58">
        <f t="shared" si="88"/>
        <v>375300</v>
      </c>
      <c r="AP353" s="58">
        <f t="shared" si="89"/>
        <v>400000</v>
      </c>
    </row>
    <row r="354" spans="1:42" hidden="1" x14ac:dyDescent="0.35">
      <c r="A354" s="64">
        <f t="shared" si="90"/>
        <v>346</v>
      </c>
      <c r="B354" s="65" t="s">
        <v>421</v>
      </c>
      <c r="C354" s="65" t="s">
        <v>422</v>
      </c>
      <c r="D354" s="66">
        <f>VLOOKUP($C354,'End Stock 2024'!$B$7:$C$1030,2,FALSE)</f>
        <v>157144</v>
      </c>
      <c r="E354" s="63">
        <f>VLOOKUP($C354,ROP200F!$C$6:$O$994,2,FALSE)</f>
        <v>33723</v>
      </c>
      <c r="F354" s="63">
        <f>VLOOKUP($C354,'ROP100'!$B$6:$P$565,4,FALSE)</f>
        <v>200000</v>
      </c>
      <c r="G354" s="63">
        <f t="shared" si="76"/>
        <v>323421</v>
      </c>
      <c r="H354" s="63">
        <f>VLOOKUP($C354,ROP200F!$C$6:$O$994,3,FALSE)</f>
        <v>33723</v>
      </c>
      <c r="I354" s="63">
        <f>VLOOKUP($C354,'ROP100'!$B$6:$P$565,5,FALSE)</f>
        <v>0</v>
      </c>
      <c r="J354" s="63">
        <f t="shared" si="77"/>
        <v>289698</v>
      </c>
      <c r="K354" s="63">
        <f>VLOOKUP($C354,ROP200F!$C$6:$O$994,4,FALSE)</f>
        <v>16861</v>
      </c>
      <c r="L354" s="63">
        <f>VLOOKUP($C354,'ROP100'!$B$6:$P$565,6,FALSE)</f>
        <v>0</v>
      </c>
      <c r="M354" s="63">
        <f t="shared" si="78"/>
        <v>272837</v>
      </c>
      <c r="N354" s="63">
        <f>VLOOKUP($C354,ROP200F!$C$6:$O$994,5,FALSE)</f>
        <v>33723</v>
      </c>
      <c r="O354" s="63">
        <f>VLOOKUP($C354,'ROP100'!$B$6:$P$565,7,FALSE)</f>
        <v>0</v>
      </c>
      <c r="P354" s="63">
        <f t="shared" si="79"/>
        <v>239114</v>
      </c>
      <c r="Q354" s="63">
        <f>VLOOKUP($C354,ROP200F!$C$6:$O$994,6,FALSE)</f>
        <v>33723</v>
      </c>
      <c r="R354" s="63">
        <f>VLOOKUP($C354,'ROP100'!$B$6:$P$565,8,FALSE)</f>
        <v>0</v>
      </c>
      <c r="S354" s="63">
        <f t="shared" si="80"/>
        <v>205391</v>
      </c>
      <c r="T354" s="63">
        <f>VLOOKUP($C354,ROP200F!$C$6:$O$994,7,FALSE)</f>
        <v>33723</v>
      </c>
      <c r="U354" s="63">
        <f>VLOOKUP($C354,'ROP100'!$B$6:$P$565,9,FALSE)</f>
        <v>0</v>
      </c>
      <c r="V354" s="63">
        <f t="shared" si="81"/>
        <v>171668</v>
      </c>
      <c r="W354" s="63">
        <f>VLOOKUP($C354,ROP200F!$C$6:$O$994,8,FALSE)</f>
        <v>33723</v>
      </c>
      <c r="X354" s="63">
        <f>VLOOKUP($C354,'ROP100'!$B$6:$P$565,10,FALSE)</f>
        <v>200000</v>
      </c>
      <c r="Y354" s="63">
        <f t="shared" si="82"/>
        <v>337945</v>
      </c>
      <c r="Z354" s="63">
        <f>VLOOKUP($C354,ROP200F!$C$6:$O$994,9,FALSE)</f>
        <v>33723</v>
      </c>
      <c r="AA354" s="63">
        <f>VLOOKUP($C354,'ROP100'!$B$6:$P$565,11,FALSE)</f>
        <v>0</v>
      </c>
      <c r="AB354" s="63">
        <f t="shared" si="83"/>
        <v>304222</v>
      </c>
      <c r="AC354" s="63">
        <f>VLOOKUP($C354,ROP200F!$C$6:$O$994,10,FALSE)</f>
        <v>33723</v>
      </c>
      <c r="AD354" s="63">
        <f>VLOOKUP($C354,'ROP100'!$B$6:$P$565,12,FALSE)</f>
        <v>0</v>
      </c>
      <c r="AE354" s="63">
        <f t="shared" si="84"/>
        <v>270499</v>
      </c>
      <c r="AF354" s="63">
        <f>VLOOKUP($C354,ROP200F!$C$6:$O$994,11,FALSE)</f>
        <v>16861</v>
      </c>
      <c r="AG354" s="63">
        <f>VLOOKUP($C354,'ROP100'!$B$6:$P$565,13,FALSE)</f>
        <v>0</v>
      </c>
      <c r="AH354" s="63">
        <f t="shared" si="85"/>
        <v>253638</v>
      </c>
      <c r="AI354" s="63">
        <f>VLOOKUP($C354,ROP200F!$C$6:$O$994,12,FALSE)</f>
        <v>16861</v>
      </c>
      <c r="AJ354" s="63">
        <f>VLOOKUP($C354,'ROP100'!$B$6:$P$565,14,FALSE)</f>
        <v>0</v>
      </c>
      <c r="AK354" s="63">
        <f t="shared" si="86"/>
        <v>236777</v>
      </c>
      <c r="AL354" s="63">
        <f>VLOOKUP($C354,ROP200F!$C$6:$O$994,13,FALSE)</f>
        <v>16861</v>
      </c>
      <c r="AM354" s="63">
        <f>VLOOKUP($C354,'ROP100'!$B$6:$P$565,15,FALSE)</f>
        <v>0</v>
      </c>
      <c r="AN354" s="63">
        <f t="shared" si="87"/>
        <v>219916</v>
      </c>
      <c r="AO354" s="58">
        <f t="shared" si="88"/>
        <v>337228</v>
      </c>
      <c r="AP354" s="58">
        <f t="shared" si="89"/>
        <v>400000</v>
      </c>
    </row>
    <row r="355" spans="1:42" hidden="1" x14ac:dyDescent="0.35">
      <c r="A355" s="64">
        <f t="shared" si="90"/>
        <v>347</v>
      </c>
      <c r="B355" s="65" t="s">
        <v>423</v>
      </c>
      <c r="C355" s="65" t="s">
        <v>424</v>
      </c>
      <c r="D355" s="66">
        <f>VLOOKUP($C355,'End Stock 2024'!$B$7:$C$1030,2,FALSE)</f>
        <v>83000</v>
      </c>
      <c r="E355" s="63">
        <f>VLOOKUP($C355,ROP200F!$C$6:$O$994,2,FALSE)</f>
        <v>16275</v>
      </c>
      <c r="F355" s="63">
        <f>VLOOKUP($C355,'ROP100'!$B$6:$P$565,4,FALSE)</f>
        <v>0</v>
      </c>
      <c r="G355" s="63">
        <f t="shared" si="76"/>
        <v>66725</v>
      </c>
      <c r="H355" s="63">
        <f>VLOOKUP($C355,ROP200F!$C$6:$O$994,3,FALSE)</f>
        <v>0</v>
      </c>
      <c r="I355" s="63">
        <f>VLOOKUP($C355,'ROP100'!$B$6:$P$565,5,FALSE)</f>
        <v>0</v>
      </c>
      <c r="J355" s="63">
        <f t="shared" si="77"/>
        <v>66725</v>
      </c>
      <c r="K355" s="63">
        <f>VLOOKUP($C355,ROP200F!$C$6:$O$994,4,FALSE)</f>
        <v>0</v>
      </c>
      <c r="L355" s="63">
        <f>VLOOKUP($C355,'ROP100'!$B$6:$P$565,6,FALSE)</f>
        <v>0</v>
      </c>
      <c r="M355" s="63">
        <f t="shared" si="78"/>
        <v>66725</v>
      </c>
      <c r="N355" s="63">
        <f>VLOOKUP($C355,ROP200F!$C$6:$O$994,5,FALSE)</f>
        <v>0</v>
      </c>
      <c r="O355" s="63">
        <f>VLOOKUP($C355,'ROP100'!$B$6:$P$565,7,FALSE)</f>
        <v>0</v>
      </c>
      <c r="P355" s="63">
        <f t="shared" si="79"/>
        <v>66725</v>
      </c>
      <c r="Q355" s="63">
        <f>VLOOKUP($C355,ROP200F!$C$6:$O$994,6,FALSE)</f>
        <v>16275</v>
      </c>
      <c r="R355" s="63">
        <f>VLOOKUP($C355,'ROP100'!$B$6:$P$565,8,FALSE)</f>
        <v>0</v>
      </c>
      <c r="S355" s="63">
        <f t="shared" si="80"/>
        <v>50450</v>
      </c>
      <c r="T355" s="63">
        <f>VLOOKUP($C355,ROP200F!$C$6:$O$994,7,FALSE)</f>
        <v>0</v>
      </c>
      <c r="U355" s="63">
        <f>VLOOKUP($C355,'ROP100'!$B$6:$P$565,9,FALSE)</f>
        <v>0</v>
      </c>
      <c r="V355" s="63">
        <f t="shared" si="81"/>
        <v>50450</v>
      </c>
      <c r="W355" s="63">
        <f>VLOOKUP($C355,ROP200F!$C$6:$O$994,8,FALSE)</f>
        <v>0</v>
      </c>
      <c r="X355" s="63">
        <f>VLOOKUP($C355,'ROP100'!$B$6:$P$565,10,FALSE)</f>
        <v>0</v>
      </c>
      <c r="Y355" s="63">
        <f t="shared" si="82"/>
        <v>50450</v>
      </c>
      <c r="Z355" s="63">
        <f>VLOOKUP($C355,ROP200F!$C$6:$O$994,9,FALSE)</f>
        <v>16275</v>
      </c>
      <c r="AA355" s="63">
        <f>VLOOKUP($C355,'ROP100'!$B$6:$P$565,11,FALSE)</f>
        <v>0</v>
      </c>
      <c r="AB355" s="63">
        <f t="shared" si="83"/>
        <v>34175</v>
      </c>
      <c r="AC355" s="63">
        <f>VLOOKUP($C355,ROP200F!$C$6:$O$994,10,FALSE)</f>
        <v>0</v>
      </c>
      <c r="AD355" s="63">
        <f>VLOOKUP($C355,'ROP100'!$B$6:$P$565,12,FALSE)</f>
        <v>0</v>
      </c>
      <c r="AE355" s="63">
        <f t="shared" si="84"/>
        <v>34175</v>
      </c>
      <c r="AF355" s="63">
        <f>VLOOKUP($C355,ROP200F!$C$6:$O$994,11,FALSE)</f>
        <v>0</v>
      </c>
      <c r="AG355" s="63">
        <f>VLOOKUP($C355,'ROP100'!$B$6:$P$565,13,FALSE)</f>
        <v>0</v>
      </c>
      <c r="AH355" s="63">
        <f t="shared" si="85"/>
        <v>34175</v>
      </c>
      <c r="AI355" s="63">
        <f>VLOOKUP($C355,ROP200F!$C$6:$O$994,12,FALSE)</f>
        <v>0</v>
      </c>
      <c r="AJ355" s="63">
        <f>VLOOKUP($C355,'ROP100'!$B$6:$P$565,14,FALSE)</f>
        <v>0</v>
      </c>
      <c r="AK355" s="63">
        <f t="shared" si="86"/>
        <v>34175</v>
      </c>
      <c r="AL355" s="63">
        <f>VLOOKUP($C355,ROP200F!$C$6:$O$994,13,FALSE)</f>
        <v>0</v>
      </c>
      <c r="AM355" s="63">
        <f>VLOOKUP($C355,'ROP100'!$B$6:$P$565,15,FALSE)</f>
        <v>0</v>
      </c>
      <c r="AN355" s="63">
        <f t="shared" si="87"/>
        <v>34175</v>
      </c>
      <c r="AO355" s="58">
        <f t="shared" si="88"/>
        <v>48825</v>
      </c>
      <c r="AP355" s="58">
        <f t="shared" si="89"/>
        <v>0</v>
      </c>
    </row>
    <row r="356" spans="1:42" hidden="1" x14ac:dyDescent="0.35">
      <c r="A356" s="64">
        <f t="shared" si="90"/>
        <v>348</v>
      </c>
      <c r="B356" s="65" t="s">
        <v>425</v>
      </c>
      <c r="C356" s="65" t="s">
        <v>426</v>
      </c>
      <c r="D356" s="66">
        <f>VLOOKUP($C356,'End Stock 2024'!$B$7:$C$1030,2,FALSE)</f>
        <v>101593</v>
      </c>
      <c r="E356" s="63">
        <f>VLOOKUP($C356,ROP200F!$C$6:$O$994,2,FALSE)</f>
        <v>33200</v>
      </c>
      <c r="F356" s="63">
        <f>VLOOKUP($C356,'ROP100'!$B$6:$P$565,4,FALSE)</f>
        <v>200000</v>
      </c>
      <c r="G356" s="63">
        <f t="shared" si="76"/>
        <v>268393</v>
      </c>
      <c r="H356" s="63">
        <f>VLOOKUP($C356,ROP200F!$C$6:$O$994,3,FALSE)</f>
        <v>16600</v>
      </c>
      <c r="I356" s="63">
        <f>VLOOKUP($C356,'ROP100'!$B$6:$P$565,5,FALSE)</f>
        <v>0</v>
      </c>
      <c r="J356" s="63">
        <f t="shared" si="77"/>
        <v>251793</v>
      </c>
      <c r="K356" s="63">
        <f>VLOOKUP($C356,ROP200F!$C$6:$O$994,4,FALSE)</f>
        <v>16600</v>
      </c>
      <c r="L356" s="63">
        <f>VLOOKUP($C356,'ROP100'!$B$6:$P$565,6,FALSE)</f>
        <v>0</v>
      </c>
      <c r="M356" s="63">
        <f t="shared" si="78"/>
        <v>235193</v>
      </c>
      <c r="N356" s="63">
        <f>VLOOKUP($C356,ROP200F!$C$6:$O$994,5,FALSE)</f>
        <v>16600</v>
      </c>
      <c r="O356" s="63">
        <f>VLOOKUP($C356,'ROP100'!$B$6:$P$565,7,FALSE)</f>
        <v>0</v>
      </c>
      <c r="P356" s="63">
        <f t="shared" si="79"/>
        <v>218593</v>
      </c>
      <c r="Q356" s="63">
        <f>VLOOKUP($C356,ROP200F!$C$6:$O$994,6,FALSE)</f>
        <v>33200</v>
      </c>
      <c r="R356" s="63">
        <f>VLOOKUP($C356,'ROP100'!$B$6:$P$565,8,FALSE)</f>
        <v>0</v>
      </c>
      <c r="S356" s="63">
        <f t="shared" si="80"/>
        <v>185393</v>
      </c>
      <c r="T356" s="63">
        <f>VLOOKUP($C356,ROP200F!$C$6:$O$994,7,FALSE)</f>
        <v>33200</v>
      </c>
      <c r="U356" s="63">
        <f>VLOOKUP($C356,'ROP100'!$B$6:$P$565,9,FALSE)</f>
        <v>0</v>
      </c>
      <c r="V356" s="63">
        <f t="shared" si="81"/>
        <v>152193</v>
      </c>
      <c r="W356" s="63">
        <f>VLOOKUP($C356,ROP200F!$C$6:$O$994,8,FALSE)</f>
        <v>16600</v>
      </c>
      <c r="X356" s="63">
        <f>VLOOKUP($C356,'ROP100'!$B$6:$P$565,10,FALSE)</f>
        <v>0</v>
      </c>
      <c r="Y356" s="63">
        <f t="shared" si="82"/>
        <v>135593</v>
      </c>
      <c r="Z356" s="63">
        <f>VLOOKUP($C356,ROP200F!$C$6:$O$994,9,FALSE)</f>
        <v>16600</v>
      </c>
      <c r="AA356" s="63">
        <f>VLOOKUP($C356,'ROP100'!$B$6:$P$565,11,FALSE)</f>
        <v>0</v>
      </c>
      <c r="AB356" s="63">
        <f t="shared" si="83"/>
        <v>118993</v>
      </c>
      <c r="AC356" s="63">
        <f>VLOOKUP($C356,ROP200F!$C$6:$O$994,10,FALSE)</f>
        <v>33200</v>
      </c>
      <c r="AD356" s="63">
        <f>VLOOKUP($C356,'ROP100'!$B$6:$P$565,12,FALSE)</f>
        <v>0</v>
      </c>
      <c r="AE356" s="63">
        <f t="shared" si="84"/>
        <v>85793</v>
      </c>
      <c r="AF356" s="63">
        <f>VLOOKUP($C356,ROP200F!$C$6:$O$994,11,FALSE)</f>
        <v>0</v>
      </c>
      <c r="AG356" s="63">
        <f>VLOOKUP($C356,'ROP100'!$B$6:$P$565,13,FALSE)</f>
        <v>0</v>
      </c>
      <c r="AH356" s="63">
        <f t="shared" si="85"/>
        <v>85793</v>
      </c>
      <c r="AI356" s="63">
        <f>VLOOKUP($C356,ROP200F!$C$6:$O$994,12,FALSE)</f>
        <v>16600</v>
      </c>
      <c r="AJ356" s="63">
        <f>VLOOKUP($C356,'ROP100'!$B$6:$P$565,14,FALSE)</f>
        <v>200000</v>
      </c>
      <c r="AK356" s="63">
        <f t="shared" si="86"/>
        <v>269193</v>
      </c>
      <c r="AL356" s="63">
        <f>VLOOKUP($C356,ROP200F!$C$6:$O$994,13,FALSE)</f>
        <v>16600</v>
      </c>
      <c r="AM356" s="63">
        <f>VLOOKUP($C356,'ROP100'!$B$6:$P$565,15,FALSE)</f>
        <v>0</v>
      </c>
      <c r="AN356" s="63">
        <f t="shared" si="87"/>
        <v>252593</v>
      </c>
      <c r="AO356" s="58">
        <f t="shared" si="88"/>
        <v>249000</v>
      </c>
      <c r="AP356" s="58">
        <f t="shared" si="89"/>
        <v>400000</v>
      </c>
    </row>
    <row r="357" spans="1:42" hidden="1" x14ac:dyDescent="0.35">
      <c r="A357" s="64">
        <f t="shared" si="90"/>
        <v>349</v>
      </c>
      <c r="B357" s="65" t="s">
        <v>427</v>
      </c>
      <c r="C357" s="65" t="s">
        <v>428</v>
      </c>
      <c r="D357" s="66">
        <f>VLOOKUP($C357,'End Stock 2024'!$B$7:$C$1030,2,FALSE)</f>
        <v>644510</v>
      </c>
      <c r="E357" s="63">
        <f>VLOOKUP($C357,ROP200F!$C$6:$O$994,2,FALSE)</f>
        <v>156764</v>
      </c>
      <c r="F357" s="63">
        <f>VLOOKUP($C357,'ROP100'!$B$6:$P$565,4,FALSE)</f>
        <v>500000</v>
      </c>
      <c r="G357" s="63">
        <f t="shared" si="76"/>
        <v>987746</v>
      </c>
      <c r="H357" s="63">
        <f>VLOOKUP($C357,ROP200F!$C$6:$O$994,3,FALSE)</f>
        <v>156764</v>
      </c>
      <c r="I357" s="63">
        <f>VLOOKUP($C357,'ROP100'!$B$6:$P$565,5,FALSE)</f>
        <v>0</v>
      </c>
      <c r="J357" s="63">
        <f t="shared" si="77"/>
        <v>830982</v>
      </c>
      <c r="K357" s="63">
        <f>VLOOKUP($C357,ROP200F!$C$6:$O$994,4,FALSE)</f>
        <v>177666</v>
      </c>
      <c r="L357" s="63">
        <f>VLOOKUP($C357,'ROP100'!$B$6:$P$565,6,FALSE)</f>
        <v>0</v>
      </c>
      <c r="M357" s="63">
        <f t="shared" si="78"/>
        <v>653316</v>
      </c>
      <c r="N357" s="63">
        <f>VLOOKUP($C357,ROP200F!$C$6:$O$994,5,FALSE)</f>
        <v>167215</v>
      </c>
      <c r="O357" s="63">
        <f>VLOOKUP($C357,'ROP100'!$B$6:$P$565,7,FALSE)</f>
        <v>400000</v>
      </c>
      <c r="P357" s="63">
        <f t="shared" si="79"/>
        <v>886101</v>
      </c>
      <c r="Q357" s="63">
        <f>VLOOKUP($C357,ROP200F!$C$6:$O$994,6,FALSE)</f>
        <v>156764</v>
      </c>
      <c r="R357" s="63">
        <f>VLOOKUP($C357,'ROP100'!$B$6:$P$565,8,FALSE)</f>
        <v>0</v>
      </c>
      <c r="S357" s="63">
        <f t="shared" si="80"/>
        <v>729337</v>
      </c>
      <c r="T357" s="63">
        <f>VLOOKUP($C357,ROP200F!$C$6:$O$994,7,FALSE)</f>
        <v>167215</v>
      </c>
      <c r="U357" s="63">
        <f>VLOOKUP($C357,'ROP100'!$B$6:$P$565,9,FALSE)</f>
        <v>0</v>
      </c>
      <c r="V357" s="63">
        <f t="shared" si="81"/>
        <v>562122</v>
      </c>
      <c r="W357" s="63">
        <f>VLOOKUP($C357,ROP200F!$C$6:$O$994,8,FALSE)</f>
        <v>73157</v>
      </c>
      <c r="X357" s="63">
        <f>VLOOKUP($C357,'ROP100'!$B$6:$P$565,10,FALSE)</f>
        <v>400000</v>
      </c>
      <c r="Y357" s="63">
        <f t="shared" si="82"/>
        <v>888965</v>
      </c>
      <c r="Z357" s="63">
        <f>VLOOKUP($C357,ROP200F!$C$6:$O$994,9,FALSE)</f>
        <v>177666</v>
      </c>
      <c r="AA357" s="63">
        <f>VLOOKUP($C357,'ROP100'!$B$6:$P$565,11,FALSE)</f>
        <v>0</v>
      </c>
      <c r="AB357" s="63">
        <f t="shared" si="83"/>
        <v>711299</v>
      </c>
      <c r="AC357" s="63">
        <f>VLOOKUP($C357,ROP200F!$C$6:$O$994,10,FALSE)</f>
        <v>62706</v>
      </c>
      <c r="AD357" s="63">
        <f>VLOOKUP($C357,'ROP100'!$B$6:$P$565,12,FALSE)</f>
        <v>0</v>
      </c>
      <c r="AE357" s="63">
        <f t="shared" si="84"/>
        <v>648593</v>
      </c>
      <c r="AF357" s="63">
        <f>VLOOKUP($C357,ROP200F!$C$6:$O$994,11,FALSE)</f>
        <v>94059</v>
      </c>
      <c r="AG357" s="63">
        <f>VLOOKUP($C357,'ROP100'!$B$6:$P$565,13,FALSE)</f>
        <v>300000</v>
      </c>
      <c r="AH357" s="63">
        <f t="shared" si="85"/>
        <v>854534</v>
      </c>
      <c r="AI357" s="63">
        <f>VLOOKUP($C357,ROP200F!$C$6:$O$994,12,FALSE)</f>
        <v>83608</v>
      </c>
      <c r="AJ357" s="63">
        <f>VLOOKUP($C357,'ROP100'!$B$6:$P$565,14,FALSE)</f>
        <v>0</v>
      </c>
      <c r="AK357" s="63">
        <f t="shared" si="86"/>
        <v>770926</v>
      </c>
      <c r="AL357" s="63">
        <f>VLOOKUP($C357,ROP200F!$C$6:$O$994,13,FALSE)</f>
        <v>83608</v>
      </c>
      <c r="AM357" s="63">
        <f>VLOOKUP($C357,'ROP100'!$B$6:$P$565,15,FALSE)</f>
        <v>0</v>
      </c>
      <c r="AN357" s="63">
        <f t="shared" si="87"/>
        <v>687318</v>
      </c>
      <c r="AO357" s="58">
        <f t="shared" si="88"/>
        <v>1557192</v>
      </c>
      <c r="AP357" s="58">
        <f t="shared" si="89"/>
        <v>1600000</v>
      </c>
    </row>
    <row r="358" spans="1:42" hidden="1" x14ac:dyDescent="0.35">
      <c r="A358" s="64">
        <f t="shared" si="90"/>
        <v>350</v>
      </c>
      <c r="B358" s="65" t="s">
        <v>429</v>
      </c>
      <c r="C358" s="65" t="s">
        <v>430</v>
      </c>
      <c r="D358" s="66">
        <f>VLOOKUP($C358,'End Stock 2024'!$B$7:$C$1030,2,FALSE)</f>
        <v>832799</v>
      </c>
      <c r="E358" s="63">
        <f>VLOOKUP($C358,ROP200F!$C$6:$O$994,2,FALSE)</f>
        <v>273600</v>
      </c>
      <c r="F358" s="63">
        <f>VLOOKUP($C358,'ROP100'!$B$6:$P$565,4,FALSE)</f>
        <v>1000000</v>
      </c>
      <c r="G358" s="63">
        <f t="shared" si="76"/>
        <v>1559199</v>
      </c>
      <c r="H358" s="63">
        <f>VLOOKUP($C358,ROP200F!$C$6:$O$994,3,FALSE)</f>
        <v>304000</v>
      </c>
      <c r="I358" s="63">
        <f>VLOOKUP($C358,'ROP100'!$B$6:$P$565,5,FALSE)</f>
        <v>0</v>
      </c>
      <c r="J358" s="63">
        <f t="shared" si="77"/>
        <v>1255199</v>
      </c>
      <c r="K358" s="63">
        <f>VLOOKUP($C358,ROP200F!$C$6:$O$994,4,FALSE)</f>
        <v>304000</v>
      </c>
      <c r="L358" s="63">
        <f>VLOOKUP($C358,'ROP100'!$B$6:$P$565,6,FALSE)</f>
        <v>0</v>
      </c>
      <c r="M358" s="63">
        <f t="shared" si="78"/>
        <v>951199</v>
      </c>
      <c r="N358" s="63">
        <f>VLOOKUP($C358,ROP200F!$C$6:$O$994,5,FALSE)</f>
        <v>212800</v>
      </c>
      <c r="O358" s="63">
        <f>VLOOKUP($C358,'ROP100'!$B$6:$P$565,7,FALSE)</f>
        <v>500000</v>
      </c>
      <c r="P358" s="63">
        <f t="shared" si="79"/>
        <v>1238399</v>
      </c>
      <c r="Q358" s="63">
        <f>VLOOKUP($C358,ROP200F!$C$6:$O$994,6,FALSE)</f>
        <v>243200</v>
      </c>
      <c r="R358" s="63">
        <f>VLOOKUP($C358,'ROP100'!$B$6:$P$565,8,FALSE)</f>
        <v>0</v>
      </c>
      <c r="S358" s="63">
        <f t="shared" si="80"/>
        <v>995199</v>
      </c>
      <c r="T358" s="63">
        <f>VLOOKUP($C358,ROP200F!$C$6:$O$994,7,FALSE)</f>
        <v>258400</v>
      </c>
      <c r="U358" s="63">
        <f>VLOOKUP($C358,'ROP100'!$B$6:$P$565,9,FALSE)</f>
        <v>0</v>
      </c>
      <c r="V358" s="63">
        <f t="shared" si="81"/>
        <v>736799</v>
      </c>
      <c r="W358" s="63">
        <f>VLOOKUP($C358,ROP200F!$C$6:$O$994,8,FALSE)</f>
        <v>167200</v>
      </c>
      <c r="X358" s="63">
        <f>VLOOKUP($C358,'ROP100'!$B$6:$P$565,10,FALSE)</f>
        <v>700000</v>
      </c>
      <c r="Y358" s="63">
        <f t="shared" si="82"/>
        <v>1269599</v>
      </c>
      <c r="Z358" s="63">
        <f>VLOOKUP($C358,ROP200F!$C$6:$O$994,9,FALSE)</f>
        <v>304000</v>
      </c>
      <c r="AA358" s="63">
        <f>VLOOKUP($C358,'ROP100'!$B$6:$P$565,11,FALSE)</f>
        <v>0</v>
      </c>
      <c r="AB358" s="63">
        <f t="shared" si="83"/>
        <v>965599</v>
      </c>
      <c r="AC358" s="63">
        <f>VLOOKUP($C358,ROP200F!$C$6:$O$994,10,FALSE)</f>
        <v>152000</v>
      </c>
      <c r="AD358" s="63">
        <f>VLOOKUP($C358,'ROP100'!$B$6:$P$565,12,FALSE)</f>
        <v>0</v>
      </c>
      <c r="AE358" s="63">
        <f t="shared" si="84"/>
        <v>813599</v>
      </c>
      <c r="AF358" s="63">
        <f>VLOOKUP($C358,ROP200F!$C$6:$O$994,11,FALSE)</f>
        <v>167200</v>
      </c>
      <c r="AG358" s="63">
        <f>VLOOKUP($C358,'ROP100'!$B$6:$P$565,13,FALSE)</f>
        <v>600000</v>
      </c>
      <c r="AH358" s="63">
        <f t="shared" si="85"/>
        <v>1246399</v>
      </c>
      <c r="AI358" s="63">
        <f>VLOOKUP($C358,ROP200F!$C$6:$O$994,12,FALSE)</f>
        <v>136800</v>
      </c>
      <c r="AJ358" s="63">
        <f>VLOOKUP($C358,'ROP100'!$B$6:$P$565,14,FALSE)</f>
        <v>0</v>
      </c>
      <c r="AK358" s="63">
        <f t="shared" si="86"/>
        <v>1109599</v>
      </c>
      <c r="AL358" s="63">
        <f>VLOOKUP($C358,ROP200F!$C$6:$O$994,13,FALSE)</f>
        <v>182400</v>
      </c>
      <c r="AM358" s="63">
        <f>VLOOKUP($C358,'ROP100'!$B$6:$P$565,15,FALSE)</f>
        <v>0</v>
      </c>
      <c r="AN358" s="63">
        <f t="shared" si="87"/>
        <v>927199</v>
      </c>
      <c r="AO358" s="58">
        <f t="shared" si="88"/>
        <v>2705600</v>
      </c>
      <c r="AP358" s="58">
        <f t="shared" si="89"/>
        <v>2800000</v>
      </c>
    </row>
    <row r="359" spans="1:42" hidden="1" x14ac:dyDescent="0.35">
      <c r="A359" s="64">
        <f t="shared" si="90"/>
        <v>351</v>
      </c>
      <c r="B359" s="65" t="s">
        <v>431</v>
      </c>
      <c r="C359" s="65" t="s">
        <v>432</v>
      </c>
      <c r="D359" s="66">
        <f>VLOOKUP($C359,'End Stock 2024'!$B$7:$C$1030,2,FALSE)</f>
        <v>93</v>
      </c>
      <c r="E359" s="63">
        <f>VLOOKUP($C359,ROP200F!$C$6:$O$994,2,FALSE)</f>
        <v>31</v>
      </c>
      <c r="F359" s="63">
        <f>VLOOKUP($C359,'ROP100'!$B$6:$P$565,4,FALSE)</f>
        <v>100</v>
      </c>
      <c r="G359" s="63">
        <f t="shared" si="76"/>
        <v>162</v>
      </c>
      <c r="H359" s="63">
        <f>VLOOKUP($C359,ROP200F!$C$6:$O$994,3,FALSE)</f>
        <v>33</v>
      </c>
      <c r="I359" s="63">
        <f>VLOOKUP($C359,'ROP100'!$B$6:$P$565,5,FALSE)</f>
        <v>0</v>
      </c>
      <c r="J359" s="63">
        <f t="shared" si="77"/>
        <v>129</v>
      </c>
      <c r="K359" s="63">
        <f>VLOOKUP($C359,ROP200F!$C$6:$O$994,4,FALSE)</f>
        <v>33</v>
      </c>
      <c r="L359" s="63">
        <f>VLOOKUP($C359,'ROP100'!$B$6:$P$565,6,FALSE)</f>
        <v>0</v>
      </c>
      <c r="M359" s="63">
        <f t="shared" si="78"/>
        <v>96</v>
      </c>
      <c r="N359" s="63">
        <f>VLOOKUP($C359,ROP200F!$C$6:$O$994,5,FALSE)</f>
        <v>26</v>
      </c>
      <c r="O359" s="63">
        <f>VLOOKUP($C359,'ROP100'!$B$6:$P$565,7,FALSE)</f>
        <v>100</v>
      </c>
      <c r="P359" s="63">
        <f t="shared" si="79"/>
        <v>170</v>
      </c>
      <c r="Q359" s="63">
        <f>VLOOKUP($C359,ROP200F!$C$6:$O$994,6,FALSE)</f>
        <v>31</v>
      </c>
      <c r="R359" s="63">
        <f>VLOOKUP($C359,'ROP100'!$B$6:$P$565,8,FALSE)</f>
        <v>0</v>
      </c>
      <c r="S359" s="63">
        <f t="shared" si="80"/>
        <v>139</v>
      </c>
      <c r="T359" s="63">
        <f>VLOOKUP($C359,ROP200F!$C$6:$O$994,7,FALSE)</f>
        <v>31</v>
      </c>
      <c r="U359" s="63">
        <f>VLOOKUP($C359,'ROP100'!$B$6:$P$565,9,FALSE)</f>
        <v>0</v>
      </c>
      <c r="V359" s="63">
        <f t="shared" si="81"/>
        <v>108</v>
      </c>
      <c r="W359" s="63">
        <f>VLOOKUP($C359,ROP200F!$C$6:$O$994,8,FALSE)</f>
        <v>39</v>
      </c>
      <c r="X359" s="63">
        <f>VLOOKUP($C359,'ROP100'!$B$6:$P$565,10,FALSE)</f>
        <v>100</v>
      </c>
      <c r="Y359" s="63">
        <f t="shared" si="82"/>
        <v>169</v>
      </c>
      <c r="Z359" s="63">
        <f>VLOOKUP($C359,ROP200F!$C$6:$O$994,9,FALSE)</f>
        <v>34</v>
      </c>
      <c r="AA359" s="63">
        <f>VLOOKUP($C359,'ROP100'!$B$6:$P$565,11,FALSE)</f>
        <v>0</v>
      </c>
      <c r="AB359" s="63">
        <f t="shared" si="83"/>
        <v>135</v>
      </c>
      <c r="AC359" s="63">
        <f>VLOOKUP($C359,ROP200F!$C$6:$O$994,10,FALSE)</f>
        <v>34</v>
      </c>
      <c r="AD359" s="63">
        <f>VLOOKUP($C359,'ROP100'!$B$6:$P$565,12,FALSE)</f>
        <v>0</v>
      </c>
      <c r="AE359" s="63">
        <f t="shared" si="84"/>
        <v>101</v>
      </c>
      <c r="AF359" s="63">
        <f>VLOOKUP($C359,ROP200F!$C$6:$O$994,11,FALSE)</f>
        <v>38</v>
      </c>
      <c r="AG359" s="63">
        <f>VLOOKUP($C359,'ROP100'!$B$6:$P$565,13,FALSE)</f>
        <v>100</v>
      </c>
      <c r="AH359" s="63">
        <f t="shared" si="85"/>
        <v>163</v>
      </c>
      <c r="AI359" s="63">
        <f>VLOOKUP($C359,ROP200F!$C$6:$O$994,12,FALSE)</f>
        <v>34</v>
      </c>
      <c r="AJ359" s="63">
        <f>VLOOKUP($C359,'ROP100'!$B$6:$P$565,14,FALSE)</f>
        <v>0</v>
      </c>
      <c r="AK359" s="63">
        <f t="shared" si="86"/>
        <v>129</v>
      </c>
      <c r="AL359" s="63">
        <f>VLOOKUP($C359,ROP200F!$C$6:$O$994,13,FALSE)</f>
        <v>33</v>
      </c>
      <c r="AM359" s="63">
        <f>VLOOKUP($C359,'ROP100'!$B$6:$P$565,15,FALSE)</f>
        <v>0</v>
      </c>
      <c r="AN359" s="63">
        <f t="shared" si="87"/>
        <v>96</v>
      </c>
      <c r="AO359" s="58">
        <f t="shared" si="88"/>
        <v>397</v>
      </c>
      <c r="AP359" s="58">
        <f t="shared" si="89"/>
        <v>400</v>
      </c>
    </row>
    <row r="360" spans="1:42" hidden="1" x14ac:dyDescent="0.35">
      <c r="A360" s="64">
        <f t="shared" si="90"/>
        <v>352</v>
      </c>
      <c r="B360" s="65" t="s">
        <v>433</v>
      </c>
      <c r="C360" s="65" t="s">
        <v>434</v>
      </c>
      <c r="D360" s="66">
        <f>VLOOKUP($C360,'End Stock 2024'!$B$7:$C$1030,2,FALSE)</f>
        <v>4653</v>
      </c>
      <c r="E360" s="63">
        <f>VLOOKUP($C360,ROP200F!$C$6:$O$994,2,FALSE)</f>
        <v>85971</v>
      </c>
      <c r="F360" s="63">
        <f>VLOOKUP($C360,'ROP100'!$B$6:$P$565,4,FALSE)</f>
        <v>86240</v>
      </c>
      <c r="G360" s="63">
        <f t="shared" si="76"/>
        <v>4922</v>
      </c>
      <c r="H360" s="63">
        <f>VLOOKUP($C360,ROP200F!$C$6:$O$994,3,FALSE)</f>
        <v>0</v>
      </c>
      <c r="I360" s="63">
        <f>VLOOKUP($C360,'ROP100'!$B$6:$P$565,5,FALSE)</f>
        <v>0</v>
      </c>
      <c r="J360" s="63">
        <f t="shared" si="77"/>
        <v>4922</v>
      </c>
      <c r="K360" s="63">
        <f>VLOOKUP($C360,ROP200F!$C$6:$O$994,4,FALSE)</f>
        <v>0</v>
      </c>
      <c r="L360" s="63">
        <f>VLOOKUP($C360,'ROP100'!$B$6:$P$565,6,FALSE)</f>
        <v>0</v>
      </c>
      <c r="M360" s="63">
        <f t="shared" si="78"/>
        <v>4922</v>
      </c>
      <c r="N360" s="63">
        <f>VLOOKUP($C360,ROP200F!$C$6:$O$994,5,FALSE)</f>
        <v>76760</v>
      </c>
      <c r="O360" s="63">
        <f>VLOOKUP($C360,'ROP100'!$B$6:$P$565,7,FALSE)</f>
        <v>80080</v>
      </c>
      <c r="P360" s="63">
        <f t="shared" si="79"/>
        <v>8242</v>
      </c>
      <c r="Q360" s="63">
        <f>VLOOKUP($C360,ROP200F!$C$6:$O$994,6,FALSE)</f>
        <v>0</v>
      </c>
      <c r="R360" s="63">
        <f>VLOOKUP($C360,'ROP100'!$B$6:$P$565,8,FALSE)</f>
        <v>0</v>
      </c>
      <c r="S360" s="63">
        <f t="shared" si="80"/>
        <v>8242</v>
      </c>
      <c r="T360" s="63">
        <f>VLOOKUP($C360,ROP200F!$C$6:$O$994,7,FALSE)</f>
        <v>0</v>
      </c>
      <c r="U360" s="63">
        <f>VLOOKUP($C360,'ROP100'!$B$6:$P$565,9,FALSE)</f>
        <v>0</v>
      </c>
      <c r="V360" s="63">
        <f t="shared" si="81"/>
        <v>8242</v>
      </c>
      <c r="W360" s="63">
        <f>VLOOKUP($C360,ROP200F!$C$6:$O$994,8,FALSE)</f>
        <v>95182</v>
      </c>
      <c r="X360" s="63">
        <f>VLOOKUP($C360,'ROP100'!$B$6:$P$565,10,FALSE)</f>
        <v>98560</v>
      </c>
      <c r="Y360" s="63">
        <f t="shared" si="82"/>
        <v>11620</v>
      </c>
      <c r="Z360" s="63">
        <f>VLOOKUP($C360,ROP200F!$C$6:$O$994,9,FALSE)</f>
        <v>0</v>
      </c>
      <c r="AA360" s="63">
        <f>VLOOKUP($C360,'ROP100'!$B$6:$P$565,11,FALSE)</f>
        <v>0</v>
      </c>
      <c r="AB360" s="63">
        <f t="shared" si="83"/>
        <v>11620</v>
      </c>
      <c r="AC360" s="63">
        <f>VLOOKUP($C360,ROP200F!$C$6:$O$994,10,FALSE)</f>
        <v>0</v>
      </c>
      <c r="AD360" s="63">
        <f>VLOOKUP($C360,'ROP100'!$B$6:$P$565,12,FALSE)</f>
        <v>0</v>
      </c>
      <c r="AE360" s="63">
        <f t="shared" si="84"/>
        <v>11620</v>
      </c>
      <c r="AF360" s="63">
        <f>VLOOKUP($C360,ROP200F!$C$6:$O$994,11,FALSE)</f>
        <v>95182</v>
      </c>
      <c r="AG360" s="63">
        <f>VLOOKUP($C360,'ROP100'!$B$6:$P$565,13,FALSE)</f>
        <v>98560</v>
      </c>
      <c r="AH360" s="63">
        <f t="shared" si="85"/>
        <v>14998</v>
      </c>
      <c r="AI360" s="63">
        <f>VLOOKUP($C360,ROP200F!$C$6:$O$994,12,FALSE)</f>
        <v>0</v>
      </c>
      <c r="AJ360" s="63">
        <f>VLOOKUP($C360,'ROP100'!$B$6:$P$565,14,FALSE)</f>
        <v>0</v>
      </c>
      <c r="AK360" s="63">
        <f t="shared" si="86"/>
        <v>14998</v>
      </c>
      <c r="AL360" s="63">
        <f>VLOOKUP($C360,ROP200F!$C$6:$O$994,13,FALSE)</f>
        <v>0</v>
      </c>
      <c r="AM360" s="63">
        <f>VLOOKUP($C360,'ROP100'!$B$6:$P$565,15,FALSE)</f>
        <v>0</v>
      </c>
      <c r="AN360" s="63">
        <f t="shared" si="87"/>
        <v>14998</v>
      </c>
      <c r="AO360" s="58">
        <f t="shared" si="88"/>
        <v>353095</v>
      </c>
      <c r="AP360" s="58">
        <f t="shared" si="89"/>
        <v>363440</v>
      </c>
    </row>
    <row r="361" spans="1:42" hidden="1" x14ac:dyDescent="0.35">
      <c r="A361" s="64">
        <f t="shared" si="90"/>
        <v>353</v>
      </c>
      <c r="B361" s="65" t="s">
        <v>435</v>
      </c>
      <c r="C361" s="65" t="s">
        <v>436</v>
      </c>
      <c r="D361" s="66">
        <f>VLOOKUP($C361,'End Stock 2024'!$B$7:$C$1030,2,FALSE)</f>
        <v>2387</v>
      </c>
      <c r="E361" s="63">
        <f>VLOOKUP($C361,ROP200F!$C$6:$O$994,2,FALSE)</f>
        <v>1530</v>
      </c>
      <c r="F361" s="63">
        <f>VLOOKUP($C361,'ROP100'!$B$6:$P$565,4,FALSE)</f>
        <v>6160</v>
      </c>
      <c r="G361" s="63">
        <f t="shared" si="76"/>
        <v>7017</v>
      </c>
      <c r="H361" s="63">
        <f>VLOOKUP($C361,ROP200F!$C$6:$O$994,3,FALSE)</f>
        <v>1530</v>
      </c>
      <c r="I361" s="63">
        <f>VLOOKUP($C361,'ROP100'!$B$6:$P$565,5,FALSE)</f>
        <v>0</v>
      </c>
      <c r="J361" s="63">
        <f t="shared" si="77"/>
        <v>5487</v>
      </c>
      <c r="K361" s="63">
        <f>VLOOKUP($C361,ROP200F!$C$6:$O$994,4,FALSE)</f>
        <v>1734</v>
      </c>
      <c r="L361" s="63">
        <f>VLOOKUP($C361,'ROP100'!$B$6:$P$565,6,FALSE)</f>
        <v>0</v>
      </c>
      <c r="M361" s="63">
        <f t="shared" si="78"/>
        <v>3753</v>
      </c>
      <c r="N361" s="63">
        <f>VLOOKUP($C361,ROP200F!$C$6:$O$994,5,FALSE)</f>
        <v>1632</v>
      </c>
      <c r="O361" s="63">
        <f>VLOOKUP($C361,'ROP100'!$B$6:$P$565,7,FALSE)</f>
        <v>6160</v>
      </c>
      <c r="P361" s="63">
        <f t="shared" si="79"/>
        <v>8281</v>
      </c>
      <c r="Q361" s="63">
        <f>VLOOKUP($C361,ROP200F!$C$6:$O$994,6,FALSE)</f>
        <v>1530</v>
      </c>
      <c r="R361" s="63">
        <f>VLOOKUP($C361,'ROP100'!$B$6:$P$565,8,FALSE)</f>
        <v>0</v>
      </c>
      <c r="S361" s="63">
        <f t="shared" si="80"/>
        <v>6751</v>
      </c>
      <c r="T361" s="63">
        <f>VLOOKUP($C361,ROP200F!$C$6:$O$994,7,FALSE)</f>
        <v>1632</v>
      </c>
      <c r="U361" s="63">
        <f>VLOOKUP($C361,'ROP100'!$B$6:$P$565,9,FALSE)</f>
        <v>0</v>
      </c>
      <c r="V361" s="63">
        <f t="shared" si="81"/>
        <v>5119</v>
      </c>
      <c r="W361" s="63">
        <f>VLOOKUP($C361,ROP200F!$C$6:$O$994,8,FALSE)</f>
        <v>714</v>
      </c>
      <c r="X361" s="63">
        <f>VLOOKUP($C361,'ROP100'!$B$6:$P$565,10,FALSE)</f>
        <v>0</v>
      </c>
      <c r="Y361" s="63">
        <f t="shared" si="82"/>
        <v>4405</v>
      </c>
      <c r="Z361" s="63">
        <f>VLOOKUP($C361,ROP200F!$C$6:$O$994,9,FALSE)</f>
        <v>1734</v>
      </c>
      <c r="AA361" s="63">
        <f>VLOOKUP($C361,'ROP100'!$B$6:$P$565,11,FALSE)</f>
        <v>6160</v>
      </c>
      <c r="AB361" s="63">
        <f t="shared" si="83"/>
        <v>8831</v>
      </c>
      <c r="AC361" s="63">
        <f>VLOOKUP($C361,ROP200F!$C$6:$O$994,10,FALSE)</f>
        <v>612</v>
      </c>
      <c r="AD361" s="63">
        <f>VLOOKUP($C361,'ROP100'!$B$6:$P$565,12,FALSE)</f>
        <v>0</v>
      </c>
      <c r="AE361" s="63">
        <f t="shared" si="84"/>
        <v>8219</v>
      </c>
      <c r="AF361" s="63">
        <f>VLOOKUP($C361,ROP200F!$C$6:$O$994,11,FALSE)</f>
        <v>918</v>
      </c>
      <c r="AG361" s="63">
        <f>VLOOKUP($C361,'ROP100'!$B$6:$P$565,13,FALSE)</f>
        <v>0</v>
      </c>
      <c r="AH361" s="63">
        <f t="shared" si="85"/>
        <v>7301</v>
      </c>
      <c r="AI361" s="63">
        <f>VLOOKUP($C361,ROP200F!$C$6:$O$994,12,FALSE)</f>
        <v>816</v>
      </c>
      <c r="AJ361" s="63">
        <f>VLOOKUP($C361,'ROP100'!$B$6:$P$565,14,FALSE)</f>
        <v>0</v>
      </c>
      <c r="AK361" s="63">
        <f t="shared" si="86"/>
        <v>6485</v>
      </c>
      <c r="AL361" s="63">
        <f>VLOOKUP($C361,ROP200F!$C$6:$O$994,13,FALSE)</f>
        <v>816</v>
      </c>
      <c r="AM361" s="63">
        <f>VLOOKUP($C361,'ROP100'!$B$6:$P$565,15,FALSE)</f>
        <v>0</v>
      </c>
      <c r="AN361" s="63">
        <f t="shared" si="87"/>
        <v>5669</v>
      </c>
      <c r="AO361" s="58">
        <f t="shared" si="88"/>
        <v>15198</v>
      </c>
      <c r="AP361" s="58">
        <f t="shared" si="89"/>
        <v>18480</v>
      </c>
    </row>
    <row r="362" spans="1:42" hidden="1" x14ac:dyDescent="0.35">
      <c r="A362" s="64">
        <f t="shared" si="90"/>
        <v>354</v>
      </c>
      <c r="B362" s="65" t="s">
        <v>437</v>
      </c>
      <c r="C362" s="65" t="s">
        <v>438</v>
      </c>
      <c r="D362" s="66">
        <f>VLOOKUP($C362,'End Stock 2024'!$B$7:$C$1030,2,FALSE)</f>
        <v>21717</v>
      </c>
      <c r="E362" s="63">
        <f>VLOOKUP($C362,ROP200F!$C$6:$O$994,2,FALSE)</f>
        <v>8024</v>
      </c>
      <c r="F362" s="63">
        <f>VLOOKUP($C362,'ROP100'!$B$6:$P$565,4,FALSE)</f>
        <v>12320</v>
      </c>
      <c r="G362" s="63">
        <f t="shared" si="76"/>
        <v>26013</v>
      </c>
      <c r="H362" s="63">
        <f>VLOOKUP($C362,ROP200F!$C$6:$O$994,3,FALSE)</f>
        <v>7929</v>
      </c>
      <c r="I362" s="63">
        <f>VLOOKUP($C362,'ROP100'!$B$6:$P$565,5,FALSE)</f>
        <v>6160</v>
      </c>
      <c r="J362" s="63">
        <f t="shared" si="77"/>
        <v>24244</v>
      </c>
      <c r="K362" s="63">
        <f>VLOOKUP($C362,ROP200F!$C$6:$O$994,4,FALSE)</f>
        <v>8024</v>
      </c>
      <c r="L362" s="63">
        <f>VLOOKUP($C362,'ROP100'!$B$6:$P$565,6,FALSE)</f>
        <v>6160</v>
      </c>
      <c r="M362" s="63">
        <f t="shared" si="78"/>
        <v>22380</v>
      </c>
      <c r="N362" s="63">
        <f>VLOOKUP($C362,ROP200F!$C$6:$O$994,5,FALSE)</f>
        <v>9075</v>
      </c>
      <c r="O362" s="63">
        <f>VLOOKUP($C362,'ROP100'!$B$6:$P$565,7,FALSE)</f>
        <v>6160</v>
      </c>
      <c r="P362" s="63">
        <f t="shared" si="79"/>
        <v>19465</v>
      </c>
      <c r="Q362" s="63">
        <f>VLOOKUP($C362,ROP200F!$C$6:$O$994,6,FALSE)</f>
        <v>6878</v>
      </c>
      <c r="R362" s="63">
        <f>VLOOKUP($C362,'ROP100'!$B$6:$P$565,8,FALSE)</f>
        <v>12320</v>
      </c>
      <c r="S362" s="63">
        <f t="shared" si="80"/>
        <v>24907</v>
      </c>
      <c r="T362" s="63">
        <f>VLOOKUP($C362,ROP200F!$C$6:$O$994,7,FALSE)</f>
        <v>20341</v>
      </c>
      <c r="U362" s="63">
        <f>VLOOKUP($C362,'ROP100'!$B$6:$P$565,9,FALSE)</f>
        <v>12320</v>
      </c>
      <c r="V362" s="63">
        <f t="shared" si="81"/>
        <v>16886</v>
      </c>
      <c r="W362" s="63">
        <f>VLOOKUP($C362,ROP200F!$C$6:$O$994,8,FALSE)</f>
        <v>15953</v>
      </c>
      <c r="X362" s="63">
        <f>VLOOKUP($C362,'ROP100'!$B$6:$P$565,10,FALSE)</f>
        <v>24640</v>
      </c>
      <c r="Y362" s="63">
        <f t="shared" si="82"/>
        <v>25573</v>
      </c>
      <c r="Z362" s="63">
        <f>VLOOKUP($C362,ROP200F!$C$6:$O$994,9,FALSE)</f>
        <v>2293</v>
      </c>
      <c r="AA362" s="63">
        <f>VLOOKUP($C362,'ROP100'!$B$6:$P$565,11,FALSE)</f>
        <v>0</v>
      </c>
      <c r="AB362" s="63">
        <f t="shared" si="83"/>
        <v>23280</v>
      </c>
      <c r="AC362" s="63">
        <f>VLOOKUP($C362,ROP200F!$C$6:$O$994,10,FALSE)</f>
        <v>7929</v>
      </c>
      <c r="AD362" s="63">
        <f>VLOOKUP($C362,'ROP100'!$B$6:$P$565,12,FALSE)</f>
        <v>6160</v>
      </c>
      <c r="AE362" s="63">
        <f t="shared" si="84"/>
        <v>21511</v>
      </c>
      <c r="AF362" s="63">
        <f>VLOOKUP($C362,ROP200F!$C$6:$O$994,11,FALSE)</f>
        <v>15948</v>
      </c>
      <c r="AG362" s="63">
        <f>VLOOKUP($C362,'ROP100'!$B$6:$P$565,13,FALSE)</f>
        <v>6160</v>
      </c>
      <c r="AH362" s="63">
        <f t="shared" si="85"/>
        <v>11723</v>
      </c>
      <c r="AI362" s="63">
        <f>VLOOKUP($C362,ROP200F!$C$6:$O$994,12,FALSE)</f>
        <v>3439</v>
      </c>
      <c r="AJ362" s="63">
        <f>VLOOKUP($C362,'ROP100'!$B$6:$P$565,14,FALSE)</f>
        <v>0</v>
      </c>
      <c r="AK362" s="63">
        <f t="shared" si="86"/>
        <v>8284</v>
      </c>
      <c r="AL362" s="63">
        <f>VLOOKUP($C362,ROP200F!$C$6:$O$994,13,FALSE)</f>
        <v>0</v>
      </c>
      <c r="AM362" s="63">
        <f>VLOOKUP($C362,'ROP100'!$B$6:$P$565,15,FALSE)</f>
        <v>0</v>
      </c>
      <c r="AN362" s="63">
        <f t="shared" si="87"/>
        <v>8284</v>
      </c>
      <c r="AO362" s="58">
        <f t="shared" si="88"/>
        <v>105833</v>
      </c>
      <c r="AP362" s="58">
        <f t="shared" si="89"/>
        <v>92400</v>
      </c>
    </row>
    <row r="363" spans="1:42" hidden="1" x14ac:dyDescent="0.35">
      <c r="A363" s="64">
        <f t="shared" si="90"/>
        <v>355</v>
      </c>
      <c r="B363" s="65" t="s">
        <v>439</v>
      </c>
      <c r="C363" s="65" t="s">
        <v>440</v>
      </c>
      <c r="D363" s="66">
        <f>VLOOKUP($C363,'End Stock 2024'!$B$7:$C$1030,2,FALSE)</f>
        <v>0</v>
      </c>
      <c r="E363" s="63">
        <f>VLOOKUP($C363,ROP200F!$C$6:$O$994,2,FALSE)</f>
        <v>1603</v>
      </c>
      <c r="F363" s="63">
        <f>VLOOKUP($C363,'ROP100'!$B$6:$P$565,4,FALSE)</f>
        <v>5000</v>
      </c>
      <c r="G363" s="63">
        <f t="shared" si="76"/>
        <v>3397</v>
      </c>
      <c r="H363" s="63">
        <f>VLOOKUP($C363,ROP200F!$C$6:$O$994,3,FALSE)</f>
        <v>0</v>
      </c>
      <c r="I363" s="63">
        <f>VLOOKUP($C363,'ROP100'!$B$6:$P$565,5,FALSE)</f>
        <v>0</v>
      </c>
      <c r="J363" s="63">
        <f t="shared" si="77"/>
        <v>3397</v>
      </c>
      <c r="K363" s="63">
        <f>VLOOKUP($C363,ROP200F!$C$6:$O$994,4,FALSE)</f>
        <v>1603</v>
      </c>
      <c r="L363" s="63">
        <f>VLOOKUP($C363,'ROP100'!$B$6:$P$565,6,FALSE)</f>
        <v>0</v>
      </c>
      <c r="M363" s="63">
        <f t="shared" si="78"/>
        <v>1794</v>
      </c>
      <c r="N363" s="63">
        <f>VLOOKUP($C363,ROP200F!$C$6:$O$994,5,FALSE)</f>
        <v>0</v>
      </c>
      <c r="O363" s="63">
        <f>VLOOKUP($C363,'ROP100'!$B$6:$P$565,7,FALSE)</f>
        <v>0</v>
      </c>
      <c r="P363" s="63">
        <f t="shared" si="79"/>
        <v>1794</v>
      </c>
      <c r="Q363" s="63">
        <f>VLOOKUP($C363,ROP200F!$C$6:$O$994,6,FALSE)</f>
        <v>1603</v>
      </c>
      <c r="R363" s="63">
        <f>VLOOKUP($C363,'ROP100'!$B$6:$P$565,8,FALSE)</f>
        <v>5000</v>
      </c>
      <c r="S363" s="63">
        <f t="shared" si="80"/>
        <v>5191</v>
      </c>
      <c r="T363" s="63">
        <f>VLOOKUP($C363,ROP200F!$C$6:$O$994,7,FALSE)</f>
        <v>0</v>
      </c>
      <c r="U363" s="63">
        <f>VLOOKUP($C363,'ROP100'!$B$6:$P$565,9,FALSE)</f>
        <v>0</v>
      </c>
      <c r="V363" s="63">
        <f t="shared" si="81"/>
        <v>5191</v>
      </c>
      <c r="W363" s="63">
        <f>VLOOKUP($C363,ROP200F!$C$6:$O$994,8,FALSE)</f>
        <v>1603</v>
      </c>
      <c r="X363" s="63">
        <f>VLOOKUP($C363,'ROP100'!$B$6:$P$565,10,FALSE)</f>
        <v>0</v>
      </c>
      <c r="Y363" s="63">
        <f t="shared" si="82"/>
        <v>3588</v>
      </c>
      <c r="Z363" s="63">
        <f>VLOOKUP($C363,ROP200F!$C$6:$O$994,9,FALSE)</f>
        <v>0</v>
      </c>
      <c r="AA363" s="63">
        <f>VLOOKUP($C363,'ROP100'!$B$6:$P$565,11,FALSE)</f>
        <v>0</v>
      </c>
      <c r="AB363" s="63">
        <f t="shared" si="83"/>
        <v>3588</v>
      </c>
      <c r="AC363" s="63">
        <f>VLOOKUP($C363,ROP200F!$C$6:$O$994,10,FALSE)</f>
        <v>800</v>
      </c>
      <c r="AD363" s="63">
        <f>VLOOKUP($C363,'ROP100'!$B$6:$P$565,12,FALSE)</f>
        <v>0</v>
      </c>
      <c r="AE363" s="63">
        <f t="shared" si="84"/>
        <v>2788</v>
      </c>
      <c r="AF363" s="63">
        <f>VLOOKUP($C363,ROP200F!$C$6:$O$994,11,FALSE)</f>
        <v>803</v>
      </c>
      <c r="AG363" s="63">
        <f>VLOOKUP($C363,'ROP100'!$B$6:$P$565,13,FALSE)</f>
        <v>0</v>
      </c>
      <c r="AH363" s="63">
        <f t="shared" si="85"/>
        <v>1985</v>
      </c>
      <c r="AI363" s="63">
        <f>VLOOKUP($C363,ROP200F!$C$6:$O$994,12,FALSE)</f>
        <v>0</v>
      </c>
      <c r="AJ363" s="63">
        <f>VLOOKUP($C363,'ROP100'!$B$6:$P$565,14,FALSE)</f>
        <v>0</v>
      </c>
      <c r="AK363" s="63">
        <f t="shared" si="86"/>
        <v>1985</v>
      </c>
      <c r="AL363" s="63">
        <f>VLOOKUP($C363,ROP200F!$C$6:$O$994,13,FALSE)</f>
        <v>0</v>
      </c>
      <c r="AM363" s="63">
        <f>VLOOKUP($C363,'ROP100'!$B$6:$P$565,15,FALSE)</f>
        <v>0</v>
      </c>
      <c r="AN363" s="63">
        <f t="shared" si="87"/>
        <v>1985</v>
      </c>
      <c r="AO363" s="58">
        <f t="shared" si="88"/>
        <v>8015</v>
      </c>
      <c r="AP363" s="58">
        <f t="shared" si="89"/>
        <v>10000</v>
      </c>
    </row>
    <row r="364" spans="1:42" hidden="1" x14ac:dyDescent="0.35">
      <c r="A364" s="64">
        <f t="shared" si="90"/>
        <v>356</v>
      </c>
      <c r="B364" s="65" t="s">
        <v>441</v>
      </c>
      <c r="C364" s="65" t="s">
        <v>442</v>
      </c>
      <c r="D364" s="66">
        <f>VLOOKUP($C364,'End Stock 2024'!$B$7:$C$1030,2,FALSE)</f>
        <v>433</v>
      </c>
      <c r="E364" s="63">
        <f>VLOOKUP($C364,ROP200F!$C$6:$O$994,2,FALSE)</f>
        <v>102</v>
      </c>
      <c r="F364" s="63">
        <f>VLOOKUP($C364,'ROP100'!$B$6:$P$565,4,FALSE)</f>
        <v>5000</v>
      </c>
      <c r="G364" s="63">
        <f t="shared" si="76"/>
        <v>5331</v>
      </c>
      <c r="H364" s="63">
        <f>VLOOKUP($C364,ROP200F!$C$6:$O$994,3,FALSE)</f>
        <v>1391</v>
      </c>
      <c r="I364" s="63">
        <f>VLOOKUP($C364,'ROP100'!$B$6:$P$565,5,FALSE)</f>
        <v>0</v>
      </c>
      <c r="J364" s="63">
        <f t="shared" si="77"/>
        <v>3940</v>
      </c>
      <c r="K364" s="63">
        <f>VLOOKUP($C364,ROP200F!$C$6:$O$994,4,FALSE)</f>
        <v>1694</v>
      </c>
      <c r="L364" s="63">
        <f>VLOOKUP($C364,'ROP100'!$B$6:$P$565,6,FALSE)</f>
        <v>0</v>
      </c>
      <c r="M364" s="63">
        <f t="shared" si="78"/>
        <v>2246</v>
      </c>
      <c r="N364" s="63">
        <f>VLOOKUP($C364,ROP200F!$C$6:$O$994,5,FALSE)</f>
        <v>4944</v>
      </c>
      <c r="O364" s="63">
        <f>VLOOKUP($C364,'ROP100'!$B$6:$P$565,7,FALSE)</f>
        <v>5000</v>
      </c>
      <c r="P364" s="63">
        <f t="shared" si="79"/>
        <v>2302</v>
      </c>
      <c r="Q364" s="63">
        <f>VLOOKUP($C364,ROP200F!$C$6:$O$994,6,FALSE)</f>
        <v>335</v>
      </c>
      <c r="R364" s="63">
        <f>VLOOKUP($C364,'ROP100'!$B$6:$P$565,8,FALSE)</f>
        <v>0</v>
      </c>
      <c r="S364" s="63">
        <f t="shared" si="80"/>
        <v>1967</v>
      </c>
      <c r="T364" s="63">
        <f>VLOOKUP($C364,ROP200F!$C$6:$O$994,7,FALSE)</f>
        <v>1545</v>
      </c>
      <c r="U364" s="63">
        <f>VLOOKUP($C364,'ROP100'!$B$6:$P$565,9,FALSE)</f>
        <v>5000</v>
      </c>
      <c r="V364" s="63">
        <f t="shared" si="81"/>
        <v>5422</v>
      </c>
      <c r="W364" s="63">
        <f>VLOOKUP($C364,ROP200F!$C$6:$O$994,8,FALSE)</f>
        <v>7034</v>
      </c>
      <c r="X364" s="63">
        <f>VLOOKUP($C364,'ROP100'!$B$6:$P$565,10,FALSE)</f>
        <v>7000</v>
      </c>
      <c r="Y364" s="63">
        <f t="shared" si="82"/>
        <v>5388</v>
      </c>
      <c r="Z364" s="63">
        <f>VLOOKUP($C364,ROP200F!$C$6:$O$994,9,FALSE)</f>
        <v>1236</v>
      </c>
      <c r="AA364" s="63">
        <f>VLOOKUP($C364,'ROP100'!$B$6:$P$565,11,FALSE)</f>
        <v>0</v>
      </c>
      <c r="AB364" s="63">
        <f t="shared" si="83"/>
        <v>4152</v>
      </c>
      <c r="AC364" s="63">
        <f>VLOOKUP($C364,ROP200F!$C$6:$O$994,10,FALSE)</f>
        <v>112</v>
      </c>
      <c r="AD364" s="63">
        <f>VLOOKUP($C364,'ROP100'!$B$6:$P$565,12,FALSE)</f>
        <v>0</v>
      </c>
      <c r="AE364" s="63">
        <f t="shared" si="84"/>
        <v>4040</v>
      </c>
      <c r="AF364" s="63">
        <f>VLOOKUP($C364,ROP200F!$C$6:$O$994,11,FALSE)</f>
        <v>2612</v>
      </c>
      <c r="AG364" s="63">
        <f>VLOOKUP($C364,'ROP100'!$B$6:$P$565,13,FALSE)</f>
        <v>0</v>
      </c>
      <c r="AH364" s="63">
        <f t="shared" si="85"/>
        <v>1428</v>
      </c>
      <c r="AI364" s="63">
        <f>VLOOKUP($C364,ROP200F!$C$6:$O$994,12,FALSE)</f>
        <v>223</v>
      </c>
      <c r="AJ364" s="63">
        <f>VLOOKUP($C364,'ROP100'!$B$6:$P$565,14,FALSE)</f>
        <v>0</v>
      </c>
      <c r="AK364" s="63">
        <f t="shared" si="86"/>
        <v>1205</v>
      </c>
      <c r="AL364" s="63">
        <f>VLOOKUP($C364,ROP200F!$C$6:$O$994,13,FALSE)</f>
        <v>412</v>
      </c>
      <c r="AM364" s="63">
        <f>VLOOKUP($C364,'ROP100'!$B$6:$P$565,15,FALSE)</f>
        <v>0</v>
      </c>
      <c r="AN364" s="63">
        <f t="shared" si="87"/>
        <v>793</v>
      </c>
      <c r="AO364" s="58">
        <f t="shared" si="88"/>
        <v>21640</v>
      </c>
      <c r="AP364" s="58">
        <f t="shared" si="89"/>
        <v>22000</v>
      </c>
    </row>
    <row r="365" spans="1:42" hidden="1" x14ac:dyDescent="0.35">
      <c r="A365" s="64">
        <f t="shared" si="90"/>
        <v>357</v>
      </c>
      <c r="B365" s="65" t="s">
        <v>443</v>
      </c>
      <c r="C365" s="65" t="s">
        <v>444</v>
      </c>
      <c r="D365" s="66">
        <f>VLOOKUP($C365,'End Stock 2024'!$B$7:$C$1030,2,FALSE)</f>
        <v>2827</v>
      </c>
      <c r="E365" s="63">
        <f>VLOOKUP($C365,ROP200F!$C$6:$O$994,2,FALSE)</f>
        <v>8744</v>
      </c>
      <c r="F365" s="63">
        <f>VLOOKUP($C365,'ROP100'!$B$6:$P$565,4,FALSE)</f>
        <v>10000</v>
      </c>
      <c r="G365" s="63">
        <f t="shared" si="76"/>
        <v>4083</v>
      </c>
      <c r="H365" s="63">
        <f>VLOOKUP($C365,ROP200F!$C$6:$O$994,3,FALSE)</f>
        <v>1205</v>
      </c>
      <c r="I365" s="63">
        <f>VLOOKUP($C365,'ROP100'!$B$6:$P$565,5,FALSE)</f>
        <v>0</v>
      </c>
      <c r="J365" s="63">
        <f t="shared" si="77"/>
        <v>2878</v>
      </c>
      <c r="K365" s="63">
        <f>VLOOKUP($C365,ROP200F!$C$6:$O$994,4,FALSE)</f>
        <v>8449</v>
      </c>
      <c r="L365" s="63">
        <f>VLOOKUP($C365,'ROP100'!$B$6:$P$565,6,FALSE)</f>
        <v>10000</v>
      </c>
      <c r="M365" s="63">
        <f t="shared" si="78"/>
        <v>4429</v>
      </c>
      <c r="N365" s="63">
        <f>VLOOKUP($C365,ROP200F!$C$6:$O$994,5,FALSE)</f>
        <v>11927</v>
      </c>
      <c r="O365" s="63">
        <f>VLOOKUP($C365,'ROP100'!$B$6:$P$565,7,FALSE)</f>
        <v>10000</v>
      </c>
      <c r="P365" s="63">
        <f t="shared" si="79"/>
        <v>2502</v>
      </c>
      <c r="Q365" s="63">
        <f>VLOOKUP($C365,ROP200F!$C$6:$O$994,6,FALSE)</f>
        <v>14999</v>
      </c>
      <c r="R365" s="63">
        <f>VLOOKUP($C365,'ROP100'!$B$6:$P$565,8,FALSE)</f>
        <v>20000</v>
      </c>
      <c r="S365" s="63">
        <f t="shared" si="80"/>
        <v>7503</v>
      </c>
      <c r="T365" s="63">
        <f>VLOOKUP($C365,ROP200F!$C$6:$O$994,7,FALSE)</f>
        <v>3646</v>
      </c>
      <c r="U365" s="63">
        <f>VLOOKUP($C365,'ROP100'!$B$6:$P$565,9,FALSE)</f>
        <v>0</v>
      </c>
      <c r="V365" s="63">
        <f t="shared" si="81"/>
        <v>3857</v>
      </c>
      <c r="W365" s="63">
        <f>VLOOKUP($C365,ROP200F!$C$6:$O$994,8,FALSE)</f>
        <v>12194</v>
      </c>
      <c r="X365" s="63">
        <f>VLOOKUP($C365,'ROP100'!$B$6:$P$565,10,FALSE)</f>
        <v>10000</v>
      </c>
      <c r="Y365" s="63">
        <f t="shared" si="82"/>
        <v>1663</v>
      </c>
      <c r="Z365" s="63">
        <f>VLOOKUP($C365,ROP200F!$C$6:$O$994,9,FALSE)</f>
        <v>15635</v>
      </c>
      <c r="AA365" s="63">
        <f>VLOOKUP($C365,'ROP100'!$B$6:$P$565,11,FALSE)</f>
        <v>20000</v>
      </c>
      <c r="AB365" s="63">
        <f t="shared" si="83"/>
        <v>6028</v>
      </c>
      <c r="AC365" s="63">
        <f>VLOOKUP($C365,ROP200F!$C$6:$O$994,10,FALSE)</f>
        <v>16136</v>
      </c>
      <c r="AD365" s="63">
        <f>VLOOKUP($C365,'ROP100'!$B$6:$P$565,12,FALSE)</f>
        <v>15000</v>
      </c>
      <c r="AE365" s="63">
        <f t="shared" si="84"/>
        <v>4892</v>
      </c>
      <c r="AF365" s="63">
        <f>VLOOKUP($C365,ROP200F!$C$6:$O$994,11,FALSE)</f>
        <v>9068</v>
      </c>
      <c r="AG365" s="63">
        <f>VLOOKUP($C365,'ROP100'!$B$6:$P$565,13,FALSE)</f>
        <v>10000</v>
      </c>
      <c r="AH365" s="63">
        <f t="shared" si="85"/>
        <v>5824</v>
      </c>
      <c r="AI365" s="63">
        <f>VLOOKUP($C365,ROP200F!$C$6:$O$994,12,FALSE)</f>
        <v>17707</v>
      </c>
      <c r="AJ365" s="63">
        <f>VLOOKUP($C365,'ROP100'!$B$6:$P$565,14,FALSE)</f>
        <v>20000</v>
      </c>
      <c r="AK365" s="63">
        <f t="shared" si="86"/>
        <v>8117</v>
      </c>
      <c r="AL365" s="63">
        <f>VLOOKUP($C365,ROP200F!$C$6:$O$994,13,FALSE)</f>
        <v>21651</v>
      </c>
      <c r="AM365" s="63">
        <f>VLOOKUP($C365,'ROP100'!$B$6:$P$565,15,FALSE)</f>
        <v>20000</v>
      </c>
      <c r="AN365" s="63">
        <f t="shared" si="87"/>
        <v>6466</v>
      </c>
      <c r="AO365" s="58">
        <f t="shared" si="88"/>
        <v>141361</v>
      </c>
      <c r="AP365" s="58">
        <f t="shared" si="89"/>
        <v>145000</v>
      </c>
    </row>
    <row r="366" spans="1:42" hidden="1" x14ac:dyDescent="0.35">
      <c r="A366" s="64">
        <f t="shared" si="90"/>
        <v>358</v>
      </c>
      <c r="B366" s="65" t="s">
        <v>445</v>
      </c>
      <c r="C366" s="65" t="s">
        <v>446</v>
      </c>
      <c r="D366" s="66">
        <f>VLOOKUP($C366,'End Stock 2024'!$B$7:$C$1030,2,FALSE)</f>
        <v>25</v>
      </c>
      <c r="E366" s="63">
        <f>VLOOKUP($C366,ROP200F!$C$6:$O$994,2,FALSE)</f>
        <v>0</v>
      </c>
      <c r="F366" s="63">
        <f>VLOOKUP($C366,'ROP100'!$B$6:$P$565,4,FALSE)</f>
        <v>0</v>
      </c>
      <c r="G366" s="63">
        <f t="shared" si="76"/>
        <v>25</v>
      </c>
      <c r="H366" s="63">
        <f>VLOOKUP($C366,ROP200F!$C$6:$O$994,3,FALSE)</f>
        <v>7548</v>
      </c>
      <c r="I366" s="63">
        <f>VLOOKUP($C366,'ROP100'!$B$6:$P$565,5,FALSE)</f>
        <v>12320</v>
      </c>
      <c r="J366" s="63">
        <f t="shared" si="77"/>
        <v>4797</v>
      </c>
      <c r="K366" s="63">
        <f>VLOOKUP($C366,ROP200F!$C$6:$O$994,4,FALSE)</f>
        <v>0</v>
      </c>
      <c r="L366" s="63">
        <f>VLOOKUP($C366,'ROP100'!$B$6:$P$565,6,FALSE)</f>
        <v>0</v>
      </c>
      <c r="M366" s="63">
        <f t="shared" si="78"/>
        <v>4797</v>
      </c>
      <c r="N366" s="63">
        <f>VLOOKUP($C366,ROP200F!$C$6:$O$994,5,FALSE)</f>
        <v>0</v>
      </c>
      <c r="O366" s="63">
        <f>VLOOKUP($C366,'ROP100'!$B$6:$P$565,7,FALSE)</f>
        <v>0</v>
      </c>
      <c r="P366" s="63">
        <f t="shared" si="79"/>
        <v>4797</v>
      </c>
      <c r="Q366" s="63">
        <f>VLOOKUP($C366,ROP200F!$C$6:$O$994,6,FALSE)</f>
        <v>0</v>
      </c>
      <c r="R366" s="63">
        <f>VLOOKUP($C366,'ROP100'!$B$6:$P$565,8,FALSE)</f>
        <v>0</v>
      </c>
      <c r="S366" s="63">
        <f t="shared" si="80"/>
        <v>4797</v>
      </c>
      <c r="T366" s="63">
        <f>VLOOKUP($C366,ROP200F!$C$6:$O$994,7,FALSE)</f>
        <v>4585</v>
      </c>
      <c r="U366" s="63">
        <f>VLOOKUP($C366,'ROP100'!$B$6:$P$565,9,FALSE)</f>
        <v>6160</v>
      </c>
      <c r="V366" s="63">
        <f t="shared" si="81"/>
        <v>6372</v>
      </c>
      <c r="W366" s="63">
        <f>VLOOKUP($C366,ROP200F!$C$6:$O$994,8,FALSE)</f>
        <v>0</v>
      </c>
      <c r="X366" s="63">
        <f>VLOOKUP($C366,'ROP100'!$B$6:$P$565,10,FALSE)</f>
        <v>0</v>
      </c>
      <c r="Y366" s="63">
        <f t="shared" si="82"/>
        <v>6372</v>
      </c>
      <c r="Z366" s="63">
        <f>VLOOKUP($C366,ROP200F!$C$6:$O$994,9,FALSE)</f>
        <v>0</v>
      </c>
      <c r="AA366" s="63">
        <f>VLOOKUP($C366,'ROP100'!$B$6:$P$565,11,FALSE)</f>
        <v>0</v>
      </c>
      <c r="AB366" s="63">
        <f t="shared" si="83"/>
        <v>6372</v>
      </c>
      <c r="AC366" s="63">
        <f>VLOOKUP($C366,ROP200F!$C$6:$O$994,10,FALSE)</f>
        <v>7548</v>
      </c>
      <c r="AD366" s="63">
        <f>VLOOKUP($C366,'ROP100'!$B$6:$P$565,12,FALSE)</f>
        <v>6160</v>
      </c>
      <c r="AE366" s="63">
        <f t="shared" si="84"/>
        <v>4984</v>
      </c>
      <c r="AF366" s="63">
        <f>VLOOKUP($C366,ROP200F!$C$6:$O$994,11,FALSE)</f>
        <v>0</v>
      </c>
      <c r="AG366" s="63">
        <f>VLOOKUP($C366,'ROP100'!$B$6:$P$565,13,FALSE)</f>
        <v>0</v>
      </c>
      <c r="AH366" s="63">
        <f t="shared" si="85"/>
        <v>4984</v>
      </c>
      <c r="AI366" s="63">
        <f>VLOOKUP($C366,ROP200F!$C$6:$O$994,12,FALSE)</f>
        <v>0</v>
      </c>
      <c r="AJ366" s="63">
        <f>VLOOKUP($C366,'ROP100'!$B$6:$P$565,14,FALSE)</f>
        <v>0</v>
      </c>
      <c r="AK366" s="63">
        <f t="shared" si="86"/>
        <v>4984</v>
      </c>
      <c r="AL366" s="63">
        <f>VLOOKUP($C366,ROP200F!$C$6:$O$994,13,FALSE)</f>
        <v>0</v>
      </c>
      <c r="AM366" s="63">
        <f>VLOOKUP($C366,'ROP100'!$B$6:$P$565,15,FALSE)</f>
        <v>0</v>
      </c>
      <c r="AN366" s="63">
        <f t="shared" si="87"/>
        <v>4984</v>
      </c>
      <c r="AO366" s="58">
        <f t="shared" si="88"/>
        <v>19681</v>
      </c>
      <c r="AP366" s="58">
        <f t="shared" si="89"/>
        <v>24640</v>
      </c>
    </row>
    <row r="367" spans="1:42" hidden="1" x14ac:dyDescent="0.35">
      <c r="A367" s="64">
        <f t="shared" si="90"/>
        <v>359</v>
      </c>
      <c r="B367" s="65" t="s">
        <v>447</v>
      </c>
      <c r="C367" s="65" t="s">
        <v>448</v>
      </c>
      <c r="D367" s="66">
        <f>VLOOKUP($C367,'End Stock 2024'!$B$7:$C$1030,2,FALSE)</f>
        <v>3361</v>
      </c>
      <c r="E367" s="63">
        <f>VLOOKUP($C367,ROP200F!$C$6:$O$994,2,FALSE)</f>
        <v>0</v>
      </c>
      <c r="F367" s="63">
        <f>VLOOKUP($C367,'ROP100'!$B$6:$P$565,4,FALSE)</f>
        <v>0</v>
      </c>
      <c r="G367" s="63">
        <f t="shared" si="76"/>
        <v>3361</v>
      </c>
      <c r="H367" s="63">
        <f>VLOOKUP($C367,ROP200F!$C$6:$O$994,3,FALSE)</f>
        <v>45161</v>
      </c>
      <c r="I367" s="63">
        <f>VLOOKUP($C367,'ROP100'!$B$6:$P$565,5,FALSE)</f>
        <v>49280</v>
      </c>
      <c r="J367" s="63">
        <f t="shared" si="77"/>
        <v>7480</v>
      </c>
      <c r="K367" s="63">
        <f>VLOOKUP($C367,ROP200F!$C$6:$O$994,4,FALSE)</f>
        <v>55787</v>
      </c>
      <c r="L367" s="63">
        <f>VLOOKUP($C367,'ROP100'!$B$6:$P$565,6,FALSE)</f>
        <v>55440</v>
      </c>
      <c r="M367" s="63">
        <f t="shared" si="78"/>
        <v>7133</v>
      </c>
      <c r="N367" s="63">
        <f>VLOOKUP($C367,ROP200F!$C$6:$O$994,5,FALSE)</f>
        <v>0</v>
      </c>
      <c r="O367" s="63">
        <f>VLOOKUP($C367,'ROP100'!$B$6:$P$565,7,FALSE)</f>
        <v>0</v>
      </c>
      <c r="P367" s="63">
        <f t="shared" si="79"/>
        <v>7133</v>
      </c>
      <c r="Q367" s="63">
        <f>VLOOKUP($C367,ROP200F!$C$6:$O$994,6,FALSE)</f>
        <v>53130</v>
      </c>
      <c r="R367" s="63">
        <f>VLOOKUP($C367,'ROP100'!$B$6:$P$565,8,FALSE)</f>
        <v>55440</v>
      </c>
      <c r="S367" s="63">
        <f t="shared" si="80"/>
        <v>9443</v>
      </c>
      <c r="T367" s="63">
        <f>VLOOKUP($C367,ROP200F!$C$6:$O$994,7,FALSE)</f>
        <v>50474</v>
      </c>
      <c r="U367" s="63">
        <f>VLOOKUP($C367,'ROP100'!$B$6:$P$565,9,FALSE)</f>
        <v>49280</v>
      </c>
      <c r="V367" s="63">
        <f t="shared" si="81"/>
        <v>8249</v>
      </c>
      <c r="W367" s="63">
        <f>VLOOKUP($C367,ROP200F!$C$6:$O$994,8,FALSE)</f>
        <v>0</v>
      </c>
      <c r="X367" s="63">
        <f>VLOOKUP($C367,'ROP100'!$B$6:$P$565,10,FALSE)</f>
        <v>0</v>
      </c>
      <c r="Y367" s="63">
        <f t="shared" si="82"/>
        <v>8249</v>
      </c>
      <c r="Z367" s="63">
        <f>VLOOKUP($C367,ROP200F!$C$6:$O$994,9,FALSE)</f>
        <v>61100</v>
      </c>
      <c r="AA367" s="63">
        <f>VLOOKUP($C367,'ROP100'!$B$6:$P$565,11,FALSE)</f>
        <v>61600</v>
      </c>
      <c r="AB367" s="63">
        <f t="shared" si="83"/>
        <v>8749</v>
      </c>
      <c r="AC367" s="63">
        <f>VLOOKUP($C367,ROP200F!$C$6:$O$994,10,FALSE)</f>
        <v>47817</v>
      </c>
      <c r="AD367" s="63">
        <f>VLOOKUP($C367,'ROP100'!$B$6:$P$565,12,FALSE)</f>
        <v>49280</v>
      </c>
      <c r="AE367" s="63">
        <f t="shared" si="84"/>
        <v>10212</v>
      </c>
      <c r="AF367" s="63">
        <f>VLOOKUP($C367,ROP200F!$C$6:$O$994,11,FALSE)</f>
        <v>0</v>
      </c>
      <c r="AG367" s="63">
        <f>VLOOKUP($C367,'ROP100'!$B$6:$P$565,13,FALSE)</f>
        <v>0</v>
      </c>
      <c r="AH367" s="63">
        <f t="shared" si="85"/>
        <v>10212</v>
      </c>
      <c r="AI367" s="63">
        <f>VLOOKUP($C367,ROP200F!$C$6:$O$994,12,FALSE)</f>
        <v>61100</v>
      </c>
      <c r="AJ367" s="63">
        <f>VLOOKUP($C367,'ROP100'!$B$6:$P$565,14,FALSE)</f>
        <v>61600</v>
      </c>
      <c r="AK367" s="63">
        <f t="shared" si="86"/>
        <v>10712</v>
      </c>
      <c r="AL367" s="63">
        <f>VLOOKUP($C367,ROP200F!$C$6:$O$994,13,FALSE)</f>
        <v>66413</v>
      </c>
      <c r="AM367" s="63">
        <f>VLOOKUP($C367,'ROP100'!$B$6:$P$565,15,FALSE)</f>
        <v>61600</v>
      </c>
      <c r="AN367" s="63">
        <f t="shared" si="87"/>
        <v>5899</v>
      </c>
      <c r="AO367" s="58">
        <f t="shared" si="88"/>
        <v>440982</v>
      </c>
      <c r="AP367" s="58">
        <f t="shared" si="89"/>
        <v>443520</v>
      </c>
    </row>
    <row r="368" spans="1:42" hidden="1" x14ac:dyDescent="0.35">
      <c r="A368" s="64">
        <f t="shared" si="90"/>
        <v>360</v>
      </c>
      <c r="B368" s="65" t="s">
        <v>449</v>
      </c>
      <c r="C368" s="65" t="s">
        <v>450</v>
      </c>
      <c r="D368" s="66">
        <f>VLOOKUP($C368,'End Stock 2024'!$B$7:$C$1030,2,FALSE)</f>
        <v>1245</v>
      </c>
      <c r="E368" s="63">
        <f>VLOOKUP($C368,ROP200F!$C$6:$O$994,2,FALSE)</f>
        <v>7196</v>
      </c>
      <c r="F368" s="63">
        <f>VLOOKUP($C368,'ROP100'!$B$6:$P$565,4,FALSE)</f>
        <v>10000</v>
      </c>
      <c r="G368" s="63">
        <f t="shared" si="76"/>
        <v>4049</v>
      </c>
      <c r="H368" s="63">
        <f>VLOOKUP($C368,ROP200F!$C$6:$O$994,3,FALSE)</f>
        <v>6843</v>
      </c>
      <c r="I368" s="63">
        <f>VLOOKUP($C368,'ROP100'!$B$6:$P$565,5,FALSE)</f>
        <v>5000</v>
      </c>
      <c r="J368" s="63">
        <f t="shared" si="77"/>
        <v>2206</v>
      </c>
      <c r="K368" s="63">
        <f>VLOOKUP($C368,ROP200F!$C$6:$O$994,4,FALSE)</f>
        <v>7836</v>
      </c>
      <c r="L368" s="63">
        <f>VLOOKUP($C368,'ROP100'!$B$6:$P$565,6,FALSE)</f>
        <v>10000</v>
      </c>
      <c r="M368" s="63">
        <f t="shared" si="78"/>
        <v>4370</v>
      </c>
      <c r="N368" s="63">
        <f>VLOOKUP($C368,ROP200F!$C$6:$O$994,5,FALSE)</f>
        <v>6157</v>
      </c>
      <c r="O368" s="63">
        <f>VLOOKUP($C368,'ROP100'!$B$6:$P$565,7,FALSE)</f>
        <v>5000</v>
      </c>
      <c r="P368" s="63">
        <f t="shared" si="79"/>
        <v>3213</v>
      </c>
      <c r="Q368" s="63">
        <f>VLOOKUP($C368,ROP200F!$C$6:$O$994,6,FALSE)</f>
        <v>7301</v>
      </c>
      <c r="R368" s="63">
        <f>VLOOKUP($C368,'ROP100'!$B$6:$P$565,8,FALSE)</f>
        <v>10000</v>
      </c>
      <c r="S368" s="63">
        <f t="shared" si="80"/>
        <v>5912</v>
      </c>
      <c r="T368" s="63">
        <f>VLOOKUP($C368,ROP200F!$C$6:$O$994,7,FALSE)</f>
        <v>6190</v>
      </c>
      <c r="U368" s="63">
        <f>VLOOKUP($C368,'ROP100'!$B$6:$P$565,9,FALSE)</f>
        <v>5000</v>
      </c>
      <c r="V368" s="63">
        <f t="shared" si="81"/>
        <v>4722</v>
      </c>
      <c r="W368" s="63">
        <f>VLOOKUP($C368,ROP200F!$C$6:$O$994,8,FALSE)</f>
        <v>9275</v>
      </c>
      <c r="X368" s="63">
        <f>VLOOKUP($C368,'ROP100'!$B$6:$P$565,10,FALSE)</f>
        <v>10000</v>
      </c>
      <c r="Y368" s="63">
        <f t="shared" si="82"/>
        <v>5447</v>
      </c>
      <c r="Z368" s="63">
        <f>VLOOKUP($C368,ROP200F!$C$6:$O$994,9,FALSE)</f>
        <v>8042</v>
      </c>
      <c r="AA368" s="63">
        <f>VLOOKUP($C368,'ROP100'!$B$6:$P$565,11,FALSE)</f>
        <v>8000</v>
      </c>
      <c r="AB368" s="63">
        <f t="shared" si="83"/>
        <v>5405</v>
      </c>
      <c r="AC368" s="63">
        <f>VLOOKUP($C368,ROP200F!$C$6:$O$994,10,FALSE)</f>
        <v>8042</v>
      </c>
      <c r="AD368" s="63">
        <f>VLOOKUP($C368,'ROP100'!$B$6:$P$565,12,FALSE)</f>
        <v>8000</v>
      </c>
      <c r="AE368" s="63">
        <f t="shared" si="84"/>
        <v>5363</v>
      </c>
      <c r="AF368" s="63">
        <f>VLOOKUP($C368,ROP200F!$C$6:$O$994,11,FALSE)</f>
        <v>9002</v>
      </c>
      <c r="AG368" s="63">
        <f>VLOOKUP($C368,'ROP100'!$B$6:$P$565,13,FALSE)</f>
        <v>9000</v>
      </c>
      <c r="AH368" s="63">
        <f t="shared" si="85"/>
        <v>5361</v>
      </c>
      <c r="AI368" s="63">
        <f>VLOOKUP($C368,ROP200F!$C$6:$O$994,12,FALSE)</f>
        <v>8055</v>
      </c>
      <c r="AJ368" s="63">
        <f>VLOOKUP($C368,'ROP100'!$B$6:$P$565,14,FALSE)</f>
        <v>8000</v>
      </c>
      <c r="AK368" s="63">
        <f t="shared" si="86"/>
        <v>5306</v>
      </c>
      <c r="AL368" s="63">
        <f>VLOOKUP($C368,ROP200F!$C$6:$O$994,13,FALSE)</f>
        <v>7870</v>
      </c>
      <c r="AM368" s="63">
        <f>VLOOKUP($C368,'ROP100'!$B$6:$P$565,15,FALSE)</f>
        <v>7000</v>
      </c>
      <c r="AN368" s="63">
        <f t="shared" si="87"/>
        <v>4436</v>
      </c>
      <c r="AO368" s="58">
        <f t="shared" si="88"/>
        <v>91809</v>
      </c>
      <c r="AP368" s="58">
        <f t="shared" si="89"/>
        <v>95000</v>
      </c>
    </row>
    <row r="369" spans="1:42" hidden="1" x14ac:dyDescent="0.35">
      <c r="A369" s="64">
        <f t="shared" si="90"/>
        <v>361</v>
      </c>
      <c r="B369" s="65" t="s">
        <v>451</v>
      </c>
      <c r="C369" s="65" t="s">
        <v>452</v>
      </c>
      <c r="D369" s="66">
        <f>VLOOKUP($C369,'End Stock 2024'!$B$7:$C$1030,2,FALSE)</f>
        <v>1266</v>
      </c>
      <c r="E369" s="63">
        <f>VLOOKUP($C369,ROP200F!$C$6:$O$994,2,FALSE)</f>
        <v>0</v>
      </c>
      <c r="F369" s="63">
        <f>VLOOKUP($C369,'ROP100'!$B$6:$P$565,4,FALSE)</f>
        <v>0</v>
      </c>
      <c r="G369" s="63">
        <f t="shared" si="76"/>
        <v>1266</v>
      </c>
      <c r="H369" s="63">
        <f>VLOOKUP($C369,ROP200F!$C$6:$O$994,3,FALSE)</f>
        <v>10939</v>
      </c>
      <c r="I369" s="63">
        <f>VLOOKUP($C369,'ROP100'!$B$6:$P$565,5,FALSE)</f>
        <v>11000</v>
      </c>
      <c r="J369" s="63">
        <f t="shared" si="77"/>
        <v>1327</v>
      </c>
      <c r="K369" s="63">
        <f>VLOOKUP($C369,ROP200F!$C$6:$O$994,4,FALSE)</f>
        <v>0</v>
      </c>
      <c r="L369" s="63">
        <f>VLOOKUP($C369,'ROP100'!$B$6:$P$565,6,FALSE)</f>
        <v>0</v>
      </c>
      <c r="M369" s="63">
        <f t="shared" si="78"/>
        <v>1327</v>
      </c>
      <c r="N369" s="63">
        <f>VLOOKUP($C369,ROP200F!$C$6:$O$994,5,FALSE)</f>
        <v>0</v>
      </c>
      <c r="O369" s="63">
        <f>VLOOKUP($C369,'ROP100'!$B$6:$P$565,7,FALSE)</f>
        <v>0</v>
      </c>
      <c r="P369" s="63">
        <f t="shared" si="79"/>
        <v>1327</v>
      </c>
      <c r="Q369" s="63">
        <f>VLOOKUP($C369,ROP200F!$C$6:$O$994,6,FALSE)</f>
        <v>0</v>
      </c>
      <c r="R369" s="63">
        <f>VLOOKUP($C369,'ROP100'!$B$6:$P$565,8,FALSE)</f>
        <v>0</v>
      </c>
      <c r="S369" s="63">
        <f t="shared" si="80"/>
        <v>1327</v>
      </c>
      <c r="T369" s="63">
        <f>VLOOKUP($C369,ROP200F!$C$6:$O$994,7,FALSE)</f>
        <v>7725</v>
      </c>
      <c r="U369" s="63">
        <f>VLOOKUP($C369,'ROP100'!$B$6:$P$565,9,FALSE)</f>
        <v>8000</v>
      </c>
      <c r="V369" s="63">
        <f t="shared" si="81"/>
        <v>1602</v>
      </c>
      <c r="W369" s="63">
        <f>VLOOKUP($C369,ROP200F!$C$6:$O$994,8,FALSE)</f>
        <v>0</v>
      </c>
      <c r="X369" s="63">
        <f>VLOOKUP($C369,'ROP100'!$B$6:$P$565,10,FALSE)</f>
        <v>0</v>
      </c>
      <c r="Y369" s="63">
        <f t="shared" si="82"/>
        <v>1602</v>
      </c>
      <c r="Z369" s="63">
        <f>VLOOKUP($C369,ROP200F!$C$6:$O$994,9,FALSE)</f>
        <v>0</v>
      </c>
      <c r="AA369" s="63">
        <f>VLOOKUP($C369,'ROP100'!$B$6:$P$565,11,FALSE)</f>
        <v>0</v>
      </c>
      <c r="AB369" s="63">
        <f t="shared" si="83"/>
        <v>1602</v>
      </c>
      <c r="AC369" s="63">
        <f>VLOOKUP($C369,ROP200F!$C$6:$O$994,10,FALSE)</f>
        <v>0</v>
      </c>
      <c r="AD369" s="63">
        <f>VLOOKUP($C369,'ROP100'!$B$6:$P$565,12,FALSE)</f>
        <v>0</v>
      </c>
      <c r="AE369" s="63">
        <f t="shared" si="84"/>
        <v>1602</v>
      </c>
      <c r="AF369" s="63">
        <f>VLOOKUP($C369,ROP200F!$C$6:$O$994,11,FALSE)</f>
        <v>4965</v>
      </c>
      <c r="AG369" s="63">
        <f>VLOOKUP($C369,'ROP100'!$B$6:$P$565,13,FALSE)</f>
        <v>5000</v>
      </c>
      <c r="AH369" s="63">
        <f t="shared" si="85"/>
        <v>1637</v>
      </c>
      <c r="AI369" s="63">
        <f>VLOOKUP($C369,ROP200F!$C$6:$O$994,12,FALSE)</f>
        <v>0</v>
      </c>
      <c r="AJ369" s="63">
        <f>VLOOKUP($C369,'ROP100'!$B$6:$P$565,14,FALSE)</f>
        <v>0</v>
      </c>
      <c r="AK369" s="63">
        <f t="shared" si="86"/>
        <v>1637</v>
      </c>
      <c r="AL369" s="63">
        <f>VLOOKUP($C369,ROP200F!$C$6:$O$994,13,FALSE)</f>
        <v>0</v>
      </c>
      <c r="AM369" s="63">
        <f>VLOOKUP($C369,'ROP100'!$B$6:$P$565,15,FALSE)</f>
        <v>0</v>
      </c>
      <c r="AN369" s="63">
        <f t="shared" si="87"/>
        <v>1637</v>
      </c>
      <c r="AO369" s="58">
        <f t="shared" si="88"/>
        <v>23629</v>
      </c>
      <c r="AP369" s="58">
        <f t="shared" si="89"/>
        <v>24000</v>
      </c>
    </row>
    <row r="370" spans="1:42" hidden="1" x14ac:dyDescent="0.35">
      <c r="A370" s="64">
        <f t="shared" si="90"/>
        <v>362</v>
      </c>
      <c r="B370" s="65" t="s">
        <v>453</v>
      </c>
      <c r="C370" s="65" t="s">
        <v>454</v>
      </c>
      <c r="D370" s="66">
        <f>VLOOKUP($C370,'End Stock 2024'!$B$7:$C$1030,2,FALSE)</f>
        <v>2016</v>
      </c>
      <c r="E370" s="63">
        <f>VLOOKUP($C370,ROP200F!$C$6:$O$994,2,FALSE)</f>
        <v>0</v>
      </c>
      <c r="F370" s="63">
        <f>VLOOKUP($C370,'ROP100'!$B$6:$P$565,4,FALSE)</f>
        <v>0</v>
      </c>
      <c r="G370" s="63">
        <f t="shared" si="76"/>
        <v>2016</v>
      </c>
      <c r="H370" s="63">
        <f>VLOOKUP($C370,ROP200F!$C$6:$O$994,3,FALSE)</f>
        <v>2657</v>
      </c>
      <c r="I370" s="63">
        <f>VLOOKUP($C370,'ROP100'!$B$6:$P$565,5,FALSE)</f>
        <v>7000</v>
      </c>
      <c r="J370" s="63">
        <f t="shared" si="77"/>
        <v>6359</v>
      </c>
      <c r="K370" s="63">
        <f>VLOOKUP($C370,ROP200F!$C$6:$O$994,4,FALSE)</f>
        <v>0</v>
      </c>
      <c r="L370" s="63">
        <f>VLOOKUP($C370,'ROP100'!$B$6:$P$565,6,FALSE)</f>
        <v>0</v>
      </c>
      <c r="M370" s="63">
        <f t="shared" si="78"/>
        <v>6359</v>
      </c>
      <c r="N370" s="63">
        <f>VLOOKUP($C370,ROP200F!$C$6:$O$994,5,FALSE)</f>
        <v>0</v>
      </c>
      <c r="O370" s="63">
        <f>VLOOKUP($C370,'ROP100'!$B$6:$P$565,7,FALSE)</f>
        <v>0</v>
      </c>
      <c r="P370" s="63">
        <f t="shared" si="79"/>
        <v>6359</v>
      </c>
      <c r="Q370" s="63">
        <f>VLOOKUP($C370,ROP200F!$C$6:$O$994,6,FALSE)</f>
        <v>0</v>
      </c>
      <c r="R370" s="63">
        <f>VLOOKUP($C370,'ROP100'!$B$6:$P$565,8,FALSE)</f>
        <v>0</v>
      </c>
      <c r="S370" s="63">
        <f t="shared" si="80"/>
        <v>6359</v>
      </c>
      <c r="T370" s="63">
        <f>VLOOKUP($C370,ROP200F!$C$6:$O$994,7,FALSE)</f>
        <v>2163</v>
      </c>
      <c r="U370" s="63">
        <f>VLOOKUP($C370,'ROP100'!$B$6:$P$565,9,FALSE)</f>
        <v>0</v>
      </c>
      <c r="V370" s="63">
        <f t="shared" si="81"/>
        <v>4196</v>
      </c>
      <c r="W370" s="63">
        <f>VLOOKUP($C370,ROP200F!$C$6:$O$994,8,FALSE)</f>
        <v>0</v>
      </c>
      <c r="X370" s="63">
        <f>VLOOKUP($C370,'ROP100'!$B$6:$P$565,10,FALSE)</f>
        <v>0</v>
      </c>
      <c r="Y370" s="63">
        <f t="shared" si="82"/>
        <v>4196</v>
      </c>
      <c r="Z370" s="63">
        <f>VLOOKUP($C370,ROP200F!$C$6:$O$994,9,FALSE)</f>
        <v>0</v>
      </c>
      <c r="AA370" s="63">
        <f>VLOOKUP($C370,'ROP100'!$B$6:$P$565,11,FALSE)</f>
        <v>0</v>
      </c>
      <c r="AB370" s="63">
        <f t="shared" si="83"/>
        <v>4196</v>
      </c>
      <c r="AC370" s="63">
        <f>VLOOKUP($C370,ROP200F!$C$6:$O$994,10,FALSE)</f>
        <v>0</v>
      </c>
      <c r="AD370" s="63">
        <f>VLOOKUP($C370,'ROP100'!$B$6:$P$565,12,FALSE)</f>
        <v>0</v>
      </c>
      <c r="AE370" s="63">
        <f t="shared" si="84"/>
        <v>4196</v>
      </c>
      <c r="AF370" s="63">
        <f>VLOOKUP($C370,ROP200F!$C$6:$O$994,11,FALSE)</f>
        <v>1215</v>
      </c>
      <c r="AG370" s="63">
        <f>VLOOKUP($C370,'ROP100'!$B$6:$P$565,13,FALSE)</f>
        <v>0</v>
      </c>
      <c r="AH370" s="63">
        <f t="shared" si="85"/>
        <v>2981</v>
      </c>
      <c r="AI370" s="63">
        <f>VLOOKUP($C370,ROP200F!$C$6:$O$994,12,FALSE)</f>
        <v>0</v>
      </c>
      <c r="AJ370" s="63">
        <f>VLOOKUP($C370,'ROP100'!$B$6:$P$565,14,FALSE)</f>
        <v>0</v>
      </c>
      <c r="AK370" s="63">
        <f t="shared" si="86"/>
        <v>2981</v>
      </c>
      <c r="AL370" s="63">
        <f>VLOOKUP($C370,ROP200F!$C$6:$O$994,13,FALSE)</f>
        <v>0</v>
      </c>
      <c r="AM370" s="63">
        <f>VLOOKUP($C370,'ROP100'!$B$6:$P$565,15,FALSE)</f>
        <v>0</v>
      </c>
      <c r="AN370" s="63">
        <f t="shared" si="87"/>
        <v>2981</v>
      </c>
      <c r="AO370" s="58">
        <f t="shared" si="88"/>
        <v>6035</v>
      </c>
      <c r="AP370" s="58">
        <f t="shared" si="89"/>
        <v>7000</v>
      </c>
    </row>
    <row r="371" spans="1:42" hidden="1" x14ac:dyDescent="0.35">
      <c r="A371" s="64">
        <f t="shared" si="90"/>
        <v>363</v>
      </c>
      <c r="B371" s="65" t="s">
        <v>455</v>
      </c>
      <c r="C371" s="65" t="s">
        <v>456</v>
      </c>
      <c r="D371" s="66">
        <f>VLOOKUP($C371,'End Stock 2024'!$B$7:$C$1030,2,FALSE)</f>
        <v>118</v>
      </c>
      <c r="E371" s="63">
        <f>VLOOKUP($C371,ROP200F!$C$6:$O$994,2,FALSE)</f>
        <v>0</v>
      </c>
      <c r="F371" s="63">
        <f>VLOOKUP($C371,'ROP100'!$B$6:$P$565,4,FALSE)</f>
        <v>0</v>
      </c>
      <c r="G371" s="63">
        <f t="shared" si="76"/>
        <v>118</v>
      </c>
      <c r="H371" s="63">
        <f>VLOOKUP($C371,ROP200F!$C$6:$O$994,3,FALSE)</f>
        <v>0</v>
      </c>
      <c r="I371" s="63">
        <f>VLOOKUP($C371,'ROP100'!$B$6:$P$565,5,FALSE)</f>
        <v>0</v>
      </c>
      <c r="J371" s="63">
        <f t="shared" si="77"/>
        <v>118</v>
      </c>
      <c r="K371" s="63">
        <f>VLOOKUP($C371,ROP200F!$C$6:$O$994,4,FALSE)</f>
        <v>280</v>
      </c>
      <c r="L371" s="63">
        <f>VLOOKUP($C371,'ROP100'!$B$6:$P$565,6,FALSE)</f>
        <v>1000</v>
      </c>
      <c r="M371" s="63">
        <f t="shared" si="78"/>
        <v>838</v>
      </c>
      <c r="N371" s="63">
        <f>VLOOKUP($C371,ROP200F!$C$6:$O$994,5,FALSE)</f>
        <v>0</v>
      </c>
      <c r="O371" s="63">
        <f>VLOOKUP($C371,'ROP100'!$B$6:$P$565,7,FALSE)</f>
        <v>0</v>
      </c>
      <c r="P371" s="63">
        <f t="shared" si="79"/>
        <v>838</v>
      </c>
      <c r="Q371" s="63">
        <f>VLOOKUP($C371,ROP200F!$C$6:$O$994,6,FALSE)</f>
        <v>0</v>
      </c>
      <c r="R371" s="63">
        <f>VLOOKUP($C371,'ROP100'!$B$6:$P$565,8,FALSE)</f>
        <v>0</v>
      </c>
      <c r="S371" s="63">
        <f t="shared" si="80"/>
        <v>838</v>
      </c>
      <c r="T371" s="63">
        <f>VLOOKUP($C371,ROP200F!$C$6:$O$994,7,FALSE)</f>
        <v>320</v>
      </c>
      <c r="U371" s="63">
        <f>VLOOKUP($C371,'ROP100'!$B$6:$P$565,9,FALSE)</f>
        <v>0</v>
      </c>
      <c r="V371" s="63">
        <f t="shared" si="81"/>
        <v>518</v>
      </c>
      <c r="W371" s="63">
        <f>VLOOKUP($C371,ROP200F!$C$6:$O$994,8,FALSE)</f>
        <v>0</v>
      </c>
      <c r="X371" s="63">
        <f>VLOOKUP($C371,'ROP100'!$B$6:$P$565,10,FALSE)</f>
        <v>0</v>
      </c>
      <c r="Y371" s="63">
        <f t="shared" si="82"/>
        <v>518</v>
      </c>
      <c r="Z371" s="63">
        <f>VLOOKUP($C371,ROP200F!$C$6:$O$994,9,FALSE)</f>
        <v>0</v>
      </c>
      <c r="AA371" s="63">
        <f>VLOOKUP($C371,'ROP100'!$B$6:$P$565,11,FALSE)</f>
        <v>0</v>
      </c>
      <c r="AB371" s="63">
        <f t="shared" si="83"/>
        <v>518</v>
      </c>
      <c r="AC371" s="63">
        <f>VLOOKUP($C371,ROP200F!$C$6:$O$994,10,FALSE)</f>
        <v>0</v>
      </c>
      <c r="AD371" s="63">
        <f>VLOOKUP($C371,'ROP100'!$B$6:$P$565,12,FALSE)</f>
        <v>0</v>
      </c>
      <c r="AE371" s="63">
        <f t="shared" si="84"/>
        <v>518</v>
      </c>
      <c r="AF371" s="63">
        <f>VLOOKUP($C371,ROP200F!$C$6:$O$994,11,FALSE)</f>
        <v>0</v>
      </c>
      <c r="AG371" s="63">
        <f>VLOOKUP($C371,'ROP100'!$B$6:$P$565,13,FALSE)</f>
        <v>0</v>
      </c>
      <c r="AH371" s="63">
        <f t="shared" si="85"/>
        <v>518</v>
      </c>
      <c r="AI371" s="63">
        <f>VLOOKUP($C371,ROP200F!$C$6:$O$994,12,FALSE)</f>
        <v>0</v>
      </c>
      <c r="AJ371" s="63">
        <f>VLOOKUP($C371,'ROP100'!$B$6:$P$565,14,FALSE)</f>
        <v>0</v>
      </c>
      <c r="AK371" s="63">
        <f t="shared" si="86"/>
        <v>518</v>
      </c>
      <c r="AL371" s="63">
        <f>VLOOKUP($C371,ROP200F!$C$6:$O$994,13,FALSE)</f>
        <v>0</v>
      </c>
      <c r="AM371" s="63">
        <f>VLOOKUP($C371,'ROP100'!$B$6:$P$565,15,FALSE)</f>
        <v>0</v>
      </c>
      <c r="AN371" s="63">
        <f t="shared" si="87"/>
        <v>518</v>
      </c>
      <c r="AO371" s="58">
        <f t="shared" si="88"/>
        <v>600</v>
      </c>
      <c r="AP371" s="58">
        <f t="shared" si="89"/>
        <v>1000</v>
      </c>
    </row>
    <row r="372" spans="1:42" hidden="1" x14ac:dyDescent="0.35">
      <c r="A372" s="64">
        <f t="shared" si="90"/>
        <v>364</v>
      </c>
      <c r="B372" s="65" t="s">
        <v>1978</v>
      </c>
      <c r="C372" s="65" t="s">
        <v>1979</v>
      </c>
      <c r="D372" s="66">
        <f>VLOOKUP($C372,'End Stock 2024'!$B$7:$C$1030,2,FALSE)</f>
        <v>0</v>
      </c>
      <c r="E372" s="63">
        <f>VLOOKUP($C372,ROP200F!$C$6:$O$994,2,FALSE)</f>
        <v>0</v>
      </c>
      <c r="F372" s="63">
        <f>VLOOKUP($C372,'ROP100'!$B$6:$P$565,4,FALSE)</f>
        <v>0</v>
      </c>
      <c r="G372" s="63">
        <f t="shared" si="76"/>
        <v>0</v>
      </c>
      <c r="H372" s="63">
        <f>VLOOKUP($C372,ROP200F!$C$6:$O$994,3,FALSE)</f>
        <v>584</v>
      </c>
      <c r="I372" s="63">
        <f>VLOOKUP($C372,'ROP100'!$B$6:$P$565,5,FALSE)</f>
        <v>1000</v>
      </c>
      <c r="J372" s="63">
        <f t="shared" si="77"/>
        <v>416</v>
      </c>
      <c r="K372" s="63">
        <f>VLOOKUP($C372,ROP200F!$C$6:$O$994,4,FALSE)</f>
        <v>0</v>
      </c>
      <c r="L372" s="63">
        <f>VLOOKUP($C372,'ROP100'!$B$6:$P$565,6,FALSE)</f>
        <v>0</v>
      </c>
      <c r="M372" s="63">
        <f t="shared" si="78"/>
        <v>416</v>
      </c>
      <c r="N372" s="63">
        <f>VLOOKUP($C372,ROP200F!$C$6:$O$994,5,FALSE)</f>
        <v>667</v>
      </c>
      <c r="O372" s="63">
        <f>VLOOKUP($C372,'ROP100'!$B$6:$P$565,7,FALSE)</f>
        <v>1000</v>
      </c>
      <c r="P372" s="63">
        <f t="shared" si="79"/>
        <v>749</v>
      </c>
      <c r="Q372" s="63">
        <f>VLOOKUP($C372,ROP200F!$C$6:$O$994,6,FALSE)</f>
        <v>0</v>
      </c>
      <c r="R372" s="63">
        <f>VLOOKUP($C372,'ROP100'!$B$6:$P$565,8,FALSE)</f>
        <v>0</v>
      </c>
      <c r="S372" s="63">
        <f t="shared" si="80"/>
        <v>749</v>
      </c>
      <c r="T372" s="63">
        <f>VLOOKUP($C372,ROP200F!$C$6:$O$994,7,FALSE)</f>
        <v>667</v>
      </c>
      <c r="U372" s="63">
        <f>VLOOKUP($C372,'ROP100'!$B$6:$P$565,9,FALSE)</f>
        <v>0</v>
      </c>
      <c r="V372" s="63">
        <f t="shared" si="81"/>
        <v>82</v>
      </c>
      <c r="W372" s="63">
        <f>VLOOKUP($C372,ROP200F!$C$6:$O$994,8,FALSE)</f>
        <v>0</v>
      </c>
      <c r="X372" s="63">
        <f>VLOOKUP($C372,'ROP100'!$B$6:$P$565,10,FALSE)</f>
        <v>0</v>
      </c>
      <c r="Y372" s="63">
        <f t="shared" si="82"/>
        <v>82</v>
      </c>
      <c r="Z372" s="63">
        <f>VLOOKUP($C372,ROP200F!$C$6:$O$994,9,FALSE)</f>
        <v>751</v>
      </c>
      <c r="AA372" s="63">
        <f>VLOOKUP($C372,'ROP100'!$B$6:$P$565,11,FALSE)</f>
        <v>1000</v>
      </c>
      <c r="AB372" s="63">
        <f t="shared" si="83"/>
        <v>331</v>
      </c>
      <c r="AC372" s="63">
        <f>VLOOKUP($C372,ROP200F!$C$6:$O$994,10,FALSE)</f>
        <v>0</v>
      </c>
      <c r="AD372" s="63">
        <f>VLOOKUP($C372,'ROP100'!$B$6:$P$565,12,FALSE)</f>
        <v>0</v>
      </c>
      <c r="AE372" s="63">
        <f t="shared" si="84"/>
        <v>331</v>
      </c>
      <c r="AF372" s="63">
        <f>VLOOKUP($C372,ROP200F!$C$6:$O$994,11,FALSE)</f>
        <v>751</v>
      </c>
      <c r="AG372" s="63">
        <f>VLOOKUP($C372,'ROP100'!$B$6:$P$565,13,FALSE)</f>
        <v>1000</v>
      </c>
      <c r="AH372" s="63">
        <f t="shared" si="85"/>
        <v>580</v>
      </c>
      <c r="AI372" s="63">
        <f>VLOOKUP($C372,ROP200F!$C$6:$O$994,12,FALSE)</f>
        <v>0</v>
      </c>
      <c r="AJ372" s="63">
        <f>VLOOKUP($C372,'ROP100'!$B$6:$P$565,14,FALSE)</f>
        <v>0</v>
      </c>
      <c r="AK372" s="63">
        <f t="shared" si="86"/>
        <v>580</v>
      </c>
      <c r="AL372" s="63">
        <f>VLOOKUP($C372,ROP200F!$C$6:$O$994,13,FALSE)</f>
        <v>500</v>
      </c>
      <c r="AM372" s="63">
        <f>VLOOKUP($C372,'ROP100'!$B$6:$P$565,15,FALSE)</f>
        <v>0</v>
      </c>
      <c r="AN372" s="63">
        <f t="shared" si="87"/>
        <v>80</v>
      </c>
      <c r="AO372" s="58">
        <f t="shared" si="88"/>
        <v>3920</v>
      </c>
      <c r="AP372" s="58">
        <f t="shared" si="89"/>
        <v>4000</v>
      </c>
    </row>
    <row r="373" spans="1:42" hidden="1" x14ac:dyDescent="0.35">
      <c r="A373" s="64">
        <f t="shared" si="90"/>
        <v>365</v>
      </c>
      <c r="B373" s="65" t="s">
        <v>457</v>
      </c>
      <c r="C373" s="65" t="s">
        <v>458</v>
      </c>
      <c r="D373" s="66">
        <f>VLOOKUP($C373,'End Stock 2024'!$B$7:$C$1030,2,FALSE)</f>
        <v>776</v>
      </c>
      <c r="E373" s="63">
        <f>VLOOKUP($C373,ROP200F!$C$6:$O$994,2,FALSE)</f>
        <v>2080</v>
      </c>
      <c r="F373" s="63">
        <f>VLOOKUP($C373,'ROP100'!$B$6:$P$565,4,FALSE)</f>
        <v>3000</v>
      </c>
      <c r="G373" s="63">
        <f t="shared" si="76"/>
        <v>1696</v>
      </c>
      <c r="H373" s="63">
        <f>VLOOKUP($C373,ROP200F!$C$6:$O$994,3,FALSE)</f>
        <v>1498</v>
      </c>
      <c r="I373" s="63">
        <f>VLOOKUP($C373,'ROP100'!$B$6:$P$565,5,FALSE)</f>
        <v>0</v>
      </c>
      <c r="J373" s="63">
        <f t="shared" si="77"/>
        <v>198</v>
      </c>
      <c r="K373" s="63">
        <f>VLOOKUP($C373,ROP200F!$C$6:$O$994,4,FALSE)</f>
        <v>2080</v>
      </c>
      <c r="L373" s="63">
        <f>VLOOKUP($C373,'ROP100'!$B$6:$P$565,6,FALSE)</f>
        <v>3000</v>
      </c>
      <c r="M373" s="63">
        <f t="shared" si="78"/>
        <v>1118</v>
      </c>
      <c r="N373" s="63">
        <f>VLOOKUP($C373,ROP200F!$C$6:$O$994,5,FALSE)</f>
        <v>2163</v>
      </c>
      <c r="O373" s="63">
        <f>VLOOKUP($C373,'ROP100'!$B$6:$P$565,7,FALSE)</f>
        <v>2000</v>
      </c>
      <c r="P373" s="63">
        <f t="shared" si="79"/>
        <v>955</v>
      </c>
      <c r="Q373" s="63">
        <f>VLOOKUP($C373,ROP200F!$C$6:$O$994,6,FALSE)</f>
        <v>3162</v>
      </c>
      <c r="R373" s="63">
        <f>VLOOKUP($C373,'ROP100'!$B$6:$P$565,8,FALSE)</f>
        <v>3000</v>
      </c>
      <c r="S373" s="63">
        <f t="shared" si="80"/>
        <v>793</v>
      </c>
      <c r="T373" s="63">
        <f>VLOOKUP($C373,ROP200F!$C$6:$O$994,7,FALSE)</f>
        <v>1416</v>
      </c>
      <c r="U373" s="63">
        <f>VLOOKUP($C373,'ROP100'!$B$6:$P$565,9,FALSE)</f>
        <v>3000</v>
      </c>
      <c r="V373" s="63">
        <f t="shared" si="81"/>
        <v>2377</v>
      </c>
      <c r="W373" s="63">
        <f>VLOOKUP($C373,ROP200F!$C$6:$O$994,8,FALSE)</f>
        <v>2330</v>
      </c>
      <c r="X373" s="63">
        <f>VLOOKUP($C373,'ROP100'!$B$6:$P$565,10,FALSE)</f>
        <v>3000</v>
      </c>
      <c r="Y373" s="63">
        <f t="shared" si="82"/>
        <v>3047</v>
      </c>
      <c r="Z373" s="63">
        <f>VLOOKUP($C373,ROP200F!$C$6:$O$994,9,FALSE)</f>
        <v>1416</v>
      </c>
      <c r="AA373" s="63">
        <f>VLOOKUP($C373,'ROP100'!$B$6:$P$565,11,FALSE)</f>
        <v>3000</v>
      </c>
      <c r="AB373" s="63">
        <f t="shared" si="83"/>
        <v>4631</v>
      </c>
      <c r="AC373" s="63">
        <f>VLOOKUP($C373,ROP200F!$C$6:$O$994,10,FALSE)</f>
        <v>2164</v>
      </c>
      <c r="AD373" s="63">
        <f>VLOOKUP($C373,'ROP100'!$B$6:$P$565,12,FALSE)</f>
        <v>3000</v>
      </c>
      <c r="AE373" s="63">
        <f t="shared" si="84"/>
        <v>5467</v>
      </c>
      <c r="AF373" s="63">
        <f>VLOOKUP($C373,ROP200F!$C$6:$O$994,11,FALSE)</f>
        <v>3080</v>
      </c>
      <c r="AG373" s="63">
        <f>VLOOKUP($C373,'ROP100'!$B$6:$P$565,13,FALSE)</f>
        <v>3000</v>
      </c>
      <c r="AH373" s="63">
        <f t="shared" si="85"/>
        <v>5387</v>
      </c>
      <c r="AI373" s="63">
        <f>VLOOKUP($C373,ROP200F!$C$6:$O$994,12,FALSE)</f>
        <v>3329</v>
      </c>
      <c r="AJ373" s="63">
        <f>VLOOKUP($C373,'ROP100'!$B$6:$P$565,14,FALSE)</f>
        <v>3000</v>
      </c>
      <c r="AK373" s="63">
        <f t="shared" si="86"/>
        <v>5058</v>
      </c>
      <c r="AL373" s="63">
        <f>VLOOKUP($C373,ROP200F!$C$6:$O$994,13,FALSE)</f>
        <v>1748</v>
      </c>
      <c r="AM373" s="63">
        <f>VLOOKUP($C373,'ROP100'!$B$6:$P$565,15,FALSE)</f>
        <v>3000</v>
      </c>
      <c r="AN373" s="63">
        <f t="shared" si="87"/>
        <v>6310</v>
      </c>
      <c r="AO373" s="58">
        <f t="shared" si="88"/>
        <v>26466</v>
      </c>
      <c r="AP373" s="58">
        <f t="shared" si="89"/>
        <v>32000</v>
      </c>
    </row>
    <row r="374" spans="1:42" hidden="1" x14ac:dyDescent="0.35">
      <c r="A374" s="64">
        <f t="shared" si="90"/>
        <v>366</v>
      </c>
      <c r="B374" s="65" t="s">
        <v>459</v>
      </c>
      <c r="C374" s="65" t="s">
        <v>460</v>
      </c>
      <c r="D374" s="66">
        <f>VLOOKUP($C374,'End Stock 2024'!$B$7:$C$1030,2,FALSE)</f>
        <v>11147</v>
      </c>
      <c r="E374" s="63">
        <f>VLOOKUP($C374,ROP200F!$C$6:$O$994,2,FALSE)</f>
        <v>105464</v>
      </c>
      <c r="F374" s="63">
        <f>VLOOKUP($C374,'ROP100'!$B$6:$P$565,4,FALSE)</f>
        <v>117600</v>
      </c>
      <c r="G374" s="63">
        <f t="shared" si="76"/>
        <v>23283</v>
      </c>
      <c r="H374" s="63">
        <f>VLOOKUP($C374,ROP200F!$C$6:$O$994,3,FALSE)</f>
        <v>105464</v>
      </c>
      <c r="I374" s="63">
        <f>VLOOKUP($C374,'ROP100'!$B$6:$P$565,5,FALSE)</f>
        <v>106400</v>
      </c>
      <c r="J374" s="63">
        <f t="shared" si="77"/>
        <v>24219</v>
      </c>
      <c r="K374" s="63">
        <f>VLOOKUP($C374,ROP200F!$C$6:$O$994,4,FALSE)</f>
        <v>107757</v>
      </c>
      <c r="L374" s="63">
        <f>VLOOKUP($C374,'ROP100'!$B$6:$P$565,6,FALSE)</f>
        <v>106400</v>
      </c>
      <c r="M374" s="63">
        <f t="shared" si="78"/>
        <v>22862</v>
      </c>
      <c r="N374" s="63">
        <f>VLOOKUP($C374,ROP200F!$C$6:$O$994,5,FALSE)</f>
        <v>110050</v>
      </c>
      <c r="O374" s="63">
        <f>VLOOKUP($C374,'ROP100'!$B$6:$P$565,7,FALSE)</f>
        <v>106400</v>
      </c>
      <c r="P374" s="63">
        <f t="shared" si="79"/>
        <v>19212</v>
      </c>
      <c r="Q374" s="63">
        <f>VLOOKUP($C374,ROP200F!$C$6:$O$994,6,FALSE)</f>
        <v>112342</v>
      </c>
      <c r="R374" s="63">
        <f>VLOOKUP($C374,'ROP100'!$B$6:$P$565,8,FALSE)</f>
        <v>106400</v>
      </c>
      <c r="S374" s="63">
        <f t="shared" si="80"/>
        <v>13270</v>
      </c>
      <c r="T374" s="63">
        <f>VLOOKUP($C374,ROP200F!$C$6:$O$994,7,FALSE)</f>
        <v>114635</v>
      </c>
      <c r="U374" s="63">
        <f>VLOOKUP($C374,'ROP100'!$B$6:$P$565,9,FALSE)</f>
        <v>112000</v>
      </c>
      <c r="V374" s="63">
        <f t="shared" si="81"/>
        <v>10635</v>
      </c>
      <c r="W374" s="63">
        <f>VLOOKUP($C374,ROP200F!$C$6:$O$994,8,FALSE)</f>
        <v>114635</v>
      </c>
      <c r="X374" s="63">
        <f>VLOOKUP($C374,'ROP100'!$B$6:$P$565,10,FALSE)</f>
        <v>117600</v>
      </c>
      <c r="Y374" s="63">
        <f t="shared" si="82"/>
        <v>13600</v>
      </c>
      <c r="Z374" s="63">
        <f>VLOOKUP($C374,ROP200F!$C$6:$O$994,9,FALSE)</f>
        <v>110050</v>
      </c>
      <c r="AA374" s="63">
        <f>VLOOKUP($C374,'ROP100'!$B$6:$P$565,11,FALSE)</f>
        <v>112000</v>
      </c>
      <c r="AB374" s="63">
        <f t="shared" si="83"/>
        <v>15550</v>
      </c>
      <c r="AC374" s="63">
        <f>VLOOKUP($C374,ROP200F!$C$6:$O$994,10,FALSE)</f>
        <v>111196</v>
      </c>
      <c r="AD374" s="63">
        <f>VLOOKUP($C374,'ROP100'!$B$6:$P$565,12,FALSE)</f>
        <v>106400</v>
      </c>
      <c r="AE374" s="63">
        <f t="shared" si="84"/>
        <v>10754</v>
      </c>
      <c r="AF374" s="63">
        <f>VLOOKUP($C374,ROP200F!$C$6:$O$994,11,FALSE)</f>
        <v>119599</v>
      </c>
      <c r="AG374" s="63">
        <f>VLOOKUP($C374,'ROP100'!$B$6:$P$565,13,FALSE)</f>
        <v>112000</v>
      </c>
      <c r="AH374" s="63">
        <f t="shared" si="85"/>
        <v>3155</v>
      </c>
      <c r="AI374" s="63">
        <f>VLOOKUP($C374,ROP200F!$C$6:$O$994,12,FALSE)</f>
        <v>103172</v>
      </c>
      <c r="AJ374" s="63">
        <f>VLOOKUP($C374,'ROP100'!$B$6:$P$565,14,FALSE)</f>
        <v>112000</v>
      </c>
      <c r="AK374" s="63">
        <f t="shared" si="86"/>
        <v>11983</v>
      </c>
      <c r="AL374" s="63">
        <f>VLOOKUP($C374,ROP200F!$C$6:$O$994,13,FALSE)</f>
        <v>98586</v>
      </c>
      <c r="AM374" s="63">
        <f>VLOOKUP($C374,'ROP100'!$B$6:$P$565,15,FALSE)</f>
        <v>106400</v>
      </c>
      <c r="AN374" s="63">
        <f t="shared" si="87"/>
        <v>19797</v>
      </c>
      <c r="AO374" s="58">
        <f t="shared" si="88"/>
        <v>1312950</v>
      </c>
      <c r="AP374" s="58">
        <f t="shared" si="89"/>
        <v>1321600</v>
      </c>
    </row>
    <row r="375" spans="1:42" hidden="1" x14ac:dyDescent="0.35">
      <c r="A375" s="64">
        <f t="shared" si="90"/>
        <v>367</v>
      </c>
      <c r="B375" s="65" t="s">
        <v>461</v>
      </c>
      <c r="C375" s="65" t="s">
        <v>462</v>
      </c>
      <c r="D375" s="66">
        <f>VLOOKUP($C375,'End Stock 2024'!$B$7:$C$1030,2,FALSE)</f>
        <v>1279</v>
      </c>
      <c r="E375" s="63">
        <f>VLOOKUP($C375,ROP200F!$C$6:$O$994,2,FALSE)</f>
        <v>393</v>
      </c>
      <c r="F375" s="63">
        <f>VLOOKUP($C375,'ROP100'!$B$6:$P$565,4,FALSE)</f>
        <v>5000</v>
      </c>
      <c r="G375" s="63">
        <f t="shared" si="76"/>
        <v>5886</v>
      </c>
      <c r="H375" s="63">
        <f>VLOOKUP($C375,ROP200F!$C$6:$O$994,3,FALSE)</f>
        <v>3934</v>
      </c>
      <c r="I375" s="63">
        <f>VLOOKUP($C375,'ROP100'!$B$6:$P$565,5,FALSE)</f>
        <v>0</v>
      </c>
      <c r="J375" s="63">
        <f t="shared" si="77"/>
        <v>1952</v>
      </c>
      <c r="K375" s="63">
        <f>VLOOKUP($C375,ROP200F!$C$6:$O$994,4,FALSE)</f>
        <v>393</v>
      </c>
      <c r="L375" s="63">
        <f>VLOOKUP($C375,'ROP100'!$B$6:$P$565,6,FALSE)</f>
        <v>0</v>
      </c>
      <c r="M375" s="63">
        <f t="shared" si="78"/>
        <v>1559</v>
      </c>
      <c r="N375" s="63">
        <f>VLOOKUP($C375,ROP200F!$C$6:$O$994,5,FALSE)</f>
        <v>787</v>
      </c>
      <c r="O375" s="63">
        <f>VLOOKUP($C375,'ROP100'!$B$6:$P$565,7,FALSE)</f>
        <v>5000</v>
      </c>
      <c r="P375" s="63">
        <f t="shared" si="79"/>
        <v>5772</v>
      </c>
      <c r="Q375" s="63">
        <f>VLOOKUP($C375,ROP200F!$C$6:$O$994,6,FALSE)</f>
        <v>787</v>
      </c>
      <c r="R375" s="63">
        <f>VLOOKUP($C375,'ROP100'!$B$6:$P$565,8,FALSE)</f>
        <v>0</v>
      </c>
      <c r="S375" s="63">
        <f t="shared" si="80"/>
        <v>4985</v>
      </c>
      <c r="T375" s="63">
        <f>VLOOKUP($C375,ROP200F!$C$6:$O$994,7,FALSE)</f>
        <v>4327</v>
      </c>
      <c r="U375" s="63">
        <f>VLOOKUP($C375,'ROP100'!$B$6:$P$565,9,FALSE)</f>
        <v>7000</v>
      </c>
      <c r="V375" s="63">
        <f t="shared" si="81"/>
        <v>7658</v>
      </c>
      <c r="W375" s="63">
        <f>VLOOKUP($C375,ROP200F!$C$6:$O$994,8,FALSE)</f>
        <v>1181</v>
      </c>
      <c r="X375" s="63">
        <f>VLOOKUP($C375,'ROP100'!$B$6:$P$565,10,FALSE)</f>
        <v>0</v>
      </c>
      <c r="Y375" s="63">
        <f t="shared" si="82"/>
        <v>6477</v>
      </c>
      <c r="Z375" s="63">
        <f>VLOOKUP($C375,ROP200F!$C$6:$O$994,9,FALSE)</f>
        <v>0</v>
      </c>
      <c r="AA375" s="63">
        <f>VLOOKUP($C375,'ROP100'!$B$6:$P$565,11,FALSE)</f>
        <v>0</v>
      </c>
      <c r="AB375" s="63">
        <f t="shared" si="83"/>
        <v>6477</v>
      </c>
      <c r="AC375" s="63">
        <f>VLOOKUP($C375,ROP200F!$C$6:$O$994,10,FALSE)</f>
        <v>1574</v>
      </c>
      <c r="AD375" s="63">
        <f>VLOOKUP($C375,'ROP100'!$B$6:$P$565,12,FALSE)</f>
        <v>0</v>
      </c>
      <c r="AE375" s="63">
        <f t="shared" si="84"/>
        <v>4903</v>
      </c>
      <c r="AF375" s="63">
        <f>VLOOKUP($C375,ROP200F!$C$6:$O$994,11,FALSE)</f>
        <v>2360</v>
      </c>
      <c r="AG375" s="63">
        <f>VLOOKUP($C375,'ROP100'!$B$6:$P$565,13,FALSE)</f>
        <v>0</v>
      </c>
      <c r="AH375" s="63">
        <f t="shared" si="85"/>
        <v>2543</v>
      </c>
      <c r="AI375" s="63">
        <f>VLOOKUP($C375,ROP200F!$C$6:$O$994,12,FALSE)</f>
        <v>0</v>
      </c>
      <c r="AJ375" s="63">
        <f>VLOOKUP($C375,'ROP100'!$B$6:$P$565,14,FALSE)</f>
        <v>0</v>
      </c>
      <c r="AK375" s="63">
        <f t="shared" si="86"/>
        <v>2543</v>
      </c>
      <c r="AL375" s="63">
        <f>VLOOKUP($C375,ROP200F!$C$6:$O$994,13,FALSE)</f>
        <v>1180</v>
      </c>
      <c r="AM375" s="63">
        <f>VLOOKUP($C375,'ROP100'!$B$6:$P$565,15,FALSE)</f>
        <v>0</v>
      </c>
      <c r="AN375" s="63">
        <f t="shared" si="87"/>
        <v>1363</v>
      </c>
      <c r="AO375" s="58">
        <f t="shared" si="88"/>
        <v>16916</v>
      </c>
      <c r="AP375" s="58">
        <f t="shared" si="89"/>
        <v>17000</v>
      </c>
    </row>
    <row r="376" spans="1:42" hidden="1" x14ac:dyDescent="0.35">
      <c r="A376" s="64">
        <f t="shared" si="90"/>
        <v>368</v>
      </c>
      <c r="B376" s="65" t="s">
        <v>1437</v>
      </c>
      <c r="C376" s="65" t="s">
        <v>1438</v>
      </c>
      <c r="D376" s="66">
        <f>VLOOKUP($C376,'End Stock 2024'!$B$7:$C$1030,2,FALSE)</f>
        <v>0</v>
      </c>
      <c r="E376" s="63">
        <f>VLOOKUP($C376,ROP200F!$C$6:$O$994,2,FALSE)</f>
        <v>3126</v>
      </c>
      <c r="F376" s="63">
        <f>VLOOKUP($C376,'ROP100'!$B$6:$P$565,4,FALSE)</f>
        <v>5000</v>
      </c>
      <c r="G376" s="63">
        <f t="shared" si="76"/>
        <v>1874</v>
      </c>
      <c r="H376" s="63">
        <f>VLOOKUP($C376,ROP200F!$C$6:$O$994,3,FALSE)</f>
        <v>0</v>
      </c>
      <c r="I376" s="63">
        <f>VLOOKUP($C376,'ROP100'!$B$6:$P$565,5,FALSE)</f>
        <v>0</v>
      </c>
      <c r="J376" s="63">
        <f t="shared" si="77"/>
        <v>1874</v>
      </c>
      <c r="K376" s="63">
        <f>VLOOKUP($C376,ROP200F!$C$6:$O$994,4,FALSE)</f>
        <v>2680</v>
      </c>
      <c r="L376" s="63">
        <f>VLOOKUP($C376,'ROP100'!$B$6:$P$565,6,FALSE)</f>
        <v>5000</v>
      </c>
      <c r="M376" s="63">
        <f t="shared" si="78"/>
        <v>4194</v>
      </c>
      <c r="N376" s="63">
        <f>VLOOKUP($C376,ROP200F!$C$6:$O$994,5,FALSE)</f>
        <v>0</v>
      </c>
      <c r="O376" s="63">
        <f>VLOOKUP($C376,'ROP100'!$B$6:$P$565,7,FALSE)</f>
        <v>0</v>
      </c>
      <c r="P376" s="63">
        <f t="shared" si="79"/>
        <v>4194</v>
      </c>
      <c r="Q376" s="63">
        <f>VLOOKUP($C376,ROP200F!$C$6:$O$994,6,FALSE)</f>
        <v>4466</v>
      </c>
      <c r="R376" s="63">
        <f>VLOOKUP($C376,'ROP100'!$B$6:$P$565,8,FALSE)</f>
        <v>5000</v>
      </c>
      <c r="S376" s="63">
        <f t="shared" si="80"/>
        <v>4728</v>
      </c>
      <c r="T376" s="63">
        <f>VLOOKUP($C376,ROP200F!$C$6:$O$994,7,FALSE)</f>
        <v>0</v>
      </c>
      <c r="U376" s="63">
        <f>VLOOKUP($C376,'ROP100'!$B$6:$P$565,9,FALSE)</f>
        <v>0</v>
      </c>
      <c r="V376" s="63">
        <f t="shared" si="81"/>
        <v>4728</v>
      </c>
      <c r="W376" s="63">
        <f>VLOOKUP($C376,ROP200F!$C$6:$O$994,8,FALSE)</f>
        <v>0</v>
      </c>
      <c r="X376" s="63">
        <f>VLOOKUP($C376,'ROP100'!$B$6:$P$565,10,FALSE)</f>
        <v>0</v>
      </c>
      <c r="Y376" s="63">
        <f t="shared" si="82"/>
        <v>4728</v>
      </c>
      <c r="Z376" s="63">
        <f>VLOOKUP($C376,ROP200F!$C$6:$O$994,9,FALSE)</f>
        <v>2680</v>
      </c>
      <c r="AA376" s="63">
        <f>VLOOKUP($C376,'ROP100'!$B$6:$P$565,11,FALSE)</f>
        <v>0</v>
      </c>
      <c r="AB376" s="63">
        <f t="shared" si="83"/>
        <v>2048</v>
      </c>
      <c r="AC376" s="63">
        <f>VLOOKUP($C376,ROP200F!$C$6:$O$994,10,FALSE)</f>
        <v>0</v>
      </c>
      <c r="AD376" s="63">
        <f>VLOOKUP($C376,'ROP100'!$B$6:$P$565,12,FALSE)</f>
        <v>0</v>
      </c>
      <c r="AE376" s="63">
        <f t="shared" si="84"/>
        <v>2048</v>
      </c>
      <c r="AF376" s="63">
        <f>VLOOKUP($C376,ROP200F!$C$6:$O$994,11,FALSE)</f>
        <v>0</v>
      </c>
      <c r="AG376" s="63">
        <f>VLOOKUP($C376,'ROP100'!$B$6:$P$565,13,FALSE)</f>
        <v>0</v>
      </c>
      <c r="AH376" s="63">
        <f t="shared" si="85"/>
        <v>2048</v>
      </c>
      <c r="AI376" s="63">
        <f>VLOOKUP($C376,ROP200F!$C$6:$O$994,12,FALSE)</f>
        <v>1340</v>
      </c>
      <c r="AJ376" s="63">
        <f>VLOOKUP($C376,'ROP100'!$B$6:$P$565,14,FALSE)</f>
        <v>0</v>
      </c>
      <c r="AK376" s="63">
        <f t="shared" si="86"/>
        <v>708</v>
      </c>
      <c r="AL376" s="63">
        <f>VLOOKUP($C376,ROP200F!$C$6:$O$994,13,FALSE)</f>
        <v>0</v>
      </c>
      <c r="AM376" s="63">
        <f>VLOOKUP($C376,'ROP100'!$B$6:$P$565,15,FALSE)</f>
        <v>0</v>
      </c>
      <c r="AN376" s="63">
        <f t="shared" si="87"/>
        <v>708</v>
      </c>
      <c r="AO376" s="58">
        <f t="shared" si="88"/>
        <v>14292</v>
      </c>
      <c r="AP376" s="58">
        <f t="shared" si="89"/>
        <v>15000</v>
      </c>
    </row>
    <row r="377" spans="1:42" hidden="1" x14ac:dyDescent="0.35">
      <c r="A377" s="64">
        <f t="shared" si="90"/>
        <v>369</v>
      </c>
      <c r="B377" s="65" t="s">
        <v>463</v>
      </c>
      <c r="C377" s="65" t="s">
        <v>464</v>
      </c>
      <c r="D377" s="66">
        <f>VLOOKUP($C377,'End Stock 2024'!$B$7:$C$1030,2,FALSE)</f>
        <v>49</v>
      </c>
      <c r="E377" s="63">
        <f>VLOOKUP($C377,ROP200F!$C$6:$O$994,2,FALSE)</f>
        <v>0</v>
      </c>
      <c r="F377" s="63">
        <f>VLOOKUP($C377,'ROP100'!$B$6:$P$565,4,FALSE)</f>
        <v>0</v>
      </c>
      <c r="G377" s="63">
        <f t="shared" si="76"/>
        <v>49</v>
      </c>
      <c r="H377" s="63">
        <f>VLOOKUP($C377,ROP200F!$C$6:$O$994,3,FALSE)</f>
        <v>0</v>
      </c>
      <c r="I377" s="63">
        <f>VLOOKUP($C377,'ROP100'!$B$6:$P$565,5,FALSE)</f>
        <v>0</v>
      </c>
      <c r="J377" s="63">
        <f t="shared" si="77"/>
        <v>49</v>
      </c>
      <c r="K377" s="63">
        <f>VLOOKUP($C377,ROP200F!$C$6:$O$994,4,FALSE)</f>
        <v>0</v>
      </c>
      <c r="L377" s="63">
        <f>VLOOKUP($C377,'ROP100'!$B$6:$P$565,6,FALSE)</f>
        <v>0</v>
      </c>
      <c r="M377" s="63">
        <f t="shared" si="78"/>
        <v>49</v>
      </c>
      <c r="N377" s="63">
        <f>VLOOKUP($C377,ROP200F!$C$6:$O$994,5,FALSE)</f>
        <v>0</v>
      </c>
      <c r="O377" s="63">
        <f>VLOOKUP($C377,'ROP100'!$B$6:$P$565,7,FALSE)</f>
        <v>0</v>
      </c>
      <c r="P377" s="63">
        <f t="shared" si="79"/>
        <v>49</v>
      </c>
      <c r="Q377" s="63">
        <f>VLOOKUP($C377,ROP200F!$C$6:$O$994,6,FALSE)</f>
        <v>0</v>
      </c>
      <c r="R377" s="63">
        <f>VLOOKUP($C377,'ROP100'!$B$6:$P$565,8,FALSE)</f>
        <v>0</v>
      </c>
      <c r="S377" s="63">
        <f t="shared" si="80"/>
        <v>49</v>
      </c>
      <c r="T377" s="63">
        <f>VLOOKUP($C377,ROP200F!$C$6:$O$994,7,FALSE)</f>
        <v>787</v>
      </c>
      <c r="U377" s="63">
        <f>VLOOKUP($C377,'ROP100'!$B$6:$P$565,9,FALSE)</f>
        <v>1000</v>
      </c>
      <c r="V377" s="63">
        <f t="shared" si="81"/>
        <v>262</v>
      </c>
      <c r="W377" s="63">
        <f>VLOOKUP($C377,ROP200F!$C$6:$O$994,8,FALSE)</f>
        <v>0</v>
      </c>
      <c r="X377" s="63">
        <f>VLOOKUP($C377,'ROP100'!$B$6:$P$565,10,FALSE)</f>
        <v>0</v>
      </c>
      <c r="Y377" s="63">
        <f t="shared" si="82"/>
        <v>262</v>
      </c>
      <c r="Z377" s="63">
        <f>VLOOKUP($C377,ROP200F!$C$6:$O$994,9,FALSE)</f>
        <v>0</v>
      </c>
      <c r="AA377" s="63">
        <f>VLOOKUP($C377,'ROP100'!$B$6:$P$565,11,FALSE)</f>
        <v>0</v>
      </c>
      <c r="AB377" s="63">
        <f t="shared" si="83"/>
        <v>262</v>
      </c>
      <c r="AC377" s="63">
        <f>VLOOKUP($C377,ROP200F!$C$6:$O$994,10,FALSE)</f>
        <v>0</v>
      </c>
      <c r="AD377" s="63">
        <f>VLOOKUP($C377,'ROP100'!$B$6:$P$565,12,FALSE)</f>
        <v>0</v>
      </c>
      <c r="AE377" s="63">
        <f t="shared" si="84"/>
        <v>262</v>
      </c>
      <c r="AF377" s="63">
        <f>VLOOKUP($C377,ROP200F!$C$6:$O$994,11,FALSE)</f>
        <v>0</v>
      </c>
      <c r="AG377" s="63">
        <f>VLOOKUP($C377,'ROP100'!$B$6:$P$565,13,FALSE)</f>
        <v>0</v>
      </c>
      <c r="AH377" s="63">
        <f t="shared" si="85"/>
        <v>262</v>
      </c>
      <c r="AI377" s="63">
        <f>VLOOKUP($C377,ROP200F!$C$6:$O$994,12,FALSE)</f>
        <v>0</v>
      </c>
      <c r="AJ377" s="63">
        <f>VLOOKUP($C377,'ROP100'!$B$6:$P$565,14,FALSE)</f>
        <v>0</v>
      </c>
      <c r="AK377" s="63">
        <f t="shared" si="86"/>
        <v>262</v>
      </c>
      <c r="AL377" s="63">
        <f>VLOOKUP($C377,ROP200F!$C$6:$O$994,13,FALSE)</f>
        <v>0</v>
      </c>
      <c r="AM377" s="63">
        <f>VLOOKUP($C377,'ROP100'!$B$6:$P$565,15,FALSE)</f>
        <v>0</v>
      </c>
      <c r="AN377" s="63">
        <f t="shared" si="87"/>
        <v>262</v>
      </c>
      <c r="AO377" s="58">
        <f t="shared" si="88"/>
        <v>787</v>
      </c>
      <c r="AP377" s="58">
        <f t="shared" si="89"/>
        <v>1000</v>
      </c>
    </row>
    <row r="378" spans="1:42" hidden="1" x14ac:dyDescent="0.35">
      <c r="A378" s="64">
        <f t="shared" si="90"/>
        <v>370</v>
      </c>
      <c r="B378" s="65" t="s">
        <v>1439</v>
      </c>
      <c r="C378" s="65" t="s">
        <v>1440</v>
      </c>
      <c r="D378" s="66">
        <f>VLOOKUP($C378,'End Stock 2024'!$B$7:$C$1030,2,FALSE)</f>
        <v>1000</v>
      </c>
      <c r="E378" s="63">
        <f>VLOOKUP($C378,ROP200F!$C$6:$O$994,2,FALSE)</f>
        <v>0</v>
      </c>
      <c r="F378" s="63">
        <f>VLOOKUP($C378,'ROP100'!$B$6:$P$565,4,FALSE)</f>
        <v>0</v>
      </c>
      <c r="G378" s="63">
        <f t="shared" si="76"/>
        <v>1000</v>
      </c>
      <c r="H378" s="63">
        <f>VLOOKUP($C378,ROP200F!$C$6:$O$994,3,FALSE)</f>
        <v>0</v>
      </c>
      <c r="I378" s="63">
        <f>VLOOKUP($C378,'ROP100'!$B$6:$P$565,5,FALSE)</f>
        <v>0</v>
      </c>
      <c r="J378" s="63">
        <f t="shared" si="77"/>
        <v>1000</v>
      </c>
      <c r="K378" s="63">
        <f>VLOOKUP($C378,ROP200F!$C$6:$O$994,4,FALSE)</f>
        <v>0</v>
      </c>
      <c r="L378" s="63">
        <f>VLOOKUP($C378,'ROP100'!$B$6:$P$565,6,FALSE)</f>
        <v>0</v>
      </c>
      <c r="M378" s="63">
        <f t="shared" si="78"/>
        <v>1000</v>
      </c>
      <c r="N378" s="63">
        <f>VLOOKUP($C378,ROP200F!$C$6:$O$994,5,FALSE)</f>
        <v>0</v>
      </c>
      <c r="O378" s="63">
        <f>VLOOKUP($C378,'ROP100'!$B$6:$P$565,7,FALSE)</f>
        <v>0</v>
      </c>
      <c r="P378" s="63">
        <f t="shared" si="79"/>
        <v>1000</v>
      </c>
      <c r="Q378" s="63">
        <f>VLOOKUP($C378,ROP200F!$C$6:$O$994,6,FALSE)</f>
        <v>5</v>
      </c>
      <c r="R378" s="63">
        <f>VLOOKUP($C378,'ROP100'!$B$6:$P$565,8,FALSE)</f>
        <v>1000</v>
      </c>
      <c r="S378" s="63">
        <f t="shared" si="80"/>
        <v>1995</v>
      </c>
      <c r="T378" s="63">
        <f>VLOOKUP($C378,ROP200F!$C$6:$O$994,7,FALSE)</f>
        <v>0</v>
      </c>
      <c r="U378" s="63">
        <f>VLOOKUP($C378,'ROP100'!$B$6:$P$565,9,FALSE)</f>
        <v>0</v>
      </c>
      <c r="V378" s="63">
        <f t="shared" si="81"/>
        <v>1995</v>
      </c>
      <c r="W378" s="63">
        <f>VLOOKUP($C378,ROP200F!$C$6:$O$994,8,FALSE)</f>
        <v>0</v>
      </c>
      <c r="X378" s="63">
        <f>VLOOKUP($C378,'ROP100'!$B$6:$P$565,10,FALSE)</f>
        <v>0</v>
      </c>
      <c r="Y378" s="63">
        <f t="shared" si="82"/>
        <v>1995</v>
      </c>
      <c r="Z378" s="63">
        <f>VLOOKUP($C378,ROP200F!$C$6:$O$994,9,FALSE)</f>
        <v>0</v>
      </c>
      <c r="AA378" s="63">
        <f>VLOOKUP($C378,'ROP100'!$B$6:$P$565,11,FALSE)</f>
        <v>0</v>
      </c>
      <c r="AB378" s="63">
        <f t="shared" si="83"/>
        <v>1995</v>
      </c>
      <c r="AC378" s="63">
        <f>VLOOKUP($C378,ROP200F!$C$6:$O$994,10,FALSE)</f>
        <v>5</v>
      </c>
      <c r="AD378" s="63">
        <f>VLOOKUP($C378,'ROP100'!$B$6:$P$565,12,FALSE)</f>
        <v>0</v>
      </c>
      <c r="AE378" s="63">
        <f t="shared" si="84"/>
        <v>1990</v>
      </c>
      <c r="AF378" s="63">
        <f>VLOOKUP($C378,ROP200F!$C$6:$O$994,11,FALSE)</f>
        <v>0</v>
      </c>
      <c r="AG378" s="63">
        <f>VLOOKUP($C378,'ROP100'!$B$6:$P$565,13,FALSE)</f>
        <v>0</v>
      </c>
      <c r="AH378" s="63">
        <f t="shared" si="85"/>
        <v>1990</v>
      </c>
      <c r="AI378" s="63">
        <f>VLOOKUP($C378,ROP200F!$C$6:$O$994,12,FALSE)</f>
        <v>0</v>
      </c>
      <c r="AJ378" s="63">
        <f>VLOOKUP($C378,'ROP100'!$B$6:$P$565,14,FALSE)</f>
        <v>0</v>
      </c>
      <c r="AK378" s="63">
        <f t="shared" si="86"/>
        <v>1990</v>
      </c>
      <c r="AL378" s="63">
        <f>VLOOKUP($C378,ROP200F!$C$6:$O$994,13,FALSE)</f>
        <v>5</v>
      </c>
      <c r="AM378" s="63">
        <f>VLOOKUP($C378,'ROP100'!$B$6:$P$565,15,FALSE)</f>
        <v>0</v>
      </c>
      <c r="AN378" s="63">
        <f t="shared" si="87"/>
        <v>1985</v>
      </c>
      <c r="AO378" s="58">
        <f t="shared" si="88"/>
        <v>15</v>
      </c>
      <c r="AP378" s="58">
        <f t="shared" si="89"/>
        <v>1000</v>
      </c>
    </row>
    <row r="379" spans="1:42" hidden="1" x14ac:dyDescent="0.35">
      <c r="A379" s="64">
        <f t="shared" si="90"/>
        <v>371</v>
      </c>
      <c r="B379" s="65" t="s">
        <v>465</v>
      </c>
      <c r="C379" s="65" t="s">
        <v>466</v>
      </c>
      <c r="D379" s="66">
        <f>VLOOKUP($C379,'End Stock 2024'!$B$7:$C$1030,2,FALSE)</f>
        <v>1006</v>
      </c>
      <c r="E379" s="63">
        <f>VLOOKUP($C379,ROP200F!$C$6:$O$994,2,FALSE)</f>
        <v>935</v>
      </c>
      <c r="F379" s="63">
        <f>VLOOKUP($C379,'ROP100'!$B$6:$P$565,4,FALSE)</f>
        <v>3000</v>
      </c>
      <c r="G379" s="63">
        <f t="shared" si="76"/>
        <v>3071</v>
      </c>
      <c r="H379" s="63">
        <f>VLOOKUP($C379,ROP200F!$C$6:$O$994,3,FALSE)</f>
        <v>947</v>
      </c>
      <c r="I379" s="63">
        <f>VLOOKUP($C379,'ROP100'!$B$6:$P$565,5,FALSE)</f>
        <v>0</v>
      </c>
      <c r="J379" s="63">
        <f t="shared" si="77"/>
        <v>2124</v>
      </c>
      <c r="K379" s="63">
        <f>VLOOKUP($C379,ROP200F!$C$6:$O$994,4,FALSE)</f>
        <v>870</v>
      </c>
      <c r="L379" s="63">
        <f>VLOOKUP($C379,'ROP100'!$B$6:$P$565,6,FALSE)</f>
        <v>0</v>
      </c>
      <c r="M379" s="63">
        <f t="shared" si="78"/>
        <v>1254</v>
      </c>
      <c r="N379" s="63">
        <f>VLOOKUP($C379,ROP200F!$C$6:$O$994,5,FALSE)</f>
        <v>1003</v>
      </c>
      <c r="O379" s="63">
        <f>VLOOKUP($C379,'ROP100'!$B$6:$P$565,7,FALSE)</f>
        <v>3000</v>
      </c>
      <c r="P379" s="63">
        <f t="shared" si="79"/>
        <v>3251</v>
      </c>
      <c r="Q379" s="63">
        <f>VLOOKUP($C379,ROP200F!$C$6:$O$994,6,FALSE)</f>
        <v>933</v>
      </c>
      <c r="R379" s="63">
        <f>VLOOKUP($C379,'ROP100'!$B$6:$P$565,8,FALSE)</f>
        <v>0</v>
      </c>
      <c r="S379" s="63">
        <f t="shared" si="80"/>
        <v>2318</v>
      </c>
      <c r="T379" s="63">
        <f>VLOOKUP($C379,ROP200F!$C$6:$O$994,7,FALSE)</f>
        <v>804</v>
      </c>
      <c r="U379" s="63">
        <f>VLOOKUP($C379,'ROP100'!$B$6:$P$565,9,FALSE)</f>
        <v>0</v>
      </c>
      <c r="V379" s="63">
        <f t="shared" si="81"/>
        <v>1514</v>
      </c>
      <c r="W379" s="63">
        <f>VLOOKUP($C379,ROP200F!$C$6:$O$994,8,FALSE)</f>
        <v>1036</v>
      </c>
      <c r="X379" s="63">
        <f>VLOOKUP($C379,'ROP100'!$B$6:$P$565,10,FALSE)</f>
        <v>3000</v>
      </c>
      <c r="Y379" s="63">
        <f t="shared" si="82"/>
        <v>3478</v>
      </c>
      <c r="Z379" s="63">
        <f>VLOOKUP($C379,ROP200F!$C$6:$O$994,9,FALSE)</f>
        <v>1063</v>
      </c>
      <c r="AA379" s="63">
        <f>VLOOKUP($C379,'ROP100'!$B$6:$P$565,11,FALSE)</f>
        <v>0</v>
      </c>
      <c r="AB379" s="63">
        <f t="shared" si="83"/>
        <v>2415</v>
      </c>
      <c r="AC379" s="63">
        <f>VLOOKUP($C379,ROP200F!$C$6:$O$994,10,FALSE)</f>
        <v>1059</v>
      </c>
      <c r="AD379" s="63">
        <f>VLOOKUP($C379,'ROP100'!$B$6:$P$565,12,FALSE)</f>
        <v>0</v>
      </c>
      <c r="AE379" s="63">
        <f t="shared" si="84"/>
        <v>1356</v>
      </c>
      <c r="AF379" s="63">
        <f>VLOOKUP($C379,ROP200F!$C$6:$O$994,11,FALSE)</f>
        <v>1017</v>
      </c>
      <c r="AG379" s="63">
        <f>VLOOKUP($C379,'ROP100'!$B$6:$P$565,13,FALSE)</f>
        <v>3000</v>
      </c>
      <c r="AH379" s="63">
        <f t="shared" si="85"/>
        <v>3339</v>
      </c>
      <c r="AI379" s="63">
        <f>VLOOKUP($C379,ROP200F!$C$6:$O$994,12,FALSE)</f>
        <v>873</v>
      </c>
      <c r="AJ379" s="63">
        <f>VLOOKUP($C379,'ROP100'!$B$6:$P$565,14,FALSE)</f>
        <v>0</v>
      </c>
      <c r="AK379" s="63">
        <f t="shared" si="86"/>
        <v>2466</v>
      </c>
      <c r="AL379" s="63">
        <f>VLOOKUP($C379,ROP200F!$C$6:$O$994,13,FALSE)</f>
        <v>864</v>
      </c>
      <c r="AM379" s="63">
        <f>VLOOKUP($C379,'ROP100'!$B$6:$P$565,15,FALSE)</f>
        <v>0</v>
      </c>
      <c r="AN379" s="63">
        <f t="shared" si="87"/>
        <v>1602</v>
      </c>
      <c r="AO379" s="58">
        <f t="shared" si="88"/>
        <v>11404</v>
      </c>
      <c r="AP379" s="58">
        <f t="shared" si="89"/>
        <v>12000</v>
      </c>
    </row>
    <row r="380" spans="1:42" hidden="1" x14ac:dyDescent="0.35">
      <c r="A380" s="64">
        <f t="shared" si="90"/>
        <v>372</v>
      </c>
      <c r="B380" s="65" t="s">
        <v>467</v>
      </c>
      <c r="C380" s="65" t="s">
        <v>468</v>
      </c>
      <c r="D380" s="66">
        <f>VLOOKUP($C380,'End Stock 2024'!$B$7:$C$1030,2,FALSE)</f>
        <v>867</v>
      </c>
      <c r="E380" s="63">
        <f>VLOOKUP($C380,ROP200F!$C$6:$O$994,2,FALSE)</f>
        <v>25</v>
      </c>
      <c r="F380" s="63">
        <f>VLOOKUP($C380,'ROP100'!$B$6:$P$565,4,FALSE)</f>
        <v>1000</v>
      </c>
      <c r="G380" s="63">
        <f t="shared" si="76"/>
        <v>1842</v>
      </c>
      <c r="H380" s="63">
        <f>VLOOKUP($C380,ROP200F!$C$6:$O$994,3,FALSE)</f>
        <v>44</v>
      </c>
      <c r="I380" s="63">
        <f>VLOOKUP($C380,'ROP100'!$B$6:$P$565,5,FALSE)</f>
        <v>0</v>
      </c>
      <c r="J380" s="63">
        <f t="shared" si="77"/>
        <v>1798</v>
      </c>
      <c r="K380" s="63">
        <f>VLOOKUP($C380,ROP200F!$C$6:$O$994,4,FALSE)</f>
        <v>83</v>
      </c>
      <c r="L380" s="63">
        <f>VLOOKUP($C380,'ROP100'!$B$6:$P$565,6,FALSE)</f>
        <v>0</v>
      </c>
      <c r="M380" s="63">
        <f t="shared" si="78"/>
        <v>1715</v>
      </c>
      <c r="N380" s="63">
        <f>VLOOKUP($C380,ROP200F!$C$6:$O$994,5,FALSE)</f>
        <v>47</v>
      </c>
      <c r="O380" s="63">
        <f>VLOOKUP($C380,'ROP100'!$B$6:$P$565,7,FALSE)</f>
        <v>0</v>
      </c>
      <c r="P380" s="63">
        <f t="shared" si="79"/>
        <v>1668</v>
      </c>
      <c r="Q380" s="63">
        <f>VLOOKUP($C380,ROP200F!$C$6:$O$994,6,FALSE)</f>
        <v>3</v>
      </c>
      <c r="R380" s="63">
        <f>VLOOKUP($C380,'ROP100'!$B$6:$P$565,8,FALSE)</f>
        <v>0</v>
      </c>
      <c r="S380" s="63">
        <f t="shared" si="80"/>
        <v>1665</v>
      </c>
      <c r="T380" s="63">
        <f>VLOOKUP($C380,ROP200F!$C$6:$O$994,7,FALSE)</f>
        <v>102</v>
      </c>
      <c r="U380" s="63">
        <f>VLOOKUP($C380,'ROP100'!$B$6:$P$565,9,FALSE)</f>
        <v>0</v>
      </c>
      <c r="V380" s="63">
        <f t="shared" si="81"/>
        <v>1563</v>
      </c>
      <c r="W380" s="63">
        <f>VLOOKUP($C380,ROP200F!$C$6:$O$994,8,FALSE)</f>
        <v>47</v>
      </c>
      <c r="X380" s="63">
        <f>VLOOKUP($C380,'ROP100'!$B$6:$P$565,10,FALSE)</f>
        <v>0</v>
      </c>
      <c r="Y380" s="63">
        <f t="shared" si="82"/>
        <v>1516</v>
      </c>
      <c r="Z380" s="63">
        <f>VLOOKUP($C380,ROP200F!$C$6:$O$994,9,FALSE)</f>
        <v>148</v>
      </c>
      <c r="AA380" s="63">
        <f>VLOOKUP($C380,'ROP100'!$B$6:$P$565,11,FALSE)</f>
        <v>0</v>
      </c>
      <c r="AB380" s="63">
        <f t="shared" si="83"/>
        <v>1368</v>
      </c>
      <c r="AC380" s="63">
        <f>VLOOKUP($C380,ROP200F!$C$6:$O$994,10,FALSE)</f>
        <v>3</v>
      </c>
      <c r="AD380" s="63">
        <f>VLOOKUP($C380,'ROP100'!$B$6:$P$565,12,FALSE)</f>
        <v>0</v>
      </c>
      <c r="AE380" s="63">
        <f t="shared" si="84"/>
        <v>1365</v>
      </c>
      <c r="AF380" s="63">
        <f>VLOOKUP($C380,ROP200F!$C$6:$O$994,11,FALSE)</f>
        <v>80</v>
      </c>
      <c r="AG380" s="63">
        <f>VLOOKUP($C380,'ROP100'!$B$6:$P$565,13,FALSE)</f>
        <v>0</v>
      </c>
      <c r="AH380" s="63">
        <f t="shared" si="85"/>
        <v>1285</v>
      </c>
      <c r="AI380" s="63">
        <f>VLOOKUP($C380,ROP200F!$C$6:$O$994,12,FALSE)</f>
        <v>47</v>
      </c>
      <c r="AJ380" s="63">
        <f>VLOOKUP($C380,'ROP100'!$B$6:$P$565,14,FALSE)</f>
        <v>0</v>
      </c>
      <c r="AK380" s="63">
        <f t="shared" si="86"/>
        <v>1238</v>
      </c>
      <c r="AL380" s="63">
        <f>VLOOKUP($C380,ROP200F!$C$6:$O$994,13,FALSE)</f>
        <v>40</v>
      </c>
      <c r="AM380" s="63">
        <f>VLOOKUP($C380,'ROP100'!$B$6:$P$565,15,FALSE)</f>
        <v>0</v>
      </c>
      <c r="AN380" s="63">
        <f t="shared" si="87"/>
        <v>1198</v>
      </c>
      <c r="AO380" s="58">
        <f t="shared" si="88"/>
        <v>669</v>
      </c>
      <c r="AP380" s="58">
        <f t="shared" si="89"/>
        <v>1000</v>
      </c>
    </row>
    <row r="381" spans="1:42" hidden="1" x14ac:dyDescent="0.35">
      <c r="A381" s="64">
        <f t="shared" si="90"/>
        <v>373</v>
      </c>
      <c r="B381" s="65" t="s">
        <v>469</v>
      </c>
      <c r="C381" s="65" t="s">
        <v>470</v>
      </c>
      <c r="D381" s="66">
        <f>VLOOKUP($C381,'End Stock 2024'!$B$7:$C$1030,2,FALSE)</f>
        <v>1331</v>
      </c>
      <c r="E381" s="63">
        <f>VLOOKUP($C381,ROP200F!$C$6:$O$994,2,FALSE)</f>
        <v>1248</v>
      </c>
      <c r="F381" s="63">
        <f>VLOOKUP($C381,'ROP100'!$B$6:$P$565,4,FALSE)</f>
        <v>3000</v>
      </c>
      <c r="G381" s="63">
        <f t="shared" si="76"/>
        <v>3083</v>
      </c>
      <c r="H381" s="63">
        <f>VLOOKUP($C381,ROP200F!$C$6:$O$994,3,FALSE)</f>
        <v>918</v>
      </c>
      <c r="I381" s="63">
        <f>VLOOKUP($C381,'ROP100'!$B$6:$P$565,5,FALSE)</f>
        <v>0</v>
      </c>
      <c r="J381" s="63">
        <f t="shared" si="77"/>
        <v>2165</v>
      </c>
      <c r="K381" s="63">
        <f>VLOOKUP($C381,ROP200F!$C$6:$O$994,4,FALSE)</f>
        <v>543</v>
      </c>
      <c r="L381" s="63">
        <f>VLOOKUP($C381,'ROP100'!$B$6:$P$565,6,FALSE)</f>
        <v>0</v>
      </c>
      <c r="M381" s="63">
        <f t="shared" si="78"/>
        <v>1622</v>
      </c>
      <c r="N381" s="63">
        <f>VLOOKUP($C381,ROP200F!$C$6:$O$994,5,FALSE)</f>
        <v>710</v>
      </c>
      <c r="O381" s="63">
        <f>VLOOKUP($C381,'ROP100'!$B$6:$P$565,7,FALSE)</f>
        <v>3000</v>
      </c>
      <c r="P381" s="63">
        <f t="shared" si="79"/>
        <v>3912</v>
      </c>
      <c r="Q381" s="63">
        <f>VLOOKUP($C381,ROP200F!$C$6:$O$994,6,FALSE)</f>
        <v>1248</v>
      </c>
      <c r="R381" s="63">
        <f>VLOOKUP($C381,'ROP100'!$B$6:$P$565,8,FALSE)</f>
        <v>0</v>
      </c>
      <c r="S381" s="63">
        <f t="shared" si="80"/>
        <v>2664</v>
      </c>
      <c r="T381" s="63">
        <f>VLOOKUP($C381,ROP200F!$C$6:$O$994,7,FALSE)</f>
        <v>1294</v>
      </c>
      <c r="U381" s="63">
        <f>VLOOKUP($C381,'ROP100'!$B$6:$P$565,9,FALSE)</f>
        <v>3000</v>
      </c>
      <c r="V381" s="63">
        <f t="shared" si="81"/>
        <v>4370</v>
      </c>
      <c r="W381" s="63">
        <f>VLOOKUP($C381,ROP200F!$C$6:$O$994,8,FALSE)</f>
        <v>918</v>
      </c>
      <c r="X381" s="63">
        <f>VLOOKUP($C381,'ROP100'!$B$6:$P$565,10,FALSE)</f>
        <v>0</v>
      </c>
      <c r="Y381" s="63">
        <f t="shared" si="82"/>
        <v>3452</v>
      </c>
      <c r="Z381" s="63">
        <f>VLOOKUP($C381,ROP200F!$C$6:$O$994,9,FALSE)</f>
        <v>872</v>
      </c>
      <c r="AA381" s="63">
        <f>VLOOKUP($C381,'ROP100'!$B$6:$P$565,11,FALSE)</f>
        <v>1000</v>
      </c>
      <c r="AB381" s="63">
        <f t="shared" si="83"/>
        <v>3580</v>
      </c>
      <c r="AC381" s="63">
        <f>VLOOKUP($C381,ROP200F!$C$6:$O$994,10,FALSE)</f>
        <v>878</v>
      </c>
      <c r="AD381" s="63">
        <f>VLOOKUP($C381,'ROP100'!$B$6:$P$565,12,FALSE)</f>
        <v>0</v>
      </c>
      <c r="AE381" s="63">
        <f t="shared" si="84"/>
        <v>2702</v>
      </c>
      <c r="AF381" s="63">
        <f>VLOOKUP($C381,ROP200F!$C$6:$O$994,11,FALSE)</f>
        <v>583</v>
      </c>
      <c r="AG381" s="63">
        <f>VLOOKUP($C381,'ROP100'!$B$6:$P$565,13,FALSE)</f>
        <v>0</v>
      </c>
      <c r="AH381" s="63">
        <f t="shared" si="85"/>
        <v>2119</v>
      </c>
      <c r="AI381" s="63">
        <f>VLOOKUP($C381,ROP200F!$C$6:$O$994,12,FALSE)</f>
        <v>543</v>
      </c>
      <c r="AJ381" s="63">
        <f>VLOOKUP($C381,'ROP100'!$B$6:$P$565,14,FALSE)</f>
        <v>0</v>
      </c>
      <c r="AK381" s="63">
        <f t="shared" si="86"/>
        <v>1576</v>
      </c>
      <c r="AL381" s="63">
        <f>VLOOKUP($C381,ROP200F!$C$6:$O$994,13,FALSE)</f>
        <v>335</v>
      </c>
      <c r="AM381" s="63">
        <f>VLOOKUP($C381,'ROP100'!$B$6:$P$565,15,FALSE)</f>
        <v>0</v>
      </c>
      <c r="AN381" s="63">
        <f t="shared" si="87"/>
        <v>1241</v>
      </c>
      <c r="AO381" s="58">
        <f t="shared" si="88"/>
        <v>10090</v>
      </c>
      <c r="AP381" s="58">
        <f t="shared" si="89"/>
        <v>10000</v>
      </c>
    </row>
    <row r="382" spans="1:42" hidden="1" x14ac:dyDescent="0.35">
      <c r="A382" s="64">
        <f t="shared" si="90"/>
        <v>374</v>
      </c>
      <c r="B382" s="65" t="s">
        <v>1441</v>
      </c>
      <c r="C382" s="65" t="s">
        <v>1442</v>
      </c>
      <c r="D382" s="66">
        <f>VLOOKUP($C382,'End Stock 2024'!$B$7:$C$1030,2,FALSE)</f>
        <v>500</v>
      </c>
      <c r="E382" s="63">
        <f>VLOOKUP($C382,ROP200F!$C$6:$O$994,2,FALSE)</f>
        <v>0</v>
      </c>
      <c r="F382" s="63">
        <f>VLOOKUP($C382,'ROP100'!$B$6:$P$565,4,FALSE)</f>
        <v>0</v>
      </c>
      <c r="G382" s="63">
        <f t="shared" si="76"/>
        <v>500</v>
      </c>
      <c r="H382" s="63">
        <f>VLOOKUP($C382,ROP200F!$C$6:$O$994,3,FALSE)</f>
        <v>2</v>
      </c>
      <c r="I382" s="63">
        <f>VLOOKUP($C382,'ROP100'!$B$6:$P$565,5,FALSE)</f>
        <v>0</v>
      </c>
      <c r="J382" s="63">
        <f t="shared" si="77"/>
        <v>498</v>
      </c>
      <c r="K382" s="63">
        <f>VLOOKUP($C382,ROP200F!$C$6:$O$994,4,FALSE)</f>
        <v>0</v>
      </c>
      <c r="L382" s="63">
        <f>VLOOKUP($C382,'ROP100'!$B$6:$P$565,6,FALSE)</f>
        <v>0</v>
      </c>
      <c r="M382" s="63">
        <f t="shared" si="78"/>
        <v>498</v>
      </c>
      <c r="N382" s="63">
        <f>VLOOKUP($C382,ROP200F!$C$6:$O$994,5,FALSE)</f>
        <v>0</v>
      </c>
      <c r="O382" s="63">
        <f>VLOOKUP($C382,'ROP100'!$B$6:$P$565,7,FALSE)</f>
        <v>0</v>
      </c>
      <c r="P382" s="63">
        <f t="shared" si="79"/>
        <v>498</v>
      </c>
      <c r="Q382" s="63">
        <f>VLOOKUP($C382,ROP200F!$C$6:$O$994,6,FALSE)</f>
        <v>0</v>
      </c>
      <c r="R382" s="63">
        <f>VLOOKUP($C382,'ROP100'!$B$6:$P$565,8,FALSE)</f>
        <v>0</v>
      </c>
      <c r="S382" s="63">
        <f t="shared" si="80"/>
        <v>498</v>
      </c>
      <c r="T382" s="63">
        <f>VLOOKUP($C382,ROP200F!$C$6:$O$994,7,FALSE)</f>
        <v>0</v>
      </c>
      <c r="U382" s="63">
        <f>VLOOKUP($C382,'ROP100'!$B$6:$P$565,9,FALSE)</f>
        <v>0</v>
      </c>
      <c r="V382" s="63">
        <f t="shared" si="81"/>
        <v>498</v>
      </c>
      <c r="W382" s="63">
        <f>VLOOKUP($C382,ROP200F!$C$6:$O$994,8,FALSE)</f>
        <v>0</v>
      </c>
      <c r="X382" s="63">
        <f>VLOOKUP($C382,'ROP100'!$B$6:$P$565,10,FALSE)</f>
        <v>0</v>
      </c>
      <c r="Y382" s="63">
        <f t="shared" si="82"/>
        <v>498</v>
      </c>
      <c r="Z382" s="63">
        <f>VLOOKUP($C382,ROP200F!$C$6:$O$994,9,FALSE)</f>
        <v>4</v>
      </c>
      <c r="AA382" s="63">
        <f>VLOOKUP($C382,'ROP100'!$B$6:$P$565,11,FALSE)</f>
        <v>0</v>
      </c>
      <c r="AB382" s="63">
        <f t="shared" si="83"/>
        <v>494</v>
      </c>
      <c r="AC382" s="63">
        <f>VLOOKUP($C382,ROP200F!$C$6:$O$994,10,FALSE)</f>
        <v>0</v>
      </c>
      <c r="AD382" s="63">
        <f>VLOOKUP($C382,'ROP100'!$B$6:$P$565,12,FALSE)</f>
        <v>0</v>
      </c>
      <c r="AE382" s="63">
        <f t="shared" si="84"/>
        <v>494</v>
      </c>
      <c r="AF382" s="63">
        <f>VLOOKUP($C382,ROP200F!$C$6:$O$994,11,FALSE)</f>
        <v>0</v>
      </c>
      <c r="AG382" s="63">
        <f>VLOOKUP($C382,'ROP100'!$B$6:$P$565,13,FALSE)</f>
        <v>0</v>
      </c>
      <c r="AH382" s="63">
        <f t="shared" si="85"/>
        <v>494</v>
      </c>
      <c r="AI382" s="63">
        <f>VLOOKUP($C382,ROP200F!$C$6:$O$994,12,FALSE)</f>
        <v>4</v>
      </c>
      <c r="AJ382" s="63">
        <f>VLOOKUP($C382,'ROP100'!$B$6:$P$565,14,FALSE)</f>
        <v>0</v>
      </c>
      <c r="AK382" s="63">
        <f t="shared" si="86"/>
        <v>490</v>
      </c>
      <c r="AL382" s="63">
        <f>VLOOKUP($C382,ROP200F!$C$6:$O$994,13,FALSE)</f>
        <v>0</v>
      </c>
      <c r="AM382" s="63">
        <f>VLOOKUP($C382,'ROP100'!$B$6:$P$565,15,FALSE)</f>
        <v>0</v>
      </c>
      <c r="AN382" s="63">
        <f t="shared" si="87"/>
        <v>490</v>
      </c>
      <c r="AO382" s="58">
        <f t="shared" si="88"/>
        <v>10</v>
      </c>
      <c r="AP382" s="58">
        <f t="shared" si="89"/>
        <v>0</v>
      </c>
    </row>
    <row r="383" spans="1:42" hidden="1" x14ac:dyDescent="0.35">
      <c r="A383" s="64">
        <f t="shared" si="90"/>
        <v>375</v>
      </c>
      <c r="B383" s="65" t="s">
        <v>1441</v>
      </c>
      <c r="C383" s="65" t="s">
        <v>1443</v>
      </c>
      <c r="D383" s="66">
        <f>VLOOKUP($C383,'End Stock 2024'!$B$7:$C$1030,2,FALSE)</f>
        <v>500</v>
      </c>
      <c r="E383" s="63">
        <f>VLOOKUP($C383,ROP200F!$C$6:$O$994,2,FALSE)</f>
        <v>0</v>
      </c>
      <c r="F383" s="63">
        <f>VLOOKUP($C383,'ROP100'!$B$6:$P$565,4,FALSE)</f>
        <v>0</v>
      </c>
      <c r="G383" s="63">
        <f t="shared" si="76"/>
        <v>500</v>
      </c>
      <c r="H383" s="63">
        <f>VLOOKUP($C383,ROP200F!$C$6:$O$994,3,FALSE)</f>
        <v>2</v>
      </c>
      <c r="I383" s="63">
        <f>VLOOKUP($C383,'ROP100'!$B$6:$P$565,5,FALSE)</f>
        <v>2</v>
      </c>
      <c r="J383" s="63">
        <f t="shared" si="77"/>
        <v>500</v>
      </c>
      <c r="K383" s="63">
        <f>VLOOKUP($C383,ROP200F!$C$6:$O$994,4,FALSE)</f>
        <v>0</v>
      </c>
      <c r="L383" s="63">
        <f>VLOOKUP($C383,'ROP100'!$B$6:$P$565,6,FALSE)</f>
        <v>0</v>
      </c>
      <c r="M383" s="63">
        <f t="shared" si="78"/>
        <v>500</v>
      </c>
      <c r="N383" s="63">
        <f>VLOOKUP($C383,ROP200F!$C$6:$O$994,5,FALSE)</f>
        <v>0</v>
      </c>
      <c r="O383" s="63">
        <f>VLOOKUP($C383,'ROP100'!$B$6:$P$565,7,FALSE)</f>
        <v>0</v>
      </c>
      <c r="P383" s="63">
        <f t="shared" si="79"/>
        <v>500</v>
      </c>
      <c r="Q383" s="63">
        <f>VLOOKUP($C383,ROP200F!$C$6:$O$994,6,FALSE)</f>
        <v>0</v>
      </c>
      <c r="R383" s="63">
        <f>VLOOKUP($C383,'ROP100'!$B$6:$P$565,8,FALSE)</f>
        <v>0</v>
      </c>
      <c r="S383" s="63">
        <f t="shared" si="80"/>
        <v>500</v>
      </c>
      <c r="T383" s="63">
        <f>VLOOKUP($C383,ROP200F!$C$6:$O$994,7,FALSE)</f>
        <v>0</v>
      </c>
      <c r="U383" s="63">
        <f>VLOOKUP($C383,'ROP100'!$B$6:$P$565,9,FALSE)</f>
        <v>0</v>
      </c>
      <c r="V383" s="63">
        <f t="shared" si="81"/>
        <v>500</v>
      </c>
      <c r="W383" s="63">
        <f>VLOOKUP($C383,ROP200F!$C$6:$O$994,8,FALSE)</f>
        <v>0</v>
      </c>
      <c r="X383" s="63">
        <f>VLOOKUP($C383,'ROP100'!$B$6:$P$565,10,FALSE)</f>
        <v>0</v>
      </c>
      <c r="Y383" s="63">
        <f t="shared" si="82"/>
        <v>500</v>
      </c>
      <c r="Z383" s="63">
        <f>VLOOKUP($C383,ROP200F!$C$6:$O$994,9,FALSE)</f>
        <v>4</v>
      </c>
      <c r="AA383" s="63">
        <f>VLOOKUP($C383,'ROP100'!$B$6:$P$565,11,FALSE)</f>
        <v>4</v>
      </c>
      <c r="AB383" s="63">
        <f t="shared" si="83"/>
        <v>500</v>
      </c>
      <c r="AC383" s="63">
        <f>VLOOKUP($C383,ROP200F!$C$6:$O$994,10,FALSE)</f>
        <v>0</v>
      </c>
      <c r="AD383" s="63">
        <f>VLOOKUP($C383,'ROP100'!$B$6:$P$565,12,FALSE)</f>
        <v>0</v>
      </c>
      <c r="AE383" s="63">
        <f t="shared" si="84"/>
        <v>500</v>
      </c>
      <c r="AF383" s="63">
        <f>VLOOKUP($C383,ROP200F!$C$6:$O$994,11,FALSE)</f>
        <v>0</v>
      </c>
      <c r="AG383" s="63">
        <f>VLOOKUP($C383,'ROP100'!$B$6:$P$565,13,FALSE)</f>
        <v>0</v>
      </c>
      <c r="AH383" s="63">
        <f t="shared" si="85"/>
        <v>500</v>
      </c>
      <c r="AI383" s="63">
        <f>VLOOKUP($C383,ROP200F!$C$6:$O$994,12,FALSE)</f>
        <v>4</v>
      </c>
      <c r="AJ383" s="63">
        <f>VLOOKUP($C383,'ROP100'!$B$6:$P$565,14,FALSE)</f>
        <v>4</v>
      </c>
      <c r="AK383" s="63">
        <f t="shared" si="86"/>
        <v>500</v>
      </c>
      <c r="AL383" s="63">
        <f>VLOOKUP($C383,ROP200F!$C$6:$O$994,13,FALSE)</f>
        <v>0</v>
      </c>
      <c r="AM383" s="63">
        <f>VLOOKUP($C383,'ROP100'!$B$6:$P$565,15,FALSE)</f>
        <v>0</v>
      </c>
      <c r="AN383" s="63">
        <f t="shared" si="87"/>
        <v>500</v>
      </c>
      <c r="AO383" s="58">
        <f t="shared" si="88"/>
        <v>10</v>
      </c>
      <c r="AP383" s="58">
        <f t="shared" si="89"/>
        <v>10</v>
      </c>
    </row>
    <row r="384" spans="1:42" hidden="1" x14ac:dyDescent="0.35">
      <c r="A384" s="64">
        <f t="shared" si="90"/>
        <v>376</v>
      </c>
      <c r="B384" s="65" t="s">
        <v>471</v>
      </c>
      <c r="C384" s="65" t="s">
        <v>472</v>
      </c>
      <c r="D384" s="66">
        <f>VLOOKUP($C384,'End Stock 2024'!$B$7:$C$1030,2,FALSE)</f>
        <v>1977</v>
      </c>
      <c r="E384" s="63">
        <f>VLOOKUP($C384,ROP200F!$C$6:$O$994,2,FALSE)</f>
        <v>2724</v>
      </c>
      <c r="F384" s="63">
        <f>VLOOKUP($C384,'ROP100'!$B$6:$P$565,4,FALSE)</f>
        <v>4320</v>
      </c>
      <c r="G384" s="63">
        <f t="shared" si="76"/>
        <v>3573</v>
      </c>
      <c r="H384" s="63">
        <f>VLOOKUP($C384,ROP200F!$C$6:$O$994,3,FALSE)</f>
        <v>3027</v>
      </c>
      <c r="I384" s="63">
        <f>VLOOKUP($C384,'ROP100'!$B$6:$P$565,5,FALSE)</f>
        <v>4320</v>
      </c>
      <c r="J384" s="63">
        <f t="shared" si="77"/>
        <v>4866</v>
      </c>
      <c r="K384" s="63">
        <f>VLOOKUP($C384,ROP200F!$C$6:$O$994,4,FALSE)</f>
        <v>3027</v>
      </c>
      <c r="L384" s="63">
        <f>VLOOKUP($C384,'ROP100'!$B$6:$P$565,6,FALSE)</f>
        <v>0</v>
      </c>
      <c r="M384" s="63">
        <f t="shared" si="78"/>
        <v>1839</v>
      </c>
      <c r="N384" s="63">
        <f>VLOOKUP($C384,ROP200F!$C$6:$O$994,5,FALSE)</f>
        <v>2119</v>
      </c>
      <c r="O384" s="63">
        <f>VLOOKUP($C384,'ROP100'!$B$6:$P$565,7,FALSE)</f>
        <v>2160</v>
      </c>
      <c r="P384" s="63">
        <f t="shared" si="79"/>
        <v>1880</v>
      </c>
      <c r="Q384" s="63">
        <f>VLOOKUP($C384,ROP200F!$C$6:$O$994,6,FALSE)</f>
        <v>2421</v>
      </c>
      <c r="R384" s="63">
        <f>VLOOKUP($C384,'ROP100'!$B$6:$P$565,8,FALSE)</f>
        <v>4320</v>
      </c>
      <c r="S384" s="63">
        <f t="shared" si="80"/>
        <v>3779</v>
      </c>
      <c r="T384" s="63">
        <f>VLOOKUP($C384,ROP200F!$C$6:$O$994,7,FALSE)</f>
        <v>2573</v>
      </c>
      <c r="U384" s="63">
        <f>VLOOKUP($C384,'ROP100'!$B$6:$P$565,9,FALSE)</f>
        <v>2160</v>
      </c>
      <c r="V384" s="63">
        <f t="shared" si="81"/>
        <v>3366</v>
      </c>
      <c r="W384" s="63">
        <f>VLOOKUP($C384,ROP200F!$C$6:$O$994,8,FALSE)</f>
        <v>1665</v>
      </c>
      <c r="X384" s="63">
        <f>VLOOKUP($C384,'ROP100'!$B$6:$P$565,10,FALSE)</f>
        <v>0</v>
      </c>
      <c r="Y384" s="63">
        <f t="shared" si="82"/>
        <v>1701</v>
      </c>
      <c r="Z384" s="63">
        <f>VLOOKUP($C384,ROP200F!$C$6:$O$994,9,FALSE)</f>
        <v>3027</v>
      </c>
      <c r="AA384" s="63">
        <f>VLOOKUP($C384,'ROP100'!$B$6:$P$565,11,FALSE)</f>
        <v>4320</v>
      </c>
      <c r="AB384" s="63">
        <f t="shared" si="83"/>
        <v>2994</v>
      </c>
      <c r="AC384" s="63">
        <f>VLOOKUP($C384,ROP200F!$C$6:$O$994,10,FALSE)</f>
        <v>1513</v>
      </c>
      <c r="AD384" s="63">
        <f>VLOOKUP($C384,'ROP100'!$B$6:$P$565,12,FALSE)</f>
        <v>2160</v>
      </c>
      <c r="AE384" s="63">
        <f t="shared" si="84"/>
        <v>3641</v>
      </c>
      <c r="AF384" s="63">
        <f>VLOOKUP($C384,ROP200F!$C$6:$O$994,11,FALSE)</f>
        <v>1665</v>
      </c>
      <c r="AG384" s="63">
        <f>VLOOKUP($C384,'ROP100'!$B$6:$P$565,13,FALSE)</f>
        <v>2160</v>
      </c>
      <c r="AH384" s="63">
        <f t="shared" si="85"/>
        <v>4136</v>
      </c>
      <c r="AI384" s="63">
        <f>VLOOKUP($C384,ROP200F!$C$6:$O$994,12,FALSE)</f>
        <v>1362</v>
      </c>
      <c r="AJ384" s="63">
        <f>VLOOKUP($C384,'ROP100'!$B$6:$P$565,14,FALSE)</f>
        <v>0</v>
      </c>
      <c r="AK384" s="63">
        <f t="shared" si="86"/>
        <v>2774</v>
      </c>
      <c r="AL384" s="63">
        <f>VLOOKUP($C384,ROP200F!$C$6:$O$994,13,FALSE)</f>
        <v>1816</v>
      </c>
      <c r="AM384" s="63">
        <f>VLOOKUP($C384,'ROP100'!$B$6:$P$565,15,FALSE)</f>
        <v>2160</v>
      </c>
      <c r="AN384" s="63">
        <f t="shared" si="87"/>
        <v>3118</v>
      </c>
      <c r="AO384" s="58">
        <f t="shared" si="88"/>
        <v>26939</v>
      </c>
      <c r="AP384" s="58">
        <f t="shared" si="89"/>
        <v>28080</v>
      </c>
    </row>
    <row r="385" spans="1:42" hidden="1" x14ac:dyDescent="0.35">
      <c r="A385" s="64">
        <f t="shared" si="90"/>
        <v>377</v>
      </c>
      <c r="B385" s="65" t="s">
        <v>473</v>
      </c>
      <c r="C385" s="65" t="s">
        <v>474</v>
      </c>
      <c r="D385" s="66">
        <f>VLOOKUP($C385,'End Stock 2024'!$B$7:$C$1030,2,FALSE)</f>
        <v>50</v>
      </c>
      <c r="E385" s="63">
        <f>VLOOKUP($C385,ROP200F!$C$6:$O$994,2,FALSE)</f>
        <v>19</v>
      </c>
      <c r="F385" s="63">
        <f>VLOOKUP($C385,'ROP100'!$B$6:$P$565,4,FALSE)</f>
        <v>100</v>
      </c>
      <c r="G385" s="63">
        <f t="shared" si="76"/>
        <v>131</v>
      </c>
      <c r="H385" s="63">
        <f>VLOOKUP($C385,ROP200F!$C$6:$O$994,3,FALSE)</f>
        <v>17</v>
      </c>
      <c r="I385" s="63">
        <f>VLOOKUP($C385,'ROP100'!$B$6:$P$565,5,FALSE)</f>
        <v>0</v>
      </c>
      <c r="J385" s="63">
        <f t="shared" si="77"/>
        <v>114</v>
      </c>
      <c r="K385" s="63">
        <f>VLOOKUP($C385,ROP200F!$C$6:$O$994,4,FALSE)</f>
        <v>19</v>
      </c>
      <c r="L385" s="63">
        <f>VLOOKUP($C385,'ROP100'!$B$6:$P$565,6,FALSE)</f>
        <v>0</v>
      </c>
      <c r="M385" s="63">
        <f t="shared" si="78"/>
        <v>95</v>
      </c>
      <c r="N385" s="63">
        <f>VLOOKUP($C385,ROP200F!$C$6:$O$994,5,FALSE)</f>
        <v>24</v>
      </c>
      <c r="O385" s="63">
        <f>VLOOKUP($C385,'ROP100'!$B$6:$P$565,7,FALSE)</f>
        <v>0</v>
      </c>
      <c r="P385" s="63">
        <f t="shared" si="79"/>
        <v>71</v>
      </c>
      <c r="Q385" s="63">
        <f>VLOOKUP($C385,ROP200F!$C$6:$O$994,6,FALSE)</f>
        <v>26</v>
      </c>
      <c r="R385" s="63">
        <f>VLOOKUP($C385,'ROP100'!$B$6:$P$565,8,FALSE)</f>
        <v>0</v>
      </c>
      <c r="S385" s="63">
        <f t="shared" si="80"/>
        <v>45</v>
      </c>
      <c r="T385" s="63">
        <f>VLOOKUP($C385,ROP200F!$C$6:$O$994,7,FALSE)</f>
        <v>16</v>
      </c>
      <c r="U385" s="63">
        <f>VLOOKUP($C385,'ROP100'!$B$6:$P$565,9,FALSE)</f>
        <v>100</v>
      </c>
      <c r="V385" s="63">
        <f t="shared" si="81"/>
        <v>129</v>
      </c>
      <c r="W385" s="63">
        <f>VLOOKUP($C385,ROP200F!$C$6:$O$994,8,FALSE)</f>
        <v>21</v>
      </c>
      <c r="X385" s="63">
        <f>VLOOKUP($C385,'ROP100'!$B$6:$P$565,10,FALSE)</f>
        <v>0</v>
      </c>
      <c r="Y385" s="63">
        <f t="shared" si="82"/>
        <v>108</v>
      </c>
      <c r="Z385" s="63">
        <f>VLOOKUP($C385,ROP200F!$C$6:$O$994,9,FALSE)</f>
        <v>16</v>
      </c>
      <c r="AA385" s="63">
        <f>VLOOKUP($C385,'ROP100'!$B$6:$P$565,11,FALSE)</f>
        <v>0</v>
      </c>
      <c r="AB385" s="63">
        <f t="shared" si="83"/>
        <v>92</v>
      </c>
      <c r="AC385" s="63">
        <f>VLOOKUP($C385,ROP200F!$C$6:$O$994,10,FALSE)</f>
        <v>19</v>
      </c>
      <c r="AD385" s="63">
        <f>VLOOKUP($C385,'ROP100'!$B$6:$P$565,12,FALSE)</f>
        <v>0</v>
      </c>
      <c r="AE385" s="63">
        <f t="shared" si="84"/>
        <v>73</v>
      </c>
      <c r="AF385" s="63">
        <f>VLOOKUP($C385,ROP200F!$C$6:$O$994,11,FALSE)</f>
        <v>29</v>
      </c>
      <c r="AG385" s="63">
        <f>VLOOKUP($C385,'ROP100'!$B$6:$P$565,13,FALSE)</f>
        <v>100</v>
      </c>
      <c r="AH385" s="63">
        <f t="shared" si="85"/>
        <v>144</v>
      </c>
      <c r="AI385" s="63">
        <f>VLOOKUP($C385,ROP200F!$C$6:$O$994,12,FALSE)</f>
        <v>29</v>
      </c>
      <c r="AJ385" s="63">
        <f>VLOOKUP($C385,'ROP100'!$B$6:$P$565,14,FALSE)</f>
        <v>0</v>
      </c>
      <c r="AK385" s="63">
        <f t="shared" si="86"/>
        <v>115</v>
      </c>
      <c r="AL385" s="63">
        <f>VLOOKUP($C385,ROP200F!$C$6:$O$994,13,FALSE)</f>
        <v>18</v>
      </c>
      <c r="AM385" s="63">
        <f>VLOOKUP($C385,'ROP100'!$B$6:$P$565,15,FALSE)</f>
        <v>0</v>
      </c>
      <c r="AN385" s="63">
        <f t="shared" si="87"/>
        <v>97</v>
      </c>
      <c r="AO385" s="58">
        <f t="shared" si="88"/>
        <v>253</v>
      </c>
      <c r="AP385" s="58">
        <f t="shared" si="89"/>
        <v>300</v>
      </c>
    </row>
    <row r="386" spans="1:42" hidden="1" x14ac:dyDescent="0.35">
      <c r="A386" s="64">
        <f t="shared" si="90"/>
        <v>378</v>
      </c>
      <c r="B386" s="65" t="s">
        <v>475</v>
      </c>
      <c r="C386" s="65" t="s">
        <v>476</v>
      </c>
      <c r="D386" s="66">
        <f>VLOOKUP($C386,'End Stock 2024'!$B$7:$C$1030,2,FALSE)</f>
        <v>808</v>
      </c>
      <c r="E386" s="63">
        <f>VLOOKUP($C386,ROP200F!$C$6:$O$994,2,FALSE)</f>
        <v>435</v>
      </c>
      <c r="F386" s="63">
        <f>VLOOKUP($C386,'ROP100'!$B$6:$P$565,4,FALSE)</f>
        <v>1000</v>
      </c>
      <c r="G386" s="63">
        <f t="shared" si="76"/>
        <v>1373</v>
      </c>
      <c r="H386" s="63">
        <f>VLOOKUP($C386,ROP200F!$C$6:$O$994,3,FALSE)</f>
        <v>412</v>
      </c>
      <c r="I386" s="63">
        <f>VLOOKUP($C386,'ROP100'!$B$6:$P$565,5,FALSE)</f>
        <v>0</v>
      </c>
      <c r="J386" s="63">
        <f t="shared" si="77"/>
        <v>961</v>
      </c>
      <c r="K386" s="63">
        <f>VLOOKUP($C386,ROP200F!$C$6:$O$994,4,FALSE)</f>
        <v>414</v>
      </c>
      <c r="L386" s="63">
        <f>VLOOKUP($C386,'ROP100'!$B$6:$P$565,6,FALSE)</f>
        <v>1000</v>
      </c>
      <c r="M386" s="63">
        <f t="shared" si="78"/>
        <v>1547</v>
      </c>
      <c r="N386" s="63">
        <f>VLOOKUP($C386,ROP200F!$C$6:$O$994,5,FALSE)</f>
        <v>502</v>
      </c>
      <c r="O386" s="63">
        <f>VLOOKUP($C386,'ROP100'!$B$6:$P$565,7,FALSE)</f>
        <v>0</v>
      </c>
      <c r="P386" s="63">
        <f t="shared" si="79"/>
        <v>1045</v>
      </c>
      <c r="Q386" s="63">
        <f>VLOOKUP($C386,ROP200F!$C$6:$O$994,6,FALSE)</f>
        <v>791</v>
      </c>
      <c r="R386" s="63">
        <f>VLOOKUP($C386,'ROP100'!$B$6:$P$565,8,FALSE)</f>
        <v>2000</v>
      </c>
      <c r="S386" s="63">
        <f t="shared" si="80"/>
        <v>2254</v>
      </c>
      <c r="T386" s="63">
        <f>VLOOKUP($C386,ROP200F!$C$6:$O$994,7,FALSE)</f>
        <v>701</v>
      </c>
      <c r="U386" s="63">
        <f>VLOOKUP($C386,'ROP100'!$B$6:$P$565,9,FALSE)</f>
        <v>0</v>
      </c>
      <c r="V386" s="63">
        <f t="shared" si="81"/>
        <v>1553</v>
      </c>
      <c r="W386" s="63">
        <f>VLOOKUP($C386,ROP200F!$C$6:$O$994,8,FALSE)</f>
        <v>441</v>
      </c>
      <c r="X386" s="63">
        <f>VLOOKUP($C386,'ROP100'!$B$6:$P$565,10,FALSE)</f>
        <v>1000</v>
      </c>
      <c r="Y386" s="63">
        <f t="shared" si="82"/>
        <v>2112</v>
      </c>
      <c r="Z386" s="63">
        <f>VLOOKUP($C386,ROP200F!$C$6:$O$994,9,FALSE)</f>
        <v>488</v>
      </c>
      <c r="AA386" s="63">
        <f>VLOOKUP($C386,'ROP100'!$B$6:$P$565,11,FALSE)</f>
        <v>0</v>
      </c>
      <c r="AB386" s="63">
        <f t="shared" si="83"/>
        <v>1624</v>
      </c>
      <c r="AC386" s="63">
        <f>VLOOKUP($C386,ROP200F!$C$6:$O$994,10,FALSE)</f>
        <v>415</v>
      </c>
      <c r="AD386" s="63">
        <f>VLOOKUP($C386,'ROP100'!$B$6:$P$565,12,FALSE)</f>
        <v>1000</v>
      </c>
      <c r="AE386" s="63">
        <f t="shared" si="84"/>
        <v>2209</v>
      </c>
      <c r="AF386" s="63">
        <f>VLOOKUP($C386,ROP200F!$C$6:$O$994,11,FALSE)</f>
        <v>713</v>
      </c>
      <c r="AG386" s="63">
        <f>VLOOKUP($C386,'ROP100'!$B$6:$P$565,13,FALSE)</f>
        <v>0</v>
      </c>
      <c r="AH386" s="63">
        <f t="shared" si="85"/>
        <v>1496</v>
      </c>
      <c r="AI386" s="63">
        <f>VLOOKUP($C386,ROP200F!$C$6:$O$994,12,FALSE)</f>
        <v>342</v>
      </c>
      <c r="AJ386" s="63">
        <f>VLOOKUP($C386,'ROP100'!$B$6:$P$565,14,FALSE)</f>
        <v>1000</v>
      </c>
      <c r="AK386" s="63">
        <f t="shared" si="86"/>
        <v>2154</v>
      </c>
      <c r="AL386" s="63">
        <f>VLOOKUP($C386,ROP200F!$C$6:$O$994,13,FALSE)</f>
        <v>423</v>
      </c>
      <c r="AM386" s="63">
        <f>VLOOKUP($C386,'ROP100'!$B$6:$P$565,15,FALSE)</f>
        <v>0</v>
      </c>
      <c r="AN386" s="63">
        <f t="shared" si="87"/>
        <v>1731</v>
      </c>
      <c r="AO386" s="58">
        <f t="shared" si="88"/>
        <v>6077</v>
      </c>
      <c r="AP386" s="58">
        <f t="shared" si="89"/>
        <v>7000</v>
      </c>
    </row>
    <row r="387" spans="1:42" hidden="1" x14ac:dyDescent="0.35">
      <c r="A387" s="64">
        <f t="shared" si="90"/>
        <v>379</v>
      </c>
      <c r="B387" s="65" t="s">
        <v>477</v>
      </c>
      <c r="C387" s="65" t="s">
        <v>478</v>
      </c>
      <c r="D387" s="66">
        <f>VLOOKUP($C387,'End Stock 2024'!$B$7:$C$1030,2,FALSE)</f>
        <v>7679</v>
      </c>
      <c r="E387" s="63">
        <f>VLOOKUP($C387,ROP200F!$C$6:$O$994,2,FALSE)</f>
        <v>1721</v>
      </c>
      <c r="F387" s="63">
        <f>VLOOKUP($C387,'ROP100'!$B$6:$P$565,4,FALSE)</f>
        <v>6994</v>
      </c>
      <c r="G387" s="63">
        <f t="shared" si="76"/>
        <v>12952</v>
      </c>
      <c r="H387" s="63">
        <f>VLOOKUP($C387,ROP200F!$C$6:$O$994,3,FALSE)</f>
        <v>1881</v>
      </c>
      <c r="I387" s="63">
        <f>VLOOKUP($C387,'ROP100'!$B$6:$P$565,5,FALSE)</f>
        <v>0</v>
      </c>
      <c r="J387" s="63">
        <f t="shared" si="77"/>
        <v>11071</v>
      </c>
      <c r="K387" s="63">
        <f>VLOOKUP($C387,ROP200F!$C$6:$O$994,4,FALSE)</f>
        <v>1681</v>
      </c>
      <c r="L387" s="63">
        <f>VLOOKUP($C387,'ROP100'!$B$6:$P$565,6,FALSE)</f>
        <v>0</v>
      </c>
      <c r="M387" s="63">
        <f t="shared" si="78"/>
        <v>9390</v>
      </c>
      <c r="N387" s="63">
        <f>VLOOKUP($C387,ROP200F!$C$6:$O$994,5,FALSE)</f>
        <v>2381</v>
      </c>
      <c r="O387" s="63">
        <f>VLOOKUP($C387,'ROP100'!$B$6:$P$565,7,FALSE)</f>
        <v>6994</v>
      </c>
      <c r="P387" s="63">
        <f t="shared" si="79"/>
        <v>14003</v>
      </c>
      <c r="Q387" s="63">
        <f>VLOOKUP($C387,ROP200F!$C$6:$O$994,6,FALSE)</f>
        <v>3271</v>
      </c>
      <c r="R387" s="63">
        <f>VLOOKUP($C387,'ROP100'!$B$6:$P$565,8,FALSE)</f>
        <v>0</v>
      </c>
      <c r="S387" s="63">
        <f t="shared" si="80"/>
        <v>10732</v>
      </c>
      <c r="T387" s="63">
        <f>VLOOKUP($C387,ROP200F!$C$6:$O$994,7,FALSE)</f>
        <v>3061</v>
      </c>
      <c r="U387" s="63">
        <f>VLOOKUP($C387,'ROP100'!$B$6:$P$565,9,FALSE)</f>
        <v>0</v>
      </c>
      <c r="V387" s="63">
        <f t="shared" si="81"/>
        <v>7671</v>
      </c>
      <c r="W387" s="63">
        <f>VLOOKUP($C387,ROP200F!$C$6:$O$994,8,FALSE)</f>
        <v>1861</v>
      </c>
      <c r="X387" s="63">
        <f>VLOOKUP($C387,'ROP100'!$B$6:$P$565,10,FALSE)</f>
        <v>6994</v>
      </c>
      <c r="Y387" s="63">
        <f t="shared" si="82"/>
        <v>12804</v>
      </c>
      <c r="Z387" s="63">
        <f>VLOOKUP($C387,ROP200F!$C$6:$O$994,9,FALSE)</f>
        <v>2382</v>
      </c>
      <c r="AA387" s="63">
        <f>VLOOKUP($C387,'ROP100'!$B$6:$P$565,11,FALSE)</f>
        <v>0</v>
      </c>
      <c r="AB387" s="63">
        <f t="shared" si="83"/>
        <v>10422</v>
      </c>
      <c r="AC387" s="63">
        <f>VLOOKUP($C387,ROP200F!$C$6:$O$994,10,FALSE)</f>
        <v>1901</v>
      </c>
      <c r="AD387" s="63">
        <f>VLOOKUP($C387,'ROP100'!$B$6:$P$565,12,FALSE)</f>
        <v>0</v>
      </c>
      <c r="AE387" s="63">
        <f t="shared" si="84"/>
        <v>8521</v>
      </c>
      <c r="AF387" s="63">
        <f>VLOOKUP($C387,ROP200F!$C$6:$O$994,11,FALSE)</f>
        <v>3021</v>
      </c>
      <c r="AG387" s="63">
        <f>VLOOKUP($C387,'ROP100'!$B$6:$P$565,13,FALSE)</f>
        <v>6994</v>
      </c>
      <c r="AH387" s="63">
        <f t="shared" si="85"/>
        <v>12494</v>
      </c>
      <c r="AI387" s="63">
        <f>VLOOKUP($C387,ROP200F!$C$6:$O$994,12,FALSE)</f>
        <v>1421</v>
      </c>
      <c r="AJ387" s="63">
        <f>VLOOKUP($C387,'ROP100'!$B$6:$P$565,14,FALSE)</f>
        <v>0</v>
      </c>
      <c r="AK387" s="63">
        <f t="shared" si="86"/>
        <v>11073</v>
      </c>
      <c r="AL387" s="63">
        <f>VLOOKUP($C387,ROP200F!$C$6:$O$994,13,FALSE)</f>
        <v>1951</v>
      </c>
      <c r="AM387" s="63">
        <f>VLOOKUP($C387,'ROP100'!$B$6:$P$565,15,FALSE)</f>
        <v>6994</v>
      </c>
      <c r="AN387" s="63">
        <f t="shared" si="87"/>
        <v>16116</v>
      </c>
      <c r="AO387" s="58">
        <f t="shared" si="88"/>
        <v>26533</v>
      </c>
      <c r="AP387" s="58">
        <f t="shared" si="89"/>
        <v>34970</v>
      </c>
    </row>
    <row r="388" spans="1:42" hidden="1" x14ac:dyDescent="0.35">
      <c r="A388" s="64">
        <f t="shared" si="90"/>
        <v>380</v>
      </c>
      <c r="B388" s="65" t="s">
        <v>479</v>
      </c>
      <c r="C388" s="65" t="s">
        <v>480</v>
      </c>
      <c r="D388" s="66">
        <f>VLOOKUP($C388,'End Stock 2024'!$B$7:$C$1030,2,FALSE)</f>
        <v>23</v>
      </c>
      <c r="E388" s="63">
        <f>VLOOKUP($C388,ROP200F!$C$6:$O$994,2,FALSE)</f>
        <v>178</v>
      </c>
      <c r="F388" s="63">
        <f>VLOOKUP($C388,'ROP100'!$B$6:$P$565,4,FALSE)</f>
        <v>200</v>
      </c>
      <c r="G388" s="63">
        <f t="shared" si="76"/>
        <v>45</v>
      </c>
      <c r="H388" s="63">
        <f>VLOOKUP($C388,ROP200F!$C$6:$O$994,3,FALSE)</f>
        <v>178</v>
      </c>
      <c r="I388" s="63">
        <f>VLOOKUP($C388,'ROP100'!$B$6:$P$565,5,FALSE)</f>
        <v>200</v>
      </c>
      <c r="J388" s="63">
        <f t="shared" si="77"/>
        <v>67</v>
      </c>
      <c r="K388" s="63">
        <f>VLOOKUP($C388,ROP200F!$C$6:$O$994,4,FALSE)</f>
        <v>182</v>
      </c>
      <c r="L388" s="63">
        <f>VLOOKUP($C388,'ROP100'!$B$6:$P$565,6,FALSE)</f>
        <v>200</v>
      </c>
      <c r="M388" s="63">
        <f t="shared" si="78"/>
        <v>85</v>
      </c>
      <c r="N388" s="63">
        <f>VLOOKUP($C388,ROP200F!$C$6:$O$994,5,FALSE)</f>
        <v>186</v>
      </c>
      <c r="O388" s="63">
        <f>VLOOKUP($C388,'ROP100'!$B$6:$P$565,7,FALSE)</f>
        <v>200</v>
      </c>
      <c r="P388" s="63">
        <f t="shared" si="79"/>
        <v>99</v>
      </c>
      <c r="Q388" s="63">
        <f>VLOOKUP($C388,ROP200F!$C$6:$O$994,6,FALSE)</f>
        <v>189</v>
      </c>
      <c r="R388" s="63">
        <f>VLOOKUP($C388,'ROP100'!$B$6:$P$565,8,FALSE)</f>
        <v>200</v>
      </c>
      <c r="S388" s="63">
        <f t="shared" si="80"/>
        <v>110</v>
      </c>
      <c r="T388" s="63">
        <f>VLOOKUP($C388,ROP200F!$C$6:$O$994,7,FALSE)</f>
        <v>194</v>
      </c>
      <c r="U388" s="63">
        <f>VLOOKUP($C388,'ROP100'!$B$6:$P$565,9,FALSE)</f>
        <v>200</v>
      </c>
      <c r="V388" s="63">
        <f t="shared" si="81"/>
        <v>116</v>
      </c>
      <c r="W388" s="63">
        <f>VLOOKUP($C388,ROP200F!$C$6:$O$994,8,FALSE)</f>
        <v>194</v>
      </c>
      <c r="X388" s="63">
        <f>VLOOKUP($C388,'ROP100'!$B$6:$P$565,10,FALSE)</f>
        <v>200</v>
      </c>
      <c r="Y388" s="63">
        <f t="shared" si="82"/>
        <v>122</v>
      </c>
      <c r="Z388" s="63">
        <f>VLOOKUP($C388,ROP200F!$C$6:$O$994,9,FALSE)</f>
        <v>185</v>
      </c>
      <c r="AA388" s="63">
        <f>VLOOKUP($C388,'ROP100'!$B$6:$P$565,11,FALSE)</f>
        <v>200</v>
      </c>
      <c r="AB388" s="63">
        <f t="shared" si="83"/>
        <v>137</v>
      </c>
      <c r="AC388" s="63">
        <f>VLOOKUP($C388,ROP200F!$C$6:$O$994,10,FALSE)</f>
        <v>188</v>
      </c>
      <c r="AD388" s="63">
        <f>VLOOKUP($C388,'ROP100'!$B$6:$P$565,12,FALSE)</f>
        <v>200</v>
      </c>
      <c r="AE388" s="63">
        <f t="shared" si="84"/>
        <v>149</v>
      </c>
      <c r="AF388" s="63">
        <f>VLOOKUP($C388,ROP200F!$C$6:$O$994,11,FALSE)</f>
        <v>202</v>
      </c>
      <c r="AG388" s="63">
        <f>VLOOKUP($C388,'ROP100'!$B$6:$P$565,13,FALSE)</f>
        <v>200</v>
      </c>
      <c r="AH388" s="63">
        <f t="shared" si="85"/>
        <v>147</v>
      </c>
      <c r="AI388" s="63">
        <f>VLOOKUP($C388,ROP200F!$C$6:$O$994,12,FALSE)</f>
        <v>175</v>
      </c>
      <c r="AJ388" s="63">
        <f>VLOOKUP($C388,'ROP100'!$B$6:$P$565,14,FALSE)</f>
        <v>200</v>
      </c>
      <c r="AK388" s="63">
        <f t="shared" si="86"/>
        <v>172</v>
      </c>
      <c r="AL388" s="63">
        <f>VLOOKUP($C388,ROP200F!$C$6:$O$994,13,FALSE)</f>
        <v>166</v>
      </c>
      <c r="AM388" s="63">
        <f>VLOOKUP($C388,'ROP100'!$B$6:$P$565,15,FALSE)</f>
        <v>200</v>
      </c>
      <c r="AN388" s="63">
        <f t="shared" si="87"/>
        <v>206</v>
      </c>
      <c r="AO388" s="58">
        <f t="shared" si="88"/>
        <v>2217</v>
      </c>
      <c r="AP388" s="58">
        <f t="shared" si="89"/>
        <v>2400</v>
      </c>
    </row>
    <row r="389" spans="1:42" hidden="1" x14ac:dyDescent="0.35">
      <c r="A389" s="64">
        <f t="shared" si="90"/>
        <v>381</v>
      </c>
      <c r="B389" s="65" t="s">
        <v>481</v>
      </c>
      <c r="C389" s="65" t="s">
        <v>482</v>
      </c>
      <c r="D389" s="66">
        <f>VLOOKUP($C389,'End Stock 2024'!$B$7:$C$1030,2,FALSE)</f>
        <v>16246</v>
      </c>
      <c r="E389" s="63">
        <f>VLOOKUP($C389,ROP200F!$C$6:$O$994,2,FALSE)</f>
        <v>13968</v>
      </c>
      <c r="F389" s="63">
        <f>VLOOKUP($C389,'ROP100'!$B$6:$P$565,4,FALSE)</f>
        <v>14000</v>
      </c>
      <c r="G389" s="63">
        <f t="shared" si="76"/>
        <v>16278</v>
      </c>
      <c r="H389" s="63">
        <f>VLOOKUP($C389,ROP200F!$C$6:$O$994,3,FALSE)</f>
        <v>20125</v>
      </c>
      <c r="I389" s="63">
        <f>VLOOKUP($C389,'ROP100'!$B$6:$P$565,5,FALSE)</f>
        <v>20800</v>
      </c>
      <c r="J389" s="63">
        <f t="shared" si="77"/>
        <v>16953</v>
      </c>
      <c r="K389" s="63">
        <f>VLOOKUP($C389,ROP200F!$C$6:$O$994,4,FALSE)</f>
        <v>14819</v>
      </c>
      <c r="L389" s="63">
        <f>VLOOKUP($C389,'ROP100'!$B$6:$P$565,6,FALSE)</f>
        <v>15040</v>
      </c>
      <c r="M389" s="63">
        <f t="shared" si="78"/>
        <v>17174</v>
      </c>
      <c r="N389" s="63">
        <f>VLOOKUP($C389,ROP200F!$C$6:$O$994,5,FALSE)</f>
        <v>17658</v>
      </c>
      <c r="O389" s="63">
        <f>VLOOKUP($C389,'ROP100'!$B$6:$P$565,7,FALSE)</f>
        <v>17008</v>
      </c>
      <c r="P389" s="63">
        <f t="shared" si="79"/>
        <v>16524</v>
      </c>
      <c r="Q389" s="63">
        <f>VLOOKUP($C389,ROP200F!$C$6:$O$994,6,FALSE)</f>
        <v>22190</v>
      </c>
      <c r="R389" s="63">
        <f>VLOOKUP($C389,'ROP100'!$B$6:$P$565,8,FALSE)</f>
        <v>22000</v>
      </c>
      <c r="S389" s="63">
        <f t="shared" si="80"/>
        <v>16334</v>
      </c>
      <c r="T389" s="63">
        <f>VLOOKUP($C389,ROP200F!$C$6:$O$994,7,FALSE)</f>
        <v>19406</v>
      </c>
      <c r="U389" s="63">
        <f>VLOOKUP($C389,'ROP100'!$B$6:$P$565,9,FALSE)</f>
        <v>20000</v>
      </c>
      <c r="V389" s="63">
        <f t="shared" si="81"/>
        <v>16928</v>
      </c>
      <c r="W389" s="63">
        <f>VLOOKUP($C389,ROP200F!$C$6:$O$994,8,FALSE)</f>
        <v>22012</v>
      </c>
      <c r="X389" s="63">
        <f>VLOOKUP($C389,'ROP100'!$B$6:$P$565,10,FALSE)</f>
        <v>22000</v>
      </c>
      <c r="Y389" s="63">
        <f t="shared" si="82"/>
        <v>16916</v>
      </c>
      <c r="Z389" s="63">
        <f>VLOOKUP($C389,ROP200F!$C$6:$O$994,9,FALSE)</f>
        <v>19551</v>
      </c>
      <c r="AA389" s="63">
        <f>VLOOKUP($C389,'ROP100'!$B$6:$P$565,11,FALSE)</f>
        <v>20000</v>
      </c>
      <c r="AB389" s="63">
        <f t="shared" si="83"/>
        <v>17365</v>
      </c>
      <c r="AC389" s="63">
        <f>VLOOKUP($C389,ROP200F!$C$6:$O$994,10,FALSE)</f>
        <v>18621</v>
      </c>
      <c r="AD389" s="63">
        <f>VLOOKUP($C389,'ROP100'!$B$6:$P$565,12,FALSE)</f>
        <v>18000</v>
      </c>
      <c r="AE389" s="63">
        <f t="shared" si="84"/>
        <v>16744</v>
      </c>
      <c r="AF389" s="63">
        <f>VLOOKUP($C389,ROP200F!$C$6:$O$994,11,FALSE)</f>
        <v>21023</v>
      </c>
      <c r="AG389" s="63">
        <f>VLOOKUP($C389,'ROP100'!$B$6:$P$565,13,FALSE)</f>
        <v>21040</v>
      </c>
      <c r="AH389" s="63">
        <f t="shared" si="85"/>
        <v>16761</v>
      </c>
      <c r="AI389" s="63">
        <f>VLOOKUP($C389,ROP200F!$C$6:$O$994,12,FALSE)</f>
        <v>19270</v>
      </c>
      <c r="AJ389" s="63">
        <f>VLOOKUP($C389,'ROP100'!$B$6:$P$565,14,FALSE)</f>
        <v>20000</v>
      </c>
      <c r="AK389" s="63">
        <f t="shared" si="86"/>
        <v>17491</v>
      </c>
      <c r="AL389" s="63">
        <f>VLOOKUP($C389,ROP200F!$C$6:$O$994,13,FALSE)</f>
        <v>23243</v>
      </c>
      <c r="AM389" s="63">
        <f>VLOOKUP($C389,'ROP100'!$B$6:$P$565,15,FALSE)</f>
        <v>22000</v>
      </c>
      <c r="AN389" s="63">
        <f t="shared" si="87"/>
        <v>16248</v>
      </c>
      <c r="AO389" s="58">
        <f t="shared" si="88"/>
        <v>231886</v>
      </c>
      <c r="AP389" s="58">
        <f t="shared" si="89"/>
        <v>231888</v>
      </c>
    </row>
    <row r="390" spans="1:42" hidden="1" x14ac:dyDescent="0.35">
      <c r="A390" s="64">
        <f t="shared" si="90"/>
        <v>382</v>
      </c>
      <c r="B390" s="65" t="s">
        <v>483</v>
      </c>
      <c r="C390" s="65" t="s">
        <v>484</v>
      </c>
      <c r="D390" s="66">
        <f>VLOOKUP($C390,'End Stock 2024'!$B$7:$C$1030,2,FALSE)</f>
        <v>784</v>
      </c>
      <c r="E390" s="63">
        <f>VLOOKUP($C390,ROP200F!$C$6:$O$994,2,FALSE)</f>
        <v>0</v>
      </c>
      <c r="F390" s="63">
        <f>VLOOKUP($C390,'ROP100'!$B$6:$P$565,4,FALSE)</f>
        <v>0</v>
      </c>
      <c r="G390" s="63">
        <f t="shared" si="76"/>
        <v>784</v>
      </c>
      <c r="H390" s="63">
        <f>VLOOKUP($C390,ROP200F!$C$6:$O$994,3,FALSE)</f>
        <v>0</v>
      </c>
      <c r="I390" s="63">
        <f>VLOOKUP($C390,'ROP100'!$B$6:$P$565,5,FALSE)</f>
        <v>0</v>
      </c>
      <c r="J390" s="63">
        <f t="shared" si="77"/>
        <v>784</v>
      </c>
      <c r="K390" s="63">
        <f>VLOOKUP($C390,ROP200F!$C$6:$O$994,4,FALSE)</f>
        <v>0</v>
      </c>
      <c r="L390" s="63">
        <f>VLOOKUP($C390,'ROP100'!$B$6:$P$565,6,FALSE)</f>
        <v>0</v>
      </c>
      <c r="M390" s="63">
        <f t="shared" si="78"/>
        <v>784</v>
      </c>
      <c r="N390" s="63">
        <f>VLOOKUP($C390,ROP200F!$C$6:$O$994,5,FALSE)</f>
        <v>0</v>
      </c>
      <c r="O390" s="63">
        <f>VLOOKUP($C390,'ROP100'!$B$6:$P$565,7,FALSE)</f>
        <v>0</v>
      </c>
      <c r="P390" s="63">
        <f t="shared" si="79"/>
        <v>784</v>
      </c>
      <c r="Q390" s="63">
        <f>VLOOKUP($C390,ROP200F!$C$6:$O$994,6,FALSE)</f>
        <v>0</v>
      </c>
      <c r="R390" s="63">
        <f>VLOOKUP($C390,'ROP100'!$B$6:$P$565,8,FALSE)</f>
        <v>0</v>
      </c>
      <c r="S390" s="63">
        <f t="shared" si="80"/>
        <v>784</v>
      </c>
      <c r="T390" s="63">
        <f>VLOOKUP($C390,ROP200F!$C$6:$O$994,7,FALSE)</f>
        <v>9440</v>
      </c>
      <c r="U390" s="63">
        <f>VLOOKUP($C390,'ROP100'!$B$6:$P$565,9,FALSE)</f>
        <v>25000</v>
      </c>
      <c r="V390" s="63">
        <f t="shared" si="81"/>
        <v>16344</v>
      </c>
      <c r="W390" s="63">
        <f>VLOOKUP($C390,ROP200F!$C$6:$O$994,8,FALSE)</f>
        <v>0</v>
      </c>
      <c r="X390" s="63">
        <f>VLOOKUP($C390,'ROP100'!$B$6:$P$565,10,FALSE)</f>
        <v>0</v>
      </c>
      <c r="Y390" s="63">
        <f t="shared" si="82"/>
        <v>16344</v>
      </c>
      <c r="Z390" s="63">
        <f>VLOOKUP($C390,ROP200F!$C$6:$O$994,9,FALSE)</f>
        <v>0</v>
      </c>
      <c r="AA390" s="63">
        <f>VLOOKUP($C390,'ROP100'!$B$6:$P$565,11,FALSE)</f>
        <v>0</v>
      </c>
      <c r="AB390" s="63">
        <f t="shared" si="83"/>
        <v>16344</v>
      </c>
      <c r="AC390" s="63">
        <f>VLOOKUP($C390,ROP200F!$C$6:$O$994,10,FALSE)</f>
        <v>0</v>
      </c>
      <c r="AD390" s="63">
        <f>VLOOKUP($C390,'ROP100'!$B$6:$P$565,12,FALSE)</f>
        <v>0</v>
      </c>
      <c r="AE390" s="63">
        <f t="shared" si="84"/>
        <v>16344</v>
      </c>
      <c r="AF390" s="63">
        <f>VLOOKUP($C390,ROP200F!$C$6:$O$994,11,FALSE)</f>
        <v>0</v>
      </c>
      <c r="AG390" s="63">
        <f>VLOOKUP($C390,'ROP100'!$B$6:$P$565,13,FALSE)</f>
        <v>0</v>
      </c>
      <c r="AH390" s="63">
        <f t="shared" si="85"/>
        <v>16344</v>
      </c>
      <c r="AI390" s="63">
        <f>VLOOKUP($C390,ROP200F!$C$6:$O$994,12,FALSE)</f>
        <v>0</v>
      </c>
      <c r="AJ390" s="63">
        <f>VLOOKUP($C390,'ROP100'!$B$6:$P$565,14,FALSE)</f>
        <v>0</v>
      </c>
      <c r="AK390" s="63">
        <f t="shared" si="86"/>
        <v>16344</v>
      </c>
      <c r="AL390" s="63">
        <f>VLOOKUP($C390,ROP200F!$C$6:$O$994,13,FALSE)</f>
        <v>0</v>
      </c>
      <c r="AM390" s="63">
        <f>VLOOKUP($C390,'ROP100'!$B$6:$P$565,15,FALSE)</f>
        <v>0</v>
      </c>
      <c r="AN390" s="63">
        <f t="shared" si="87"/>
        <v>16344</v>
      </c>
      <c r="AO390" s="58">
        <f t="shared" si="88"/>
        <v>9440</v>
      </c>
      <c r="AP390" s="58">
        <f t="shared" si="89"/>
        <v>25000</v>
      </c>
    </row>
    <row r="391" spans="1:42" hidden="1" x14ac:dyDescent="0.35">
      <c r="A391" s="64">
        <f t="shared" si="90"/>
        <v>383</v>
      </c>
      <c r="B391" s="65" t="s">
        <v>1444</v>
      </c>
      <c r="C391" s="65" t="s">
        <v>1445</v>
      </c>
      <c r="D391" s="66">
        <f>VLOOKUP($C391,'End Stock 2024'!$B$7:$C$1030,2,FALSE)</f>
        <v>148312</v>
      </c>
      <c r="E391" s="63">
        <f>VLOOKUP($C391,ROP200F!$C$6:$O$994,2,FALSE)</f>
        <v>1049</v>
      </c>
      <c r="F391" s="63">
        <f>VLOOKUP($C391,'ROP100'!$B$6:$P$565,4,FALSE)</f>
        <v>0</v>
      </c>
      <c r="G391" s="63">
        <f t="shared" si="76"/>
        <v>147263</v>
      </c>
      <c r="H391" s="63">
        <f>VLOOKUP($C391,ROP200F!$C$6:$O$994,3,FALSE)</f>
        <v>1300</v>
      </c>
      <c r="I391" s="63">
        <f>VLOOKUP($C391,'ROP100'!$B$6:$P$565,5,FALSE)</f>
        <v>0</v>
      </c>
      <c r="J391" s="63">
        <f t="shared" si="77"/>
        <v>145963</v>
      </c>
      <c r="K391" s="63">
        <f>VLOOKUP($C391,ROP200F!$C$6:$O$994,4,FALSE)</f>
        <v>1051</v>
      </c>
      <c r="L391" s="63">
        <f>VLOOKUP($C391,'ROP100'!$B$6:$P$565,6,FALSE)</f>
        <v>0</v>
      </c>
      <c r="M391" s="63">
        <f t="shared" si="78"/>
        <v>144912</v>
      </c>
      <c r="N391" s="63">
        <f>VLOOKUP($C391,ROP200F!$C$6:$O$994,5,FALSE)</f>
        <v>1691</v>
      </c>
      <c r="O391" s="63">
        <f>VLOOKUP($C391,'ROP100'!$B$6:$P$565,7,FALSE)</f>
        <v>0</v>
      </c>
      <c r="P391" s="63">
        <f t="shared" si="79"/>
        <v>143221</v>
      </c>
      <c r="Q391" s="63">
        <f>VLOOKUP($C391,ROP200F!$C$6:$O$994,6,FALSE)</f>
        <v>2082</v>
      </c>
      <c r="R391" s="63">
        <f>VLOOKUP($C391,'ROP100'!$B$6:$P$565,8,FALSE)</f>
        <v>0</v>
      </c>
      <c r="S391" s="63">
        <f t="shared" si="80"/>
        <v>141139</v>
      </c>
      <c r="T391" s="63">
        <f>VLOOKUP($C391,ROP200F!$C$6:$O$994,7,FALSE)</f>
        <v>2047</v>
      </c>
      <c r="U391" s="63">
        <f>VLOOKUP($C391,'ROP100'!$B$6:$P$565,9,FALSE)</f>
        <v>0</v>
      </c>
      <c r="V391" s="63">
        <f t="shared" si="81"/>
        <v>139092</v>
      </c>
      <c r="W391" s="63">
        <f>VLOOKUP($C391,ROP200F!$C$6:$O$994,8,FALSE)</f>
        <v>1204</v>
      </c>
      <c r="X391" s="63">
        <f>VLOOKUP($C391,'ROP100'!$B$6:$P$565,10,FALSE)</f>
        <v>0</v>
      </c>
      <c r="Y391" s="63">
        <f t="shared" si="82"/>
        <v>137888</v>
      </c>
      <c r="Z391" s="63">
        <f>VLOOKUP($C391,ROP200F!$C$6:$O$994,9,FALSE)</f>
        <v>1729</v>
      </c>
      <c r="AA391" s="63">
        <f>VLOOKUP($C391,'ROP100'!$B$6:$P$565,11,FALSE)</f>
        <v>0</v>
      </c>
      <c r="AB391" s="63">
        <f t="shared" si="83"/>
        <v>136159</v>
      </c>
      <c r="AC391" s="63">
        <f>VLOOKUP($C391,ROP200F!$C$6:$O$994,10,FALSE)</f>
        <v>1316</v>
      </c>
      <c r="AD391" s="63">
        <f>VLOOKUP($C391,'ROP100'!$B$6:$P$565,12,FALSE)</f>
        <v>0</v>
      </c>
      <c r="AE391" s="63">
        <f t="shared" si="84"/>
        <v>134843</v>
      </c>
      <c r="AF391" s="63">
        <f>VLOOKUP($C391,ROP200F!$C$6:$O$994,11,FALSE)</f>
        <v>1972</v>
      </c>
      <c r="AG391" s="63">
        <f>VLOOKUP($C391,'ROP100'!$B$6:$P$565,13,FALSE)</f>
        <v>0</v>
      </c>
      <c r="AH391" s="63">
        <f t="shared" si="85"/>
        <v>132871</v>
      </c>
      <c r="AI391" s="63">
        <f>VLOOKUP($C391,ROP200F!$C$6:$O$994,12,FALSE)</f>
        <v>908</v>
      </c>
      <c r="AJ391" s="63">
        <f>VLOOKUP($C391,'ROP100'!$B$6:$P$565,14,FALSE)</f>
        <v>0</v>
      </c>
      <c r="AK391" s="63">
        <f t="shared" si="86"/>
        <v>131963</v>
      </c>
      <c r="AL391" s="63">
        <f>VLOOKUP($C391,ROP200F!$C$6:$O$994,13,FALSE)</f>
        <v>1361</v>
      </c>
      <c r="AM391" s="63">
        <f>VLOOKUP($C391,'ROP100'!$B$6:$P$565,15,FALSE)</f>
        <v>0</v>
      </c>
      <c r="AN391" s="63">
        <f t="shared" si="87"/>
        <v>130602</v>
      </c>
      <c r="AO391" s="58">
        <f t="shared" si="88"/>
        <v>17710</v>
      </c>
      <c r="AP391" s="58">
        <f t="shared" si="89"/>
        <v>0</v>
      </c>
    </row>
    <row r="392" spans="1:42" hidden="1" x14ac:dyDescent="0.35">
      <c r="A392" s="64">
        <f t="shared" si="90"/>
        <v>384</v>
      </c>
      <c r="B392" s="65" t="s">
        <v>485</v>
      </c>
      <c r="C392" s="65" t="s">
        <v>486</v>
      </c>
      <c r="D392" s="66">
        <f>VLOOKUP($C392,'End Stock 2024'!$B$7:$C$1030,2,FALSE)</f>
        <v>14741</v>
      </c>
      <c r="E392" s="63">
        <f>VLOOKUP($C392,ROP200F!$C$6:$O$994,2,FALSE)</f>
        <v>14007</v>
      </c>
      <c r="F392" s="63">
        <f>VLOOKUP($C392,'ROP100'!$B$6:$P$565,4,FALSE)</f>
        <v>15000</v>
      </c>
      <c r="G392" s="63">
        <f t="shared" si="76"/>
        <v>15734</v>
      </c>
      <c r="H392" s="63">
        <f>VLOOKUP($C392,ROP200F!$C$6:$O$994,3,FALSE)</f>
        <v>20134</v>
      </c>
      <c r="I392" s="63">
        <f>VLOOKUP($C392,'ROP100'!$B$6:$P$565,5,FALSE)</f>
        <v>20000</v>
      </c>
      <c r="J392" s="63">
        <f t="shared" si="77"/>
        <v>15600</v>
      </c>
      <c r="K392" s="63">
        <f>VLOOKUP($C392,ROP200F!$C$6:$O$994,4,FALSE)</f>
        <v>14856</v>
      </c>
      <c r="L392" s="63">
        <f>VLOOKUP($C392,'ROP100'!$B$6:$P$565,6,FALSE)</f>
        <v>15000</v>
      </c>
      <c r="M392" s="63">
        <f t="shared" si="78"/>
        <v>15744</v>
      </c>
      <c r="N392" s="63">
        <f>VLOOKUP($C392,ROP200F!$C$6:$O$994,5,FALSE)</f>
        <v>17658</v>
      </c>
      <c r="O392" s="63">
        <f>VLOOKUP($C392,'ROP100'!$B$6:$P$565,7,FALSE)</f>
        <v>20000</v>
      </c>
      <c r="P392" s="63">
        <f t="shared" si="79"/>
        <v>18086</v>
      </c>
      <c r="Q392" s="63">
        <f>VLOOKUP($C392,ROP200F!$C$6:$O$994,6,FALSE)</f>
        <v>22234</v>
      </c>
      <c r="R392" s="63">
        <f>VLOOKUP($C392,'ROP100'!$B$6:$P$565,8,FALSE)</f>
        <v>20000</v>
      </c>
      <c r="S392" s="63">
        <f t="shared" si="80"/>
        <v>15852</v>
      </c>
      <c r="T392" s="63">
        <f>VLOOKUP($C392,ROP200F!$C$6:$O$994,7,FALSE)</f>
        <v>19426</v>
      </c>
      <c r="U392" s="63">
        <f>VLOOKUP($C392,'ROP100'!$B$6:$P$565,9,FALSE)</f>
        <v>20000</v>
      </c>
      <c r="V392" s="63">
        <f t="shared" si="81"/>
        <v>16426</v>
      </c>
      <c r="W392" s="63">
        <f>VLOOKUP($C392,ROP200F!$C$6:$O$994,8,FALSE)</f>
        <v>22038</v>
      </c>
      <c r="X392" s="63">
        <f>VLOOKUP($C392,'ROP100'!$B$6:$P$565,10,FALSE)</f>
        <v>25000</v>
      </c>
      <c r="Y392" s="63">
        <f t="shared" si="82"/>
        <v>19388</v>
      </c>
      <c r="Z392" s="63">
        <f>VLOOKUP($C392,ROP200F!$C$6:$O$994,9,FALSE)</f>
        <v>19564</v>
      </c>
      <c r="AA392" s="63">
        <f>VLOOKUP($C392,'ROP100'!$B$6:$P$565,11,FALSE)</f>
        <v>20000</v>
      </c>
      <c r="AB392" s="63">
        <f t="shared" si="83"/>
        <v>19824</v>
      </c>
      <c r="AC392" s="63">
        <f>VLOOKUP($C392,ROP200F!$C$6:$O$994,10,FALSE)</f>
        <v>18650</v>
      </c>
      <c r="AD392" s="63">
        <f>VLOOKUP($C392,'ROP100'!$B$6:$P$565,12,FALSE)</f>
        <v>20000</v>
      </c>
      <c r="AE392" s="63">
        <f t="shared" si="84"/>
        <v>21174</v>
      </c>
      <c r="AF392" s="63">
        <f>VLOOKUP($C392,ROP200F!$C$6:$O$994,11,FALSE)</f>
        <v>21027</v>
      </c>
      <c r="AG392" s="63">
        <f>VLOOKUP($C392,'ROP100'!$B$6:$P$565,13,FALSE)</f>
        <v>20000</v>
      </c>
      <c r="AH392" s="63">
        <f t="shared" si="85"/>
        <v>20147</v>
      </c>
      <c r="AI392" s="63">
        <f>VLOOKUP($C392,ROP200F!$C$6:$O$994,12,FALSE)</f>
        <v>19294</v>
      </c>
      <c r="AJ392" s="63">
        <f>VLOOKUP($C392,'ROP100'!$B$6:$P$565,14,FALSE)</f>
        <v>20000</v>
      </c>
      <c r="AK392" s="63">
        <f t="shared" si="86"/>
        <v>20853</v>
      </c>
      <c r="AL392" s="63">
        <f>VLOOKUP($C392,ROP200F!$C$6:$O$994,13,FALSE)</f>
        <v>23244</v>
      </c>
      <c r="AM392" s="63">
        <f>VLOOKUP($C392,'ROP100'!$B$6:$P$565,15,FALSE)</f>
        <v>20000</v>
      </c>
      <c r="AN392" s="63">
        <f t="shared" si="87"/>
        <v>17609</v>
      </c>
      <c r="AO392" s="58">
        <f t="shared" si="88"/>
        <v>232132</v>
      </c>
      <c r="AP392" s="58">
        <f t="shared" si="89"/>
        <v>235000</v>
      </c>
    </row>
    <row r="393" spans="1:42" hidden="1" x14ac:dyDescent="0.35">
      <c r="A393" s="64">
        <f t="shared" si="90"/>
        <v>385</v>
      </c>
      <c r="B393" s="65" t="s">
        <v>487</v>
      </c>
      <c r="C393" s="65" t="s">
        <v>488</v>
      </c>
      <c r="D393" s="66">
        <f>VLOOKUP($C393,'End Stock 2024'!$B$7:$C$1030,2,FALSE)</f>
        <v>42402</v>
      </c>
      <c r="E393" s="63">
        <f>VLOOKUP($C393,ROP200F!$C$6:$O$994,2,FALSE)</f>
        <v>138125</v>
      </c>
      <c r="F393" s="63">
        <f>VLOOKUP($C393,'ROP100'!$B$6:$P$565,4,FALSE)</f>
        <v>150000</v>
      </c>
      <c r="G393" s="63">
        <f t="shared" si="76"/>
        <v>54277</v>
      </c>
      <c r="H393" s="63">
        <f>VLOOKUP($C393,ROP200F!$C$6:$O$994,3,FALSE)</f>
        <v>97032</v>
      </c>
      <c r="I393" s="63">
        <f>VLOOKUP($C393,'ROP100'!$B$6:$P$565,5,FALSE)</f>
        <v>90000</v>
      </c>
      <c r="J393" s="63">
        <f t="shared" si="77"/>
        <v>47245</v>
      </c>
      <c r="K393" s="63">
        <f>VLOOKUP($C393,ROP200F!$C$6:$O$994,4,FALSE)</f>
        <v>93458</v>
      </c>
      <c r="L393" s="63">
        <f>VLOOKUP($C393,'ROP100'!$B$6:$P$565,6,FALSE)</f>
        <v>90000</v>
      </c>
      <c r="M393" s="63">
        <f t="shared" si="78"/>
        <v>43787</v>
      </c>
      <c r="N393" s="63">
        <f>VLOOKUP($C393,ROP200F!$C$6:$O$994,5,FALSE)</f>
        <v>135255</v>
      </c>
      <c r="O393" s="63">
        <f>VLOOKUP($C393,'ROP100'!$B$6:$P$565,7,FALSE)</f>
        <v>150000</v>
      </c>
      <c r="P393" s="63">
        <f t="shared" si="79"/>
        <v>58532</v>
      </c>
      <c r="Q393" s="63">
        <f>VLOOKUP($C393,ROP200F!$C$6:$O$994,6,FALSE)</f>
        <v>98026</v>
      </c>
      <c r="R393" s="63">
        <f>VLOOKUP($C393,'ROP100'!$B$6:$P$565,8,FALSE)</f>
        <v>90000</v>
      </c>
      <c r="S393" s="63">
        <f t="shared" si="80"/>
        <v>50506</v>
      </c>
      <c r="T393" s="63">
        <f>VLOOKUP($C393,ROP200F!$C$6:$O$994,7,FALSE)</f>
        <v>109214</v>
      </c>
      <c r="U393" s="63">
        <f>VLOOKUP($C393,'ROP100'!$B$6:$P$565,9,FALSE)</f>
        <v>120000</v>
      </c>
      <c r="V393" s="63">
        <f t="shared" si="81"/>
        <v>61292</v>
      </c>
      <c r="W393" s="63">
        <f>VLOOKUP($C393,ROP200F!$C$6:$O$994,8,FALSE)</f>
        <v>161655</v>
      </c>
      <c r="X393" s="63">
        <f>VLOOKUP($C393,'ROP100'!$B$6:$P$565,10,FALSE)</f>
        <v>150000</v>
      </c>
      <c r="Y393" s="63">
        <f t="shared" si="82"/>
        <v>49637</v>
      </c>
      <c r="Z393" s="63">
        <f>VLOOKUP($C393,ROP200F!$C$6:$O$994,9,FALSE)</f>
        <v>96478</v>
      </c>
      <c r="AA393" s="63">
        <f>VLOOKUP($C393,'ROP100'!$B$6:$P$565,11,FALSE)</f>
        <v>90000</v>
      </c>
      <c r="AB393" s="63">
        <f t="shared" si="83"/>
        <v>43159</v>
      </c>
      <c r="AC393" s="63">
        <f>VLOOKUP($C393,ROP200F!$C$6:$O$994,10,FALSE)</f>
        <v>97715</v>
      </c>
      <c r="AD393" s="63">
        <f>VLOOKUP($C393,'ROP100'!$B$6:$P$565,12,FALSE)</f>
        <v>90000</v>
      </c>
      <c r="AE393" s="63">
        <f t="shared" si="84"/>
        <v>35444</v>
      </c>
      <c r="AF393" s="63">
        <f>VLOOKUP($C393,ROP200F!$C$6:$O$994,11,FALSE)</f>
        <v>164780</v>
      </c>
      <c r="AG393" s="63">
        <f>VLOOKUP($C393,'ROP100'!$B$6:$P$565,13,FALSE)</f>
        <v>150000</v>
      </c>
      <c r="AH393" s="63">
        <f t="shared" si="85"/>
        <v>20664</v>
      </c>
      <c r="AI393" s="63">
        <f>VLOOKUP($C393,ROP200F!$C$6:$O$994,12,FALSE)</f>
        <v>93572</v>
      </c>
      <c r="AJ393" s="63">
        <f>VLOOKUP($C393,'ROP100'!$B$6:$P$565,14,FALSE)</f>
        <v>120000</v>
      </c>
      <c r="AK393" s="63">
        <f t="shared" si="86"/>
        <v>47092</v>
      </c>
      <c r="AL393" s="63">
        <f>VLOOKUP($C393,ROP200F!$C$6:$O$994,13,FALSE)</f>
        <v>94667</v>
      </c>
      <c r="AM393" s="63">
        <f>VLOOKUP($C393,'ROP100'!$B$6:$P$565,15,FALSE)</f>
        <v>90000</v>
      </c>
      <c r="AN393" s="63">
        <f t="shared" si="87"/>
        <v>42425</v>
      </c>
      <c r="AO393" s="58">
        <f t="shared" si="88"/>
        <v>1379977</v>
      </c>
      <c r="AP393" s="58">
        <f t="shared" si="89"/>
        <v>1380000</v>
      </c>
    </row>
    <row r="394" spans="1:42" hidden="1" x14ac:dyDescent="0.35">
      <c r="A394" s="64">
        <f t="shared" si="90"/>
        <v>386</v>
      </c>
      <c r="B394" s="65" t="s">
        <v>489</v>
      </c>
      <c r="C394" s="65" t="s">
        <v>490</v>
      </c>
      <c r="D394" s="66">
        <f>VLOOKUP($C394,'End Stock 2024'!$B$7:$C$1030,2,FALSE)</f>
        <v>1184</v>
      </c>
      <c r="E394" s="63">
        <f>VLOOKUP($C394,ROP200F!$C$6:$O$994,2,FALSE)</f>
        <v>124</v>
      </c>
      <c r="F394" s="63">
        <f>VLOOKUP($C394,'ROP100'!$B$6:$P$565,4,FALSE)</f>
        <v>480</v>
      </c>
      <c r="G394" s="63">
        <f t="shared" ref="G394:G457" si="91">+D394+F394-E394</f>
        <v>1540</v>
      </c>
      <c r="H394" s="63">
        <f>VLOOKUP($C394,ROP200F!$C$6:$O$994,3,FALSE)</f>
        <v>124</v>
      </c>
      <c r="I394" s="63">
        <f>VLOOKUP($C394,'ROP100'!$B$6:$P$565,5,FALSE)</f>
        <v>0</v>
      </c>
      <c r="J394" s="63">
        <f t="shared" ref="J394:J457" si="92">+G394+I394-H394</f>
        <v>1416</v>
      </c>
      <c r="K394" s="63">
        <f>VLOOKUP($C394,ROP200F!$C$6:$O$994,4,FALSE)</f>
        <v>123</v>
      </c>
      <c r="L394" s="63">
        <f>VLOOKUP($C394,'ROP100'!$B$6:$P$565,6,FALSE)</f>
        <v>0</v>
      </c>
      <c r="M394" s="63">
        <f t="shared" ref="M394:M457" si="93">+J394+L394-K394</f>
        <v>1293</v>
      </c>
      <c r="N394" s="63">
        <f>VLOOKUP($C394,ROP200F!$C$6:$O$994,5,FALSE)</f>
        <v>121</v>
      </c>
      <c r="O394" s="63">
        <f>VLOOKUP($C394,'ROP100'!$B$6:$P$565,7,FALSE)</f>
        <v>0</v>
      </c>
      <c r="P394" s="63">
        <f t="shared" ref="P394:P457" si="94">+M394+O394-N394</f>
        <v>1172</v>
      </c>
      <c r="Q394" s="63">
        <f>VLOOKUP($C394,ROP200F!$C$6:$O$994,6,FALSE)</f>
        <v>130</v>
      </c>
      <c r="R394" s="63">
        <f>VLOOKUP($C394,'ROP100'!$B$6:$P$565,8,FALSE)</f>
        <v>480</v>
      </c>
      <c r="S394" s="63">
        <f t="shared" ref="S394:S457" si="95">+P394+R394-Q394</f>
        <v>1522</v>
      </c>
      <c r="T394" s="63">
        <f>VLOOKUP($C394,ROP200F!$C$6:$O$994,7,FALSE)</f>
        <v>123</v>
      </c>
      <c r="U394" s="63">
        <f>VLOOKUP($C394,'ROP100'!$B$6:$P$565,9,FALSE)</f>
        <v>0</v>
      </c>
      <c r="V394" s="63">
        <f t="shared" ref="V394:V457" si="96">+S394+U394-T394</f>
        <v>1399</v>
      </c>
      <c r="W394" s="63">
        <f>VLOOKUP($C394,ROP200F!$C$6:$O$994,8,FALSE)</f>
        <v>95</v>
      </c>
      <c r="X394" s="63">
        <f>VLOOKUP($C394,'ROP100'!$B$6:$P$565,10,FALSE)</f>
        <v>0</v>
      </c>
      <c r="Y394" s="63">
        <f t="shared" ref="Y394:Y457" si="97">+V394+X394-W394</f>
        <v>1304</v>
      </c>
      <c r="Z394" s="63">
        <f>VLOOKUP($C394,ROP200F!$C$6:$O$994,9,FALSE)</f>
        <v>128</v>
      </c>
      <c r="AA394" s="63">
        <f>VLOOKUP($C394,'ROP100'!$B$6:$P$565,11,FALSE)</f>
        <v>480</v>
      </c>
      <c r="AB394" s="63">
        <f t="shared" ref="AB394:AB457" si="98">+Y394+AA394-Z394</f>
        <v>1656</v>
      </c>
      <c r="AC394" s="63">
        <f>VLOOKUP($C394,ROP200F!$C$6:$O$994,10,FALSE)</f>
        <v>88</v>
      </c>
      <c r="AD394" s="63">
        <f>VLOOKUP($C394,'ROP100'!$B$6:$P$565,12,FALSE)</f>
        <v>0</v>
      </c>
      <c r="AE394" s="63">
        <f t="shared" ref="AE394:AE457" si="99">+AB394+AD394-AC394</f>
        <v>1568</v>
      </c>
      <c r="AF394" s="63">
        <f>VLOOKUP($C394,ROP200F!$C$6:$O$994,11,FALSE)</f>
        <v>110</v>
      </c>
      <c r="AG394" s="63">
        <f>VLOOKUP($C394,'ROP100'!$B$6:$P$565,13,FALSE)</f>
        <v>0</v>
      </c>
      <c r="AH394" s="63">
        <f t="shared" ref="AH394:AH457" si="100">+AE394+AG394-AF394</f>
        <v>1458</v>
      </c>
      <c r="AI394" s="63">
        <f>VLOOKUP($C394,ROP200F!$C$6:$O$994,12,FALSE)</f>
        <v>102</v>
      </c>
      <c r="AJ394" s="63">
        <f>VLOOKUP($C394,'ROP100'!$B$6:$P$565,14,FALSE)</f>
        <v>0</v>
      </c>
      <c r="AK394" s="63">
        <f t="shared" ref="AK394:AK457" si="101">+AH394+AJ394-AI394</f>
        <v>1356</v>
      </c>
      <c r="AL394" s="63">
        <f>VLOOKUP($C394,ROP200F!$C$6:$O$994,13,FALSE)</f>
        <v>87</v>
      </c>
      <c r="AM394" s="63">
        <f>VLOOKUP($C394,'ROP100'!$B$6:$P$565,15,FALSE)</f>
        <v>0</v>
      </c>
      <c r="AN394" s="63">
        <f t="shared" ref="AN394:AN457" si="102">+AK394+AM394-AL394</f>
        <v>1269</v>
      </c>
      <c r="AO394" s="58">
        <f t="shared" ref="AO394:AO457" si="103">E394+H394+K394+N394+Q394+T394+W394+Z394+AC394+AF394+AI394+AL394</f>
        <v>1355</v>
      </c>
      <c r="AP394" s="58">
        <f t="shared" ref="AP394:AP457" si="104">F394+I394+L394+O394+R394+U394+X394+AA394+AD394+AG394+AJ394+AM394</f>
        <v>1440</v>
      </c>
    </row>
    <row r="395" spans="1:42" hidden="1" x14ac:dyDescent="0.35">
      <c r="A395" s="64">
        <f t="shared" ref="A395:A458" si="105">1+A394</f>
        <v>387</v>
      </c>
      <c r="B395" s="65" t="s">
        <v>491</v>
      </c>
      <c r="C395" s="65" t="s">
        <v>492</v>
      </c>
      <c r="D395" s="66">
        <f>VLOOKUP($C395,'End Stock 2024'!$B$7:$C$1030,2,FALSE)</f>
        <v>248</v>
      </c>
      <c r="E395" s="63">
        <f>VLOOKUP($C395,ROP200F!$C$6:$O$994,2,FALSE)</f>
        <v>542</v>
      </c>
      <c r="F395" s="63">
        <f>VLOOKUP($C395,'ROP100'!$B$6:$P$565,4,FALSE)</f>
        <v>960</v>
      </c>
      <c r="G395" s="63">
        <f t="shared" si="91"/>
        <v>666</v>
      </c>
      <c r="H395" s="63">
        <f>VLOOKUP($C395,ROP200F!$C$6:$O$994,3,FALSE)</f>
        <v>542</v>
      </c>
      <c r="I395" s="63">
        <f>VLOOKUP($C395,'ROP100'!$B$6:$P$565,5,FALSE)</f>
        <v>480</v>
      </c>
      <c r="J395" s="63">
        <f t="shared" si="92"/>
        <v>604</v>
      </c>
      <c r="K395" s="63">
        <f>VLOOKUP($C395,ROP200F!$C$6:$O$994,4,FALSE)</f>
        <v>537</v>
      </c>
      <c r="L395" s="63">
        <f>VLOOKUP($C395,'ROP100'!$B$6:$P$565,6,FALSE)</f>
        <v>480</v>
      </c>
      <c r="M395" s="63">
        <f t="shared" si="93"/>
        <v>547</v>
      </c>
      <c r="N395" s="63">
        <f>VLOOKUP($C395,ROP200F!$C$6:$O$994,5,FALSE)</f>
        <v>549</v>
      </c>
      <c r="O395" s="63">
        <f>VLOOKUP($C395,'ROP100'!$B$6:$P$565,7,FALSE)</f>
        <v>480</v>
      </c>
      <c r="P395" s="63">
        <f t="shared" si="94"/>
        <v>478</v>
      </c>
      <c r="Q395" s="63">
        <f>VLOOKUP($C395,ROP200F!$C$6:$O$994,6,FALSE)</f>
        <v>555</v>
      </c>
      <c r="R395" s="63">
        <f>VLOOKUP($C395,'ROP100'!$B$6:$P$565,8,FALSE)</f>
        <v>480</v>
      </c>
      <c r="S395" s="63">
        <f t="shared" si="95"/>
        <v>403</v>
      </c>
      <c r="T395" s="63">
        <f>VLOOKUP($C395,ROP200F!$C$6:$O$994,7,FALSE)</f>
        <v>604</v>
      </c>
      <c r="U395" s="63">
        <f>VLOOKUP($C395,'ROP100'!$B$6:$P$565,9,FALSE)</f>
        <v>480</v>
      </c>
      <c r="V395" s="63">
        <f t="shared" si="96"/>
        <v>279</v>
      </c>
      <c r="W395" s="63">
        <f>VLOOKUP($C395,ROP200F!$C$6:$O$994,8,FALSE)</f>
        <v>636</v>
      </c>
      <c r="X395" s="63">
        <f>VLOOKUP($C395,'ROP100'!$B$6:$P$565,10,FALSE)</f>
        <v>960</v>
      </c>
      <c r="Y395" s="63">
        <f t="shared" si="97"/>
        <v>603</v>
      </c>
      <c r="Z395" s="63">
        <f>VLOOKUP($C395,ROP200F!$C$6:$O$994,9,FALSE)</f>
        <v>556</v>
      </c>
      <c r="AA395" s="63">
        <f>VLOOKUP($C395,'ROP100'!$B$6:$P$565,11,FALSE)</f>
        <v>480</v>
      </c>
      <c r="AB395" s="63">
        <f t="shared" si="98"/>
        <v>527</v>
      </c>
      <c r="AC395" s="63">
        <f>VLOOKUP($C395,ROP200F!$C$6:$O$994,10,FALSE)</f>
        <v>563</v>
      </c>
      <c r="AD395" s="63">
        <f>VLOOKUP($C395,'ROP100'!$B$6:$P$565,12,FALSE)</f>
        <v>480</v>
      </c>
      <c r="AE395" s="63">
        <f t="shared" si="99"/>
        <v>444</v>
      </c>
      <c r="AF395" s="63">
        <f>VLOOKUP($C395,ROP200F!$C$6:$O$994,11,FALSE)</f>
        <v>645</v>
      </c>
      <c r="AG395" s="63">
        <f>VLOOKUP($C395,'ROP100'!$B$6:$P$565,13,FALSE)</f>
        <v>480</v>
      </c>
      <c r="AH395" s="63">
        <f t="shared" si="100"/>
        <v>279</v>
      </c>
      <c r="AI395" s="63">
        <f>VLOOKUP($C395,ROP200F!$C$6:$O$994,12,FALSE)</f>
        <v>539</v>
      </c>
      <c r="AJ395" s="63">
        <f>VLOOKUP($C395,'ROP100'!$B$6:$P$565,14,FALSE)</f>
        <v>480</v>
      </c>
      <c r="AK395" s="63">
        <f t="shared" si="101"/>
        <v>220</v>
      </c>
      <c r="AL395" s="63">
        <f>VLOOKUP($C395,ROP200F!$C$6:$O$994,13,FALSE)</f>
        <v>541</v>
      </c>
      <c r="AM395" s="63">
        <f>VLOOKUP($C395,'ROP100'!$B$6:$P$565,15,FALSE)</f>
        <v>480</v>
      </c>
      <c r="AN395" s="63">
        <f t="shared" si="102"/>
        <v>159</v>
      </c>
      <c r="AO395" s="58">
        <f t="shared" si="103"/>
        <v>6809</v>
      </c>
      <c r="AP395" s="58">
        <f t="shared" si="104"/>
        <v>6720</v>
      </c>
    </row>
    <row r="396" spans="1:42" hidden="1" x14ac:dyDescent="0.35">
      <c r="A396" s="64">
        <f t="shared" si="105"/>
        <v>388</v>
      </c>
      <c r="B396" s="65" t="s">
        <v>493</v>
      </c>
      <c r="C396" s="65" t="s">
        <v>494</v>
      </c>
      <c r="D396" s="66">
        <f>VLOOKUP($C396,'End Stock 2024'!$B$7:$C$1030,2,FALSE)</f>
        <v>303</v>
      </c>
      <c r="E396" s="63">
        <f>VLOOKUP($C396,ROP200F!$C$6:$O$994,2,FALSE)</f>
        <v>68</v>
      </c>
      <c r="F396" s="63">
        <f>VLOOKUP($C396,'ROP100'!$B$6:$P$565,4,FALSE)</f>
        <v>42</v>
      </c>
      <c r="G396" s="63">
        <f t="shared" si="91"/>
        <v>277</v>
      </c>
      <c r="H396" s="63">
        <f>VLOOKUP($C396,ROP200F!$C$6:$O$994,3,FALSE)</f>
        <v>182</v>
      </c>
      <c r="I396" s="63">
        <f>VLOOKUP($C396,'ROP100'!$B$6:$P$565,5,FALSE)</f>
        <v>63</v>
      </c>
      <c r="J396" s="63">
        <f t="shared" si="92"/>
        <v>158</v>
      </c>
      <c r="K396" s="63">
        <f>VLOOKUP($C396,ROP200F!$C$6:$O$994,4,FALSE)</f>
        <v>77</v>
      </c>
      <c r="L396" s="63">
        <f>VLOOKUP($C396,'ROP100'!$B$6:$P$565,6,FALSE)</f>
        <v>105</v>
      </c>
      <c r="M396" s="63">
        <f t="shared" si="93"/>
        <v>186</v>
      </c>
      <c r="N396" s="63">
        <f>VLOOKUP($C396,ROP200F!$C$6:$O$994,5,FALSE)</f>
        <v>112</v>
      </c>
      <c r="O396" s="63">
        <f>VLOOKUP($C396,'ROP100'!$B$6:$P$565,7,FALSE)</f>
        <v>126</v>
      </c>
      <c r="P396" s="63">
        <f t="shared" si="94"/>
        <v>200</v>
      </c>
      <c r="Q396" s="63">
        <f>VLOOKUP($C396,ROP200F!$C$6:$O$994,6,FALSE)</f>
        <v>88</v>
      </c>
      <c r="R396" s="63">
        <f>VLOOKUP($C396,'ROP100'!$B$6:$P$565,8,FALSE)</f>
        <v>126</v>
      </c>
      <c r="S396" s="63">
        <f t="shared" si="95"/>
        <v>238</v>
      </c>
      <c r="T396" s="63">
        <f>VLOOKUP($C396,ROP200F!$C$6:$O$994,7,FALSE)</f>
        <v>171</v>
      </c>
      <c r="U396" s="63">
        <f>VLOOKUP($C396,'ROP100'!$B$6:$P$565,9,FALSE)</f>
        <v>105</v>
      </c>
      <c r="V396" s="63">
        <f t="shared" si="96"/>
        <v>172</v>
      </c>
      <c r="W396" s="63">
        <f>VLOOKUP($C396,ROP200F!$C$6:$O$994,8,FALSE)</f>
        <v>118</v>
      </c>
      <c r="X396" s="63">
        <f>VLOOKUP($C396,'ROP100'!$B$6:$P$565,10,FALSE)</f>
        <v>105</v>
      </c>
      <c r="Y396" s="63">
        <f t="shared" si="97"/>
        <v>159</v>
      </c>
      <c r="Z396" s="63">
        <f>VLOOKUP($C396,ROP200F!$C$6:$O$994,9,FALSE)</f>
        <v>107</v>
      </c>
      <c r="AA396" s="63">
        <f>VLOOKUP($C396,'ROP100'!$B$6:$P$565,11,FALSE)</f>
        <v>147</v>
      </c>
      <c r="AB396" s="63">
        <f t="shared" si="98"/>
        <v>199</v>
      </c>
      <c r="AC396" s="63">
        <f>VLOOKUP($C396,ROP200F!$C$6:$O$994,10,FALSE)</f>
        <v>107</v>
      </c>
      <c r="AD396" s="63">
        <f>VLOOKUP($C396,'ROP100'!$B$6:$P$565,12,FALSE)</f>
        <v>126</v>
      </c>
      <c r="AE396" s="63">
        <f t="shared" si="99"/>
        <v>218</v>
      </c>
      <c r="AF396" s="63">
        <f>VLOOKUP($C396,ROP200F!$C$6:$O$994,11,FALSE)</f>
        <v>153</v>
      </c>
      <c r="AG396" s="63">
        <f>VLOOKUP($C396,'ROP100'!$B$6:$P$565,13,FALSE)</f>
        <v>126</v>
      </c>
      <c r="AH396" s="63">
        <f t="shared" si="100"/>
        <v>191</v>
      </c>
      <c r="AI396" s="63">
        <f>VLOOKUP($C396,ROP200F!$C$6:$O$994,12,FALSE)</f>
        <v>109</v>
      </c>
      <c r="AJ396" s="63">
        <f>VLOOKUP($C396,'ROP100'!$B$6:$P$565,14,FALSE)</f>
        <v>126</v>
      </c>
      <c r="AK396" s="63">
        <f t="shared" si="101"/>
        <v>208</v>
      </c>
      <c r="AL396" s="63">
        <f>VLOOKUP($C396,ROP200F!$C$6:$O$994,13,FALSE)</f>
        <v>151</v>
      </c>
      <c r="AM396" s="63">
        <f>VLOOKUP($C396,'ROP100'!$B$6:$P$565,15,FALSE)</f>
        <v>126</v>
      </c>
      <c r="AN396" s="63">
        <f t="shared" si="102"/>
        <v>183</v>
      </c>
      <c r="AO396" s="58">
        <f t="shared" si="103"/>
        <v>1443</v>
      </c>
      <c r="AP396" s="58">
        <f t="shared" si="104"/>
        <v>1323</v>
      </c>
    </row>
    <row r="397" spans="1:42" hidden="1" x14ac:dyDescent="0.35">
      <c r="A397" s="64">
        <f t="shared" si="105"/>
        <v>389</v>
      </c>
      <c r="B397" s="65" t="s">
        <v>495</v>
      </c>
      <c r="C397" s="65" t="s">
        <v>496</v>
      </c>
      <c r="D397" s="66">
        <f>VLOOKUP($C397,'End Stock 2024'!$B$7:$C$1030,2,FALSE)</f>
        <v>50560</v>
      </c>
      <c r="E397" s="63">
        <f>VLOOKUP($C397,ROP200F!$C$6:$O$994,2,FALSE)</f>
        <v>28000</v>
      </c>
      <c r="F397" s="63">
        <f>VLOOKUP($C397,'ROP100'!$B$6:$P$565,4,FALSE)</f>
        <v>0</v>
      </c>
      <c r="G397" s="63">
        <f t="shared" si="91"/>
        <v>22560</v>
      </c>
      <c r="H397" s="63">
        <f>VLOOKUP($C397,ROP200F!$C$6:$O$994,3,FALSE)</f>
        <v>0</v>
      </c>
      <c r="I397" s="63">
        <f>VLOOKUP($C397,'ROP100'!$B$6:$P$565,5,FALSE)</f>
        <v>43200</v>
      </c>
      <c r="J397" s="63">
        <f t="shared" si="92"/>
        <v>65760</v>
      </c>
      <c r="K397" s="63">
        <f>VLOOKUP($C397,ROP200F!$C$6:$O$994,4,FALSE)</f>
        <v>28000</v>
      </c>
      <c r="L397" s="63">
        <f>VLOOKUP($C397,'ROP100'!$B$6:$P$565,6,FALSE)</f>
        <v>0</v>
      </c>
      <c r="M397" s="63">
        <f t="shared" si="93"/>
        <v>37760</v>
      </c>
      <c r="N397" s="63">
        <f>VLOOKUP($C397,ROP200F!$C$6:$O$994,5,FALSE)</f>
        <v>0</v>
      </c>
      <c r="O397" s="63">
        <f>VLOOKUP($C397,'ROP100'!$B$6:$P$565,7,FALSE)</f>
        <v>0</v>
      </c>
      <c r="P397" s="63">
        <f t="shared" si="94"/>
        <v>37760</v>
      </c>
      <c r="Q397" s="63">
        <f>VLOOKUP($C397,ROP200F!$C$6:$O$994,6,FALSE)</f>
        <v>28000</v>
      </c>
      <c r="R397" s="63">
        <f>VLOOKUP($C397,'ROP100'!$B$6:$P$565,8,FALSE)</f>
        <v>43200</v>
      </c>
      <c r="S397" s="63">
        <f t="shared" si="95"/>
        <v>52960</v>
      </c>
      <c r="T397" s="63">
        <f>VLOOKUP($C397,ROP200F!$C$6:$O$994,7,FALSE)</f>
        <v>0</v>
      </c>
      <c r="U397" s="63">
        <f>VLOOKUP($C397,'ROP100'!$B$6:$P$565,9,FALSE)</f>
        <v>0</v>
      </c>
      <c r="V397" s="63">
        <f t="shared" si="96"/>
        <v>52960</v>
      </c>
      <c r="W397" s="63">
        <f>VLOOKUP($C397,ROP200F!$C$6:$O$994,8,FALSE)</f>
        <v>14000</v>
      </c>
      <c r="X397" s="63">
        <f>VLOOKUP($C397,'ROP100'!$B$6:$P$565,10,FALSE)</f>
        <v>0</v>
      </c>
      <c r="Y397" s="63">
        <f t="shared" si="97"/>
        <v>38960</v>
      </c>
      <c r="Z397" s="63">
        <f>VLOOKUP($C397,ROP200F!$C$6:$O$994,9,FALSE)</f>
        <v>28000</v>
      </c>
      <c r="AA397" s="63">
        <f>VLOOKUP($C397,'ROP100'!$B$6:$P$565,11,FALSE)</f>
        <v>43200</v>
      </c>
      <c r="AB397" s="63">
        <f t="shared" si="98"/>
        <v>54160</v>
      </c>
      <c r="AC397" s="63">
        <f>VLOOKUP($C397,ROP200F!$C$6:$O$994,10,FALSE)</f>
        <v>0</v>
      </c>
      <c r="AD397" s="63">
        <f>VLOOKUP($C397,'ROP100'!$B$6:$P$565,12,FALSE)</f>
        <v>0</v>
      </c>
      <c r="AE397" s="63">
        <f t="shared" si="99"/>
        <v>54160</v>
      </c>
      <c r="AF397" s="63">
        <f>VLOOKUP($C397,ROP200F!$C$6:$O$994,11,FALSE)</f>
        <v>28000</v>
      </c>
      <c r="AG397" s="63">
        <f>VLOOKUP($C397,'ROP100'!$B$6:$P$565,13,FALSE)</f>
        <v>0</v>
      </c>
      <c r="AH397" s="63">
        <f t="shared" si="100"/>
        <v>26160</v>
      </c>
      <c r="AI397" s="63">
        <f>VLOOKUP($C397,ROP200F!$C$6:$O$994,12,FALSE)</f>
        <v>0</v>
      </c>
      <c r="AJ397" s="63">
        <f>VLOOKUP($C397,'ROP100'!$B$6:$P$565,14,FALSE)</f>
        <v>43200</v>
      </c>
      <c r="AK397" s="63">
        <f t="shared" si="101"/>
        <v>69360</v>
      </c>
      <c r="AL397" s="63">
        <f>VLOOKUP($C397,ROP200F!$C$6:$O$994,13,FALSE)</f>
        <v>28000</v>
      </c>
      <c r="AM397" s="63">
        <f>VLOOKUP($C397,'ROP100'!$B$6:$P$565,15,FALSE)</f>
        <v>0</v>
      </c>
      <c r="AN397" s="63">
        <f t="shared" si="102"/>
        <v>41360</v>
      </c>
      <c r="AO397" s="58">
        <f t="shared" si="103"/>
        <v>182000</v>
      </c>
      <c r="AP397" s="58">
        <f t="shared" si="104"/>
        <v>172800</v>
      </c>
    </row>
    <row r="398" spans="1:42" hidden="1" x14ac:dyDescent="0.35">
      <c r="A398" s="64">
        <f t="shared" si="105"/>
        <v>390</v>
      </c>
      <c r="B398" s="65" t="s">
        <v>497</v>
      </c>
      <c r="C398" s="65" t="s">
        <v>498</v>
      </c>
      <c r="D398" s="66">
        <f>VLOOKUP($C398,'End Stock 2024'!$B$7:$C$1030,2,FALSE)</f>
        <v>29200</v>
      </c>
      <c r="E398" s="63">
        <f>VLOOKUP($C398,ROP200F!$C$6:$O$994,2,FALSE)</f>
        <v>0</v>
      </c>
      <c r="F398" s="63">
        <f>VLOOKUP($C398,'ROP100'!$B$6:$P$565,4,FALSE)</f>
        <v>0</v>
      </c>
      <c r="G398" s="63">
        <f t="shared" si="91"/>
        <v>29200</v>
      </c>
      <c r="H398" s="63">
        <f>VLOOKUP($C398,ROP200F!$C$6:$O$994,3,FALSE)</f>
        <v>14000</v>
      </c>
      <c r="I398" s="63">
        <f>VLOOKUP($C398,'ROP100'!$B$6:$P$565,5,FALSE)</f>
        <v>0</v>
      </c>
      <c r="J398" s="63">
        <f t="shared" si="92"/>
        <v>15200</v>
      </c>
      <c r="K398" s="63">
        <f>VLOOKUP($C398,ROP200F!$C$6:$O$994,4,FALSE)</f>
        <v>0</v>
      </c>
      <c r="L398" s="63">
        <f>VLOOKUP($C398,'ROP100'!$B$6:$P$565,6,FALSE)</f>
        <v>43200</v>
      </c>
      <c r="M398" s="63">
        <f t="shared" si="93"/>
        <v>58400</v>
      </c>
      <c r="N398" s="63">
        <f>VLOOKUP($C398,ROP200F!$C$6:$O$994,5,FALSE)</f>
        <v>14000</v>
      </c>
      <c r="O398" s="63">
        <f>VLOOKUP($C398,'ROP100'!$B$6:$P$565,7,FALSE)</f>
        <v>0</v>
      </c>
      <c r="P398" s="63">
        <f t="shared" si="94"/>
        <v>44400</v>
      </c>
      <c r="Q398" s="63">
        <f>VLOOKUP($C398,ROP200F!$C$6:$O$994,6,FALSE)</f>
        <v>0</v>
      </c>
      <c r="R398" s="63">
        <f>VLOOKUP($C398,'ROP100'!$B$6:$P$565,8,FALSE)</f>
        <v>0</v>
      </c>
      <c r="S398" s="63">
        <f t="shared" si="95"/>
        <v>44400</v>
      </c>
      <c r="T398" s="63">
        <f>VLOOKUP($C398,ROP200F!$C$6:$O$994,7,FALSE)</f>
        <v>0</v>
      </c>
      <c r="U398" s="63">
        <f>VLOOKUP($C398,'ROP100'!$B$6:$P$565,9,FALSE)</f>
        <v>0</v>
      </c>
      <c r="V398" s="63">
        <f t="shared" si="96"/>
        <v>44400</v>
      </c>
      <c r="W398" s="63">
        <f>VLOOKUP($C398,ROP200F!$C$6:$O$994,8,FALSE)</f>
        <v>14000</v>
      </c>
      <c r="X398" s="63">
        <f>VLOOKUP($C398,'ROP100'!$B$6:$P$565,10,FALSE)</f>
        <v>0</v>
      </c>
      <c r="Y398" s="63">
        <f t="shared" si="97"/>
        <v>30400</v>
      </c>
      <c r="Z398" s="63">
        <f>VLOOKUP($C398,ROP200F!$C$6:$O$994,9,FALSE)</f>
        <v>0</v>
      </c>
      <c r="AA398" s="63">
        <f>VLOOKUP($C398,'ROP100'!$B$6:$P$565,11,FALSE)</f>
        <v>0</v>
      </c>
      <c r="AB398" s="63">
        <f t="shared" si="98"/>
        <v>30400</v>
      </c>
      <c r="AC398" s="63">
        <f>VLOOKUP($C398,ROP200F!$C$6:$O$994,10,FALSE)</f>
        <v>14000</v>
      </c>
      <c r="AD398" s="63">
        <f>VLOOKUP($C398,'ROP100'!$B$6:$P$565,12,FALSE)</f>
        <v>43200</v>
      </c>
      <c r="AE398" s="63">
        <f t="shared" si="99"/>
        <v>59600</v>
      </c>
      <c r="AF398" s="63">
        <f>VLOOKUP($C398,ROP200F!$C$6:$O$994,11,FALSE)</f>
        <v>0</v>
      </c>
      <c r="AG398" s="63">
        <f>VLOOKUP($C398,'ROP100'!$B$6:$P$565,13,FALSE)</f>
        <v>0</v>
      </c>
      <c r="AH398" s="63">
        <f t="shared" si="100"/>
        <v>59600</v>
      </c>
      <c r="AI398" s="63">
        <f>VLOOKUP($C398,ROP200F!$C$6:$O$994,12,FALSE)</f>
        <v>14000</v>
      </c>
      <c r="AJ398" s="63">
        <f>VLOOKUP($C398,'ROP100'!$B$6:$P$565,14,FALSE)</f>
        <v>0</v>
      </c>
      <c r="AK398" s="63">
        <f t="shared" si="101"/>
        <v>45600</v>
      </c>
      <c r="AL398" s="63">
        <f>VLOOKUP($C398,ROP200F!$C$6:$O$994,13,FALSE)</f>
        <v>0</v>
      </c>
      <c r="AM398" s="63">
        <f>VLOOKUP($C398,'ROP100'!$B$6:$P$565,15,FALSE)</f>
        <v>0</v>
      </c>
      <c r="AN398" s="63">
        <f t="shared" si="102"/>
        <v>45600</v>
      </c>
      <c r="AO398" s="58">
        <f t="shared" si="103"/>
        <v>70000</v>
      </c>
      <c r="AP398" s="58">
        <f t="shared" si="104"/>
        <v>86400</v>
      </c>
    </row>
    <row r="399" spans="1:42" hidden="1" x14ac:dyDescent="0.35">
      <c r="A399" s="64">
        <f t="shared" si="105"/>
        <v>391</v>
      </c>
      <c r="B399" s="65" t="s">
        <v>499</v>
      </c>
      <c r="C399" s="65" t="s">
        <v>500</v>
      </c>
      <c r="D399" s="66">
        <f>VLOOKUP($C399,'End Stock 2024'!$B$7:$C$1030,2,FALSE)</f>
        <v>53410</v>
      </c>
      <c r="E399" s="63">
        <f>VLOOKUP($C399,ROP200F!$C$6:$O$994,2,FALSE)</f>
        <v>14000</v>
      </c>
      <c r="F399" s="63">
        <f>VLOOKUP($C399,'ROP100'!$B$6:$P$565,4,FALSE)</f>
        <v>0</v>
      </c>
      <c r="G399" s="63">
        <f t="shared" si="91"/>
        <v>39410</v>
      </c>
      <c r="H399" s="63">
        <f>VLOOKUP($C399,ROP200F!$C$6:$O$994,3,FALSE)</f>
        <v>14000</v>
      </c>
      <c r="I399" s="63">
        <f>VLOOKUP($C399,'ROP100'!$B$6:$P$565,5,FALSE)</f>
        <v>0</v>
      </c>
      <c r="J399" s="63">
        <f t="shared" si="92"/>
        <v>25410</v>
      </c>
      <c r="K399" s="63">
        <f>VLOOKUP($C399,ROP200F!$C$6:$O$994,4,FALSE)</f>
        <v>14000</v>
      </c>
      <c r="L399" s="63">
        <f>VLOOKUP($C399,'ROP100'!$B$6:$P$565,6,FALSE)</f>
        <v>0</v>
      </c>
      <c r="M399" s="63">
        <f t="shared" si="93"/>
        <v>11410</v>
      </c>
      <c r="N399" s="63">
        <f>VLOOKUP($C399,ROP200F!$C$6:$O$994,5,FALSE)</f>
        <v>14000</v>
      </c>
      <c r="O399" s="63">
        <f>VLOOKUP($C399,'ROP100'!$B$6:$P$565,7,FALSE)</f>
        <v>43200</v>
      </c>
      <c r="P399" s="63">
        <f t="shared" si="94"/>
        <v>40610</v>
      </c>
      <c r="Q399" s="63">
        <f>VLOOKUP($C399,ROP200F!$C$6:$O$994,6,FALSE)</f>
        <v>14000</v>
      </c>
      <c r="R399" s="63">
        <f>VLOOKUP($C399,'ROP100'!$B$6:$P$565,8,FALSE)</f>
        <v>0</v>
      </c>
      <c r="S399" s="63">
        <f t="shared" si="95"/>
        <v>26610</v>
      </c>
      <c r="T399" s="63">
        <f>VLOOKUP($C399,ROP200F!$C$6:$O$994,7,FALSE)</f>
        <v>0</v>
      </c>
      <c r="U399" s="63">
        <f>VLOOKUP($C399,'ROP100'!$B$6:$P$565,9,FALSE)</f>
        <v>0</v>
      </c>
      <c r="V399" s="63">
        <f t="shared" si="96"/>
        <v>26610</v>
      </c>
      <c r="W399" s="63">
        <f>VLOOKUP($C399,ROP200F!$C$6:$O$994,8,FALSE)</f>
        <v>28000</v>
      </c>
      <c r="X399" s="63">
        <f>VLOOKUP($C399,'ROP100'!$B$6:$P$565,10,FALSE)</f>
        <v>43200</v>
      </c>
      <c r="Y399" s="63">
        <f t="shared" si="97"/>
        <v>41810</v>
      </c>
      <c r="Z399" s="63">
        <f>VLOOKUP($C399,ROP200F!$C$6:$O$994,9,FALSE)</f>
        <v>14000</v>
      </c>
      <c r="AA399" s="63">
        <f>VLOOKUP($C399,'ROP100'!$B$6:$P$565,11,FALSE)</f>
        <v>0</v>
      </c>
      <c r="AB399" s="63">
        <f t="shared" si="98"/>
        <v>27810</v>
      </c>
      <c r="AC399" s="63">
        <f>VLOOKUP($C399,ROP200F!$C$6:$O$994,10,FALSE)</f>
        <v>14000</v>
      </c>
      <c r="AD399" s="63">
        <f>VLOOKUP($C399,'ROP100'!$B$6:$P$565,12,FALSE)</f>
        <v>0</v>
      </c>
      <c r="AE399" s="63">
        <f t="shared" si="99"/>
        <v>13810</v>
      </c>
      <c r="AF399" s="63">
        <f>VLOOKUP($C399,ROP200F!$C$6:$O$994,11,FALSE)</f>
        <v>0</v>
      </c>
      <c r="AG399" s="63">
        <f>VLOOKUP($C399,'ROP100'!$B$6:$P$565,13,FALSE)</f>
        <v>0</v>
      </c>
      <c r="AH399" s="63">
        <f t="shared" si="100"/>
        <v>13810</v>
      </c>
      <c r="AI399" s="63">
        <f>VLOOKUP($C399,ROP200F!$C$6:$O$994,12,FALSE)</f>
        <v>14000</v>
      </c>
      <c r="AJ399" s="63">
        <f>VLOOKUP($C399,'ROP100'!$B$6:$P$565,14,FALSE)</f>
        <v>43200</v>
      </c>
      <c r="AK399" s="63">
        <f t="shared" si="101"/>
        <v>43010</v>
      </c>
      <c r="AL399" s="63">
        <f>VLOOKUP($C399,ROP200F!$C$6:$O$994,13,FALSE)</f>
        <v>14000</v>
      </c>
      <c r="AM399" s="63">
        <f>VLOOKUP($C399,'ROP100'!$B$6:$P$565,15,FALSE)</f>
        <v>0</v>
      </c>
      <c r="AN399" s="63">
        <f t="shared" si="102"/>
        <v>29010</v>
      </c>
      <c r="AO399" s="58">
        <f t="shared" si="103"/>
        <v>154000</v>
      </c>
      <c r="AP399" s="58">
        <f t="shared" si="104"/>
        <v>129600</v>
      </c>
    </row>
    <row r="400" spans="1:42" hidden="1" x14ac:dyDescent="0.35">
      <c r="A400" s="64">
        <f t="shared" si="105"/>
        <v>392</v>
      </c>
      <c r="B400" s="65" t="s">
        <v>501</v>
      </c>
      <c r="C400" s="65" t="s">
        <v>502</v>
      </c>
      <c r="D400" s="66">
        <f>VLOOKUP($C400,'End Stock 2024'!$B$7:$C$1030,2,FALSE)</f>
        <v>370</v>
      </c>
      <c r="E400" s="63">
        <f>VLOOKUP($C400,ROP200F!$C$6:$O$994,2,FALSE)</f>
        <v>0</v>
      </c>
      <c r="F400" s="63">
        <f>VLOOKUP($C400,'ROP100'!$B$6:$P$565,4,FALSE)</f>
        <v>0</v>
      </c>
      <c r="G400" s="63">
        <f t="shared" si="91"/>
        <v>370</v>
      </c>
      <c r="H400" s="63">
        <f>VLOOKUP($C400,ROP200F!$C$6:$O$994,3,FALSE)</f>
        <v>256</v>
      </c>
      <c r="I400" s="63">
        <f>VLOOKUP($C400,'ROP100'!$B$6:$P$565,5,FALSE)</f>
        <v>0</v>
      </c>
      <c r="J400" s="63">
        <f t="shared" si="92"/>
        <v>114</v>
      </c>
      <c r="K400" s="63">
        <f>VLOOKUP($C400,ROP200F!$C$6:$O$994,4,FALSE)</f>
        <v>0</v>
      </c>
      <c r="L400" s="63">
        <f>VLOOKUP($C400,'ROP100'!$B$6:$P$565,6,FALSE)</f>
        <v>0</v>
      </c>
      <c r="M400" s="63">
        <f t="shared" si="93"/>
        <v>114</v>
      </c>
      <c r="N400" s="63">
        <f>VLOOKUP($C400,ROP200F!$C$6:$O$994,5,FALSE)</f>
        <v>0</v>
      </c>
      <c r="O400" s="63">
        <f>VLOOKUP($C400,'ROP100'!$B$6:$P$565,7,FALSE)</f>
        <v>0</v>
      </c>
      <c r="P400" s="63">
        <f t="shared" si="94"/>
        <v>114</v>
      </c>
      <c r="Q400" s="63">
        <f>VLOOKUP($C400,ROP200F!$C$6:$O$994,6,FALSE)</f>
        <v>0</v>
      </c>
      <c r="R400" s="63">
        <f>VLOOKUP($C400,'ROP100'!$B$6:$P$565,8,FALSE)</f>
        <v>0</v>
      </c>
      <c r="S400" s="63">
        <f t="shared" si="95"/>
        <v>114</v>
      </c>
      <c r="T400" s="63">
        <f>VLOOKUP($C400,ROP200F!$C$6:$O$994,7,FALSE)</f>
        <v>0</v>
      </c>
      <c r="U400" s="63">
        <f>VLOOKUP($C400,'ROP100'!$B$6:$P$565,9,FALSE)</f>
        <v>0</v>
      </c>
      <c r="V400" s="63">
        <f t="shared" si="96"/>
        <v>114</v>
      </c>
      <c r="W400" s="63">
        <f>VLOOKUP($C400,ROP200F!$C$6:$O$994,8,FALSE)</f>
        <v>0</v>
      </c>
      <c r="X400" s="63">
        <f>VLOOKUP($C400,'ROP100'!$B$6:$P$565,10,FALSE)</f>
        <v>256</v>
      </c>
      <c r="Y400" s="63">
        <f t="shared" si="97"/>
        <v>370</v>
      </c>
      <c r="Z400" s="63">
        <f>VLOOKUP($C400,ROP200F!$C$6:$O$994,9,FALSE)</f>
        <v>256</v>
      </c>
      <c r="AA400" s="63">
        <f>VLOOKUP($C400,'ROP100'!$B$6:$P$565,11,FALSE)</f>
        <v>0</v>
      </c>
      <c r="AB400" s="63">
        <f t="shared" si="98"/>
        <v>114</v>
      </c>
      <c r="AC400" s="63">
        <f>VLOOKUP($C400,ROP200F!$C$6:$O$994,10,FALSE)</f>
        <v>0</v>
      </c>
      <c r="AD400" s="63">
        <f>VLOOKUP($C400,'ROP100'!$B$6:$P$565,12,FALSE)</f>
        <v>0</v>
      </c>
      <c r="AE400" s="63">
        <f t="shared" si="99"/>
        <v>114</v>
      </c>
      <c r="AF400" s="63">
        <f>VLOOKUP($C400,ROP200F!$C$6:$O$994,11,FALSE)</f>
        <v>0</v>
      </c>
      <c r="AG400" s="63">
        <f>VLOOKUP($C400,'ROP100'!$B$6:$P$565,13,FALSE)</f>
        <v>0</v>
      </c>
      <c r="AH400" s="63">
        <f t="shared" si="100"/>
        <v>114</v>
      </c>
      <c r="AI400" s="63">
        <f>VLOOKUP($C400,ROP200F!$C$6:$O$994,12,FALSE)</f>
        <v>0</v>
      </c>
      <c r="AJ400" s="63">
        <f>VLOOKUP($C400,'ROP100'!$B$6:$P$565,14,FALSE)</f>
        <v>256</v>
      </c>
      <c r="AK400" s="63">
        <f t="shared" si="101"/>
        <v>370</v>
      </c>
      <c r="AL400" s="63">
        <f>VLOOKUP($C400,ROP200F!$C$6:$O$994,13,FALSE)</f>
        <v>0</v>
      </c>
      <c r="AM400" s="63">
        <f>VLOOKUP($C400,'ROP100'!$B$6:$P$565,15,FALSE)</f>
        <v>0</v>
      </c>
      <c r="AN400" s="63">
        <f t="shared" si="102"/>
        <v>370</v>
      </c>
      <c r="AO400" s="58">
        <f t="shared" si="103"/>
        <v>512</v>
      </c>
      <c r="AP400" s="58">
        <f t="shared" si="104"/>
        <v>512</v>
      </c>
    </row>
    <row r="401" spans="1:42" hidden="1" x14ac:dyDescent="0.35">
      <c r="A401" s="64">
        <f t="shared" si="105"/>
        <v>393</v>
      </c>
      <c r="B401" s="65" t="s">
        <v>503</v>
      </c>
      <c r="C401" s="65" t="s">
        <v>504</v>
      </c>
      <c r="D401" s="66">
        <f>VLOOKUP($C401,'End Stock 2024'!$B$7:$C$1030,2,FALSE)</f>
        <v>896</v>
      </c>
      <c r="E401" s="63">
        <f>VLOOKUP($C401,ROP200F!$C$6:$O$994,2,FALSE)</f>
        <v>0</v>
      </c>
      <c r="F401" s="63">
        <f>VLOOKUP($C401,'ROP100'!$B$6:$P$565,4,FALSE)</f>
        <v>0</v>
      </c>
      <c r="G401" s="63">
        <f t="shared" si="91"/>
        <v>896</v>
      </c>
      <c r="H401" s="63">
        <f>VLOOKUP($C401,ROP200F!$C$6:$O$994,3,FALSE)</f>
        <v>0</v>
      </c>
      <c r="I401" s="63">
        <f>VLOOKUP($C401,'ROP100'!$B$6:$P$565,5,FALSE)</f>
        <v>0</v>
      </c>
      <c r="J401" s="63">
        <f t="shared" si="92"/>
        <v>896</v>
      </c>
      <c r="K401" s="63">
        <f>VLOOKUP($C401,ROP200F!$C$6:$O$994,4,FALSE)</f>
        <v>960</v>
      </c>
      <c r="L401" s="63">
        <f>VLOOKUP($C401,'ROP100'!$B$6:$P$565,6,FALSE)</f>
        <v>1536</v>
      </c>
      <c r="M401" s="63">
        <f t="shared" si="93"/>
        <v>1472</v>
      </c>
      <c r="N401" s="63">
        <f>VLOOKUP($C401,ROP200F!$C$6:$O$994,5,FALSE)</f>
        <v>0</v>
      </c>
      <c r="O401" s="63">
        <f>VLOOKUP($C401,'ROP100'!$B$6:$P$565,7,FALSE)</f>
        <v>0</v>
      </c>
      <c r="P401" s="63">
        <f t="shared" si="94"/>
        <v>1472</v>
      </c>
      <c r="Q401" s="63">
        <f>VLOOKUP($C401,ROP200F!$C$6:$O$994,6,FALSE)</f>
        <v>0</v>
      </c>
      <c r="R401" s="63">
        <f>VLOOKUP($C401,'ROP100'!$B$6:$P$565,8,FALSE)</f>
        <v>0</v>
      </c>
      <c r="S401" s="63">
        <f t="shared" si="95"/>
        <v>1472</v>
      </c>
      <c r="T401" s="63">
        <f>VLOOKUP($C401,ROP200F!$C$6:$O$994,7,FALSE)</f>
        <v>960</v>
      </c>
      <c r="U401" s="63">
        <f>VLOOKUP($C401,'ROP100'!$B$6:$P$565,9,FALSE)</f>
        <v>0</v>
      </c>
      <c r="V401" s="63">
        <f t="shared" si="96"/>
        <v>512</v>
      </c>
      <c r="W401" s="63">
        <f>VLOOKUP($C401,ROP200F!$C$6:$O$994,8,FALSE)</f>
        <v>0</v>
      </c>
      <c r="X401" s="63">
        <f>VLOOKUP($C401,'ROP100'!$B$6:$P$565,10,FALSE)</f>
        <v>1536</v>
      </c>
      <c r="Y401" s="63">
        <f t="shared" si="97"/>
        <v>2048</v>
      </c>
      <c r="Z401" s="63">
        <f>VLOOKUP($C401,ROP200F!$C$6:$O$994,9,FALSE)</f>
        <v>960</v>
      </c>
      <c r="AA401" s="63">
        <f>VLOOKUP($C401,'ROP100'!$B$6:$P$565,11,FALSE)</f>
        <v>0</v>
      </c>
      <c r="AB401" s="63">
        <f t="shared" si="98"/>
        <v>1088</v>
      </c>
      <c r="AC401" s="63">
        <f>VLOOKUP($C401,ROP200F!$C$6:$O$994,10,FALSE)</f>
        <v>0</v>
      </c>
      <c r="AD401" s="63">
        <f>VLOOKUP($C401,'ROP100'!$B$6:$P$565,12,FALSE)</f>
        <v>0</v>
      </c>
      <c r="AE401" s="63">
        <f t="shared" si="99"/>
        <v>1088</v>
      </c>
      <c r="AF401" s="63">
        <f>VLOOKUP($C401,ROP200F!$C$6:$O$994,11,FALSE)</f>
        <v>960</v>
      </c>
      <c r="AG401" s="63">
        <f>VLOOKUP($C401,'ROP100'!$B$6:$P$565,13,FALSE)</f>
        <v>0</v>
      </c>
      <c r="AH401" s="63">
        <f t="shared" si="100"/>
        <v>128</v>
      </c>
      <c r="AI401" s="63">
        <f>VLOOKUP($C401,ROP200F!$C$6:$O$994,12,FALSE)</f>
        <v>0</v>
      </c>
      <c r="AJ401" s="63">
        <f>VLOOKUP($C401,'ROP100'!$B$6:$P$565,14,FALSE)</f>
        <v>1536</v>
      </c>
      <c r="AK401" s="63">
        <f t="shared" si="101"/>
        <v>1664</v>
      </c>
      <c r="AL401" s="63">
        <f>VLOOKUP($C401,ROP200F!$C$6:$O$994,13,FALSE)</f>
        <v>480</v>
      </c>
      <c r="AM401" s="63">
        <f>VLOOKUP($C401,'ROP100'!$B$6:$P$565,15,FALSE)</f>
        <v>0</v>
      </c>
      <c r="AN401" s="63">
        <f t="shared" si="102"/>
        <v>1184</v>
      </c>
      <c r="AO401" s="58">
        <f t="shared" si="103"/>
        <v>4320</v>
      </c>
      <c r="AP401" s="58">
        <f t="shared" si="104"/>
        <v>4608</v>
      </c>
    </row>
    <row r="402" spans="1:42" hidden="1" x14ac:dyDescent="0.35">
      <c r="A402" s="64">
        <f t="shared" si="105"/>
        <v>394</v>
      </c>
      <c r="B402" s="65" t="s">
        <v>505</v>
      </c>
      <c r="C402" s="65" t="s">
        <v>506</v>
      </c>
      <c r="D402" s="66">
        <f>VLOOKUP($C402,'End Stock 2024'!$B$7:$C$1030,2,FALSE)</f>
        <v>141</v>
      </c>
      <c r="E402" s="63">
        <f>VLOOKUP($C402,ROP200F!$C$6:$O$994,2,FALSE)</f>
        <v>14</v>
      </c>
      <c r="F402" s="63">
        <f>VLOOKUP($C402,'ROP100'!$B$6:$P$565,4,FALSE)</f>
        <v>0</v>
      </c>
      <c r="G402" s="63">
        <f t="shared" si="91"/>
        <v>127</v>
      </c>
      <c r="H402" s="63">
        <f>VLOOKUP($C402,ROP200F!$C$6:$O$994,3,FALSE)</f>
        <v>77</v>
      </c>
      <c r="I402" s="63">
        <f>VLOOKUP($C402,'ROP100'!$B$6:$P$565,5,FALSE)</f>
        <v>100</v>
      </c>
      <c r="J402" s="63">
        <f t="shared" si="92"/>
        <v>150</v>
      </c>
      <c r="K402" s="63">
        <f>VLOOKUP($C402,ROP200F!$C$6:$O$994,4,FALSE)</f>
        <v>17</v>
      </c>
      <c r="L402" s="63">
        <f>VLOOKUP($C402,'ROP100'!$B$6:$P$565,6,FALSE)</f>
        <v>0</v>
      </c>
      <c r="M402" s="63">
        <f t="shared" si="93"/>
        <v>133</v>
      </c>
      <c r="N402" s="63">
        <f>VLOOKUP($C402,ROP200F!$C$6:$O$994,5,FALSE)</f>
        <v>44</v>
      </c>
      <c r="O402" s="63">
        <f>VLOOKUP($C402,'ROP100'!$B$6:$P$565,7,FALSE)</f>
        <v>0</v>
      </c>
      <c r="P402" s="63">
        <f t="shared" si="94"/>
        <v>89</v>
      </c>
      <c r="Q402" s="63">
        <f>VLOOKUP($C402,ROP200F!$C$6:$O$994,6,FALSE)</f>
        <v>31</v>
      </c>
      <c r="R402" s="63">
        <f>VLOOKUP($C402,'ROP100'!$B$6:$P$565,8,FALSE)</f>
        <v>140</v>
      </c>
      <c r="S402" s="63">
        <f t="shared" si="95"/>
        <v>198</v>
      </c>
      <c r="T402" s="63">
        <f>VLOOKUP($C402,ROP200F!$C$6:$O$994,7,FALSE)</f>
        <v>64</v>
      </c>
      <c r="U402" s="63">
        <f>VLOOKUP($C402,'ROP100'!$B$6:$P$565,9,FALSE)</f>
        <v>0</v>
      </c>
      <c r="V402" s="63">
        <f t="shared" si="96"/>
        <v>134</v>
      </c>
      <c r="W402" s="63">
        <f>VLOOKUP($C402,ROP200F!$C$6:$O$994,8,FALSE)</f>
        <v>41</v>
      </c>
      <c r="X402" s="63">
        <f>VLOOKUP($C402,'ROP100'!$B$6:$P$565,10,FALSE)</f>
        <v>0</v>
      </c>
      <c r="Y402" s="63">
        <f t="shared" si="97"/>
        <v>93</v>
      </c>
      <c r="Z402" s="63">
        <f>VLOOKUP($C402,ROP200F!$C$6:$O$994,9,FALSE)</f>
        <v>44</v>
      </c>
      <c r="AA402" s="63">
        <f>VLOOKUP($C402,'ROP100'!$B$6:$P$565,11,FALSE)</f>
        <v>160</v>
      </c>
      <c r="AB402" s="63">
        <f t="shared" si="98"/>
        <v>209</v>
      </c>
      <c r="AC402" s="63">
        <f>VLOOKUP($C402,ROP200F!$C$6:$O$994,10,FALSE)</f>
        <v>31</v>
      </c>
      <c r="AD402" s="63">
        <f>VLOOKUP($C402,'ROP100'!$B$6:$P$565,12,FALSE)</f>
        <v>0</v>
      </c>
      <c r="AE402" s="63">
        <f t="shared" si="99"/>
        <v>178</v>
      </c>
      <c r="AF402" s="63">
        <f>VLOOKUP($C402,ROP200F!$C$6:$O$994,11,FALSE)</f>
        <v>62</v>
      </c>
      <c r="AG402" s="63">
        <f>VLOOKUP($C402,'ROP100'!$B$6:$P$565,13,FALSE)</f>
        <v>0</v>
      </c>
      <c r="AH402" s="63">
        <f t="shared" si="100"/>
        <v>116</v>
      </c>
      <c r="AI402" s="63">
        <f>VLOOKUP($C402,ROP200F!$C$6:$O$994,12,FALSE)</f>
        <v>37</v>
      </c>
      <c r="AJ402" s="63">
        <f>VLOOKUP($C402,'ROP100'!$B$6:$P$565,14,FALSE)</f>
        <v>100</v>
      </c>
      <c r="AK402" s="63">
        <f t="shared" si="101"/>
        <v>179</v>
      </c>
      <c r="AL402" s="63">
        <f>VLOOKUP($C402,ROP200F!$C$6:$O$994,13,FALSE)</f>
        <v>58</v>
      </c>
      <c r="AM402" s="63">
        <f>VLOOKUP($C402,'ROP100'!$B$6:$P$565,15,FALSE)</f>
        <v>0</v>
      </c>
      <c r="AN402" s="63">
        <f t="shared" si="102"/>
        <v>121</v>
      </c>
      <c r="AO402" s="58">
        <f t="shared" si="103"/>
        <v>520</v>
      </c>
      <c r="AP402" s="58">
        <f t="shared" si="104"/>
        <v>500</v>
      </c>
    </row>
    <row r="403" spans="1:42" hidden="1" x14ac:dyDescent="0.35">
      <c r="A403" s="64">
        <f t="shared" si="105"/>
        <v>395</v>
      </c>
      <c r="B403" s="65" t="s">
        <v>1446</v>
      </c>
      <c r="C403" s="65" t="s">
        <v>1447</v>
      </c>
      <c r="D403" s="66">
        <f>VLOOKUP($C403,'End Stock 2024'!$B$7:$C$1030,2,FALSE)</f>
        <v>0</v>
      </c>
      <c r="E403" s="63">
        <f>VLOOKUP($C403,ROP200F!$C$6:$O$994,2,FALSE)</f>
        <v>0</v>
      </c>
      <c r="F403" s="63">
        <f>VLOOKUP($C403,'ROP100'!$B$6:$P$565,4,FALSE)</f>
        <v>0</v>
      </c>
      <c r="G403" s="63">
        <f t="shared" si="91"/>
        <v>0</v>
      </c>
      <c r="H403" s="63">
        <f>VLOOKUP($C403,ROP200F!$C$6:$O$994,3,FALSE)</f>
        <v>6</v>
      </c>
      <c r="I403" s="63">
        <f>VLOOKUP($C403,'ROP100'!$B$6:$P$565,5,FALSE)</f>
        <v>0</v>
      </c>
      <c r="J403" s="63">
        <f t="shared" si="92"/>
        <v>-6</v>
      </c>
      <c r="K403" s="63">
        <f>VLOOKUP($C403,ROP200F!$C$6:$O$994,4,FALSE)</f>
        <v>0</v>
      </c>
      <c r="L403" s="63">
        <f>VLOOKUP($C403,'ROP100'!$B$6:$P$565,6,FALSE)</f>
        <v>0</v>
      </c>
      <c r="M403" s="63">
        <f t="shared" si="93"/>
        <v>-6</v>
      </c>
      <c r="N403" s="63">
        <f>VLOOKUP($C403,ROP200F!$C$6:$O$994,5,FALSE)</f>
        <v>7</v>
      </c>
      <c r="O403" s="63">
        <f>VLOOKUP($C403,'ROP100'!$B$6:$P$565,7,FALSE)</f>
        <v>0</v>
      </c>
      <c r="P403" s="63">
        <f t="shared" si="94"/>
        <v>-13</v>
      </c>
      <c r="Q403" s="63">
        <f>VLOOKUP($C403,ROP200F!$C$6:$O$994,6,FALSE)</f>
        <v>0</v>
      </c>
      <c r="R403" s="63">
        <f>VLOOKUP($C403,'ROP100'!$B$6:$P$565,8,FALSE)</f>
        <v>0</v>
      </c>
      <c r="S403" s="63">
        <f t="shared" si="95"/>
        <v>-13</v>
      </c>
      <c r="T403" s="63">
        <f>VLOOKUP($C403,ROP200F!$C$6:$O$994,7,FALSE)</f>
        <v>7</v>
      </c>
      <c r="U403" s="63">
        <f>VLOOKUP($C403,'ROP100'!$B$6:$P$565,9,FALSE)</f>
        <v>1000</v>
      </c>
      <c r="V403" s="63">
        <f t="shared" si="96"/>
        <v>980</v>
      </c>
      <c r="W403" s="63">
        <f>VLOOKUP($C403,ROP200F!$C$6:$O$994,8,FALSE)</f>
        <v>0</v>
      </c>
      <c r="X403" s="63">
        <f>VLOOKUP($C403,'ROP100'!$B$6:$P$565,10,FALSE)</f>
        <v>0</v>
      </c>
      <c r="Y403" s="63">
        <f t="shared" si="97"/>
        <v>980</v>
      </c>
      <c r="Z403" s="63">
        <f>VLOOKUP($C403,ROP200F!$C$6:$O$994,9,FALSE)</f>
        <v>8</v>
      </c>
      <c r="AA403" s="63">
        <f>VLOOKUP($C403,'ROP100'!$B$6:$P$565,11,FALSE)</f>
        <v>0</v>
      </c>
      <c r="AB403" s="63">
        <f t="shared" si="98"/>
        <v>972</v>
      </c>
      <c r="AC403" s="63">
        <f>VLOOKUP($C403,ROP200F!$C$6:$O$994,10,FALSE)</f>
        <v>0</v>
      </c>
      <c r="AD403" s="63">
        <f>VLOOKUP($C403,'ROP100'!$B$6:$P$565,12,FALSE)</f>
        <v>0</v>
      </c>
      <c r="AE403" s="63">
        <f t="shared" si="99"/>
        <v>972</v>
      </c>
      <c r="AF403" s="63">
        <f>VLOOKUP($C403,ROP200F!$C$6:$O$994,11,FALSE)</f>
        <v>8</v>
      </c>
      <c r="AG403" s="63">
        <f>VLOOKUP($C403,'ROP100'!$B$6:$P$565,13,FALSE)</f>
        <v>0</v>
      </c>
      <c r="AH403" s="63">
        <f t="shared" si="100"/>
        <v>964</v>
      </c>
      <c r="AI403" s="63">
        <f>VLOOKUP($C403,ROP200F!$C$6:$O$994,12,FALSE)</f>
        <v>0</v>
      </c>
      <c r="AJ403" s="63">
        <f>VLOOKUP($C403,'ROP100'!$B$6:$P$565,14,FALSE)</f>
        <v>0</v>
      </c>
      <c r="AK403" s="63">
        <f t="shared" si="101"/>
        <v>964</v>
      </c>
      <c r="AL403" s="63">
        <f>VLOOKUP($C403,ROP200F!$C$6:$O$994,13,FALSE)</f>
        <v>5</v>
      </c>
      <c r="AM403" s="63">
        <f>VLOOKUP($C403,'ROP100'!$B$6:$P$565,15,FALSE)</f>
        <v>0</v>
      </c>
      <c r="AN403" s="63">
        <f t="shared" si="102"/>
        <v>959</v>
      </c>
      <c r="AO403" s="58">
        <f t="shared" si="103"/>
        <v>41</v>
      </c>
      <c r="AP403" s="58">
        <f t="shared" si="104"/>
        <v>1000</v>
      </c>
    </row>
    <row r="404" spans="1:42" hidden="1" x14ac:dyDescent="0.35">
      <c r="A404" s="64">
        <f t="shared" si="105"/>
        <v>396</v>
      </c>
      <c r="B404" s="65" t="s">
        <v>507</v>
      </c>
      <c r="C404" s="65" t="s">
        <v>508</v>
      </c>
      <c r="D404" s="66">
        <f>VLOOKUP($C404,'End Stock 2024'!$B$7:$C$1030,2,FALSE)</f>
        <v>20429</v>
      </c>
      <c r="E404" s="63">
        <f>VLOOKUP($C404,ROP200F!$C$6:$O$994,2,FALSE)</f>
        <v>15060</v>
      </c>
      <c r="F404" s="63">
        <f>VLOOKUP($C404,'ROP100'!$B$6:$P$565,4,FALSE)</f>
        <v>100000</v>
      </c>
      <c r="G404" s="63">
        <f t="shared" si="91"/>
        <v>105369</v>
      </c>
      <c r="H404" s="63">
        <f>VLOOKUP($C404,ROP200F!$C$6:$O$994,3,FALSE)</f>
        <v>0</v>
      </c>
      <c r="I404" s="63">
        <f>VLOOKUP($C404,'ROP100'!$B$6:$P$565,5,FALSE)</f>
        <v>0</v>
      </c>
      <c r="J404" s="63">
        <f t="shared" si="92"/>
        <v>105369</v>
      </c>
      <c r="K404" s="63">
        <f>VLOOKUP($C404,ROP200F!$C$6:$O$994,4,FALSE)</f>
        <v>7539</v>
      </c>
      <c r="L404" s="63">
        <f>VLOOKUP($C404,'ROP100'!$B$6:$P$565,6,FALSE)</f>
        <v>0</v>
      </c>
      <c r="M404" s="63">
        <f t="shared" si="93"/>
        <v>97830</v>
      </c>
      <c r="N404" s="63">
        <f>VLOOKUP($C404,ROP200F!$C$6:$O$994,5,FALSE)</f>
        <v>17573</v>
      </c>
      <c r="O404" s="63">
        <f>VLOOKUP($C404,'ROP100'!$B$6:$P$565,7,FALSE)</f>
        <v>0</v>
      </c>
      <c r="P404" s="63">
        <f t="shared" si="94"/>
        <v>80257</v>
      </c>
      <c r="Q404" s="63">
        <f>VLOOKUP($C404,ROP200F!$C$6:$O$994,6,FALSE)</f>
        <v>17573</v>
      </c>
      <c r="R404" s="63">
        <f>VLOOKUP($C404,'ROP100'!$B$6:$P$565,8,FALSE)</f>
        <v>0</v>
      </c>
      <c r="S404" s="63">
        <f t="shared" si="95"/>
        <v>62684</v>
      </c>
      <c r="T404" s="63">
        <f>VLOOKUP($C404,ROP200F!$C$6:$O$994,7,FALSE)</f>
        <v>12547</v>
      </c>
      <c r="U404" s="63">
        <f>VLOOKUP($C404,'ROP100'!$B$6:$P$565,9,FALSE)</f>
        <v>0</v>
      </c>
      <c r="V404" s="63">
        <f t="shared" si="96"/>
        <v>50137</v>
      </c>
      <c r="W404" s="63">
        <f>VLOOKUP($C404,ROP200F!$C$6:$O$994,8,FALSE)</f>
        <v>0</v>
      </c>
      <c r="X404" s="63">
        <f>VLOOKUP($C404,'ROP100'!$B$6:$P$565,10,FALSE)</f>
        <v>0</v>
      </c>
      <c r="Y404" s="63">
        <f t="shared" si="97"/>
        <v>50137</v>
      </c>
      <c r="Z404" s="63">
        <f>VLOOKUP($C404,ROP200F!$C$6:$O$994,9,FALSE)</f>
        <v>5008</v>
      </c>
      <c r="AA404" s="63">
        <f>VLOOKUP($C404,'ROP100'!$B$6:$P$565,11,FALSE)</f>
        <v>0</v>
      </c>
      <c r="AB404" s="63">
        <f t="shared" si="98"/>
        <v>45129</v>
      </c>
      <c r="AC404" s="63">
        <f>VLOOKUP($C404,ROP200F!$C$6:$O$994,10,FALSE)</f>
        <v>12565</v>
      </c>
      <c r="AD404" s="63">
        <f>VLOOKUP($C404,'ROP100'!$B$6:$P$565,12,FALSE)</f>
        <v>50000</v>
      </c>
      <c r="AE404" s="63">
        <f t="shared" si="99"/>
        <v>82564</v>
      </c>
      <c r="AF404" s="63">
        <f>VLOOKUP($C404,ROP200F!$C$6:$O$994,11,FALSE)</f>
        <v>17573</v>
      </c>
      <c r="AG404" s="63">
        <f>VLOOKUP($C404,'ROP100'!$B$6:$P$565,13,FALSE)</f>
        <v>0</v>
      </c>
      <c r="AH404" s="63">
        <f t="shared" si="100"/>
        <v>64991</v>
      </c>
      <c r="AI404" s="63">
        <f>VLOOKUP($C404,ROP200F!$C$6:$O$994,12,FALSE)</f>
        <v>7539</v>
      </c>
      <c r="AJ404" s="63">
        <f>VLOOKUP($C404,'ROP100'!$B$6:$P$565,14,FALSE)</f>
        <v>0</v>
      </c>
      <c r="AK404" s="63">
        <f t="shared" si="101"/>
        <v>57452</v>
      </c>
      <c r="AL404" s="63">
        <f>VLOOKUP($C404,ROP200F!$C$6:$O$994,13,FALSE)</f>
        <v>10034</v>
      </c>
      <c r="AM404" s="63">
        <f>VLOOKUP($C404,'ROP100'!$B$6:$P$565,15,FALSE)</f>
        <v>0</v>
      </c>
      <c r="AN404" s="63">
        <f t="shared" si="102"/>
        <v>47418</v>
      </c>
      <c r="AO404" s="58">
        <f t="shared" si="103"/>
        <v>123011</v>
      </c>
      <c r="AP404" s="58">
        <f t="shared" si="104"/>
        <v>150000</v>
      </c>
    </row>
    <row r="405" spans="1:42" hidden="1" x14ac:dyDescent="0.35">
      <c r="A405" s="64">
        <f t="shared" si="105"/>
        <v>397</v>
      </c>
      <c r="B405" s="65" t="s">
        <v>509</v>
      </c>
      <c r="C405" s="65" t="s">
        <v>510</v>
      </c>
      <c r="D405" s="66">
        <f>VLOOKUP($C405,'End Stock 2024'!$B$7:$C$1030,2,FALSE)</f>
        <v>115159</v>
      </c>
      <c r="E405" s="63">
        <f>VLOOKUP($C405,ROP200F!$C$6:$O$994,2,FALSE)</f>
        <v>7288</v>
      </c>
      <c r="F405" s="63">
        <f>VLOOKUP($C405,'ROP100'!$B$6:$P$565,4,FALSE)</f>
        <v>80000</v>
      </c>
      <c r="G405" s="63">
        <f t="shared" si="91"/>
        <v>187871</v>
      </c>
      <c r="H405" s="63">
        <f>VLOOKUP($C405,ROP200F!$C$6:$O$994,3,FALSE)</f>
        <v>42468</v>
      </c>
      <c r="I405" s="63">
        <f>VLOOKUP($C405,'ROP100'!$B$6:$P$565,5,FALSE)</f>
        <v>0</v>
      </c>
      <c r="J405" s="63">
        <f t="shared" si="92"/>
        <v>145403</v>
      </c>
      <c r="K405" s="63">
        <f>VLOOKUP($C405,ROP200F!$C$6:$O$994,4,FALSE)</f>
        <v>33974</v>
      </c>
      <c r="L405" s="63">
        <f>VLOOKUP($C405,'ROP100'!$B$6:$P$565,6,FALSE)</f>
        <v>0</v>
      </c>
      <c r="M405" s="63">
        <f t="shared" si="93"/>
        <v>111429</v>
      </c>
      <c r="N405" s="63">
        <f>VLOOKUP($C405,ROP200F!$C$6:$O$994,5,FALSE)</f>
        <v>7288</v>
      </c>
      <c r="O405" s="63">
        <f>VLOOKUP($C405,'ROP100'!$B$6:$P$565,7,FALSE)</f>
        <v>0</v>
      </c>
      <c r="P405" s="63">
        <f t="shared" si="94"/>
        <v>104141</v>
      </c>
      <c r="Q405" s="63">
        <f>VLOOKUP($C405,ROP200F!$C$6:$O$994,6,FALSE)</f>
        <v>3525</v>
      </c>
      <c r="R405" s="63">
        <f>VLOOKUP($C405,'ROP100'!$B$6:$P$565,8,FALSE)</f>
        <v>0</v>
      </c>
      <c r="S405" s="63">
        <f t="shared" si="95"/>
        <v>100616</v>
      </c>
      <c r="T405" s="63">
        <f>VLOOKUP($C405,ROP200F!$C$6:$O$994,7,FALSE)</f>
        <v>7288</v>
      </c>
      <c r="U405" s="63">
        <f>VLOOKUP($C405,'ROP100'!$B$6:$P$565,9,FALSE)</f>
        <v>0</v>
      </c>
      <c r="V405" s="63">
        <f t="shared" si="96"/>
        <v>93328</v>
      </c>
      <c r="W405" s="63">
        <f>VLOOKUP($C405,ROP200F!$C$6:$O$994,8,FALSE)</f>
        <v>42468</v>
      </c>
      <c r="X405" s="63">
        <f>VLOOKUP($C405,'ROP100'!$B$6:$P$565,10,FALSE)</f>
        <v>0</v>
      </c>
      <c r="Y405" s="63">
        <f t="shared" si="97"/>
        <v>50860</v>
      </c>
      <c r="Z405" s="63">
        <f>VLOOKUP($C405,ROP200F!$C$6:$O$994,9,FALSE)</f>
        <v>37737</v>
      </c>
      <c r="AA405" s="63">
        <f>VLOOKUP($C405,'ROP100'!$B$6:$P$565,11,FALSE)</f>
        <v>0</v>
      </c>
      <c r="AB405" s="63">
        <f t="shared" si="98"/>
        <v>13123</v>
      </c>
      <c r="AC405" s="63">
        <f>VLOOKUP($C405,ROP200F!$C$6:$O$994,10,FALSE)</f>
        <v>7288</v>
      </c>
      <c r="AD405" s="63">
        <f>VLOOKUP($C405,'ROP100'!$B$6:$P$565,12,FALSE)</f>
        <v>80000</v>
      </c>
      <c r="AE405" s="63">
        <f t="shared" si="99"/>
        <v>85835</v>
      </c>
      <c r="AF405" s="63">
        <f>VLOOKUP($C405,ROP200F!$C$6:$O$994,11,FALSE)</f>
        <v>3525</v>
      </c>
      <c r="AG405" s="63">
        <f>VLOOKUP($C405,'ROP100'!$B$6:$P$565,13,FALSE)</f>
        <v>0</v>
      </c>
      <c r="AH405" s="63">
        <f t="shared" si="100"/>
        <v>82310</v>
      </c>
      <c r="AI405" s="63">
        <f>VLOOKUP($C405,ROP200F!$C$6:$O$994,12,FALSE)</f>
        <v>7288</v>
      </c>
      <c r="AJ405" s="63">
        <f>VLOOKUP($C405,'ROP100'!$B$6:$P$565,14,FALSE)</f>
        <v>0</v>
      </c>
      <c r="AK405" s="63">
        <f t="shared" si="101"/>
        <v>75022</v>
      </c>
      <c r="AL405" s="63">
        <f>VLOOKUP($C405,ROP200F!$C$6:$O$994,13,FALSE)</f>
        <v>3763</v>
      </c>
      <c r="AM405" s="63">
        <f>VLOOKUP($C405,'ROP100'!$B$6:$P$565,15,FALSE)</f>
        <v>0</v>
      </c>
      <c r="AN405" s="63">
        <f t="shared" si="102"/>
        <v>71259</v>
      </c>
      <c r="AO405" s="58">
        <f t="shared" si="103"/>
        <v>203900</v>
      </c>
      <c r="AP405" s="58">
        <f t="shared" si="104"/>
        <v>160000</v>
      </c>
    </row>
    <row r="406" spans="1:42" hidden="1" x14ac:dyDescent="0.35">
      <c r="A406" s="64">
        <f t="shared" si="105"/>
        <v>398</v>
      </c>
      <c r="B406" s="65" t="s">
        <v>511</v>
      </c>
      <c r="C406" s="65" t="s">
        <v>512</v>
      </c>
      <c r="D406" s="66">
        <f>VLOOKUP($C406,'End Stock 2024'!$B$7:$C$1030,2,FALSE)</f>
        <v>158390</v>
      </c>
      <c r="E406" s="63">
        <f>VLOOKUP($C406,ROP200F!$C$6:$O$994,2,FALSE)</f>
        <v>13200</v>
      </c>
      <c r="F406" s="63">
        <f>VLOOKUP($C406,'ROP100'!$B$6:$P$565,4,FALSE)</f>
        <v>0</v>
      </c>
      <c r="G406" s="63">
        <f t="shared" si="91"/>
        <v>145190</v>
      </c>
      <c r="H406" s="63">
        <f>VLOOKUP($C406,ROP200F!$C$6:$O$994,3,FALSE)</f>
        <v>13200</v>
      </c>
      <c r="I406" s="63">
        <f>VLOOKUP($C406,'ROP100'!$B$6:$P$565,5,FALSE)</f>
        <v>0</v>
      </c>
      <c r="J406" s="63">
        <f t="shared" si="92"/>
        <v>131990</v>
      </c>
      <c r="K406" s="63">
        <f>VLOOKUP($C406,ROP200F!$C$6:$O$994,4,FALSE)</f>
        <v>0</v>
      </c>
      <c r="L406" s="63">
        <f>VLOOKUP($C406,'ROP100'!$B$6:$P$565,6,FALSE)</f>
        <v>0</v>
      </c>
      <c r="M406" s="63">
        <f t="shared" si="93"/>
        <v>131990</v>
      </c>
      <c r="N406" s="63">
        <f>VLOOKUP($C406,ROP200F!$C$6:$O$994,5,FALSE)</f>
        <v>26400</v>
      </c>
      <c r="O406" s="63">
        <f>VLOOKUP($C406,'ROP100'!$B$6:$P$565,7,FALSE)</f>
        <v>0</v>
      </c>
      <c r="P406" s="63">
        <f t="shared" si="94"/>
        <v>105590</v>
      </c>
      <c r="Q406" s="63">
        <f>VLOOKUP($C406,ROP200F!$C$6:$O$994,6,FALSE)</f>
        <v>0</v>
      </c>
      <c r="R406" s="63">
        <f>VLOOKUP($C406,'ROP100'!$B$6:$P$565,8,FALSE)</f>
        <v>0</v>
      </c>
      <c r="S406" s="63">
        <f t="shared" si="95"/>
        <v>105590</v>
      </c>
      <c r="T406" s="63">
        <f>VLOOKUP($C406,ROP200F!$C$6:$O$994,7,FALSE)</f>
        <v>13200</v>
      </c>
      <c r="U406" s="63">
        <f>VLOOKUP($C406,'ROP100'!$B$6:$P$565,9,FALSE)</f>
        <v>0</v>
      </c>
      <c r="V406" s="63">
        <f t="shared" si="96"/>
        <v>92390</v>
      </c>
      <c r="W406" s="63">
        <f>VLOOKUP($C406,ROP200F!$C$6:$O$994,8,FALSE)</f>
        <v>13200</v>
      </c>
      <c r="X406" s="63">
        <f>VLOOKUP($C406,'ROP100'!$B$6:$P$565,10,FALSE)</f>
        <v>0</v>
      </c>
      <c r="Y406" s="63">
        <f t="shared" si="97"/>
        <v>79190</v>
      </c>
      <c r="Z406" s="63">
        <f>VLOOKUP($C406,ROP200F!$C$6:$O$994,9,FALSE)</f>
        <v>26400</v>
      </c>
      <c r="AA406" s="63">
        <f>VLOOKUP($C406,'ROP100'!$B$6:$P$565,11,FALSE)</f>
        <v>0</v>
      </c>
      <c r="AB406" s="63">
        <f t="shared" si="98"/>
        <v>52790</v>
      </c>
      <c r="AC406" s="63">
        <f>VLOOKUP($C406,ROP200F!$C$6:$O$994,10,FALSE)</f>
        <v>0</v>
      </c>
      <c r="AD406" s="63">
        <f>VLOOKUP($C406,'ROP100'!$B$6:$P$565,12,FALSE)</f>
        <v>90000</v>
      </c>
      <c r="AE406" s="63">
        <f t="shared" si="99"/>
        <v>142790</v>
      </c>
      <c r="AF406" s="63">
        <f>VLOOKUP($C406,ROP200F!$C$6:$O$994,11,FALSE)</f>
        <v>0</v>
      </c>
      <c r="AG406" s="63">
        <f>VLOOKUP($C406,'ROP100'!$B$6:$P$565,13,FALSE)</f>
        <v>0</v>
      </c>
      <c r="AH406" s="63">
        <f t="shared" si="100"/>
        <v>142790</v>
      </c>
      <c r="AI406" s="63">
        <f>VLOOKUP($C406,ROP200F!$C$6:$O$994,12,FALSE)</f>
        <v>26400</v>
      </c>
      <c r="AJ406" s="63">
        <f>VLOOKUP($C406,'ROP100'!$B$6:$P$565,14,FALSE)</f>
        <v>0</v>
      </c>
      <c r="AK406" s="63">
        <f t="shared" si="101"/>
        <v>116390</v>
      </c>
      <c r="AL406" s="63">
        <f>VLOOKUP($C406,ROP200F!$C$6:$O$994,13,FALSE)</f>
        <v>0</v>
      </c>
      <c r="AM406" s="63">
        <f>VLOOKUP($C406,'ROP100'!$B$6:$P$565,15,FALSE)</f>
        <v>0</v>
      </c>
      <c r="AN406" s="63">
        <f t="shared" si="102"/>
        <v>116390</v>
      </c>
      <c r="AO406" s="58">
        <f t="shared" si="103"/>
        <v>132000</v>
      </c>
      <c r="AP406" s="58">
        <f t="shared" si="104"/>
        <v>90000</v>
      </c>
    </row>
    <row r="407" spans="1:42" hidden="1" x14ac:dyDescent="0.35">
      <c r="A407" s="64">
        <f t="shared" si="105"/>
        <v>399</v>
      </c>
      <c r="B407" s="65" t="s">
        <v>513</v>
      </c>
      <c r="C407" s="65" t="s">
        <v>514</v>
      </c>
      <c r="D407" s="66">
        <f>VLOOKUP($C407,'End Stock 2024'!$B$7:$C$1030,2,FALSE)</f>
        <v>9590</v>
      </c>
      <c r="E407" s="63">
        <f>VLOOKUP($C407,ROP200F!$C$6:$O$994,2,FALSE)</f>
        <v>0</v>
      </c>
      <c r="F407" s="63">
        <f>VLOOKUP($C407,'ROP100'!$B$6:$P$565,4,FALSE)</f>
        <v>0</v>
      </c>
      <c r="G407" s="63">
        <f t="shared" si="91"/>
        <v>9590</v>
      </c>
      <c r="H407" s="63">
        <f>VLOOKUP($C407,ROP200F!$C$6:$O$994,3,FALSE)</f>
        <v>0</v>
      </c>
      <c r="I407" s="63">
        <f>VLOOKUP($C407,'ROP100'!$B$6:$P$565,5,FALSE)</f>
        <v>0</v>
      </c>
      <c r="J407" s="63">
        <f t="shared" si="92"/>
        <v>9590</v>
      </c>
      <c r="K407" s="63">
        <f>VLOOKUP($C407,ROP200F!$C$6:$O$994,4,FALSE)</f>
        <v>0</v>
      </c>
      <c r="L407" s="63">
        <f>VLOOKUP($C407,'ROP100'!$B$6:$P$565,6,FALSE)</f>
        <v>36000</v>
      </c>
      <c r="M407" s="63">
        <f t="shared" si="93"/>
        <v>45590</v>
      </c>
      <c r="N407" s="63">
        <f>VLOOKUP($C407,ROP200F!$C$6:$O$994,5,FALSE)</f>
        <v>0</v>
      </c>
      <c r="O407" s="63">
        <f>VLOOKUP($C407,'ROP100'!$B$6:$P$565,7,FALSE)</f>
        <v>0</v>
      </c>
      <c r="P407" s="63">
        <f t="shared" si="94"/>
        <v>45590</v>
      </c>
      <c r="Q407" s="63">
        <f>VLOOKUP($C407,ROP200F!$C$6:$O$994,6,FALSE)</f>
        <v>0</v>
      </c>
      <c r="R407" s="63">
        <f>VLOOKUP($C407,'ROP100'!$B$6:$P$565,8,FALSE)</f>
        <v>0</v>
      </c>
      <c r="S407" s="63">
        <f t="shared" si="95"/>
        <v>45590</v>
      </c>
      <c r="T407" s="63">
        <f>VLOOKUP($C407,ROP200F!$C$6:$O$994,7,FALSE)</f>
        <v>0</v>
      </c>
      <c r="U407" s="63">
        <f>VLOOKUP($C407,'ROP100'!$B$6:$P$565,9,FALSE)</f>
        <v>0</v>
      </c>
      <c r="V407" s="63">
        <f t="shared" si="96"/>
        <v>45590</v>
      </c>
      <c r="W407" s="63">
        <f>VLOOKUP($C407,ROP200F!$C$6:$O$994,8,FALSE)</f>
        <v>13200</v>
      </c>
      <c r="X407" s="63">
        <f>VLOOKUP($C407,'ROP100'!$B$6:$P$565,10,FALSE)</f>
        <v>0</v>
      </c>
      <c r="Y407" s="63">
        <f t="shared" si="97"/>
        <v>32390</v>
      </c>
      <c r="Z407" s="63">
        <f>VLOOKUP($C407,ROP200F!$C$6:$O$994,9,FALSE)</f>
        <v>0</v>
      </c>
      <c r="AA407" s="63">
        <f>VLOOKUP($C407,'ROP100'!$B$6:$P$565,11,FALSE)</f>
        <v>0</v>
      </c>
      <c r="AB407" s="63">
        <f t="shared" si="98"/>
        <v>32390</v>
      </c>
      <c r="AC407" s="63">
        <f>VLOOKUP($C407,ROP200F!$C$6:$O$994,10,FALSE)</f>
        <v>0</v>
      </c>
      <c r="AD407" s="63">
        <f>VLOOKUP($C407,'ROP100'!$B$6:$P$565,12,FALSE)</f>
        <v>0</v>
      </c>
      <c r="AE407" s="63">
        <f t="shared" si="99"/>
        <v>32390</v>
      </c>
      <c r="AF407" s="63">
        <f>VLOOKUP($C407,ROP200F!$C$6:$O$994,11,FALSE)</f>
        <v>0</v>
      </c>
      <c r="AG407" s="63">
        <f>VLOOKUP($C407,'ROP100'!$B$6:$P$565,13,FALSE)</f>
        <v>0</v>
      </c>
      <c r="AH407" s="63">
        <f t="shared" si="100"/>
        <v>32390</v>
      </c>
      <c r="AI407" s="63">
        <f>VLOOKUP($C407,ROP200F!$C$6:$O$994,12,FALSE)</f>
        <v>0</v>
      </c>
      <c r="AJ407" s="63">
        <f>VLOOKUP($C407,'ROP100'!$B$6:$P$565,14,FALSE)</f>
        <v>0</v>
      </c>
      <c r="AK407" s="63">
        <f t="shared" si="101"/>
        <v>32390</v>
      </c>
      <c r="AL407" s="63">
        <f>VLOOKUP($C407,ROP200F!$C$6:$O$994,13,FALSE)</f>
        <v>0</v>
      </c>
      <c r="AM407" s="63">
        <f>VLOOKUP($C407,'ROP100'!$B$6:$P$565,15,FALSE)</f>
        <v>0</v>
      </c>
      <c r="AN407" s="63">
        <f t="shared" si="102"/>
        <v>32390</v>
      </c>
      <c r="AO407" s="58">
        <f t="shared" si="103"/>
        <v>13200</v>
      </c>
      <c r="AP407" s="58">
        <f t="shared" si="104"/>
        <v>36000</v>
      </c>
    </row>
    <row r="408" spans="1:42" hidden="1" x14ac:dyDescent="0.35">
      <c r="A408" s="64">
        <f t="shared" si="105"/>
        <v>400</v>
      </c>
      <c r="B408" s="65" t="s">
        <v>515</v>
      </c>
      <c r="C408" s="65" t="s">
        <v>516</v>
      </c>
      <c r="D408" s="66">
        <f>VLOOKUP($C408,'End Stock 2024'!$B$7:$C$1030,2,FALSE)</f>
        <v>192</v>
      </c>
      <c r="E408" s="63">
        <f>VLOOKUP($C408,ROP200F!$C$6:$O$994,2,FALSE)</f>
        <v>0</v>
      </c>
      <c r="F408" s="63">
        <f>VLOOKUP($C408,'ROP100'!$B$6:$P$565,4,FALSE)</f>
        <v>0</v>
      </c>
      <c r="G408" s="63">
        <f t="shared" si="91"/>
        <v>192</v>
      </c>
      <c r="H408" s="63">
        <f>VLOOKUP($C408,ROP200F!$C$6:$O$994,3,FALSE)</f>
        <v>0</v>
      </c>
      <c r="I408" s="63">
        <f>VLOOKUP($C408,'ROP100'!$B$6:$P$565,5,FALSE)</f>
        <v>0</v>
      </c>
      <c r="J408" s="63">
        <f t="shared" si="92"/>
        <v>192</v>
      </c>
      <c r="K408" s="63">
        <f>VLOOKUP($C408,ROP200F!$C$6:$O$994,4,FALSE)</f>
        <v>0</v>
      </c>
      <c r="L408" s="63">
        <f>VLOOKUP($C408,'ROP100'!$B$6:$P$565,6,FALSE)</f>
        <v>96</v>
      </c>
      <c r="M408" s="63">
        <f t="shared" si="93"/>
        <v>288</v>
      </c>
      <c r="N408" s="63">
        <f>VLOOKUP($C408,ROP200F!$C$6:$O$994,5,FALSE)</f>
        <v>0</v>
      </c>
      <c r="O408" s="63">
        <f>VLOOKUP($C408,'ROP100'!$B$6:$P$565,7,FALSE)</f>
        <v>0</v>
      </c>
      <c r="P408" s="63">
        <f t="shared" si="94"/>
        <v>288</v>
      </c>
      <c r="Q408" s="63">
        <f>VLOOKUP($C408,ROP200F!$C$6:$O$994,6,FALSE)</f>
        <v>96</v>
      </c>
      <c r="R408" s="63">
        <f>VLOOKUP($C408,'ROP100'!$B$6:$P$565,8,FALSE)</f>
        <v>0</v>
      </c>
      <c r="S408" s="63">
        <f t="shared" si="95"/>
        <v>192</v>
      </c>
      <c r="T408" s="63">
        <f>VLOOKUP($C408,ROP200F!$C$6:$O$994,7,FALSE)</f>
        <v>0</v>
      </c>
      <c r="U408" s="63">
        <f>VLOOKUP($C408,'ROP100'!$B$6:$P$565,9,FALSE)</f>
        <v>0</v>
      </c>
      <c r="V408" s="63">
        <f t="shared" si="96"/>
        <v>192</v>
      </c>
      <c r="W408" s="63">
        <f>VLOOKUP($C408,ROP200F!$C$6:$O$994,8,FALSE)</f>
        <v>0</v>
      </c>
      <c r="X408" s="63">
        <f>VLOOKUP($C408,'ROP100'!$B$6:$P$565,10,FALSE)</f>
        <v>0</v>
      </c>
      <c r="Y408" s="63">
        <f t="shared" si="97"/>
        <v>192</v>
      </c>
      <c r="Z408" s="63">
        <f>VLOOKUP($C408,ROP200F!$C$6:$O$994,9,FALSE)</f>
        <v>0</v>
      </c>
      <c r="AA408" s="63">
        <f>VLOOKUP($C408,'ROP100'!$B$6:$P$565,11,FALSE)</f>
        <v>0</v>
      </c>
      <c r="AB408" s="63">
        <f t="shared" si="98"/>
        <v>192</v>
      </c>
      <c r="AC408" s="63">
        <f>VLOOKUP($C408,ROP200F!$C$6:$O$994,10,FALSE)</f>
        <v>96</v>
      </c>
      <c r="AD408" s="63">
        <f>VLOOKUP($C408,'ROP100'!$B$6:$P$565,12,FALSE)</f>
        <v>192</v>
      </c>
      <c r="AE408" s="63">
        <f t="shared" si="99"/>
        <v>288</v>
      </c>
      <c r="AF408" s="63">
        <f>VLOOKUP($C408,ROP200F!$C$6:$O$994,11,FALSE)</f>
        <v>0</v>
      </c>
      <c r="AG408" s="63">
        <f>VLOOKUP($C408,'ROP100'!$B$6:$P$565,13,FALSE)</f>
        <v>0</v>
      </c>
      <c r="AH408" s="63">
        <f t="shared" si="100"/>
        <v>288</v>
      </c>
      <c r="AI408" s="63">
        <f>VLOOKUP($C408,ROP200F!$C$6:$O$994,12,FALSE)</f>
        <v>0</v>
      </c>
      <c r="AJ408" s="63">
        <f>VLOOKUP($C408,'ROP100'!$B$6:$P$565,14,FALSE)</f>
        <v>0</v>
      </c>
      <c r="AK408" s="63">
        <f t="shared" si="101"/>
        <v>288</v>
      </c>
      <c r="AL408" s="63">
        <f>VLOOKUP($C408,ROP200F!$C$6:$O$994,13,FALSE)</f>
        <v>96</v>
      </c>
      <c r="AM408" s="63">
        <f>VLOOKUP($C408,'ROP100'!$B$6:$P$565,15,FALSE)</f>
        <v>0</v>
      </c>
      <c r="AN408" s="63">
        <f t="shared" si="102"/>
        <v>192</v>
      </c>
      <c r="AO408" s="58">
        <f t="shared" si="103"/>
        <v>288</v>
      </c>
      <c r="AP408" s="58">
        <f t="shared" si="104"/>
        <v>288</v>
      </c>
    </row>
    <row r="409" spans="1:42" hidden="1" x14ac:dyDescent="0.35">
      <c r="A409" s="64">
        <f t="shared" si="105"/>
        <v>401</v>
      </c>
      <c r="B409" s="65" t="s">
        <v>517</v>
      </c>
      <c r="C409" s="65" t="s">
        <v>518</v>
      </c>
      <c r="D409" s="66">
        <f>VLOOKUP($C409,'End Stock 2024'!$B$7:$C$1030,2,FALSE)</f>
        <v>1731</v>
      </c>
      <c r="E409" s="63">
        <f>VLOOKUP($C409,ROP200F!$C$6:$O$994,2,FALSE)</f>
        <v>124</v>
      </c>
      <c r="F409" s="63">
        <f>VLOOKUP($C409,'ROP100'!$B$6:$P$565,4,FALSE)</f>
        <v>0</v>
      </c>
      <c r="G409" s="63">
        <f t="shared" si="91"/>
        <v>1607</v>
      </c>
      <c r="H409" s="63">
        <f>VLOOKUP($C409,ROP200F!$C$6:$O$994,3,FALSE)</f>
        <v>157</v>
      </c>
      <c r="I409" s="63">
        <f>VLOOKUP($C409,'ROP100'!$B$6:$P$565,5,FALSE)</f>
        <v>0</v>
      </c>
      <c r="J409" s="63">
        <f t="shared" si="92"/>
        <v>1450</v>
      </c>
      <c r="K409" s="63">
        <f>VLOOKUP($C409,ROP200F!$C$6:$O$994,4,FALSE)</f>
        <v>121</v>
      </c>
      <c r="L409" s="63">
        <f>VLOOKUP($C409,'ROP100'!$B$6:$P$565,6,FALSE)</f>
        <v>0</v>
      </c>
      <c r="M409" s="63">
        <f t="shared" si="93"/>
        <v>1329</v>
      </c>
      <c r="N409" s="63">
        <f>VLOOKUP($C409,ROP200F!$C$6:$O$994,5,FALSE)</f>
        <v>121</v>
      </c>
      <c r="O409" s="63">
        <f>VLOOKUP($C409,'ROP100'!$B$6:$P$565,7,FALSE)</f>
        <v>0</v>
      </c>
      <c r="P409" s="63">
        <f t="shared" si="94"/>
        <v>1208</v>
      </c>
      <c r="Q409" s="63">
        <f>VLOOKUP($C409,ROP200F!$C$6:$O$994,6,FALSE)</f>
        <v>138</v>
      </c>
      <c r="R409" s="63">
        <f>VLOOKUP($C409,'ROP100'!$B$6:$P$565,8,FALSE)</f>
        <v>0</v>
      </c>
      <c r="S409" s="63">
        <f t="shared" si="95"/>
        <v>1070</v>
      </c>
      <c r="T409" s="63">
        <f>VLOOKUP($C409,ROP200F!$C$6:$O$994,7,FALSE)</f>
        <v>159</v>
      </c>
      <c r="U409" s="63">
        <f>VLOOKUP($C409,'ROP100'!$B$6:$P$565,9,FALSE)</f>
        <v>0</v>
      </c>
      <c r="V409" s="63">
        <f t="shared" si="96"/>
        <v>911</v>
      </c>
      <c r="W409" s="63">
        <f>VLOOKUP($C409,ROP200F!$C$6:$O$994,8,FALSE)</f>
        <v>166</v>
      </c>
      <c r="X409" s="63">
        <f>VLOOKUP($C409,'ROP100'!$B$6:$P$565,10,FALSE)</f>
        <v>0</v>
      </c>
      <c r="Y409" s="63">
        <f t="shared" si="97"/>
        <v>745</v>
      </c>
      <c r="Z409" s="63">
        <f>VLOOKUP($C409,ROP200F!$C$6:$O$994,9,FALSE)</f>
        <v>156</v>
      </c>
      <c r="AA409" s="63">
        <f>VLOOKUP($C409,'ROP100'!$B$6:$P$565,11,FALSE)</f>
        <v>0</v>
      </c>
      <c r="AB409" s="63">
        <f t="shared" si="98"/>
        <v>589</v>
      </c>
      <c r="AC409" s="63">
        <f>VLOOKUP($C409,ROP200F!$C$6:$O$994,10,FALSE)</f>
        <v>127</v>
      </c>
      <c r="AD409" s="63">
        <f>VLOOKUP($C409,'ROP100'!$B$6:$P$565,12,FALSE)</f>
        <v>2000</v>
      </c>
      <c r="AE409" s="63">
        <f t="shared" si="99"/>
        <v>2462</v>
      </c>
      <c r="AF409" s="63">
        <f>VLOOKUP($C409,ROP200F!$C$6:$O$994,11,FALSE)</f>
        <v>163</v>
      </c>
      <c r="AG409" s="63">
        <f>VLOOKUP($C409,'ROP100'!$B$6:$P$565,13,FALSE)</f>
        <v>0</v>
      </c>
      <c r="AH409" s="63">
        <f t="shared" si="100"/>
        <v>2299</v>
      </c>
      <c r="AI409" s="63">
        <f>VLOOKUP($C409,ROP200F!$C$6:$O$994,12,FALSE)</f>
        <v>129</v>
      </c>
      <c r="AJ409" s="63">
        <f>VLOOKUP($C409,'ROP100'!$B$6:$P$565,14,FALSE)</f>
        <v>0</v>
      </c>
      <c r="AK409" s="63">
        <f t="shared" si="101"/>
        <v>2170</v>
      </c>
      <c r="AL409" s="63">
        <f>VLOOKUP($C409,ROP200F!$C$6:$O$994,13,FALSE)</f>
        <v>153</v>
      </c>
      <c r="AM409" s="63">
        <f>VLOOKUP($C409,'ROP100'!$B$6:$P$565,15,FALSE)</f>
        <v>0</v>
      </c>
      <c r="AN409" s="63">
        <f t="shared" si="102"/>
        <v>2017</v>
      </c>
      <c r="AO409" s="58">
        <f t="shared" si="103"/>
        <v>1714</v>
      </c>
      <c r="AP409" s="58">
        <f t="shared" si="104"/>
        <v>2000</v>
      </c>
    </row>
    <row r="410" spans="1:42" hidden="1" x14ac:dyDescent="0.35">
      <c r="A410" s="64">
        <f t="shared" si="105"/>
        <v>402</v>
      </c>
      <c r="B410" s="65" t="s">
        <v>519</v>
      </c>
      <c r="C410" s="65" t="s">
        <v>520</v>
      </c>
      <c r="D410" s="66">
        <f>VLOOKUP($C410,'End Stock 2024'!$B$7:$C$1030,2,FALSE)</f>
        <v>155</v>
      </c>
      <c r="E410" s="63">
        <f>VLOOKUP($C410,ROP200F!$C$6:$O$994,2,FALSE)</f>
        <v>11</v>
      </c>
      <c r="F410" s="63">
        <f>VLOOKUP($C410,'ROP100'!$B$6:$P$565,4,FALSE)</f>
        <v>0</v>
      </c>
      <c r="G410" s="63">
        <f t="shared" si="91"/>
        <v>144</v>
      </c>
      <c r="H410" s="63">
        <f>VLOOKUP($C410,ROP200F!$C$6:$O$994,3,FALSE)</f>
        <v>64</v>
      </c>
      <c r="I410" s="63">
        <f>VLOOKUP($C410,'ROP100'!$B$6:$P$565,5,FALSE)</f>
        <v>0</v>
      </c>
      <c r="J410" s="63">
        <f t="shared" si="92"/>
        <v>80</v>
      </c>
      <c r="K410" s="63">
        <f>VLOOKUP($C410,ROP200F!$C$6:$O$994,4,FALSE)</f>
        <v>14</v>
      </c>
      <c r="L410" s="63">
        <f>VLOOKUP($C410,'ROP100'!$B$6:$P$565,6,FALSE)</f>
        <v>60</v>
      </c>
      <c r="M410" s="63">
        <f t="shared" si="93"/>
        <v>126</v>
      </c>
      <c r="N410" s="63">
        <f>VLOOKUP($C410,ROP200F!$C$6:$O$994,5,FALSE)</f>
        <v>36</v>
      </c>
      <c r="O410" s="63">
        <f>VLOOKUP($C410,'ROP100'!$B$6:$P$565,7,FALSE)</f>
        <v>0</v>
      </c>
      <c r="P410" s="63">
        <f t="shared" si="94"/>
        <v>90</v>
      </c>
      <c r="Q410" s="63">
        <f>VLOOKUP($C410,ROP200F!$C$6:$O$994,6,FALSE)</f>
        <v>25</v>
      </c>
      <c r="R410" s="63">
        <f>VLOOKUP($C410,'ROP100'!$B$6:$P$565,8,FALSE)</f>
        <v>60</v>
      </c>
      <c r="S410" s="63">
        <f t="shared" si="95"/>
        <v>125</v>
      </c>
      <c r="T410" s="63">
        <f>VLOOKUP($C410,ROP200F!$C$6:$O$994,7,FALSE)</f>
        <v>53</v>
      </c>
      <c r="U410" s="63">
        <f>VLOOKUP($C410,'ROP100'!$B$6:$P$565,9,FALSE)</f>
        <v>0</v>
      </c>
      <c r="V410" s="63">
        <f t="shared" si="96"/>
        <v>72</v>
      </c>
      <c r="W410" s="63">
        <f>VLOOKUP($C410,ROP200F!$C$6:$O$994,8,FALSE)</f>
        <v>33</v>
      </c>
      <c r="X410" s="63">
        <f>VLOOKUP($C410,'ROP100'!$B$6:$P$565,10,FALSE)</f>
        <v>60</v>
      </c>
      <c r="Y410" s="63">
        <f t="shared" si="97"/>
        <v>99</v>
      </c>
      <c r="Z410" s="63">
        <f>VLOOKUP($C410,ROP200F!$C$6:$O$994,9,FALSE)</f>
        <v>36</v>
      </c>
      <c r="AA410" s="63">
        <f>VLOOKUP($C410,'ROP100'!$B$6:$P$565,11,FALSE)</f>
        <v>60</v>
      </c>
      <c r="AB410" s="63">
        <f t="shared" si="98"/>
        <v>123</v>
      </c>
      <c r="AC410" s="63">
        <f>VLOOKUP($C410,ROP200F!$C$6:$O$994,10,FALSE)</f>
        <v>25</v>
      </c>
      <c r="AD410" s="63">
        <f>VLOOKUP($C410,'ROP100'!$B$6:$P$565,12,FALSE)</f>
        <v>60</v>
      </c>
      <c r="AE410" s="63">
        <f t="shared" si="99"/>
        <v>158</v>
      </c>
      <c r="AF410" s="63">
        <f>VLOOKUP($C410,ROP200F!$C$6:$O$994,11,FALSE)</f>
        <v>52</v>
      </c>
      <c r="AG410" s="63">
        <f>VLOOKUP($C410,'ROP100'!$B$6:$P$565,13,FALSE)</f>
        <v>0</v>
      </c>
      <c r="AH410" s="63">
        <f t="shared" si="100"/>
        <v>106</v>
      </c>
      <c r="AI410" s="63">
        <f>VLOOKUP($C410,ROP200F!$C$6:$O$994,12,FALSE)</f>
        <v>31</v>
      </c>
      <c r="AJ410" s="63">
        <f>VLOOKUP($C410,'ROP100'!$B$6:$P$565,14,FALSE)</f>
        <v>60</v>
      </c>
      <c r="AK410" s="63">
        <f t="shared" si="101"/>
        <v>135</v>
      </c>
      <c r="AL410" s="63">
        <f>VLOOKUP($C410,ROP200F!$C$6:$O$994,13,FALSE)</f>
        <v>47</v>
      </c>
      <c r="AM410" s="63">
        <f>VLOOKUP($C410,'ROP100'!$B$6:$P$565,15,FALSE)</f>
        <v>0</v>
      </c>
      <c r="AN410" s="63">
        <f t="shared" si="102"/>
        <v>88</v>
      </c>
      <c r="AO410" s="58">
        <f t="shared" si="103"/>
        <v>427</v>
      </c>
      <c r="AP410" s="58">
        <f t="shared" si="104"/>
        <v>360</v>
      </c>
    </row>
    <row r="411" spans="1:42" hidden="1" x14ac:dyDescent="0.35">
      <c r="A411" s="64">
        <f t="shared" si="105"/>
        <v>403</v>
      </c>
      <c r="B411" s="65" t="s">
        <v>521</v>
      </c>
      <c r="C411" s="65" t="s">
        <v>522</v>
      </c>
      <c r="D411" s="66">
        <f>VLOOKUP($C411,'End Stock 2024'!$B$7:$C$1030,2,FALSE)</f>
        <v>165</v>
      </c>
      <c r="E411" s="63">
        <f>VLOOKUP($C411,ROP200F!$C$6:$O$994,2,FALSE)</f>
        <v>5</v>
      </c>
      <c r="F411" s="63">
        <f>VLOOKUP($C411,'ROP100'!$B$6:$P$565,4,FALSE)</f>
        <v>0</v>
      </c>
      <c r="G411" s="63">
        <f t="shared" si="91"/>
        <v>160</v>
      </c>
      <c r="H411" s="63">
        <f>VLOOKUP($C411,ROP200F!$C$6:$O$994,3,FALSE)</f>
        <v>0</v>
      </c>
      <c r="I411" s="63">
        <f>VLOOKUP($C411,'ROP100'!$B$6:$P$565,5,FALSE)</f>
        <v>0</v>
      </c>
      <c r="J411" s="63">
        <f t="shared" si="92"/>
        <v>160</v>
      </c>
      <c r="K411" s="63">
        <f>VLOOKUP($C411,ROP200F!$C$6:$O$994,4,FALSE)</f>
        <v>5</v>
      </c>
      <c r="L411" s="63">
        <f>VLOOKUP($C411,'ROP100'!$B$6:$P$565,6,FALSE)</f>
        <v>0</v>
      </c>
      <c r="M411" s="63">
        <f t="shared" si="93"/>
        <v>155</v>
      </c>
      <c r="N411" s="63">
        <f>VLOOKUP($C411,ROP200F!$C$6:$O$994,5,FALSE)</f>
        <v>0</v>
      </c>
      <c r="O411" s="63">
        <f>VLOOKUP($C411,'ROP100'!$B$6:$P$565,7,FALSE)</f>
        <v>0</v>
      </c>
      <c r="P411" s="63">
        <f t="shared" si="94"/>
        <v>155</v>
      </c>
      <c r="Q411" s="63">
        <f>VLOOKUP($C411,ROP200F!$C$6:$O$994,6,FALSE)</f>
        <v>5</v>
      </c>
      <c r="R411" s="63">
        <f>VLOOKUP($C411,'ROP100'!$B$6:$P$565,8,FALSE)</f>
        <v>0</v>
      </c>
      <c r="S411" s="63">
        <f t="shared" si="95"/>
        <v>150</v>
      </c>
      <c r="T411" s="63">
        <f>VLOOKUP($C411,ROP200F!$C$6:$O$994,7,FALSE)</f>
        <v>0</v>
      </c>
      <c r="U411" s="63">
        <f>VLOOKUP($C411,'ROP100'!$B$6:$P$565,9,FALSE)</f>
        <v>0</v>
      </c>
      <c r="V411" s="63">
        <f t="shared" si="96"/>
        <v>150</v>
      </c>
      <c r="W411" s="63">
        <f>VLOOKUP($C411,ROP200F!$C$6:$O$994,8,FALSE)</f>
        <v>5</v>
      </c>
      <c r="X411" s="63">
        <f>VLOOKUP($C411,'ROP100'!$B$6:$P$565,10,FALSE)</f>
        <v>0</v>
      </c>
      <c r="Y411" s="63">
        <f t="shared" si="97"/>
        <v>145</v>
      </c>
      <c r="Z411" s="63">
        <f>VLOOKUP($C411,ROP200F!$C$6:$O$994,9,FALSE)</f>
        <v>0</v>
      </c>
      <c r="AA411" s="63">
        <f>VLOOKUP($C411,'ROP100'!$B$6:$P$565,11,FALSE)</f>
        <v>0</v>
      </c>
      <c r="AB411" s="63">
        <f t="shared" si="98"/>
        <v>145</v>
      </c>
      <c r="AC411" s="63">
        <f>VLOOKUP($C411,ROP200F!$C$6:$O$994,10,FALSE)</f>
        <v>3</v>
      </c>
      <c r="AD411" s="63">
        <f>VLOOKUP($C411,'ROP100'!$B$6:$P$565,12,FALSE)</f>
        <v>0</v>
      </c>
      <c r="AE411" s="63">
        <f t="shared" si="99"/>
        <v>142</v>
      </c>
      <c r="AF411" s="63">
        <f>VLOOKUP($C411,ROP200F!$C$6:$O$994,11,FALSE)</f>
        <v>0</v>
      </c>
      <c r="AG411" s="63">
        <f>VLOOKUP($C411,'ROP100'!$B$6:$P$565,13,FALSE)</f>
        <v>100</v>
      </c>
      <c r="AH411" s="63">
        <f t="shared" si="100"/>
        <v>242</v>
      </c>
      <c r="AI411" s="63">
        <f>VLOOKUP($C411,ROP200F!$C$6:$O$994,12,FALSE)</f>
        <v>5</v>
      </c>
      <c r="AJ411" s="63">
        <f>VLOOKUP($C411,'ROP100'!$B$6:$P$565,14,FALSE)</f>
        <v>0</v>
      </c>
      <c r="AK411" s="63">
        <f t="shared" si="101"/>
        <v>237</v>
      </c>
      <c r="AL411" s="63">
        <f>VLOOKUP($C411,ROP200F!$C$6:$O$994,13,FALSE)</f>
        <v>0</v>
      </c>
      <c r="AM411" s="63">
        <f>VLOOKUP($C411,'ROP100'!$B$6:$P$565,15,FALSE)</f>
        <v>0</v>
      </c>
      <c r="AN411" s="63">
        <f t="shared" si="102"/>
        <v>237</v>
      </c>
      <c r="AO411" s="58">
        <f t="shared" si="103"/>
        <v>28</v>
      </c>
      <c r="AP411" s="58">
        <f t="shared" si="104"/>
        <v>100</v>
      </c>
    </row>
    <row r="412" spans="1:42" hidden="1" x14ac:dyDescent="0.35">
      <c r="A412" s="64">
        <f t="shared" si="105"/>
        <v>404</v>
      </c>
      <c r="B412" s="65" t="s">
        <v>523</v>
      </c>
      <c r="C412" s="65" t="s">
        <v>524</v>
      </c>
      <c r="D412" s="66">
        <f>VLOOKUP($C412,'End Stock 2024'!$B$7:$C$1030,2,FALSE)</f>
        <v>0</v>
      </c>
      <c r="E412" s="63">
        <f>VLOOKUP($C412,ROP200F!$C$6:$O$994,2,FALSE)</f>
        <v>0</v>
      </c>
      <c r="F412" s="63">
        <f>VLOOKUP($C412,'ROP100'!$B$6:$P$565,4,FALSE)</f>
        <v>0</v>
      </c>
      <c r="G412" s="63">
        <f t="shared" si="91"/>
        <v>0</v>
      </c>
      <c r="H412" s="63">
        <f>VLOOKUP($C412,ROP200F!$C$6:$O$994,3,FALSE)</f>
        <v>0</v>
      </c>
      <c r="I412" s="63">
        <f>VLOOKUP($C412,'ROP100'!$B$6:$P$565,5,FALSE)</f>
        <v>0</v>
      </c>
      <c r="J412" s="63">
        <f t="shared" si="92"/>
        <v>0</v>
      </c>
      <c r="K412" s="63">
        <f>VLOOKUP($C412,ROP200F!$C$6:$O$994,4,FALSE)</f>
        <v>0</v>
      </c>
      <c r="L412" s="63">
        <f>VLOOKUP($C412,'ROP100'!$B$6:$P$565,6,FALSE)</f>
        <v>0</v>
      </c>
      <c r="M412" s="63">
        <f t="shared" si="93"/>
        <v>0</v>
      </c>
      <c r="N412" s="63">
        <f>VLOOKUP($C412,ROP200F!$C$6:$O$994,5,FALSE)</f>
        <v>6</v>
      </c>
      <c r="O412" s="63">
        <f>VLOOKUP($C412,'ROP100'!$B$6:$P$565,7,FALSE)</f>
        <v>6</v>
      </c>
      <c r="P412" s="63">
        <f t="shared" si="94"/>
        <v>0</v>
      </c>
      <c r="Q412" s="63">
        <f>VLOOKUP($C412,ROP200F!$C$6:$O$994,6,FALSE)</f>
        <v>0</v>
      </c>
      <c r="R412" s="63">
        <f>VLOOKUP($C412,'ROP100'!$B$6:$P$565,8,FALSE)</f>
        <v>0</v>
      </c>
      <c r="S412" s="63">
        <f t="shared" si="95"/>
        <v>0</v>
      </c>
      <c r="T412" s="63">
        <f>VLOOKUP($C412,ROP200F!$C$6:$O$994,7,FALSE)</f>
        <v>0</v>
      </c>
      <c r="U412" s="63">
        <f>VLOOKUP($C412,'ROP100'!$B$6:$P$565,9,FALSE)</f>
        <v>0</v>
      </c>
      <c r="V412" s="63">
        <f t="shared" si="96"/>
        <v>0</v>
      </c>
      <c r="W412" s="63">
        <f>VLOOKUP($C412,ROP200F!$C$6:$O$994,8,FALSE)</f>
        <v>0</v>
      </c>
      <c r="X412" s="63">
        <f>VLOOKUP($C412,'ROP100'!$B$6:$P$565,10,FALSE)</f>
        <v>0</v>
      </c>
      <c r="Y412" s="63">
        <f t="shared" si="97"/>
        <v>0</v>
      </c>
      <c r="Z412" s="63">
        <f>VLOOKUP($C412,ROP200F!$C$6:$O$994,9,FALSE)</f>
        <v>0</v>
      </c>
      <c r="AA412" s="63">
        <f>VLOOKUP($C412,'ROP100'!$B$6:$P$565,11,FALSE)</f>
        <v>0</v>
      </c>
      <c r="AB412" s="63">
        <f t="shared" si="98"/>
        <v>0</v>
      </c>
      <c r="AC412" s="63">
        <f>VLOOKUP($C412,ROP200F!$C$6:$O$994,10,FALSE)</f>
        <v>6</v>
      </c>
      <c r="AD412" s="63">
        <f>VLOOKUP($C412,'ROP100'!$B$6:$P$565,12,FALSE)</f>
        <v>6</v>
      </c>
      <c r="AE412" s="63">
        <f t="shared" si="99"/>
        <v>0</v>
      </c>
      <c r="AF412" s="63">
        <f>VLOOKUP($C412,ROP200F!$C$6:$O$994,11,FALSE)</f>
        <v>0</v>
      </c>
      <c r="AG412" s="63">
        <f>VLOOKUP($C412,'ROP100'!$B$6:$P$565,13,FALSE)</f>
        <v>0</v>
      </c>
      <c r="AH412" s="63">
        <f t="shared" si="100"/>
        <v>0</v>
      </c>
      <c r="AI412" s="63">
        <f>VLOOKUP($C412,ROP200F!$C$6:$O$994,12,FALSE)</f>
        <v>0</v>
      </c>
      <c r="AJ412" s="63">
        <f>VLOOKUP($C412,'ROP100'!$B$6:$P$565,14,FALSE)</f>
        <v>0</v>
      </c>
      <c r="AK412" s="63">
        <f t="shared" si="101"/>
        <v>0</v>
      </c>
      <c r="AL412" s="63">
        <f>VLOOKUP($C412,ROP200F!$C$6:$O$994,13,FALSE)</f>
        <v>0</v>
      </c>
      <c r="AM412" s="63">
        <f>VLOOKUP($C412,'ROP100'!$B$6:$P$565,15,FALSE)</f>
        <v>0</v>
      </c>
      <c r="AN412" s="63">
        <f t="shared" si="102"/>
        <v>0</v>
      </c>
      <c r="AO412" s="58">
        <f t="shared" si="103"/>
        <v>12</v>
      </c>
      <c r="AP412" s="58">
        <f t="shared" si="104"/>
        <v>12</v>
      </c>
    </row>
    <row r="413" spans="1:42" hidden="1" x14ac:dyDescent="0.35">
      <c r="A413" s="64">
        <f t="shared" si="105"/>
        <v>405</v>
      </c>
      <c r="B413" s="65" t="s">
        <v>525</v>
      </c>
      <c r="C413" s="65" t="s">
        <v>526</v>
      </c>
      <c r="D413" s="66">
        <f>VLOOKUP($C413,'End Stock 2024'!$B$7:$C$1030,2,FALSE)</f>
        <v>107666</v>
      </c>
      <c r="E413" s="63">
        <f>VLOOKUP($C413,ROP200F!$C$6:$O$994,2,FALSE)</f>
        <v>25394</v>
      </c>
      <c r="F413" s="63">
        <f>VLOOKUP($C413,'ROP100'!$B$6:$P$565,4,FALSE)</f>
        <v>125000</v>
      </c>
      <c r="G413" s="63">
        <f t="shared" si="91"/>
        <v>207272</v>
      </c>
      <c r="H413" s="63">
        <f>VLOOKUP($C413,ROP200F!$C$6:$O$994,3,FALSE)</f>
        <v>0</v>
      </c>
      <c r="I413" s="63">
        <f>VLOOKUP($C413,'ROP100'!$B$6:$P$565,5,FALSE)</f>
        <v>0</v>
      </c>
      <c r="J413" s="63">
        <f t="shared" si="92"/>
        <v>207272</v>
      </c>
      <c r="K413" s="63">
        <f>VLOOKUP($C413,ROP200F!$C$6:$O$994,4,FALSE)</f>
        <v>9047</v>
      </c>
      <c r="L413" s="63">
        <f>VLOOKUP($C413,'ROP100'!$B$6:$P$565,6,FALSE)</f>
        <v>0</v>
      </c>
      <c r="M413" s="63">
        <f t="shared" si="93"/>
        <v>198225</v>
      </c>
      <c r="N413" s="63">
        <f>VLOOKUP($C413,ROP200F!$C$6:$O$994,5,FALSE)</f>
        <v>28409</v>
      </c>
      <c r="O413" s="63">
        <f>VLOOKUP($C413,'ROP100'!$B$6:$P$565,7,FALSE)</f>
        <v>0</v>
      </c>
      <c r="P413" s="63">
        <f t="shared" si="94"/>
        <v>169816</v>
      </c>
      <c r="Q413" s="63">
        <f>VLOOKUP($C413,ROP200F!$C$6:$O$994,6,FALSE)</f>
        <v>24631</v>
      </c>
      <c r="R413" s="63">
        <f>VLOOKUP($C413,'ROP100'!$B$6:$P$565,8,FALSE)</f>
        <v>125000</v>
      </c>
      <c r="S413" s="63">
        <f t="shared" si="95"/>
        <v>270185</v>
      </c>
      <c r="T413" s="63">
        <f>VLOOKUP($C413,ROP200F!$C$6:$O$994,7,FALSE)</f>
        <v>22378</v>
      </c>
      <c r="U413" s="63">
        <f>VLOOKUP($C413,'ROP100'!$B$6:$P$565,9,FALSE)</f>
        <v>0</v>
      </c>
      <c r="V413" s="63">
        <f t="shared" si="96"/>
        <v>247807</v>
      </c>
      <c r="W413" s="63">
        <f>VLOOKUP($C413,ROP200F!$C$6:$O$994,8,FALSE)</f>
        <v>0</v>
      </c>
      <c r="X413" s="63">
        <f>VLOOKUP($C413,'ROP100'!$B$6:$P$565,10,FALSE)</f>
        <v>0</v>
      </c>
      <c r="Y413" s="63">
        <f t="shared" si="97"/>
        <v>247807</v>
      </c>
      <c r="Z413" s="63">
        <f>VLOOKUP($C413,ROP200F!$C$6:$O$994,9,FALSE)</f>
        <v>9788</v>
      </c>
      <c r="AA413" s="63">
        <f>VLOOKUP($C413,'ROP100'!$B$6:$P$565,11,FALSE)</f>
        <v>0</v>
      </c>
      <c r="AB413" s="63">
        <f t="shared" si="98"/>
        <v>238019</v>
      </c>
      <c r="AC413" s="63">
        <f>VLOOKUP($C413,ROP200F!$C$6:$O$994,10,FALSE)</f>
        <v>22400</v>
      </c>
      <c r="AD413" s="63">
        <f>VLOOKUP($C413,'ROP100'!$B$6:$P$565,12,FALSE)</f>
        <v>0</v>
      </c>
      <c r="AE413" s="63">
        <f t="shared" si="99"/>
        <v>215619</v>
      </c>
      <c r="AF413" s="63">
        <f>VLOOKUP($C413,ROP200F!$C$6:$O$994,11,FALSE)</f>
        <v>24631</v>
      </c>
      <c r="AG413" s="63">
        <f>VLOOKUP($C413,'ROP100'!$B$6:$P$565,13,FALSE)</f>
        <v>125000</v>
      </c>
      <c r="AH413" s="63">
        <f t="shared" si="100"/>
        <v>315988</v>
      </c>
      <c r="AI413" s="63">
        <f>VLOOKUP($C413,ROP200F!$C$6:$O$994,12,FALSE)</f>
        <v>16369</v>
      </c>
      <c r="AJ413" s="63">
        <f>VLOOKUP($C413,'ROP100'!$B$6:$P$565,14,FALSE)</f>
        <v>0</v>
      </c>
      <c r="AK413" s="63">
        <f t="shared" si="101"/>
        <v>299619</v>
      </c>
      <c r="AL413" s="63">
        <f>VLOOKUP($C413,ROP200F!$C$6:$O$994,13,FALSE)</f>
        <v>15819</v>
      </c>
      <c r="AM413" s="63">
        <f>VLOOKUP($C413,'ROP100'!$B$6:$P$565,15,FALSE)</f>
        <v>0</v>
      </c>
      <c r="AN413" s="63">
        <f t="shared" si="102"/>
        <v>283800</v>
      </c>
      <c r="AO413" s="58">
        <f t="shared" si="103"/>
        <v>198866</v>
      </c>
      <c r="AP413" s="58">
        <f t="shared" si="104"/>
        <v>375000</v>
      </c>
    </row>
    <row r="414" spans="1:42" hidden="1" x14ac:dyDescent="0.35">
      <c r="A414" s="64">
        <f t="shared" si="105"/>
        <v>406</v>
      </c>
      <c r="B414" s="65" t="s">
        <v>527</v>
      </c>
      <c r="C414" s="65" t="s">
        <v>528</v>
      </c>
      <c r="D414" s="66">
        <f>VLOOKUP($C414,'End Stock 2024'!$B$7:$C$1030,2,FALSE)</f>
        <v>169</v>
      </c>
      <c r="E414" s="63">
        <f>VLOOKUP($C414,ROP200F!$C$6:$O$994,2,FALSE)</f>
        <v>78</v>
      </c>
      <c r="F414" s="63">
        <f>VLOOKUP($C414,'ROP100'!$B$6:$P$565,4,FALSE)</f>
        <v>200</v>
      </c>
      <c r="G414" s="63">
        <f t="shared" si="91"/>
        <v>291</v>
      </c>
      <c r="H414" s="63">
        <f>VLOOKUP($C414,ROP200F!$C$6:$O$994,3,FALSE)</f>
        <v>49</v>
      </c>
      <c r="I414" s="63">
        <f>VLOOKUP($C414,'ROP100'!$B$6:$P$565,5,FALSE)</f>
        <v>0</v>
      </c>
      <c r="J414" s="63">
        <f t="shared" si="92"/>
        <v>242</v>
      </c>
      <c r="K414" s="63">
        <f>VLOOKUP($C414,ROP200F!$C$6:$O$994,4,FALSE)</f>
        <v>78</v>
      </c>
      <c r="L414" s="63">
        <f>VLOOKUP($C414,'ROP100'!$B$6:$P$565,6,FALSE)</f>
        <v>0</v>
      </c>
      <c r="M414" s="63">
        <f t="shared" si="93"/>
        <v>164</v>
      </c>
      <c r="N414" s="63">
        <f>VLOOKUP($C414,ROP200F!$C$6:$O$994,5,FALSE)</f>
        <v>0</v>
      </c>
      <c r="O414" s="63">
        <f>VLOOKUP($C414,'ROP100'!$B$6:$P$565,7,FALSE)</f>
        <v>200</v>
      </c>
      <c r="P414" s="63">
        <f t="shared" si="94"/>
        <v>364</v>
      </c>
      <c r="Q414" s="63">
        <f>VLOOKUP($C414,ROP200F!$C$6:$O$994,6,FALSE)</f>
        <v>126</v>
      </c>
      <c r="R414" s="63">
        <f>VLOOKUP($C414,'ROP100'!$B$6:$P$565,8,FALSE)</f>
        <v>0</v>
      </c>
      <c r="S414" s="63">
        <f t="shared" si="95"/>
        <v>238</v>
      </c>
      <c r="T414" s="63">
        <f>VLOOKUP($C414,ROP200F!$C$6:$O$994,7,FALSE)</f>
        <v>0</v>
      </c>
      <c r="U414" s="63">
        <f>VLOOKUP($C414,'ROP100'!$B$6:$P$565,9,FALSE)</f>
        <v>0</v>
      </c>
      <c r="V414" s="63">
        <f t="shared" si="96"/>
        <v>238</v>
      </c>
      <c r="W414" s="63">
        <f>VLOOKUP($C414,ROP200F!$C$6:$O$994,8,FALSE)</f>
        <v>126</v>
      </c>
      <c r="X414" s="63">
        <f>VLOOKUP($C414,'ROP100'!$B$6:$P$565,10,FALSE)</f>
        <v>200</v>
      </c>
      <c r="Y414" s="63">
        <f t="shared" si="97"/>
        <v>312</v>
      </c>
      <c r="Z414" s="63">
        <f>VLOOKUP($C414,ROP200F!$C$6:$O$994,9,FALSE)</f>
        <v>0</v>
      </c>
      <c r="AA414" s="63">
        <f>VLOOKUP($C414,'ROP100'!$B$6:$P$565,11,FALSE)</f>
        <v>0</v>
      </c>
      <c r="AB414" s="63">
        <f t="shared" si="98"/>
        <v>312</v>
      </c>
      <c r="AC414" s="63">
        <f>VLOOKUP($C414,ROP200F!$C$6:$O$994,10,FALSE)</f>
        <v>118</v>
      </c>
      <c r="AD414" s="63">
        <f>VLOOKUP($C414,'ROP100'!$B$6:$P$565,12,FALSE)</f>
        <v>200</v>
      </c>
      <c r="AE414" s="63">
        <f t="shared" si="99"/>
        <v>394</v>
      </c>
      <c r="AF414" s="63">
        <f>VLOOKUP($C414,ROP200F!$C$6:$O$994,11,FALSE)</f>
        <v>0</v>
      </c>
      <c r="AG414" s="63">
        <f>VLOOKUP($C414,'ROP100'!$B$6:$P$565,13,FALSE)</f>
        <v>0</v>
      </c>
      <c r="AH414" s="63">
        <f t="shared" si="100"/>
        <v>394</v>
      </c>
      <c r="AI414" s="63">
        <f>VLOOKUP($C414,ROP200F!$C$6:$O$994,12,FALSE)</f>
        <v>78</v>
      </c>
      <c r="AJ414" s="63">
        <f>VLOOKUP($C414,'ROP100'!$B$6:$P$565,14,FALSE)</f>
        <v>0</v>
      </c>
      <c r="AK414" s="63">
        <f t="shared" si="101"/>
        <v>316</v>
      </c>
      <c r="AL414" s="63">
        <f>VLOOKUP($C414,ROP200F!$C$6:$O$994,13,FALSE)</f>
        <v>0</v>
      </c>
      <c r="AM414" s="63">
        <f>VLOOKUP($C414,'ROP100'!$B$6:$P$565,15,FALSE)</f>
        <v>0</v>
      </c>
      <c r="AN414" s="63">
        <f t="shared" si="102"/>
        <v>316</v>
      </c>
      <c r="AO414" s="58">
        <f t="shared" si="103"/>
        <v>653</v>
      </c>
      <c r="AP414" s="58">
        <f t="shared" si="104"/>
        <v>800</v>
      </c>
    </row>
    <row r="415" spans="1:42" hidden="1" x14ac:dyDescent="0.35">
      <c r="A415" s="64">
        <f t="shared" si="105"/>
        <v>407</v>
      </c>
      <c r="B415" s="65" t="s">
        <v>529</v>
      </c>
      <c r="C415" s="65" t="s">
        <v>530</v>
      </c>
      <c r="D415" s="66">
        <f>VLOOKUP($C415,'End Stock 2024'!$B$7:$C$1030,2,FALSE)</f>
        <v>336911</v>
      </c>
      <c r="E415" s="63">
        <f>VLOOKUP($C415,ROP200F!$C$6:$O$994,2,FALSE)</f>
        <v>50224</v>
      </c>
      <c r="F415" s="63">
        <f>VLOOKUP($C415,'ROP100'!$B$6:$P$565,4,FALSE)</f>
        <v>0</v>
      </c>
      <c r="G415" s="63">
        <f t="shared" si="91"/>
        <v>286687</v>
      </c>
      <c r="H415" s="63">
        <f>VLOOKUP($C415,ROP200F!$C$6:$O$994,3,FALSE)</f>
        <v>0</v>
      </c>
      <c r="I415" s="63">
        <f>VLOOKUP($C415,'ROP100'!$B$6:$P$565,5,FALSE)</f>
        <v>0</v>
      </c>
      <c r="J415" s="63">
        <f t="shared" si="92"/>
        <v>286687</v>
      </c>
      <c r="K415" s="63">
        <f>VLOOKUP($C415,ROP200F!$C$6:$O$994,4,FALSE)</f>
        <v>30156</v>
      </c>
      <c r="L415" s="63">
        <f>VLOOKUP($C415,'ROP100'!$B$6:$P$565,6,FALSE)</f>
        <v>0</v>
      </c>
      <c r="M415" s="63">
        <f t="shared" si="93"/>
        <v>256531</v>
      </c>
      <c r="N415" s="63">
        <f>VLOOKUP($C415,ROP200F!$C$6:$O$994,5,FALSE)</f>
        <v>60276</v>
      </c>
      <c r="O415" s="63">
        <f>VLOOKUP($C415,'ROP100'!$B$6:$P$565,7,FALSE)</f>
        <v>0</v>
      </c>
      <c r="P415" s="63">
        <f t="shared" si="94"/>
        <v>196255</v>
      </c>
      <c r="Q415" s="63">
        <f>VLOOKUP($C415,ROP200F!$C$6:$O$994,6,FALSE)</f>
        <v>60276</v>
      </c>
      <c r="R415" s="63">
        <f>VLOOKUP($C415,'ROP100'!$B$6:$P$565,8,FALSE)</f>
        <v>0</v>
      </c>
      <c r="S415" s="63">
        <f t="shared" si="95"/>
        <v>135979</v>
      </c>
      <c r="T415" s="63">
        <f>VLOOKUP($C415,ROP200F!$C$6:$O$994,7,FALSE)</f>
        <v>40172</v>
      </c>
      <c r="U415" s="63">
        <f>VLOOKUP($C415,'ROP100'!$B$6:$P$565,9,FALSE)</f>
        <v>0</v>
      </c>
      <c r="V415" s="63">
        <f t="shared" si="96"/>
        <v>95807</v>
      </c>
      <c r="W415" s="63">
        <f>VLOOKUP($C415,ROP200F!$C$6:$O$994,8,FALSE)</f>
        <v>0</v>
      </c>
      <c r="X415" s="63">
        <f>VLOOKUP($C415,'ROP100'!$B$6:$P$565,10,FALSE)</f>
        <v>250000</v>
      </c>
      <c r="Y415" s="63">
        <f t="shared" si="97"/>
        <v>345807</v>
      </c>
      <c r="Z415" s="63">
        <f>VLOOKUP($C415,ROP200F!$C$6:$O$994,9,FALSE)</f>
        <v>10016</v>
      </c>
      <c r="AA415" s="63">
        <f>VLOOKUP($C415,'ROP100'!$B$6:$P$565,11,FALSE)</f>
        <v>0</v>
      </c>
      <c r="AB415" s="63">
        <f t="shared" si="98"/>
        <v>335791</v>
      </c>
      <c r="AC415" s="63">
        <f>VLOOKUP($C415,ROP200F!$C$6:$O$994,10,FALSE)</f>
        <v>50261</v>
      </c>
      <c r="AD415" s="63">
        <f>VLOOKUP($C415,'ROP100'!$B$6:$P$565,12,FALSE)</f>
        <v>0</v>
      </c>
      <c r="AE415" s="63">
        <f t="shared" si="99"/>
        <v>285530</v>
      </c>
      <c r="AF415" s="63">
        <f>VLOOKUP($C415,ROP200F!$C$6:$O$994,11,FALSE)</f>
        <v>60276</v>
      </c>
      <c r="AG415" s="63">
        <f>VLOOKUP($C415,'ROP100'!$B$6:$P$565,13,FALSE)</f>
        <v>0</v>
      </c>
      <c r="AH415" s="63">
        <f t="shared" si="100"/>
        <v>225254</v>
      </c>
      <c r="AI415" s="63">
        <f>VLOOKUP($C415,ROP200F!$C$6:$O$994,12,FALSE)</f>
        <v>30156</v>
      </c>
      <c r="AJ415" s="63">
        <f>VLOOKUP($C415,'ROP100'!$B$6:$P$565,14,FALSE)</f>
        <v>0</v>
      </c>
      <c r="AK415" s="63">
        <f t="shared" si="101"/>
        <v>195098</v>
      </c>
      <c r="AL415" s="63">
        <f>VLOOKUP($C415,ROP200F!$C$6:$O$994,13,FALSE)</f>
        <v>30120</v>
      </c>
      <c r="AM415" s="63">
        <f>VLOOKUP($C415,'ROP100'!$B$6:$P$565,15,FALSE)</f>
        <v>0</v>
      </c>
      <c r="AN415" s="63">
        <f t="shared" si="102"/>
        <v>164978</v>
      </c>
      <c r="AO415" s="58">
        <f t="shared" si="103"/>
        <v>421933</v>
      </c>
      <c r="AP415" s="58">
        <f t="shared" si="104"/>
        <v>250000</v>
      </c>
    </row>
    <row r="416" spans="1:42" hidden="1" x14ac:dyDescent="0.35">
      <c r="A416" s="64">
        <f t="shared" si="105"/>
        <v>408</v>
      </c>
      <c r="B416" s="65" t="s">
        <v>531</v>
      </c>
      <c r="C416" s="65" t="s">
        <v>532</v>
      </c>
      <c r="D416" s="66">
        <f>VLOOKUP($C416,'End Stock 2024'!$B$7:$C$1030,2,FALSE)</f>
        <v>29</v>
      </c>
      <c r="E416" s="63">
        <f>VLOOKUP($C416,ROP200F!$C$6:$O$994,2,FALSE)</f>
        <v>0</v>
      </c>
      <c r="F416" s="63">
        <f>VLOOKUP($C416,'ROP100'!$B$6:$P$565,4,FALSE)</f>
        <v>0</v>
      </c>
      <c r="G416" s="63">
        <f t="shared" si="91"/>
        <v>29</v>
      </c>
      <c r="H416" s="63">
        <f>VLOOKUP($C416,ROP200F!$C$6:$O$994,3,FALSE)</f>
        <v>2</v>
      </c>
      <c r="I416" s="63">
        <f>VLOOKUP($C416,'ROP100'!$B$6:$P$565,5,FALSE)</f>
        <v>0</v>
      </c>
      <c r="J416" s="63">
        <f t="shared" si="92"/>
        <v>27</v>
      </c>
      <c r="K416" s="63">
        <f>VLOOKUP($C416,ROP200F!$C$6:$O$994,4,FALSE)</f>
        <v>0</v>
      </c>
      <c r="L416" s="63">
        <f>VLOOKUP($C416,'ROP100'!$B$6:$P$565,6,FALSE)</f>
        <v>0</v>
      </c>
      <c r="M416" s="63">
        <f t="shared" si="93"/>
        <v>27</v>
      </c>
      <c r="N416" s="63">
        <f>VLOOKUP($C416,ROP200F!$C$6:$O$994,5,FALSE)</f>
        <v>4</v>
      </c>
      <c r="O416" s="63">
        <f>VLOOKUP($C416,'ROP100'!$B$6:$P$565,7,FALSE)</f>
        <v>0</v>
      </c>
      <c r="P416" s="63">
        <f t="shared" si="94"/>
        <v>23</v>
      </c>
      <c r="Q416" s="63">
        <f>VLOOKUP($C416,ROP200F!$C$6:$O$994,6,FALSE)</f>
        <v>4</v>
      </c>
      <c r="R416" s="63">
        <f>VLOOKUP($C416,'ROP100'!$B$6:$P$565,8,FALSE)</f>
        <v>20</v>
      </c>
      <c r="S416" s="63">
        <f t="shared" si="95"/>
        <v>39</v>
      </c>
      <c r="T416" s="63">
        <f>VLOOKUP($C416,ROP200F!$C$6:$O$994,7,FALSE)</f>
        <v>2</v>
      </c>
      <c r="U416" s="63">
        <f>VLOOKUP($C416,'ROP100'!$B$6:$P$565,9,FALSE)</f>
        <v>0</v>
      </c>
      <c r="V416" s="63">
        <f t="shared" si="96"/>
        <v>37</v>
      </c>
      <c r="W416" s="63">
        <f>VLOOKUP($C416,ROP200F!$C$6:$O$994,8,FALSE)</f>
        <v>7</v>
      </c>
      <c r="X416" s="63">
        <f>VLOOKUP($C416,'ROP100'!$B$6:$P$565,10,FALSE)</f>
        <v>0</v>
      </c>
      <c r="Y416" s="63">
        <f t="shared" si="97"/>
        <v>30</v>
      </c>
      <c r="Z416" s="63">
        <f>VLOOKUP($C416,ROP200F!$C$6:$O$994,9,FALSE)</f>
        <v>0</v>
      </c>
      <c r="AA416" s="63">
        <f>VLOOKUP($C416,'ROP100'!$B$6:$P$565,11,FALSE)</f>
        <v>0</v>
      </c>
      <c r="AB416" s="63">
        <f t="shared" si="98"/>
        <v>30</v>
      </c>
      <c r="AC416" s="63">
        <f>VLOOKUP($C416,ROP200F!$C$6:$O$994,10,FALSE)</f>
        <v>4</v>
      </c>
      <c r="AD416" s="63">
        <f>VLOOKUP($C416,'ROP100'!$B$6:$P$565,12,FALSE)</f>
        <v>0</v>
      </c>
      <c r="AE416" s="63">
        <f t="shared" si="99"/>
        <v>26</v>
      </c>
      <c r="AF416" s="63">
        <f>VLOOKUP($C416,ROP200F!$C$6:$O$994,11,FALSE)</f>
        <v>0</v>
      </c>
      <c r="AG416" s="63">
        <f>VLOOKUP($C416,'ROP100'!$B$6:$P$565,13,FALSE)</f>
        <v>0</v>
      </c>
      <c r="AH416" s="63">
        <f t="shared" si="100"/>
        <v>26</v>
      </c>
      <c r="AI416" s="63">
        <f>VLOOKUP($C416,ROP200F!$C$6:$O$994,12,FALSE)</f>
        <v>0</v>
      </c>
      <c r="AJ416" s="63">
        <f>VLOOKUP($C416,'ROP100'!$B$6:$P$565,14,FALSE)</f>
        <v>0</v>
      </c>
      <c r="AK416" s="63">
        <f t="shared" si="101"/>
        <v>26</v>
      </c>
      <c r="AL416" s="63">
        <f>VLOOKUP($C416,ROP200F!$C$6:$O$994,13,FALSE)</f>
        <v>4</v>
      </c>
      <c r="AM416" s="63">
        <f>VLOOKUP($C416,'ROP100'!$B$6:$P$565,15,FALSE)</f>
        <v>0</v>
      </c>
      <c r="AN416" s="63">
        <f t="shared" si="102"/>
        <v>22</v>
      </c>
      <c r="AO416" s="58">
        <f t="shared" si="103"/>
        <v>27</v>
      </c>
      <c r="AP416" s="58">
        <f t="shared" si="104"/>
        <v>20</v>
      </c>
    </row>
    <row r="417" spans="1:42" hidden="1" x14ac:dyDescent="0.35">
      <c r="A417" s="64">
        <f t="shared" si="105"/>
        <v>409</v>
      </c>
      <c r="B417" s="65" t="s">
        <v>533</v>
      </c>
      <c r="C417" s="65" t="s">
        <v>534</v>
      </c>
      <c r="D417" s="66">
        <f>VLOOKUP($C417,'End Stock 2024'!$B$7:$C$1030,2,FALSE)</f>
        <v>12072</v>
      </c>
      <c r="E417" s="63">
        <f>VLOOKUP($C417,ROP200F!$C$6:$O$994,2,FALSE)</f>
        <v>2138</v>
      </c>
      <c r="F417" s="63">
        <f>VLOOKUP($C417,'ROP100'!$B$6:$P$565,4,FALSE)</f>
        <v>0</v>
      </c>
      <c r="G417" s="63">
        <f t="shared" si="91"/>
        <v>9934</v>
      </c>
      <c r="H417" s="63">
        <f>VLOOKUP($C417,ROP200F!$C$6:$O$994,3,FALSE)</f>
        <v>2894</v>
      </c>
      <c r="I417" s="63">
        <f>VLOOKUP($C417,'ROP100'!$B$6:$P$565,5,FALSE)</f>
        <v>6000</v>
      </c>
      <c r="J417" s="63">
        <f t="shared" si="92"/>
        <v>13040</v>
      </c>
      <c r="K417" s="63">
        <f>VLOOKUP($C417,ROP200F!$C$6:$O$994,4,FALSE)</f>
        <v>2208</v>
      </c>
      <c r="L417" s="63">
        <f>VLOOKUP($C417,'ROP100'!$B$6:$P$565,6,FALSE)</f>
        <v>0</v>
      </c>
      <c r="M417" s="63">
        <f t="shared" si="93"/>
        <v>10832</v>
      </c>
      <c r="N417" s="63">
        <f>VLOOKUP($C417,ROP200F!$C$6:$O$994,5,FALSE)</f>
        <v>3958</v>
      </c>
      <c r="O417" s="63">
        <f>VLOOKUP($C417,'ROP100'!$B$6:$P$565,7,FALSE)</f>
        <v>6000</v>
      </c>
      <c r="P417" s="63">
        <f t="shared" si="94"/>
        <v>12874</v>
      </c>
      <c r="Q417" s="63">
        <f>VLOOKUP($C417,ROP200F!$C$6:$O$994,6,FALSE)</f>
        <v>4189</v>
      </c>
      <c r="R417" s="63">
        <f>VLOOKUP($C417,'ROP100'!$B$6:$P$565,8,FALSE)</f>
        <v>0</v>
      </c>
      <c r="S417" s="63">
        <f t="shared" si="95"/>
        <v>8685</v>
      </c>
      <c r="T417" s="63">
        <f>VLOOKUP($C417,ROP200F!$C$6:$O$994,7,FALSE)</f>
        <v>4025</v>
      </c>
      <c r="U417" s="63">
        <f>VLOOKUP($C417,'ROP100'!$B$6:$P$565,9,FALSE)</f>
        <v>0</v>
      </c>
      <c r="V417" s="63">
        <f t="shared" si="96"/>
        <v>4660</v>
      </c>
      <c r="W417" s="63">
        <f>VLOOKUP($C417,ROP200F!$C$6:$O$994,8,FALSE)</f>
        <v>2605</v>
      </c>
      <c r="X417" s="63">
        <f>VLOOKUP($C417,'ROP100'!$B$6:$P$565,10,FALSE)</f>
        <v>6000</v>
      </c>
      <c r="Y417" s="63">
        <f t="shared" si="97"/>
        <v>8055</v>
      </c>
      <c r="Z417" s="63">
        <f>VLOOKUP($C417,ROP200F!$C$6:$O$994,9,FALSE)</f>
        <v>3338</v>
      </c>
      <c r="AA417" s="63">
        <f>VLOOKUP($C417,'ROP100'!$B$6:$P$565,11,FALSE)</f>
        <v>6000</v>
      </c>
      <c r="AB417" s="63">
        <f t="shared" si="98"/>
        <v>10717</v>
      </c>
      <c r="AC417" s="63">
        <f>VLOOKUP($C417,ROP200F!$C$6:$O$994,10,FALSE)</f>
        <v>2831</v>
      </c>
      <c r="AD417" s="63">
        <f>VLOOKUP($C417,'ROP100'!$B$6:$P$565,12,FALSE)</f>
        <v>0</v>
      </c>
      <c r="AE417" s="63">
        <f t="shared" si="99"/>
        <v>7886</v>
      </c>
      <c r="AF417" s="63">
        <f>VLOOKUP($C417,ROP200F!$C$6:$O$994,11,FALSE)</f>
        <v>3563</v>
      </c>
      <c r="AG417" s="63">
        <f>VLOOKUP($C417,'ROP100'!$B$6:$P$565,13,FALSE)</f>
        <v>6000</v>
      </c>
      <c r="AH417" s="63">
        <f t="shared" si="100"/>
        <v>10323</v>
      </c>
      <c r="AI417" s="63">
        <f>VLOOKUP($C417,ROP200F!$C$6:$O$994,12,FALSE)</f>
        <v>1698</v>
      </c>
      <c r="AJ417" s="63">
        <f>VLOOKUP($C417,'ROP100'!$B$6:$P$565,14,FALSE)</f>
        <v>0</v>
      </c>
      <c r="AK417" s="63">
        <f t="shared" si="101"/>
        <v>8625</v>
      </c>
      <c r="AL417" s="63">
        <f>VLOOKUP($C417,ROP200F!$C$6:$O$994,13,FALSE)</f>
        <v>2674</v>
      </c>
      <c r="AM417" s="63">
        <f>VLOOKUP($C417,'ROP100'!$B$6:$P$565,15,FALSE)</f>
        <v>6000</v>
      </c>
      <c r="AN417" s="63">
        <f t="shared" si="102"/>
        <v>11951</v>
      </c>
      <c r="AO417" s="58">
        <f t="shared" si="103"/>
        <v>36121</v>
      </c>
      <c r="AP417" s="58">
        <f t="shared" si="104"/>
        <v>36000</v>
      </c>
    </row>
    <row r="418" spans="1:42" hidden="1" x14ac:dyDescent="0.35">
      <c r="A418" s="64">
        <f t="shared" si="105"/>
        <v>410</v>
      </c>
      <c r="B418" s="65" t="s">
        <v>535</v>
      </c>
      <c r="C418" s="65" t="s">
        <v>536</v>
      </c>
      <c r="D418" s="66">
        <f>VLOOKUP($C418,'End Stock 2024'!$B$7:$C$1030,2,FALSE)</f>
        <v>46603</v>
      </c>
      <c r="E418" s="63">
        <f>VLOOKUP($C418,ROP200F!$C$6:$O$994,2,FALSE)</f>
        <v>109</v>
      </c>
      <c r="F418" s="63">
        <f>VLOOKUP($C418,'ROP100'!$B$6:$P$565,4,FALSE)</f>
        <v>0</v>
      </c>
      <c r="G418" s="63">
        <f t="shared" si="91"/>
        <v>46494</v>
      </c>
      <c r="H418" s="63">
        <f>VLOOKUP($C418,ROP200F!$C$6:$O$994,3,FALSE)</f>
        <v>137</v>
      </c>
      <c r="I418" s="63">
        <f>VLOOKUP($C418,'ROP100'!$B$6:$P$565,5,FALSE)</f>
        <v>0</v>
      </c>
      <c r="J418" s="63">
        <f t="shared" si="92"/>
        <v>46357</v>
      </c>
      <c r="K418" s="63">
        <f>VLOOKUP($C418,ROP200F!$C$6:$O$994,4,FALSE)</f>
        <v>164</v>
      </c>
      <c r="L418" s="63">
        <f>VLOOKUP($C418,'ROP100'!$B$6:$P$565,6,FALSE)</f>
        <v>0</v>
      </c>
      <c r="M418" s="63">
        <f t="shared" si="93"/>
        <v>46193</v>
      </c>
      <c r="N418" s="63">
        <f>VLOOKUP($C418,ROP200F!$C$6:$O$994,5,FALSE)</f>
        <v>137</v>
      </c>
      <c r="O418" s="63">
        <f>VLOOKUP($C418,'ROP100'!$B$6:$P$565,7,FALSE)</f>
        <v>0</v>
      </c>
      <c r="P418" s="63">
        <f t="shared" si="94"/>
        <v>46056</v>
      </c>
      <c r="Q418" s="63">
        <f>VLOOKUP($C418,ROP200F!$C$6:$O$994,6,FALSE)</f>
        <v>109</v>
      </c>
      <c r="R418" s="63">
        <f>VLOOKUP($C418,'ROP100'!$B$6:$P$565,8,FALSE)</f>
        <v>0</v>
      </c>
      <c r="S418" s="63">
        <f t="shared" si="95"/>
        <v>45947</v>
      </c>
      <c r="T418" s="63">
        <f>VLOOKUP($C418,ROP200F!$C$6:$O$994,7,FALSE)</f>
        <v>137</v>
      </c>
      <c r="U418" s="63">
        <f>VLOOKUP($C418,'ROP100'!$B$6:$P$565,9,FALSE)</f>
        <v>0</v>
      </c>
      <c r="V418" s="63">
        <f t="shared" si="96"/>
        <v>45810</v>
      </c>
      <c r="W418" s="63">
        <f>VLOOKUP($C418,ROP200F!$C$6:$O$994,8,FALSE)</f>
        <v>191</v>
      </c>
      <c r="X418" s="63">
        <f>VLOOKUP($C418,'ROP100'!$B$6:$P$565,10,FALSE)</f>
        <v>0</v>
      </c>
      <c r="Y418" s="63">
        <f t="shared" si="97"/>
        <v>45619</v>
      </c>
      <c r="Z418" s="63">
        <f>VLOOKUP($C418,ROP200F!$C$6:$O$994,9,FALSE)</f>
        <v>191</v>
      </c>
      <c r="AA418" s="63">
        <f>VLOOKUP($C418,'ROP100'!$B$6:$P$565,11,FALSE)</f>
        <v>0</v>
      </c>
      <c r="AB418" s="63">
        <f t="shared" si="98"/>
        <v>45428</v>
      </c>
      <c r="AC418" s="63">
        <f>VLOOKUP($C418,ROP200F!$C$6:$O$994,10,FALSE)</f>
        <v>191</v>
      </c>
      <c r="AD418" s="63">
        <f>VLOOKUP($C418,'ROP100'!$B$6:$P$565,12,FALSE)</f>
        <v>0</v>
      </c>
      <c r="AE418" s="63">
        <f t="shared" si="99"/>
        <v>45237</v>
      </c>
      <c r="AF418" s="63">
        <f>VLOOKUP($C418,ROP200F!$C$6:$O$994,11,FALSE)</f>
        <v>164</v>
      </c>
      <c r="AG418" s="63">
        <f>VLOOKUP($C418,'ROP100'!$B$6:$P$565,13,FALSE)</f>
        <v>0</v>
      </c>
      <c r="AH418" s="63">
        <f t="shared" si="100"/>
        <v>45073</v>
      </c>
      <c r="AI418" s="63">
        <f>VLOOKUP($C418,ROP200F!$C$6:$O$994,12,FALSE)</f>
        <v>137</v>
      </c>
      <c r="AJ418" s="63">
        <f>VLOOKUP($C418,'ROP100'!$B$6:$P$565,14,FALSE)</f>
        <v>0</v>
      </c>
      <c r="AK418" s="63">
        <f t="shared" si="101"/>
        <v>44936</v>
      </c>
      <c r="AL418" s="63">
        <f>VLOOKUP($C418,ROP200F!$C$6:$O$994,13,FALSE)</f>
        <v>137</v>
      </c>
      <c r="AM418" s="63">
        <f>VLOOKUP($C418,'ROP100'!$B$6:$P$565,15,FALSE)</f>
        <v>0</v>
      </c>
      <c r="AN418" s="63">
        <f t="shared" si="102"/>
        <v>44799</v>
      </c>
      <c r="AO418" s="58">
        <f t="shared" si="103"/>
        <v>1804</v>
      </c>
      <c r="AP418" s="58">
        <f t="shared" si="104"/>
        <v>0</v>
      </c>
    </row>
    <row r="419" spans="1:42" hidden="1" x14ac:dyDescent="0.35">
      <c r="A419" s="64">
        <f t="shared" si="105"/>
        <v>411</v>
      </c>
      <c r="B419" s="65" t="s">
        <v>537</v>
      </c>
      <c r="C419" s="65" t="s">
        <v>538</v>
      </c>
      <c r="D419" s="66">
        <f>VLOOKUP($C419,'End Stock 2024'!$B$7:$C$1030,2,FALSE)</f>
        <v>22124</v>
      </c>
      <c r="E419" s="63">
        <f>VLOOKUP($C419,ROP200F!$C$6:$O$994,2,FALSE)</f>
        <v>1929</v>
      </c>
      <c r="F419" s="63">
        <f>VLOOKUP($C419,'ROP100'!$B$6:$P$565,4,FALSE)</f>
        <v>0</v>
      </c>
      <c r="G419" s="63">
        <f t="shared" si="91"/>
        <v>20195</v>
      </c>
      <c r="H419" s="63">
        <f>VLOOKUP($C419,ROP200F!$C$6:$O$994,3,FALSE)</f>
        <v>2412</v>
      </c>
      <c r="I419" s="63">
        <f>VLOOKUP($C419,'ROP100'!$B$6:$P$565,5,FALSE)</f>
        <v>0</v>
      </c>
      <c r="J419" s="63">
        <f t="shared" si="92"/>
        <v>17783</v>
      </c>
      <c r="K419" s="63">
        <f>VLOOKUP($C419,ROP200F!$C$6:$O$994,4,FALSE)</f>
        <v>2894</v>
      </c>
      <c r="L419" s="63">
        <f>VLOOKUP($C419,'ROP100'!$B$6:$P$565,6,FALSE)</f>
        <v>0</v>
      </c>
      <c r="M419" s="63">
        <f t="shared" si="93"/>
        <v>14889</v>
      </c>
      <c r="N419" s="63">
        <f>VLOOKUP($C419,ROP200F!$C$6:$O$994,5,FALSE)</f>
        <v>2412</v>
      </c>
      <c r="O419" s="63">
        <f>VLOOKUP($C419,'ROP100'!$B$6:$P$565,7,FALSE)</f>
        <v>20000</v>
      </c>
      <c r="P419" s="63">
        <f t="shared" si="94"/>
        <v>32477</v>
      </c>
      <c r="Q419" s="63">
        <f>VLOOKUP($C419,ROP200F!$C$6:$O$994,6,FALSE)</f>
        <v>1929</v>
      </c>
      <c r="R419" s="63">
        <f>VLOOKUP($C419,'ROP100'!$B$6:$P$565,8,FALSE)</f>
        <v>0</v>
      </c>
      <c r="S419" s="63">
        <f t="shared" si="95"/>
        <v>30548</v>
      </c>
      <c r="T419" s="63">
        <f>VLOOKUP($C419,ROP200F!$C$6:$O$994,7,FALSE)</f>
        <v>2412</v>
      </c>
      <c r="U419" s="63">
        <f>VLOOKUP($C419,'ROP100'!$B$6:$P$565,9,FALSE)</f>
        <v>0</v>
      </c>
      <c r="V419" s="63">
        <f t="shared" si="96"/>
        <v>28136</v>
      </c>
      <c r="W419" s="63">
        <f>VLOOKUP($C419,ROP200F!$C$6:$O$994,8,FALSE)</f>
        <v>3376</v>
      </c>
      <c r="X419" s="63">
        <f>VLOOKUP($C419,'ROP100'!$B$6:$P$565,10,FALSE)</f>
        <v>0</v>
      </c>
      <c r="Y419" s="63">
        <f t="shared" si="97"/>
        <v>24760</v>
      </c>
      <c r="Z419" s="63">
        <f>VLOOKUP($C419,ROP200F!$C$6:$O$994,9,FALSE)</f>
        <v>3376</v>
      </c>
      <c r="AA419" s="63">
        <f>VLOOKUP($C419,'ROP100'!$B$6:$P$565,11,FALSE)</f>
        <v>0</v>
      </c>
      <c r="AB419" s="63">
        <f t="shared" si="98"/>
        <v>21384</v>
      </c>
      <c r="AC419" s="63">
        <f>VLOOKUP($C419,ROP200F!$C$6:$O$994,10,FALSE)</f>
        <v>3376</v>
      </c>
      <c r="AD419" s="63">
        <f>VLOOKUP($C419,'ROP100'!$B$6:$P$565,12,FALSE)</f>
        <v>0</v>
      </c>
      <c r="AE419" s="63">
        <f t="shared" si="99"/>
        <v>18008</v>
      </c>
      <c r="AF419" s="63">
        <f>VLOOKUP($C419,ROP200F!$C$6:$O$994,11,FALSE)</f>
        <v>2894</v>
      </c>
      <c r="AG419" s="63">
        <f>VLOOKUP($C419,'ROP100'!$B$6:$P$565,13,FALSE)</f>
        <v>0</v>
      </c>
      <c r="AH419" s="63">
        <f t="shared" si="100"/>
        <v>15114</v>
      </c>
      <c r="AI419" s="63">
        <f>VLOOKUP($C419,ROP200F!$C$6:$O$994,12,FALSE)</f>
        <v>2412</v>
      </c>
      <c r="AJ419" s="63">
        <f>VLOOKUP($C419,'ROP100'!$B$6:$P$565,14,FALSE)</f>
        <v>0</v>
      </c>
      <c r="AK419" s="63">
        <f t="shared" si="101"/>
        <v>12702</v>
      </c>
      <c r="AL419" s="63">
        <f>VLOOKUP($C419,ROP200F!$C$6:$O$994,13,FALSE)</f>
        <v>2412</v>
      </c>
      <c r="AM419" s="63">
        <f>VLOOKUP($C419,'ROP100'!$B$6:$P$565,15,FALSE)</f>
        <v>20000</v>
      </c>
      <c r="AN419" s="63">
        <f t="shared" si="102"/>
        <v>30290</v>
      </c>
      <c r="AO419" s="58">
        <f t="shared" si="103"/>
        <v>31834</v>
      </c>
      <c r="AP419" s="58">
        <f t="shared" si="104"/>
        <v>40000</v>
      </c>
    </row>
    <row r="420" spans="1:42" hidden="1" x14ac:dyDescent="0.35">
      <c r="A420" s="64">
        <f t="shared" si="105"/>
        <v>412</v>
      </c>
      <c r="B420" s="65" t="s">
        <v>539</v>
      </c>
      <c r="C420" s="65" t="s">
        <v>540</v>
      </c>
      <c r="D420" s="66">
        <f>VLOOKUP($C420,'End Stock 2024'!$B$7:$C$1030,2,FALSE)</f>
        <v>371940</v>
      </c>
      <c r="E420" s="63">
        <f>VLOOKUP($C420,ROP200F!$C$6:$O$994,2,FALSE)</f>
        <v>0</v>
      </c>
      <c r="F420" s="63">
        <f>VLOOKUP($C420,'ROP100'!$B$6:$P$565,4,FALSE)</f>
        <v>0</v>
      </c>
      <c r="G420" s="63">
        <f t="shared" si="91"/>
        <v>371940</v>
      </c>
      <c r="H420" s="63">
        <f>VLOOKUP($C420,ROP200F!$C$6:$O$994,3,FALSE)</f>
        <v>0</v>
      </c>
      <c r="I420" s="63">
        <f>VLOOKUP($C420,'ROP100'!$B$6:$P$565,5,FALSE)</f>
        <v>400000</v>
      </c>
      <c r="J420" s="63">
        <f t="shared" si="92"/>
        <v>771940</v>
      </c>
      <c r="K420" s="63">
        <f>VLOOKUP($C420,ROP200F!$C$6:$O$994,4,FALSE)</f>
        <v>201600</v>
      </c>
      <c r="L420" s="63">
        <f>VLOOKUP($C420,'ROP100'!$B$6:$P$565,6,FALSE)</f>
        <v>0</v>
      </c>
      <c r="M420" s="63">
        <f t="shared" si="93"/>
        <v>570340</v>
      </c>
      <c r="N420" s="63">
        <f>VLOOKUP($C420,ROP200F!$C$6:$O$994,5,FALSE)</f>
        <v>0</v>
      </c>
      <c r="O420" s="63">
        <f>VLOOKUP($C420,'ROP100'!$B$6:$P$565,7,FALSE)</f>
        <v>0</v>
      </c>
      <c r="P420" s="63">
        <f t="shared" si="94"/>
        <v>570340</v>
      </c>
      <c r="Q420" s="63">
        <f>VLOOKUP($C420,ROP200F!$C$6:$O$994,6,FALSE)</f>
        <v>0</v>
      </c>
      <c r="R420" s="63">
        <f>VLOOKUP($C420,'ROP100'!$B$6:$P$565,8,FALSE)</f>
        <v>0</v>
      </c>
      <c r="S420" s="63">
        <f t="shared" si="95"/>
        <v>570340</v>
      </c>
      <c r="T420" s="63">
        <f>VLOOKUP($C420,ROP200F!$C$6:$O$994,7,FALSE)</f>
        <v>230400</v>
      </c>
      <c r="U420" s="63">
        <f>VLOOKUP($C420,'ROP100'!$B$6:$P$565,9,FALSE)</f>
        <v>0</v>
      </c>
      <c r="V420" s="63">
        <f t="shared" si="96"/>
        <v>339940</v>
      </c>
      <c r="W420" s="63">
        <f>VLOOKUP($C420,ROP200F!$C$6:$O$994,8,FALSE)</f>
        <v>0</v>
      </c>
      <c r="X420" s="63">
        <f>VLOOKUP($C420,'ROP100'!$B$6:$P$565,10,FALSE)</f>
        <v>0</v>
      </c>
      <c r="Y420" s="63">
        <f t="shared" si="97"/>
        <v>339940</v>
      </c>
      <c r="Z420" s="63">
        <f>VLOOKUP($C420,ROP200F!$C$6:$O$994,9,FALSE)</f>
        <v>0</v>
      </c>
      <c r="AA420" s="63">
        <f>VLOOKUP($C420,'ROP100'!$B$6:$P$565,11,FALSE)</f>
        <v>0</v>
      </c>
      <c r="AB420" s="63">
        <f t="shared" si="98"/>
        <v>339940</v>
      </c>
      <c r="AC420" s="63">
        <f>VLOOKUP($C420,ROP200F!$C$6:$O$994,10,FALSE)</f>
        <v>0</v>
      </c>
      <c r="AD420" s="63">
        <f>VLOOKUP($C420,'ROP100'!$B$6:$P$565,12,FALSE)</f>
        <v>0</v>
      </c>
      <c r="AE420" s="63">
        <f t="shared" si="99"/>
        <v>339940</v>
      </c>
      <c r="AF420" s="63">
        <f>VLOOKUP($C420,ROP200F!$C$6:$O$994,11,FALSE)</f>
        <v>0</v>
      </c>
      <c r="AG420" s="63">
        <f>VLOOKUP($C420,'ROP100'!$B$6:$P$565,13,FALSE)</f>
        <v>0</v>
      </c>
      <c r="AH420" s="63">
        <f t="shared" si="100"/>
        <v>339940</v>
      </c>
      <c r="AI420" s="63">
        <f>VLOOKUP($C420,ROP200F!$C$6:$O$994,12,FALSE)</f>
        <v>0</v>
      </c>
      <c r="AJ420" s="63">
        <f>VLOOKUP($C420,'ROP100'!$B$6:$P$565,14,FALSE)</f>
        <v>0</v>
      </c>
      <c r="AK420" s="63">
        <f t="shared" si="101"/>
        <v>339940</v>
      </c>
      <c r="AL420" s="63">
        <f>VLOOKUP($C420,ROP200F!$C$6:$O$994,13,FALSE)</f>
        <v>0</v>
      </c>
      <c r="AM420" s="63">
        <f>VLOOKUP($C420,'ROP100'!$B$6:$P$565,15,FALSE)</f>
        <v>0</v>
      </c>
      <c r="AN420" s="63">
        <f t="shared" si="102"/>
        <v>339940</v>
      </c>
      <c r="AO420" s="58">
        <f t="shared" si="103"/>
        <v>432000</v>
      </c>
      <c r="AP420" s="58">
        <f t="shared" si="104"/>
        <v>400000</v>
      </c>
    </row>
    <row r="421" spans="1:42" hidden="1" x14ac:dyDescent="0.35">
      <c r="A421" s="64">
        <f t="shared" si="105"/>
        <v>413</v>
      </c>
      <c r="B421" s="65" t="s">
        <v>541</v>
      </c>
      <c r="C421" s="65" t="s">
        <v>542</v>
      </c>
      <c r="D421" s="66">
        <f>VLOOKUP($C421,'End Stock 2024'!$B$7:$C$1030,2,FALSE)</f>
        <v>57485</v>
      </c>
      <c r="E421" s="63">
        <f>VLOOKUP($C421,ROP200F!$C$6:$O$994,2,FALSE)</f>
        <v>18227</v>
      </c>
      <c r="F421" s="63">
        <f>VLOOKUP($C421,'ROP100'!$B$6:$P$565,4,FALSE)</f>
        <v>80000</v>
      </c>
      <c r="G421" s="63">
        <f t="shared" si="91"/>
        <v>119258</v>
      </c>
      <c r="H421" s="63">
        <f>VLOOKUP($C421,ROP200F!$C$6:$O$994,3,FALSE)</f>
        <v>0</v>
      </c>
      <c r="I421" s="63">
        <f>VLOOKUP($C421,'ROP100'!$B$6:$P$565,5,FALSE)</f>
        <v>0</v>
      </c>
      <c r="J421" s="63">
        <f t="shared" si="92"/>
        <v>119258</v>
      </c>
      <c r="K421" s="63">
        <f>VLOOKUP($C421,ROP200F!$C$6:$O$994,4,FALSE)</f>
        <v>0</v>
      </c>
      <c r="L421" s="63">
        <f>VLOOKUP($C421,'ROP100'!$B$6:$P$565,6,FALSE)</f>
        <v>0</v>
      </c>
      <c r="M421" s="63">
        <f t="shared" si="93"/>
        <v>119258</v>
      </c>
      <c r="N421" s="63">
        <f>VLOOKUP($C421,ROP200F!$C$6:$O$994,5,FALSE)</f>
        <v>18227</v>
      </c>
      <c r="O421" s="63">
        <f>VLOOKUP($C421,'ROP100'!$B$6:$P$565,7,FALSE)</f>
        <v>0</v>
      </c>
      <c r="P421" s="63">
        <f t="shared" si="94"/>
        <v>101031</v>
      </c>
      <c r="Q421" s="63">
        <f>VLOOKUP($C421,ROP200F!$C$6:$O$994,6,FALSE)</f>
        <v>8821</v>
      </c>
      <c r="R421" s="63">
        <f>VLOOKUP($C421,'ROP100'!$B$6:$P$565,8,FALSE)</f>
        <v>0</v>
      </c>
      <c r="S421" s="63">
        <f t="shared" si="95"/>
        <v>92210</v>
      </c>
      <c r="T421" s="63">
        <f>VLOOKUP($C421,ROP200F!$C$6:$O$994,7,FALSE)</f>
        <v>18227</v>
      </c>
      <c r="U421" s="63">
        <f>VLOOKUP($C421,'ROP100'!$B$6:$P$565,9,FALSE)</f>
        <v>0</v>
      </c>
      <c r="V421" s="63">
        <f t="shared" si="96"/>
        <v>73983</v>
      </c>
      <c r="W421" s="63">
        <f>VLOOKUP($C421,ROP200F!$C$6:$O$994,8,FALSE)</f>
        <v>0</v>
      </c>
      <c r="X421" s="63">
        <f>VLOOKUP($C421,'ROP100'!$B$6:$P$565,10,FALSE)</f>
        <v>0</v>
      </c>
      <c r="Y421" s="63">
        <f t="shared" si="97"/>
        <v>73983</v>
      </c>
      <c r="Z421" s="63">
        <f>VLOOKUP($C421,ROP200F!$C$6:$O$994,9,FALSE)</f>
        <v>9406</v>
      </c>
      <c r="AA421" s="63">
        <f>VLOOKUP($C421,'ROP100'!$B$6:$P$565,11,FALSE)</f>
        <v>0</v>
      </c>
      <c r="AB421" s="63">
        <f t="shared" si="98"/>
        <v>64577</v>
      </c>
      <c r="AC421" s="63">
        <f>VLOOKUP($C421,ROP200F!$C$6:$O$994,10,FALSE)</f>
        <v>18227</v>
      </c>
      <c r="AD421" s="63">
        <f>VLOOKUP($C421,'ROP100'!$B$6:$P$565,12,FALSE)</f>
        <v>40000</v>
      </c>
      <c r="AE421" s="63">
        <f t="shared" si="99"/>
        <v>86350</v>
      </c>
      <c r="AF421" s="63">
        <f>VLOOKUP($C421,ROP200F!$C$6:$O$994,11,FALSE)</f>
        <v>8821</v>
      </c>
      <c r="AG421" s="63">
        <f>VLOOKUP($C421,'ROP100'!$B$6:$P$565,13,FALSE)</f>
        <v>0</v>
      </c>
      <c r="AH421" s="63">
        <f t="shared" si="100"/>
        <v>77529</v>
      </c>
      <c r="AI421" s="63">
        <f>VLOOKUP($C421,ROP200F!$C$6:$O$994,12,FALSE)</f>
        <v>18227</v>
      </c>
      <c r="AJ421" s="63">
        <f>VLOOKUP($C421,'ROP100'!$B$6:$P$565,14,FALSE)</f>
        <v>0</v>
      </c>
      <c r="AK421" s="63">
        <f t="shared" si="101"/>
        <v>59302</v>
      </c>
      <c r="AL421" s="63">
        <f>VLOOKUP($C421,ROP200F!$C$6:$O$994,13,FALSE)</f>
        <v>9406</v>
      </c>
      <c r="AM421" s="63">
        <f>VLOOKUP($C421,'ROP100'!$B$6:$P$565,15,FALSE)</f>
        <v>0</v>
      </c>
      <c r="AN421" s="63">
        <f t="shared" si="102"/>
        <v>49896</v>
      </c>
      <c r="AO421" s="58">
        <f t="shared" si="103"/>
        <v>127589</v>
      </c>
      <c r="AP421" s="58">
        <f t="shared" si="104"/>
        <v>120000</v>
      </c>
    </row>
    <row r="422" spans="1:42" hidden="1" x14ac:dyDescent="0.35">
      <c r="A422" s="64">
        <f t="shared" si="105"/>
        <v>414</v>
      </c>
      <c r="B422" s="65" t="s">
        <v>543</v>
      </c>
      <c r="C422" s="65" t="s">
        <v>544</v>
      </c>
      <c r="D422" s="66">
        <f>VLOOKUP($C422,'End Stock 2024'!$B$7:$C$1030,2,FALSE)</f>
        <v>220</v>
      </c>
      <c r="E422" s="63">
        <f>VLOOKUP($C422,ROP200F!$C$6:$O$994,2,FALSE)</f>
        <v>31</v>
      </c>
      <c r="F422" s="63">
        <f>VLOOKUP($C422,'ROP100'!$B$6:$P$565,4,FALSE)</f>
        <v>0</v>
      </c>
      <c r="G422" s="63">
        <f t="shared" si="91"/>
        <v>189</v>
      </c>
      <c r="H422" s="63">
        <f>VLOOKUP($C422,ROP200F!$C$6:$O$994,3,FALSE)</f>
        <v>176</v>
      </c>
      <c r="I422" s="63">
        <f>VLOOKUP($C422,'ROP100'!$B$6:$P$565,5,FALSE)</f>
        <v>250</v>
      </c>
      <c r="J422" s="63">
        <f t="shared" si="92"/>
        <v>263</v>
      </c>
      <c r="K422" s="63">
        <f>VLOOKUP($C422,ROP200F!$C$6:$O$994,4,FALSE)</f>
        <v>39</v>
      </c>
      <c r="L422" s="63">
        <f>VLOOKUP($C422,'ROP100'!$B$6:$P$565,6,FALSE)</f>
        <v>0</v>
      </c>
      <c r="M422" s="63">
        <f t="shared" si="93"/>
        <v>224</v>
      </c>
      <c r="N422" s="63">
        <f>VLOOKUP($C422,ROP200F!$C$6:$O$994,5,FALSE)</f>
        <v>102</v>
      </c>
      <c r="O422" s="63">
        <f>VLOOKUP($C422,'ROP100'!$B$6:$P$565,7,FALSE)</f>
        <v>250</v>
      </c>
      <c r="P422" s="63">
        <f t="shared" si="94"/>
        <v>372</v>
      </c>
      <c r="Q422" s="63">
        <f>VLOOKUP($C422,ROP200F!$C$6:$O$994,6,FALSE)</f>
        <v>70</v>
      </c>
      <c r="R422" s="63">
        <f>VLOOKUP($C422,'ROP100'!$B$6:$P$565,8,FALSE)</f>
        <v>250</v>
      </c>
      <c r="S422" s="63">
        <f t="shared" si="95"/>
        <v>552</v>
      </c>
      <c r="T422" s="63">
        <f>VLOOKUP($C422,ROP200F!$C$6:$O$994,7,FALSE)</f>
        <v>148</v>
      </c>
      <c r="U422" s="63">
        <f>VLOOKUP($C422,'ROP100'!$B$6:$P$565,9,FALSE)</f>
        <v>0</v>
      </c>
      <c r="V422" s="63">
        <f t="shared" si="96"/>
        <v>404</v>
      </c>
      <c r="W422" s="63">
        <f>VLOOKUP($C422,ROP200F!$C$6:$O$994,8,FALSE)</f>
        <v>94</v>
      </c>
      <c r="X422" s="63">
        <f>VLOOKUP($C422,'ROP100'!$B$6:$P$565,10,FALSE)</f>
        <v>250</v>
      </c>
      <c r="Y422" s="63">
        <f t="shared" si="97"/>
        <v>560</v>
      </c>
      <c r="Z422" s="63">
        <f>VLOOKUP($C422,ROP200F!$C$6:$O$994,9,FALSE)</f>
        <v>102</v>
      </c>
      <c r="AA422" s="63">
        <f>VLOOKUP($C422,'ROP100'!$B$6:$P$565,11,FALSE)</f>
        <v>0</v>
      </c>
      <c r="AB422" s="63">
        <f t="shared" si="98"/>
        <v>458</v>
      </c>
      <c r="AC422" s="63">
        <f>VLOOKUP($C422,ROP200F!$C$6:$O$994,10,FALSE)</f>
        <v>70</v>
      </c>
      <c r="AD422" s="63">
        <f>VLOOKUP($C422,'ROP100'!$B$6:$P$565,12,FALSE)</f>
        <v>250</v>
      </c>
      <c r="AE422" s="63">
        <f t="shared" si="99"/>
        <v>638</v>
      </c>
      <c r="AF422" s="63">
        <f>VLOOKUP($C422,ROP200F!$C$6:$O$994,11,FALSE)</f>
        <v>143</v>
      </c>
      <c r="AG422" s="63">
        <f>VLOOKUP($C422,'ROP100'!$B$6:$P$565,13,FALSE)</f>
        <v>0</v>
      </c>
      <c r="AH422" s="63">
        <f t="shared" si="100"/>
        <v>495</v>
      </c>
      <c r="AI422" s="63">
        <f>VLOOKUP($C422,ROP200F!$C$6:$O$994,12,FALSE)</f>
        <v>86</v>
      </c>
      <c r="AJ422" s="63">
        <f>VLOOKUP($C422,'ROP100'!$B$6:$P$565,14,FALSE)</f>
        <v>0</v>
      </c>
      <c r="AK422" s="63">
        <f t="shared" si="101"/>
        <v>409</v>
      </c>
      <c r="AL422" s="63">
        <f>VLOOKUP($C422,ROP200F!$C$6:$O$994,13,FALSE)</f>
        <v>133</v>
      </c>
      <c r="AM422" s="63">
        <f>VLOOKUP($C422,'ROP100'!$B$6:$P$565,15,FALSE)</f>
        <v>0</v>
      </c>
      <c r="AN422" s="63">
        <f t="shared" si="102"/>
        <v>276</v>
      </c>
      <c r="AO422" s="58">
        <f t="shared" si="103"/>
        <v>1194</v>
      </c>
      <c r="AP422" s="58">
        <f t="shared" si="104"/>
        <v>1250</v>
      </c>
    </row>
    <row r="423" spans="1:42" hidden="1" x14ac:dyDescent="0.35">
      <c r="A423" s="64">
        <f t="shared" si="105"/>
        <v>415</v>
      </c>
      <c r="B423" s="65" t="s">
        <v>545</v>
      </c>
      <c r="C423" s="65" t="s">
        <v>546</v>
      </c>
      <c r="D423" s="66">
        <f>VLOOKUP($C423,'End Stock 2024'!$B$7:$C$1030,2,FALSE)</f>
        <v>580</v>
      </c>
      <c r="E423" s="63">
        <f>VLOOKUP($C423,ROP200F!$C$6:$O$994,2,FALSE)</f>
        <v>48</v>
      </c>
      <c r="F423" s="63">
        <f>VLOOKUP($C423,'ROP100'!$B$6:$P$565,4,FALSE)</f>
        <v>0</v>
      </c>
      <c r="G423" s="63">
        <f t="shared" si="91"/>
        <v>532</v>
      </c>
      <c r="H423" s="63">
        <f>VLOOKUP($C423,ROP200F!$C$6:$O$994,3,FALSE)</f>
        <v>271</v>
      </c>
      <c r="I423" s="63">
        <f>VLOOKUP($C423,'ROP100'!$B$6:$P$565,5,FALSE)</f>
        <v>100</v>
      </c>
      <c r="J423" s="63">
        <f t="shared" si="92"/>
        <v>361</v>
      </c>
      <c r="K423" s="63">
        <f>VLOOKUP($C423,ROP200F!$C$6:$O$994,4,FALSE)</f>
        <v>60</v>
      </c>
      <c r="L423" s="63">
        <f>VLOOKUP($C423,'ROP100'!$B$6:$P$565,6,FALSE)</f>
        <v>0</v>
      </c>
      <c r="M423" s="63">
        <f t="shared" si="93"/>
        <v>301</v>
      </c>
      <c r="N423" s="63">
        <f>VLOOKUP($C423,ROP200F!$C$6:$O$994,5,FALSE)</f>
        <v>157</v>
      </c>
      <c r="O423" s="63">
        <f>VLOOKUP($C423,'ROP100'!$B$6:$P$565,7,FALSE)</f>
        <v>200</v>
      </c>
      <c r="P423" s="63">
        <f t="shared" si="94"/>
        <v>344</v>
      </c>
      <c r="Q423" s="63">
        <f>VLOOKUP($C423,ROP200F!$C$6:$O$994,6,FALSE)</f>
        <v>108</v>
      </c>
      <c r="R423" s="63">
        <f>VLOOKUP($C423,'ROP100'!$B$6:$P$565,8,FALSE)</f>
        <v>400</v>
      </c>
      <c r="S423" s="63">
        <f t="shared" si="95"/>
        <v>636</v>
      </c>
      <c r="T423" s="63">
        <f>VLOOKUP($C423,ROP200F!$C$6:$O$994,7,FALSE)</f>
        <v>228</v>
      </c>
      <c r="U423" s="63">
        <f>VLOOKUP($C423,'ROP100'!$B$6:$P$565,9,FALSE)</f>
        <v>0</v>
      </c>
      <c r="V423" s="63">
        <f t="shared" si="96"/>
        <v>408</v>
      </c>
      <c r="W423" s="63">
        <f>VLOOKUP($C423,ROP200F!$C$6:$O$994,8,FALSE)</f>
        <v>145</v>
      </c>
      <c r="X423" s="63">
        <f>VLOOKUP($C423,'ROP100'!$B$6:$P$565,10,FALSE)</f>
        <v>100</v>
      </c>
      <c r="Y423" s="63">
        <f t="shared" si="97"/>
        <v>363</v>
      </c>
      <c r="Z423" s="63">
        <f>VLOOKUP($C423,ROP200F!$C$6:$O$994,9,FALSE)</f>
        <v>157</v>
      </c>
      <c r="AA423" s="63">
        <f>VLOOKUP($C423,'ROP100'!$B$6:$P$565,11,FALSE)</f>
        <v>200</v>
      </c>
      <c r="AB423" s="63">
        <f t="shared" si="98"/>
        <v>406</v>
      </c>
      <c r="AC423" s="63">
        <f>VLOOKUP($C423,ROP200F!$C$6:$O$994,10,FALSE)</f>
        <v>108</v>
      </c>
      <c r="AD423" s="63">
        <f>VLOOKUP($C423,'ROP100'!$B$6:$P$565,12,FALSE)</f>
        <v>300</v>
      </c>
      <c r="AE423" s="63">
        <f t="shared" si="99"/>
        <v>598</v>
      </c>
      <c r="AF423" s="63">
        <f>VLOOKUP($C423,ROP200F!$C$6:$O$994,11,FALSE)</f>
        <v>221</v>
      </c>
      <c r="AG423" s="63">
        <f>VLOOKUP($C423,'ROP100'!$B$6:$P$565,13,FALSE)</f>
        <v>0</v>
      </c>
      <c r="AH423" s="63">
        <f t="shared" si="100"/>
        <v>377</v>
      </c>
      <c r="AI423" s="63">
        <f>VLOOKUP($C423,ROP200F!$C$6:$O$994,12,FALSE)</f>
        <v>133</v>
      </c>
      <c r="AJ423" s="63">
        <f>VLOOKUP($C423,'ROP100'!$B$6:$P$565,14,FALSE)</f>
        <v>300</v>
      </c>
      <c r="AK423" s="63">
        <f t="shared" si="101"/>
        <v>544</v>
      </c>
      <c r="AL423" s="63">
        <f>VLOOKUP($C423,ROP200F!$C$6:$O$994,13,FALSE)</f>
        <v>205</v>
      </c>
      <c r="AM423" s="63">
        <f>VLOOKUP($C423,'ROP100'!$B$6:$P$565,15,FALSE)</f>
        <v>0</v>
      </c>
      <c r="AN423" s="63">
        <f t="shared" si="102"/>
        <v>339</v>
      </c>
      <c r="AO423" s="58">
        <f t="shared" si="103"/>
        <v>1841</v>
      </c>
      <c r="AP423" s="58">
        <f t="shared" si="104"/>
        <v>1600</v>
      </c>
    </row>
    <row r="424" spans="1:42" hidden="1" x14ac:dyDescent="0.35">
      <c r="A424" s="64">
        <f t="shared" si="105"/>
        <v>416</v>
      </c>
      <c r="B424" s="65" t="s">
        <v>547</v>
      </c>
      <c r="C424" s="65" t="s">
        <v>548</v>
      </c>
      <c r="D424" s="66">
        <f>VLOOKUP($C424,'End Stock 2024'!$B$7:$C$1030,2,FALSE)</f>
        <v>78792</v>
      </c>
      <c r="E424" s="63">
        <f>VLOOKUP($C424,ROP200F!$C$6:$O$994,2,FALSE)</f>
        <v>24540</v>
      </c>
      <c r="F424" s="63">
        <f>VLOOKUP($C424,'ROP100'!$B$6:$P$565,4,FALSE)</f>
        <v>0</v>
      </c>
      <c r="G424" s="63">
        <f t="shared" si="91"/>
        <v>54252</v>
      </c>
      <c r="H424" s="63">
        <f>VLOOKUP($C424,ROP200F!$C$6:$O$994,3,FALSE)</f>
        <v>12855</v>
      </c>
      <c r="I424" s="63">
        <f>VLOOKUP($C424,'ROP100'!$B$6:$P$565,5,FALSE)</f>
        <v>20000</v>
      </c>
      <c r="J424" s="63">
        <f t="shared" si="92"/>
        <v>61397</v>
      </c>
      <c r="K424" s="63">
        <f>VLOOKUP($C424,ROP200F!$C$6:$O$994,4,FALSE)</f>
        <v>20282</v>
      </c>
      <c r="L424" s="63">
        <f>VLOOKUP($C424,'ROP100'!$B$6:$P$565,6,FALSE)</f>
        <v>20000</v>
      </c>
      <c r="M424" s="63">
        <f t="shared" si="93"/>
        <v>61115</v>
      </c>
      <c r="N424" s="63">
        <f>VLOOKUP($C424,ROP200F!$C$6:$O$994,5,FALSE)</f>
        <v>19149</v>
      </c>
      <c r="O424" s="63">
        <f>VLOOKUP($C424,'ROP100'!$B$6:$P$565,7,FALSE)</f>
        <v>20000</v>
      </c>
      <c r="P424" s="63">
        <f t="shared" si="94"/>
        <v>61966</v>
      </c>
      <c r="Q424" s="63">
        <f>VLOOKUP($C424,ROP200F!$C$6:$O$994,6,FALSE)</f>
        <v>14472</v>
      </c>
      <c r="R424" s="63">
        <f>VLOOKUP($C424,'ROP100'!$B$6:$P$565,8,FALSE)</f>
        <v>20000</v>
      </c>
      <c r="S424" s="63">
        <f t="shared" si="95"/>
        <v>67494</v>
      </c>
      <c r="T424" s="63">
        <f>VLOOKUP($C424,ROP200F!$C$6:$O$994,7,FALSE)</f>
        <v>13786</v>
      </c>
      <c r="U424" s="63">
        <f>VLOOKUP($C424,'ROP100'!$B$6:$P$565,9,FALSE)</f>
        <v>20000</v>
      </c>
      <c r="V424" s="63">
        <f t="shared" si="96"/>
        <v>73708</v>
      </c>
      <c r="W424" s="63">
        <f>VLOOKUP($C424,ROP200F!$C$6:$O$994,8,FALSE)</f>
        <v>15343</v>
      </c>
      <c r="X424" s="63">
        <f>VLOOKUP($C424,'ROP100'!$B$6:$P$565,10,FALSE)</f>
        <v>0</v>
      </c>
      <c r="Y424" s="63">
        <f t="shared" si="97"/>
        <v>58365</v>
      </c>
      <c r="Z424" s="63">
        <f>VLOOKUP($C424,ROP200F!$C$6:$O$994,9,FALSE)</f>
        <v>14368</v>
      </c>
      <c r="AA424" s="63">
        <f>VLOOKUP($C424,'ROP100'!$B$6:$P$565,11,FALSE)</f>
        <v>20000</v>
      </c>
      <c r="AB424" s="63">
        <f t="shared" si="98"/>
        <v>63997</v>
      </c>
      <c r="AC424" s="63">
        <f>VLOOKUP($C424,ROP200F!$C$6:$O$994,10,FALSE)</f>
        <v>18797</v>
      </c>
      <c r="AD424" s="63">
        <f>VLOOKUP($C424,'ROP100'!$B$6:$P$565,12,FALSE)</f>
        <v>20000</v>
      </c>
      <c r="AE424" s="63">
        <f t="shared" si="99"/>
        <v>65200</v>
      </c>
      <c r="AF424" s="63">
        <f>VLOOKUP($C424,ROP200F!$C$6:$O$994,11,FALSE)</f>
        <v>20752</v>
      </c>
      <c r="AG424" s="63">
        <f>VLOOKUP($C424,'ROP100'!$B$6:$P$565,13,FALSE)</f>
        <v>20000</v>
      </c>
      <c r="AH424" s="63">
        <f t="shared" si="100"/>
        <v>64448</v>
      </c>
      <c r="AI424" s="63">
        <f>VLOOKUP($C424,ROP200F!$C$6:$O$994,12,FALSE)</f>
        <v>15619</v>
      </c>
      <c r="AJ424" s="63">
        <f>VLOOKUP($C424,'ROP100'!$B$6:$P$565,14,FALSE)</f>
        <v>20000</v>
      </c>
      <c r="AK424" s="63">
        <f t="shared" si="101"/>
        <v>68829</v>
      </c>
      <c r="AL424" s="63">
        <f>VLOOKUP($C424,ROP200F!$C$6:$O$994,13,FALSE)</f>
        <v>7569</v>
      </c>
      <c r="AM424" s="63">
        <f>VLOOKUP($C424,'ROP100'!$B$6:$P$565,15,FALSE)</f>
        <v>0</v>
      </c>
      <c r="AN424" s="63">
        <f t="shared" si="102"/>
        <v>61260</v>
      </c>
      <c r="AO424" s="58">
        <f t="shared" si="103"/>
        <v>197532</v>
      </c>
      <c r="AP424" s="58">
        <f t="shared" si="104"/>
        <v>180000</v>
      </c>
    </row>
    <row r="425" spans="1:42" hidden="1" x14ac:dyDescent="0.35">
      <c r="A425" s="64">
        <f t="shared" si="105"/>
        <v>417</v>
      </c>
      <c r="B425" s="65" t="s">
        <v>549</v>
      </c>
      <c r="C425" s="65" t="s">
        <v>550</v>
      </c>
      <c r="D425" s="66">
        <f>VLOOKUP($C425,'End Stock 2024'!$B$7:$C$1030,2,FALSE)</f>
        <v>14677</v>
      </c>
      <c r="E425" s="63">
        <f>VLOOKUP($C425,ROP200F!$C$6:$O$994,2,FALSE)</f>
        <v>2270</v>
      </c>
      <c r="F425" s="63">
        <f>VLOOKUP($C425,'ROP100'!$B$6:$P$565,4,FALSE)</f>
        <v>0</v>
      </c>
      <c r="G425" s="63">
        <f t="shared" si="91"/>
        <v>12407</v>
      </c>
      <c r="H425" s="63">
        <f>VLOOKUP($C425,ROP200F!$C$6:$O$994,3,FALSE)</f>
        <v>12978</v>
      </c>
      <c r="I425" s="63">
        <f>VLOOKUP($C425,'ROP100'!$B$6:$P$565,5,FALSE)</f>
        <v>15840</v>
      </c>
      <c r="J425" s="63">
        <f t="shared" si="92"/>
        <v>15269</v>
      </c>
      <c r="K425" s="63">
        <f>VLOOKUP($C425,ROP200F!$C$6:$O$994,4,FALSE)</f>
        <v>2838</v>
      </c>
      <c r="L425" s="63">
        <f>VLOOKUP($C425,'ROP100'!$B$6:$P$565,6,FALSE)</f>
        <v>0</v>
      </c>
      <c r="M425" s="63">
        <f t="shared" si="93"/>
        <v>12431</v>
      </c>
      <c r="N425" s="63">
        <f>VLOOKUP($C425,ROP200F!$C$6:$O$994,5,FALSE)</f>
        <v>7378</v>
      </c>
      <c r="O425" s="63">
        <f>VLOOKUP($C425,'ROP100'!$B$6:$P$565,7,FALSE)</f>
        <v>15840</v>
      </c>
      <c r="P425" s="63">
        <f t="shared" si="94"/>
        <v>20893</v>
      </c>
      <c r="Q425" s="63">
        <f>VLOOKUP($C425,ROP200F!$C$6:$O$994,6,FALSE)</f>
        <v>5108</v>
      </c>
      <c r="R425" s="63">
        <f>VLOOKUP($C425,'ROP100'!$B$6:$P$565,8,FALSE)</f>
        <v>0</v>
      </c>
      <c r="S425" s="63">
        <f t="shared" si="95"/>
        <v>15785</v>
      </c>
      <c r="T425" s="63">
        <f>VLOOKUP($C425,ROP200F!$C$6:$O$994,7,FALSE)</f>
        <v>10883</v>
      </c>
      <c r="U425" s="63">
        <f>VLOOKUP($C425,'ROP100'!$B$6:$P$565,9,FALSE)</f>
        <v>15840</v>
      </c>
      <c r="V425" s="63">
        <f t="shared" si="96"/>
        <v>20742</v>
      </c>
      <c r="W425" s="63">
        <f>VLOOKUP($C425,ROP200F!$C$6:$O$994,8,FALSE)</f>
        <v>6811</v>
      </c>
      <c r="X425" s="63">
        <f>VLOOKUP($C425,'ROP100'!$B$6:$P$565,10,FALSE)</f>
        <v>0</v>
      </c>
      <c r="Y425" s="63">
        <f t="shared" si="97"/>
        <v>13931</v>
      </c>
      <c r="Z425" s="63">
        <f>VLOOKUP($C425,ROP200F!$C$6:$O$994,9,FALSE)</f>
        <v>7378</v>
      </c>
      <c r="AA425" s="63">
        <f>VLOOKUP($C425,'ROP100'!$B$6:$P$565,11,FALSE)</f>
        <v>15840</v>
      </c>
      <c r="AB425" s="63">
        <f t="shared" si="98"/>
        <v>22393</v>
      </c>
      <c r="AC425" s="63">
        <f>VLOOKUP($C425,ROP200F!$C$6:$O$994,10,FALSE)</f>
        <v>5108</v>
      </c>
      <c r="AD425" s="63">
        <f>VLOOKUP($C425,'ROP100'!$B$6:$P$565,12,FALSE)</f>
        <v>0</v>
      </c>
      <c r="AE425" s="63">
        <f t="shared" si="99"/>
        <v>17285</v>
      </c>
      <c r="AF425" s="63">
        <f>VLOOKUP($C425,ROP200F!$C$6:$O$994,11,FALSE)</f>
        <v>10491</v>
      </c>
      <c r="AG425" s="63">
        <f>VLOOKUP($C425,'ROP100'!$B$6:$P$565,13,FALSE)</f>
        <v>15840</v>
      </c>
      <c r="AH425" s="63">
        <f t="shared" si="100"/>
        <v>22634</v>
      </c>
      <c r="AI425" s="63">
        <f>VLOOKUP($C425,ROP200F!$C$6:$O$994,12,FALSE)</f>
        <v>6243</v>
      </c>
      <c r="AJ425" s="63">
        <f>VLOOKUP($C425,'ROP100'!$B$6:$P$565,14,FALSE)</f>
        <v>0</v>
      </c>
      <c r="AK425" s="63">
        <f t="shared" si="101"/>
        <v>16391</v>
      </c>
      <c r="AL425" s="63">
        <f>VLOOKUP($C425,ROP200F!$C$6:$O$994,13,FALSE)</f>
        <v>9648</v>
      </c>
      <c r="AM425" s="63">
        <f>VLOOKUP($C425,'ROP100'!$B$6:$P$565,15,FALSE)</f>
        <v>0</v>
      </c>
      <c r="AN425" s="63">
        <f t="shared" si="102"/>
        <v>6743</v>
      </c>
      <c r="AO425" s="58">
        <f t="shared" si="103"/>
        <v>87134</v>
      </c>
      <c r="AP425" s="58">
        <f t="shared" si="104"/>
        <v>79200</v>
      </c>
    </row>
    <row r="426" spans="1:42" hidden="1" x14ac:dyDescent="0.35">
      <c r="A426" s="64">
        <f t="shared" si="105"/>
        <v>418</v>
      </c>
      <c r="B426" s="65" t="s">
        <v>551</v>
      </c>
      <c r="C426" s="65" t="s">
        <v>552</v>
      </c>
      <c r="D426" s="66">
        <f>VLOOKUP($C426,'End Stock 2024'!$B$7:$C$1030,2,FALSE)</f>
        <v>22795</v>
      </c>
      <c r="E426" s="63">
        <f>VLOOKUP($C426,ROP200F!$C$6:$O$994,2,FALSE)</f>
        <v>6428</v>
      </c>
      <c r="F426" s="63">
        <f>VLOOKUP($C426,'ROP100'!$B$6:$P$565,4,FALSE)</f>
        <v>40000</v>
      </c>
      <c r="G426" s="63">
        <f t="shared" si="91"/>
        <v>56367</v>
      </c>
      <c r="H426" s="63">
        <f>VLOOKUP($C426,ROP200F!$C$6:$O$994,3,FALSE)</f>
        <v>0</v>
      </c>
      <c r="I426" s="63">
        <f>VLOOKUP($C426,'ROP100'!$B$6:$P$565,5,FALSE)</f>
        <v>0</v>
      </c>
      <c r="J426" s="63">
        <f t="shared" si="92"/>
        <v>56367</v>
      </c>
      <c r="K426" s="63">
        <f>VLOOKUP($C426,ROP200F!$C$6:$O$994,4,FALSE)</f>
        <v>3619</v>
      </c>
      <c r="L426" s="63">
        <f>VLOOKUP($C426,'ROP100'!$B$6:$P$565,6,FALSE)</f>
        <v>0</v>
      </c>
      <c r="M426" s="63">
        <f t="shared" si="93"/>
        <v>52748</v>
      </c>
      <c r="N426" s="63">
        <f>VLOOKUP($C426,ROP200F!$C$6:$O$994,5,FALSE)</f>
        <v>7634</v>
      </c>
      <c r="O426" s="63">
        <f>VLOOKUP($C426,'ROP100'!$B$6:$P$565,7,FALSE)</f>
        <v>0</v>
      </c>
      <c r="P426" s="63">
        <f t="shared" si="94"/>
        <v>45114</v>
      </c>
      <c r="Q426" s="63">
        <f>VLOOKUP($C426,ROP200F!$C$6:$O$994,6,FALSE)</f>
        <v>7634</v>
      </c>
      <c r="R426" s="63">
        <f>VLOOKUP($C426,'ROP100'!$B$6:$P$565,8,FALSE)</f>
        <v>0</v>
      </c>
      <c r="S426" s="63">
        <f t="shared" si="95"/>
        <v>37480</v>
      </c>
      <c r="T426" s="63">
        <f>VLOOKUP($C426,ROP200F!$C$6:$O$994,7,FALSE)</f>
        <v>5221</v>
      </c>
      <c r="U426" s="63">
        <f>VLOOKUP($C426,'ROP100'!$B$6:$P$565,9,FALSE)</f>
        <v>0</v>
      </c>
      <c r="V426" s="63">
        <f t="shared" si="96"/>
        <v>32259</v>
      </c>
      <c r="W426" s="63">
        <f>VLOOKUP($C426,ROP200F!$C$6:$O$994,8,FALSE)</f>
        <v>0</v>
      </c>
      <c r="X426" s="63">
        <f>VLOOKUP($C426,'ROP100'!$B$6:$P$565,10,FALSE)</f>
        <v>0</v>
      </c>
      <c r="Y426" s="63">
        <f t="shared" si="97"/>
        <v>32259</v>
      </c>
      <c r="Z426" s="63">
        <f>VLOOKUP($C426,ROP200F!$C$6:$O$994,9,FALSE)</f>
        <v>1603</v>
      </c>
      <c r="AA426" s="63">
        <f>VLOOKUP($C426,'ROP100'!$B$6:$P$565,11,FALSE)</f>
        <v>0</v>
      </c>
      <c r="AB426" s="63">
        <f t="shared" si="98"/>
        <v>30656</v>
      </c>
      <c r="AC426" s="63">
        <f>VLOOKUP($C426,ROP200F!$C$6:$O$994,10,FALSE)</f>
        <v>6031</v>
      </c>
      <c r="AD426" s="63">
        <f>VLOOKUP($C426,'ROP100'!$B$6:$P$565,12,FALSE)</f>
        <v>20000</v>
      </c>
      <c r="AE426" s="63">
        <f t="shared" si="99"/>
        <v>44625</v>
      </c>
      <c r="AF426" s="63">
        <f>VLOOKUP($C426,ROP200F!$C$6:$O$994,11,FALSE)</f>
        <v>7634</v>
      </c>
      <c r="AG426" s="63">
        <f>VLOOKUP($C426,'ROP100'!$B$6:$P$565,13,FALSE)</f>
        <v>0</v>
      </c>
      <c r="AH426" s="63">
        <f t="shared" si="100"/>
        <v>36991</v>
      </c>
      <c r="AI426" s="63">
        <f>VLOOKUP($C426,ROP200F!$C$6:$O$994,12,FALSE)</f>
        <v>3619</v>
      </c>
      <c r="AJ426" s="63">
        <f>VLOOKUP($C426,'ROP100'!$B$6:$P$565,14,FALSE)</f>
        <v>0</v>
      </c>
      <c r="AK426" s="63">
        <f t="shared" si="101"/>
        <v>33372</v>
      </c>
      <c r="AL426" s="63">
        <f>VLOOKUP($C426,ROP200F!$C$6:$O$994,13,FALSE)</f>
        <v>4015</v>
      </c>
      <c r="AM426" s="63">
        <f>VLOOKUP($C426,'ROP100'!$B$6:$P$565,15,FALSE)</f>
        <v>0</v>
      </c>
      <c r="AN426" s="63">
        <f t="shared" si="102"/>
        <v>29357</v>
      </c>
      <c r="AO426" s="58">
        <f t="shared" si="103"/>
        <v>53438</v>
      </c>
      <c r="AP426" s="58">
        <f t="shared" si="104"/>
        <v>60000</v>
      </c>
    </row>
    <row r="427" spans="1:42" hidden="1" x14ac:dyDescent="0.35">
      <c r="A427" s="64">
        <f t="shared" si="105"/>
        <v>419</v>
      </c>
      <c r="B427" s="65" t="s">
        <v>553</v>
      </c>
      <c r="C427" s="65" t="s">
        <v>554</v>
      </c>
      <c r="D427" s="66">
        <f>VLOOKUP($C427,'End Stock 2024'!$B$7:$C$1030,2,FALSE)</f>
        <v>39715</v>
      </c>
      <c r="E427" s="63">
        <f>VLOOKUP($C427,ROP200F!$C$6:$O$994,2,FALSE)</f>
        <v>282</v>
      </c>
      <c r="F427" s="63">
        <f>VLOOKUP($C427,'ROP100'!$B$6:$P$565,4,FALSE)</f>
        <v>0</v>
      </c>
      <c r="G427" s="63">
        <f t="shared" si="91"/>
        <v>39433</v>
      </c>
      <c r="H427" s="63">
        <f>VLOOKUP($C427,ROP200F!$C$6:$O$994,3,FALSE)</f>
        <v>376</v>
      </c>
      <c r="I427" s="63">
        <f>VLOOKUP($C427,'ROP100'!$B$6:$P$565,5,FALSE)</f>
        <v>0</v>
      </c>
      <c r="J427" s="63">
        <f t="shared" si="92"/>
        <v>39057</v>
      </c>
      <c r="K427" s="63">
        <f>VLOOKUP($C427,ROP200F!$C$6:$O$994,4,FALSE)</f>
        <v>313</v>
      </c>
      <c r="L427" s="63">
        <f>VLOOKUP($C427,'ROP100'!$B$6:$P$565,6,FALSE)</f>
        <v>0</v>
      </c>
      <c r="M427" s="63">
        <f t="shared" si="93"/>
        <v>38744</v>
      </c>
      <c r="N427" s="63">
        <f>VLOOKUP($C427,ROP200F!$C$6:$O$994,5,FALSE)</f>
        <v>563</v>
      </c>
      <c r="O427" s="63">
        <f>VLOOKUP($C427,'ROP100'!$B$6:$P$565,7,FALSE)</f>
        <v>0</v>
      </c>
      <c r="P427" s="63">
        <f t="shared" si="94"/>
        <v>38181</v>
      </c>
      <c r="Q427" s="63">
        <f>VLOOKUP($C427,ROP200F!$C$6:$O$994,6,FALSE)</f>
        <v>595</v>
      </c>
      <c r="R427" s="63">
        <f>VLOOKUP($C427,'ROP100'!$B$6:$P$565,8,FALSE)</f>
        <v>0</v>
      </c>
      <c r="S427" s="63">
        <f t="shared" si="95"/>
        <v>37586</v>
      </c>
      <c r="T427" s="63">
        <f>VLOOKUP($C427,ROP200F!$C$6:$O$994,7,FALSE)</f>
        <v>469</v>
      </c>
      <c r="U427" s="63">
        <f>VLOOKUP($C427,'ROP100'!$B$6:$P$565,9,FALSE)</f>
        <v>0</v>
      </c>
      <c r="V427" s="63">
        <f t="shared" si="96"/>
        <v>37117</v>
      </c>
      <c r="W427" s="63">
        <f>VLOOKUP($C427,ROP200F!$C$6:$O$994,8,FALSE)</f>
        <v>407</v>
      </c>
      <c r="X427" s="63">
        <f>VLOOKUP($C427,'ROP100'!$B$6:$P$565,10,FALSE)</f>
        <v>0</v>
      </c>
      <c r="Y427" s="63">
        <f t="shared" si="97"/>
        <v>36710</v>
      </c>
      <c r="Z427" s="63">
        <f>VLOOKUP($C427,ROP200F!$C$6:$O$994,9,FALSE)</f>
        <v>407</v>
      </c>
      <c r="AA427" s="63">
        <f>VLOOKUP($C427,'ROP100'!$B$6:$P$565,11,FALSE)</f>
        <v>0</v>
      </c>
      <c r="AB427" s="63">
        <f t="shared" si="98"/>
        <v>36303</v>
      </c>
      <c r="AC427" s="63">
        <f>VLOOKUP($C427,ROP200F!$C$6:$O$994,10,FALSE)</f>
        <v>469</v>
      </c>
      <c r="AD427" s="63">
        <f>VLOOKUP($C427,'ROP100'!$B$6:$P$565,12,FALSE)</f>
        <v>0</v>
      </c>
      <c r="AE427" s="63">
        <f t="shared" si="99"/>
        <v>35834</v>
      </c>
      <c r="AF427" s="63">
        <f>VLOOKUP($C427,ROP200F!$C$6:$O$994,11,FALSE)</f>
        <v>313</v>
      </c>
      <c r="AG427" s="63">
        <f>VLOOKUP($C427,'ROP100'!$B$6:$P$565,13,FALSE)</f>
        <v>0</v>
      </c>
      <c r="AH427" s="63">
        <f t="shared" si="100"/>
        <v>35521</v>
      </c>
      <c r="AI427" s="63">
        <f>VLOOKUP($C427,ROP200F!$C$6:$O$994,12,FALSE)</f>
        <v>219</v>
      </c>
      <c r="AJ427" s="63">
        <f>VLOOKUP($C427,'ROP100'!$B$6:$P$565,14,FALSE)</f>
        <v>0</v>
      </c>
      <c r="AK427" s="63">
        <f t="shared" si="101"/>
        <v>35302</v>
      </c>
      <c r="AL427" s="63">
        <f>VLOOKUP($C427,ROP200F!$C$6:$O$994,13,FALSE)</f>
        <v>313</v>
      </c>
      <c r="AM427" s="63">
        <f>VLOOKUP($C427,'ROP100'!$B$6:$P$565,15,FALSE)</f>
        <v>0</v>
      </c>
      <c r="AN427" s="63">
        <f t="shared" si="102"/>
        <v>34989</v>
      </c>
      <c r="AO427" s="58">
        <f t="shared" si="103"/>
        <v>4726</v>
      </c>
      <c r="AP427" s="58">
        <f t="shared" si="104"/>
        <v>0</v>
      </c>
    </row>
    <row r="428" spans="1:42" hidden="1" x14ac:dyDescent="0.35">
      <c r="A428" s="64">
        <f t="shared" si="105"/>
        <v>420</v>
      </c>
      <c r="B428" s="65" t="s">
        <v>1448</v>
      </c>
      <c r="C428" s="65" t="s">
        <v>1449</v>
      </c>
      <c r="D428" s="66">
        <f>VLOOKUP($C428,'End Stock 2024'!$B$7:$C$1030,2,FALSE)</f>
        <v>0</v>
      </c>
      <c r="E428" s="63">
        <f>VLOOKUP($C428,ROP200F!$C$6:$O$994,2,FALSE)</f>
        <v>0</v>
      </c>
      <c r="F428" s="63">
        <f>VLOOKUP($C428,'ROP100'!$B$6:$P$565,4,FALSE)</f>
        <v>0</v>
      </c>
      <c r="G428" s="63">
        <f t="shared" si="91"/>
        <v>0</v>
      </c>
      <c r="H428" s="63">
        <f>VLOOKUP($C428,ROP200F!$C$6:$O$994,3,FALSE)</f>
        <v>51</v>
      </c>
      <c r="I428" s="63">
        <f>VLOOKUP($C428,'ROP100'!$B$6:$P$565,5,FALSE)</f>
        <v>0</v>
      </c>
      <c r="J428" s="63">
        <f t="shared" si="92"/>
        <v>-51</v>
      </c>
      <c r="K428" s="63">
        <f>VLOOKUP($C428,ROP200F!$C$6:$O$994,4,FALSE)</f>
        <v>0</v>
      </c>
      <c r="L428" s="63">
        <f>VLOOKUP($C428,'ROP100'!$B$6:$P$565,6,FALSE)</f>
        <v>0</v>
      </c>
      <c r="M428" s="63">
        <f t="shared" si="93"/>
        <v>-51</v>
      </c>
      <c r="N428" s="63">
        <f>VLOOKUP($C428,ROP200F!$C$6:$O$994,5,FALSE)</f>
        <v>58</v>
      </c>
      <c r="O428" s="63">
        <f>VLOOKUP($C428,'ROP100'!$B$6:$P$565,7,FALSE)</f>
        <v>0</v>
      </c>
      <c r="P428" s="63">
        <f t="shared" si="94"/>
        <v>-109</v>
      </c>
      <c r="Q428" s="63">
        <f>VLOOKUP($C428,ROP200F!$C$6:$O$994,6,FALSE)</f>
        <v>0</v>
      </c>
      <c r="R428" s="63">
        <f>VLOOKUP($C428,'ROP100'!$B$6:$P$565,8,FALSE)</f>
        <v>0</v>
      </c>
      <c r="S428" s="63">
        <f t="shared" si="95"/>
        <v>-109</v>
      </c>
      <c r="T428" s="63">
        <f>VLOOKUP($C428,ROP200F!$C$6:$O$994,7,FALSE)</f>
        <v>58</v>
      </c>
      <c r="U428" s="63">
        <f>VLOOKUP($C428,'ROP100'!$B$6:$P$565,9,FALSE)</f>
        <v>500</v>
      </c>
      <c r="V428" s="63">
        <f t="shared" si="96"/>
        <v>333</v>
      </c>
      <c r="W428" s="63">
        <f>VLOOKUP($C428,ROP200F!$C$6:$O$994,8,FALSE)</f>
        <v>0</v>
      </c>
      <c r="X428" s="63">
        <f>VLOOKUP($C428,'ROP100'!$B$6:$P$565,10,FALSE)</f>
        <v>0</v>
      </c>
      <c r="Y428" s="63">
        <f t="shared" si="97"/>
        <v>333</v>
      </c>
      <c r="Z428" s="63">
        <f>VLOOKUP($C428,ROP200F!$C$6:$O$994,9,FALSE)</f>
        <v>65</v>
      </c>
      <c r="AA428" s="63">
        <f>VLOOKUP($C428,'ROP100'!$B$6:$P$565,11,FALSE)</f>
        <v>0</v>
      </c>
      <c r="AB428" s="63">
        <f t="shared" si="98"/>
        <v>268</v>
      </c>
      <c r="AC428" s="63">
        <f>VLOOKUP($C428,ROP200F!$C$6:$O$994,10,FALSE)</f>
        <v>0</v>
      </c>
      <c r="AD428" s="63">
        <f>VLOOKUP($C428,'ROP100'!$B$6:$P$565,12,FALSE)</f>
        <v>0</v>
      </c>
      <c r="AE428" s="63">
        <f t="shared" si="99"/>
        <v>268</v>
      </c>
      <c r="AF428" s="63">
        <f>VLOOKUP($C428,ROP200F!$C$6:$O$994,11,FALSE)</f>
        <v>66</v>
      </c>
      <c r="AG428" s="63">
        <f>VLOOKUP($C428,'ROP100'!$B$6:$P$565,13,FALSE)</f>
        <v>0</v>
      </c>
      <c r="AH428" s="63">
        <f t="shared" si="100"/>
        <v>202</v>
      </c>
      <c r="AI428" s="63">
        <f>VLOOKUP($C428,ROP200F!$C$6:$O$994,12,FALSE)</f>
        <v>0</v>
      </c>
      <c r="AJ428" s="63">
        <f>VLOOKUP($C428,'ROP100'!$B$6:$P$565,14,FALSE)</f>
        <v>0</v>
      </c>
      <c r="AK428" s="63">
        <f t="shared" si="101"/>
        <v>202</v>
      </c>
      <c r="AL428" s="63">
        <f>VLOOKUP($C428,ROP200F!$C$6:$O$994,13,FALSE)</f>
        <v>44</v>
      </c>
      <c r="AM428" s="63">
        <f>VLOOKUP($C428,'ROP100'!$B$6:$P$565,15,FALSE)</f>
        <v>0</v>
      </c>
      <c r="AN428" s="63">
        <f t="shared" si="102"/>
        <v>158</v>
      </c>
      <c r="AO428" s="58">
        <f t="shared" si="103"/>
        <v>342</v>
      </c>
      <c r="AP428" s="58">
        <f t="shared" si="104"/>
        <v>500</v>
      </c>
    </row>
    <row r="429" spans="1:42" hidden="1" x14ac:dyDescent="0.35">
      <c r="A429" s="64">
        <f t="shared" si="105"/>
        <v>421</v>
      </c>
      <c r="B429" s="65" t="s">
        <v>556</v>
      </c>
      <c r="C429" s="65" t="s">
        <v>557</v>
      </c>
      <c r="D429" s="66">
        <f>VLOOKUP($C429,'End Stock 2024'!$B$7:$C$1030,2,FALSE)</f>
        <v>406352</v>
      </c>
      <c r="E429" s="63">
        <f>VLOOKUP($C429,ROP200F!$C$6:$O$994,2,FALSE)</f>
        <v>43680</v>
      </c>
      <c r="F429" s="63">
        <f>VLOOKUP($C429,'ROP100'!$B$6:$P$565,4,FALSE)</f>
        <v>318000</v>
      </c>
      <c r="G429" s="63">
        <f t="shared" si="91"/>
        <v>680672</v>
      </c>
      <c r="H429" s="63">
        <f>VLOOKUP($C429,ROP200F!$C$6:$O$994,3,FALSE)</f>
        <v>54600</v>
      </c>
      <c r="I429" s="63">
        <f>VLOOKUP($C429,'ROP100'!$B$6:$P$565,5,FALSE)</f>
        <v>0</v>
      </c>
      <c r="J429" s="63">
        <f t="shared" si="92"/>
        <v>626072</v>
      </c>
      <c r="K429" s="63">
        <f>VLOOKUP($C429,ROP200F!$C$6:$O$994,4,FALSE)</f>
        <v>65520</v>
      </c>
      <c r="L429" s="63">
        <f>VLOOKUP($C429,'ROP100'!$B$6:$P$565,6,FALSE)</f>
        <v>0</v>
      </c>
      <c r="M429" s="63">
        <f t="shared" si="93"/>
        <v>560552</v>
      </c>
      <c r="N429" s="63">
        <f>VLOOKUP($C429,ROP200F!$C$6:$O$994,5,FALSE)</f>
        <v>54600</v>
      </c>
      <c r="O429" s="63">
        <f>VLOOKUP($C429,'ROP100'!$B$6:$P$565,7,FALSE)</f>
        <v>0</v>
      </c>
      <c r="P429" s="63">
        <f t="shared" si="94"/>
        <v>505952</v>
      </c>
      <c r="Q429" s="63">
        <f>VLOOKUP($C429,ROP200F!$C$6:$O$994,6,FALSE)</f>
        <v>43680</v>
      </c>
      <c r="R429" s="63">
        <f>VLOOKUP($C429,'ROP100'!$B$6:$P$565,8,FALSE)</f>
        <v>0</v>
      </c>
      <c r="S429" s="63">
        <f t="shared" si="95"/>
        <v>462272</v>
      </c>
      <c r="T429" s="63">
        <f>VLOOKUP($C429,ROP200F!$C$6:$O$994,7,FALSE)</f>
        <v>54600</v>
      </c>
      <c r="U429" s="63">
        <f>VLOOKUP($C429,'ROP100'!$B$6:$P$565,9,FALSE)</f>
        <v>0</v>
      </c>
      <c r="V429" s="63">
        <f t="shared" si="96"/>
        <v>407672</v>
      </c>
      <c r="W429" s="63">
        <f>VLOOKUP($C429,ROP200F!$C$6:$O$994,8,FALSE)</f>
        <v>76440</v>
      </c>
      <c r="X429" s="63">
        <f>VLOOKUP($C429,'ROP100'!$B$6:$P$565,10,FALSE)</f>
        <v>318000</v>
      </c>
      <c r="Y429" s="63">
        <f t="shared" si="97"/>
        <v>649232</v>
      </c>
      <c r="Z429" s="63">
        <f>VLOOKUP($C429,ROP200F!$C$6:$O$994,9,FALSE)</f>
        <v>76440</v>
      </c>
      <c r="AA429" s="63">
        <f>VLOOKUP($C429,'ROP100'!$B$6:$P$565,11,FALSE)</f>
        <v>0</v>
      </c>
      <c r="AB429" s="63">
        <f t="shared" si="98"/>
        <v>572792</v>
      </c>
      <c r="AC429" s="63">
        <f>VLOOKUP($C429,ROP200F!$C$6:$O$994,10,FALSE)</f>
        <v>76440</v>
      </c>
      <c r="AD429" s="63">
        <f>VLOOKUP($C429,'ROP100'!$B$6:$P$565,12,FALSE)</f>
        <v>0</v>
      </c>
      <c r="AE429" s="63">
        <f t="shared" si="99"/>
        <v>496352</v>
      </c>
      <c r="AF429" s="63">
        <f>VLOOKUP($C429,ROP200F!$C$6:$O$994,11,FALSE)</f>
        <v>65520</v>
      </c>
      <c r="AG429" s="63">
        <f>VLOOKUP($C429,'ROP100'!$B$6:$P$565,13,FALSE)</f>
        <v>0</v>
      </c>
      <c r="AH429" s="63">
        <f t="shared" si="100"/>
        <v>430832</v>
      </c>
      <c r="AI429" s="63">
        <f>VLOOKUP($C429,ROP200F!$C$6:$O$994,12,FALSE)</f>
        <v>54600</v>
      </c>
      <c r="AJ429" s="63">
        <f>VLOOKUP($C429,'ROP100'!$B$6:$P$565,14,FALSE)</f>
        <v>0</v>
      </c>
      <c r="AK429" s="63">
        <f t="shared" si="101"/>
        <v>376232</v>
      </c>
      <c r="AL429" s="63">
        <f>VLOOKUP($C429,ROP200F!$C$6:$O$994,13,FALSE)</f>
        <v>54600</v>
      </c>
      <c r="AM429" s="63">
        <f>VLOOKUP($C429,'ROP100'!$B$6:$P$565,15,FALSE)</f>
        <v>318000</v>
      </c>
      <c r="AN429" s="63">
        <f t="shared" si="102"/>
        <v>639632</v>
      </c>
      <c r="AO429" s="58">
        <f t="shared" si="103"/>
        <v>720720</v>
      </c>
      <c r="AP429" s="58">
        <f t="shared" si="104"/>
        <v>954000</v>
      </c>
    </row>
    <row r="430" spans="1:42" hidden="1" x14ac:dyDescent="0.35">
      <c r="A430" s="64">
        <f t="shared" si="105"/>
        <v>422</v>
      </c>
      <c r="B430" s="65" t="s">
        <v>558</v>
      </c>
      <c r="C430" s="65" t="s">
        <v>559</v>
      </c>
      <c r="D430" s="66">
        <f>VLOOKUP($C430,'End Stock 2024'!$B$7:$C$1030,2,FALSE)</f>
        <v>445</v>
      </c>
      <c r="E430" s="63">
        <f>VLOOKUP($C430,ROP200F!$C$6:$O$994,2,FALSE)</f>
        <v>72</v>
      </c>
      <c r="F430" s="63">
        <f>VLOOKUP($C430,'ROP100'!$B$6:$P$565,4,FALSE)</f>
        <v>300</v>
      </c>
      <c r="G430" s="63">
        <f t="shared" si="91"/>
        <v>673</v>
      </c>
      <c r="H430" s="63">
        <f>VLOOKUP($C430,ROP200F!$C$6:$O$994,3,FALSE)</f>
        <v>75</v>
      </c>
      <c r="I430" s="63">
        <f>VLOOKUP($C430,'ROP100'!$B$6:$P$565,5,FALSE)</f>
        <v>300</v>
      </c>
      <c r="J430" s="63">
        <f t="shared" si="92"/>
        <v>898</v>
      </c>
      <c r="K430" s="63">
        <f>VLOOKUP($C430,ROP200F!$C$6:$O$994,4,FALSE)</f>
        <v>72</v>
      </c>
      <c r="L430" s="63">
        <f>VLOOKUP($C430,'ROP100'!$B$6:$P$565,6,FALSE)</f>
        <v>0</v>
      </c>
      <c r="M430" s="63">
        <f t="shared" si="93"/>
        <v>826</v>
      </c>
      <c r="N430" s="63">
        <f>VLOOKUP($C430,ROP200F!$C$6:$O$994,5,FALSE)</f>
        <v>113</v>
      </c>
      <c r="O430" s="63">
        <f>VLOOKUP($C430,'ROP100'!$B$6:$P$565,7,FALSE)</f>
        <v>0</v>
      </c>
      <c r="P430" s="63">
        <f t="shared" si="94"/>
        <v>713</v>
      </c>
      <c r="Q430" s="63">
        <f>VLOOKUP($C430,ROP200F!$C$6:$O$994,6,FALSE)</f>
        <v>137</v>
      </c>
      <c r="R430" s="63">
        <f>VLOOKUP($C430,'ROP100'!$B$6:$P$565,8,FALSE)</f>
        <v>0</v>
      </c>
      <c r="S430" s="63">
        <f t="shared" si="95"/>
        <v>576</v>
      </c>
      <c r="T430" s="63">
        <f>VLOOKUP($C430,ROP200F!$C$6:$O$994,7,FALSE)</f>
        <v>127</v>
      </c>
      <c r="U430" s="63">
        <f>VLOOKUP($C430,'ROP100'!$B$6:$P$565,9,FALSE)</f>
        <v>300</v>
      </c>
      <c r="V430" s="63">
        <f t="shared" si="96"/>
        <v>749</v>
      </c>
      <c r="W430" s="63">
        <f>VLOOKUP($C430,ROP200F!$C$6:$O$994,8,FALSE)</f>
        <v>75</v>
      </c>
      <c r="X430" s="63">
        <f>VLOOKUP($C430,'ROP100'!$B$6:$P$565,10,FALSE)</f>
        <v>0</v>
      </c>
      <c r="Y430" s="63">
        <f t="shared" si="97"/>
        <v>674</v>
      </c>
      <c r="Z430" s="63">
        <f>VLOOKUP($C430,ROP200F!$C$6:$O$994,9,FALSE)</f>
        <v>89</v>
      </c>
      <c r="AA430" s="63">
        <f>VLOOKUP($C430,'ROP100'!$B$6:$P$565,11,FALSE)</f>
        <v>0</v>
      </c>
      <c r="AB430" s="63">
        <f t="shared" si="98"/>
        <v>585</v>
      </c>
      <c r="AC430" s="63">
        <f>VLOOKUP($C430,ROP200F!$C$6:$O$994,10,FALSE)</f>
        <v>76</v>
      </c>
      <c r="AD430" s="63">
        <f>VLOOKUP($C430,'ROP100'!$B$6:$P$565,12,FALSE)</f>
        <v>300</v>
      </c>
      <c r="AE430" s="63">
        <f t="shared" si="99"/>
        <v>809</v>
      </c>
      <c r="AF430" s="63">
        <f>VLOOKUP($C430,ROP200F!$C$6:$O$994,11,FALSE)</f>
        <v>111</v>
      </c>
      <c r="AG430" s="63">
        <f>VLOOKUP($C430,'ROP100'!$B$6:$P$565,13,FALSE)</f>
        <v>0</v>
      </c>
      <c r="AH430" s="63">
        <f t="shared" si="100"/>
        <v>698</v>
      </c>
      <c r="AI430" s="63">
        <f>VLOOKUP($C430,ROP200F!$C$6:$O$994,12,FALSE)</f>
        <v>51</v>
      </c>
      <c r="AJ430" s="63">
        <f>VLOOKUP($C430,'ROP100'!$B$6:$P$565,14,FALSE)</f>
        <v>300</v>
      </c>
      <c r="AK430" s="63">
        <f t="shared" si="101"/>
        <v>947</v>
      </c>
      <c r="AL430" s="63">
        <f>VLOOKUP($C430,ROP200F!$C$6:$O$994,13,FALSE)</f>
        <v>76</v>
      </c>
      <c r="AM430" s="63">
        <f>VLOOKUP($C430,'ROP100'!$B$6:$P$565,15,FALSE)</f>
        <v>0</v>
      </c>
      <c r="AN430" s="63">
        <f t="shared" si="102"/>
        <v>871</v>
      </c>
      <c r="AO430" s="58">
        <f t="shared" si="103"/>
        <v>1074</v>
      </c>
      <c r="AP430" s="58">
        <f t="shared" si="104"/>
        <v>1500</v>
      </c>
    </row>
    <row r="431" spans="1:42" hidden="1" x14ac:dyDescent="0.35">
      <c r="A431" s="64">
        <f t="shared" si="105"/>
        <v>423</v>
      </c>
      <c r="B431" s="65" t="s">
        <v>560</v>
      </c>
      <c r="C431" s="65" t="s">
        <v>561</v>
      </c>
      <c r="D431" s="66">
        <f>VLOOKUP($C431,'End Stock 2024'!$B$7:$C$1030,2,FALSE)</f>
        <v>97</v>
      </c>
      <c r="E431" s="63">
        <f>VLOOKUP($C431,ROP200F!$C$6:$O$994,2,FALSE)</f>
        <v>31</v>
      </c>
      <c r="F431" s="63">
        <f>VLOOKUP($C431,'ROP100'!$B$6:$P$565,4,FALSE)</f>
        <v>200</v>
      </c>
      <c r="G431" s="63">
        <f t="shared" si="91"/>
        <v>266</v>
      </c>
      <c r="H431" s="63">
        <f>VLOOKUP($C431,ROP200F!$C$6:$O$994,3,FALSE)</f>
        <v>53</v>
      </c>
      <c r="I431" s="63">
        <f>VLOOKUP($C431,'ROP100'!$B$6:$P$565,5,FALSE)</f>
        <v>0</v>
      </c>
      <c r="J431" s="63">
        <f t="shared" si="92"/>
        <v>213</v>
      </c>
      <c r="K431" s="63">
        <f>VLOOKUP($C431,ROP200F!$C$6:$O$994,4,FALSE)</f>
        <v>33</v>
      </c>
      <c r="L431" s="63">
        <f>VLOOKUP($C431,'ROP100'!$B$6:$P$565,6,FALSE)</f>
        <v>0</v>
      </c>
      <c r="M431" s="63">
        <f t="shared" si="93"/>
        <v>180</v>
      </c>
      <c r="N431" s="63">
        <f>VLOOKUP($C431,ROP200F!$C$6:$O$994,5,FALSE)</f>
        <v>30</v>
      </c>
      <c r="O431" s="63">
        <f>VLOOKUP($C431,'ROP100'!$B$6:$P$565,7,FALSE)</f>
        <v>0</v>
      </c>
      <c r="P431" s="63">
        <f t="shared" si="94"/>
        <v>150</v>
      </c>
      <c r="Q431" s="63">
        <f>VLOOKUP($C431,ROP200F!$C$6:$O$994,6,FALSE)</f>
        <v>37</v>
      </c>
      <c r="R431" s="63">
        <f>VLOOKUP($C431,'ROP100'!$B$6:$P$565,8,FALSE)</f>
        <v>200</v>
      </c>
      <c r="S431" s="63">
        <f t="shared" si="95"/>
        <v>313</v>
      </c>
      <c r="T431" s="63">
        <f>VLOOKUP($C431,ROP200F!$C$6:$O$994,7,FALSE)</f>
        <v>49</v>
      </c>
      <c r="U431" s="63">
        <f>VLOOKUP($C431,'ROP100'!$B$6:$P$565,9,FALSE)</f>
        <v>0</v>
      </c>
      <c r="V431" s="63">
        <f t="shared" si="96"/>
        <v>264</v>
      </c>
      <c r="W431" s="63">
        <f>VLOOKUP($C431,ROP200F!$C$6:$O$994,8,FALSE)</f>
        <v>44</v>
      </c>
      <c r="X431" s="63">
        <f>VLOOKUP($C431,'ROP100'!$B$6:$P$565,10,FALSE)</f>
        <v>0</v>
      </c>
      <c r="Y431" s="63">
        <f t="shared" si="97"/>
        <v>220</v>
      </c>
      <c r="Z431" s="63">
        <f>VLOOKUP($C431,ROP200F!$C$6:$O$994,9,FALSE)</f>
        <v>30</v>
      </c>
      <c r="AA431" s="63">
        <f>VLOOKUP($C431,'ROP100'!$B$6:$P$565,11,FALSE)</f>
        <v>0</v>
      </c>
      <c r="AB431" s="63">
        <f t="shared" si="98"/>
        <v>190</v>
      </c>
      <c r="AC431" s="63">
        <f>VLOOKUP($C431,ROP200F!$C$6:$O$994,10,FALSE)</f>
        <v>46</v>
      </c>
      <c r="AD431" s="63">
        <f>VLOOKUP($C431,'ROP100'!$B$6:$P$565,12,FALSE)</f>
        <v>200</v>
      </c>
      <c r="AE431" s="63">
        <f t="shared" si="99"/>
        <v>344</v>
      </c>
      <c r="AF431" s="63">
        <f>VLOOKUP($C431,ROP200F!$C$6:$O$994,11,FALSE)</f>
        <v>43</v>
      </c>
      <c r="AG431" s="63">
        <f>VLOOKUP($C431,'ROP100'!$B$6:$P$565,13,FALSE)</f>
        <v>0</v>
      </c>
      <c r="AH431" s="63">
        <f t="shared" si="100"/>
        <v>301</v>
      </c>
      <c r="AI431" s="63">
        <f>VLOOKUP($C431,ROP200F!$C$6:$O$994,12,FALSE)</f>
        <v>42</v>
      </c>
      <c r="AJ431" s="63">
        <f>VLOOKUP($C431,'ROP100'!$B$6:$P$565,14,FALSE)</f>
        <v>0</v>
      </c>
      <c r="AK431" s="63">
        <f t="shared" si="101"/>
        <v>259</v>
      </c>
      <c r="AL431" s="63">
        <f>VLOOKUP($C431,ROP200F!$C$6:$O$994,13,FALSE)</f>
        <v>45</v>
      </c>
      <c r="AM431" s="63">
        <f>VLOOKUP($C431,'ROP100'!$B$6:$P$565,15,FALSE)</f>
        <v>0</v>
      </c>
      <c r="AN431" s="63">
        <f t="shared" si="102"/>
        <v>214</v>
      </c>
      <c r="AO431" s="58">
        <f t="shared" si="103"/>
        <v>483</v>
      </c>
      <c r="AP431" s="58">
        <f t="shared" si="104"/>
        <v>600</v>
      </c>
    </row>
    <row r="432" spans="1:42" hidden="1" x14ac:dyDescent="0.35">
      <c r="A432" s="64">
        <f t="shared" si="105"/>
        <v>424</v>
      </c>
      <c r="B432" s="65" t="s">
        <v>562</v>
      </c>
      <c r="C432" s="65" t="s">
        <v>563</v>
      </c>
      <c r="D432" s="66">
        <f>VLOOKUP($C432,'End Stock 2024'!$B$7:$C$1030,2,FALSE)</f>
        <v>1686</v>
      </c>
      <c r="E432" s="63">
        <f>VLOOKUP($C432,ROP200F!$C$6:$O$994,2,FALSE)</f>
        <v>85</v>
      </c>
      <c r="F432" s="63">
        <f>VLOOKUP($C432,'ROP100'!$B$6:$P$565,4,FALSE)</f>
        <v>0</v>
      </c>
      <c r="G432" s="63">
        <f t="shared" si="91"/>
        <v>1601</v>
      </c>
      <c r="H432" s="63">
        <f>VLOOKUP($C432,ROP200F!$C$6:$O$994,3,FALSE)</f>
        <v>512</v>
      </c>
      <c r="I432" s="63">
        <f>VLOOKUP($C432,'ROP100'!$B$6:$P$565,5,FALSE)</f>
        <v>500</v>
      </c>
      <c r="J432" s="63">
        <f t="shared" si="92"/>
        <v>1589</v>
      </c>
      <c r="K432" s="63">
        <f>VLOOKUP($C432,ROP200F!$C$6:$O$994,4,FALSE)</f>
        <v>99</v>
      </c>
      <c r="L432" s="63">
        <f>VLOOKUP($C432,'ROP100'!$B$6:$P$565,6,FALSE)</f>
        <v>0</v>
      </c>
      <c r="M432" s="63">
        <f t="shared" si="93"/>
        <v>1490</v>
      </c>
      <c r="N432" s="63">
        <f>VLOOKUP($C432,ROP200F!$C$6:$O$994,5,FALSE)</f>
        <v>275</v>
      </c>
      <c r="O432" s="63">
        <f>VLOOKUP($C432,'ROP100'!$B$6:$P$565,7,FALSE)</f>
        <v>0</v>
      </c>
      <c r="P432" s="63">
        <f t="shared" si="94"/>
        <v>1215</v>
      </c>
      <c r="Q432" s="63">
        <f>VLOOKUP($C432,ROP200F!$C$6:$O$994,6,FALSE)</f>
        <v>220</v>
      </c>
      <c r="R432" s="63">
        <f>VLOOKUP($C432,'ROP100'!$B$6:$P$565,8,FALSE)</f>
        <v>0</v>
      </c>
      <c r="S432" s="63">
        <f t="shared" si="95"/>
        <v>995</v>
      </c>
      <c r="T432" s="63">
        <f>VLOOKUP($C432,ROP200F!$C$6:$O$994,7,FALSE)</f>
        <v>509</v>
      </c>
      <c r="U432" s="63">
        <f>VLOOKUP($C432,'ROP100'!$B$6:$P$565,9,FALSE)</f>
        <v>1200</v>
      </c>
      <c r="V432" s="63">
        <f t="shared" si="96"/>
        <v>1686</v>
      </c>
      <c r="W432" s="63">
        <f>VLOOKUP($C432,ROP200F!$C$6:$O$994,8,FALSE)</f>
        <v>309</v>
      </c>
      <c r="X432" s="63">
        <f>VLOOKUP($C432,'ROP100'!$B$6:$P$565,10,FALSE)</f>
        <v>0</v>
      </c>
      <c r="Y432" s="63">
        <f t="shared" si="97"/>
        <v>1377</v>
      </c>
      <c r="Z432" s="63">
        <f>VLOOKUP($C432,ROP200F!$C$6:$O$994,9,FALSE)</f>
        <v>180</v>
      </c>
      <c r="AA432" s="63">
        <f>VLOOKUP($C432,'ROP100'!$B$6:$P$565,11,FALSE)</f>
        <v>0</v>
      </c>
      <c r="AB432" s="63">
        <f t="shared" si="98"/>
        <v>1197</v>
      </c>
      <c r="AC432" s="63">
        <f>VLOOKUP($C432,ROP200F!$C$6:$O$994,10,FALSE)</f>
        <v>267</v>
      </c>
      <c r="AD432" s="63">
        <f>VLOOKUP($C432,'ROP100'!$B$6:$P$565,12,FALSE)</f>
        <v>0</v>
      </c>
      <c r="AE432" s="63">
        <f t="shared" si="99"/>
        <v>930</v>
      </c>
      <c r="AF432" s="63">
        <f>VLOOKUP($C432,ROP200F!$C$6:$O$994,11,FALSE)</f>
        <v>355</v>
      </c>
      <c r="AG432" s="63">
        <f>VLOOKUP($C432,'ROP100'!$B$6:$P$565,13,FALSE)</f>
        <v>1100</v>
      </c>
      <c r="AH432" s="63">
        <f t="shared" si="100"/>
        <v>1675</v>
      </c>
      <c r="AI432" s="63">
        <f>VLOOKUP($C432,ROP200F!$C$6:$O$994,12,FALSE)</f>
        <v>152</v>
      </c>
      <c r="AJ432" s="63">
        <f>VLOOKUP($C432,'ROP100'!$B$6:$P$565,14,FALSE)</f>
        <v>0</v>
      </c>
      <c r="AK432" s="63">
        <f t="shared" si="101"/>
        <v>1523</v>
      </c>
      <c r="AL432" s="63">
        <f>VLOOKUP($C432,ROP200F!$C$6:$O$994,13,FALSE)</f>
        <v>360</v>
      </c>
      <c r="AM432" s="63">
        <f>VLOOKUP($C432,'ROP100'!$B$6:$P$565,15,FALSE)</f>
        <v>0</v>
      </c>
      <c r="AN432" s="63">
        <f t="shared" si="102"/>
        <v>1163</v>
      </c>
      <c r="AO432" s="58">
        <f t="shared" si="103"/>
        <v>3323</v>
      </c>
      <c r="AP432" s="58">
        <f t="shared" si="104"/>
        <v>2800</v>
      </c>
    </row>
    <row r="433" spans="1:42" hidden="1" x14ac:dyDescent="0.35">
      <c r="A433" s="64">
        <f t="shared" si="105"/>
        <v>425</v>
      </c>
      <c r="B433" s="65" t="s">
        <v>564</v>
      </c>
      <c r="C433" s="65" t="s">
        <v>565</v>
      </c>
      <c r="D433" s="66">
        <f>VLOOKUP($C433,'End Stock 2024'!$B$7:$C$1030,2,FALSE)</f>
        <v>238018</v>
      </c>
      <c r="E433" s="63">
        <f>VLOOKUP($C433,ROP200F!$C$6:$O$994,2,FALSE)</f>
        <v>32760</v>
      </c>
      <c r="F433" s="63">
        <f>VLOOKUP($C433,'ROP100'!$B$6:$P$565,4,FALSE)</f>
        <v>0</v>
      </c>
      <c r="G433" s="63">
        <f t="shared" si="91"/>
        <v>205258</v>
      </c>
      <c r="H433" s="63">
        <f>VLOOKUP($C433,ROP200F!$C$6:$O$994,3,FALSE)</f>
        <v>40950</v>
      </c>
      <c r="I433" s="63">
        <f>VLOOKUP($C433,'ROP100'!$B$6:$P$565,5,FALSE)</f>
        <v>0</v>
      </c>
      <c r="J433" s="63">
        <f t="shared" si="92"/>
        <v>164308</v>
      </c>
      <c r="K433" s="63">
        <f>VLOOKUP($C433,ROP200F!$C$6:$O$994,4,FALSE)</f>
        <v>49140</v>
      </c>
      <c r="L433" s="63">
        <f>VLOOKUP($C433,'ROP100'!$B$6:$P$565,6,FALSE)</f>
        <v>250000</v>
      </c>
      <c r="M433" s="63">
        <f t="shared" si="93"/>
        <v>365168</v>
      </c>
      <c r="N433" s="63">
        <f>VLOOKUP($C433,ROP200F!$C$6:$O$994,5,FALSE)</f>
        <v>40950</v>
      </c>
      <c r="O433" s="63">
        <f>VLOOKUP($C433,'ROP100'!$B$6:$P$565,7,FALSE)</f>
        <v>0</v>
      </c>
      <c r="P433" s="63">
        <f t="shared" si="94"/>
        <v>324218</v>
      </c>
      <c r="Q433" s="63">
        <f>VLOOKUP($C433,ROP200F!$C$6:$O$994,6,FALSE)</f>
        <v>32760</v>
      </c>
      <c r="R433" s="63">
        <f>VLOOKUP($C433,'ROP100'!$B$6:$P$565,8,FALSE)</f>
        <v>0</v>
      </c>
      <c r="S433" s="63">
        <f t="shared" si="95"/>
        <v>291458</v>
      </c>
      <c r="T433" s="63">
        <f>VLOOKUP($C433,ROP200F!$C$6:$O$994,7,FALSE)</f>
        <v>40950</v>
      </c>
      <c r="U433" s="63">
        <f>VLOOKUP($C433,'ROP100'!$B$6:$P$565,9,FALSE)</f>
        <v>0</v>
      </c>
      <c r="V433" s="63">
        <f t="shared" si="96"/>
        <v>250508</v>
      </c>
      <c r="W433" s="63">
        <f>VLOOKUP($C433,ROP200F!$C$6:$O$994,8,FALSE)</f>
        <v>57330</v>
      </c>
      <c r="X433" s="63">
        <f>VLOOKUP($C433,'ROP100'!$B$6:$P$565,10,FALSE)</f>
        <v>250000</v>
      </c>
      <c r="Y433" s="63">
        <f t="shared" si="97"/>
        <v>443178</v>
      </c>
      <c r="Z433" s="63">
        <f>VLOOKUP($C433,ROP200F!$C$6:$O$994,9,FALSE)</f>
        <v>57330</v>
      </c>
      <c r="AA433" s="63">
        <f>VLOOKUP($C433,'ROP100'!$B$6:$P$565,11,FALSE)</f>
        <v>0</v>
      </c>
      <c r="AB433" s="63">
        <f t="shared" si="98"/>
        <v>385848</v>
      </c>
      <c r="AC433" s="63">
        <f>VLOOKUP($C433,ROP200F!$C$6:$O$994,10,FALSE)</f>
        <v>57330</v>
      </c>
      <c r="AD433" s="63">
        <f>VLOOKUP($C433,'ROP100'!$B$6:$P$565,12,FALSE)</f>
        <v>0</v>
      </c>
      <c r="AE433" s="63">
        <f t="shared" si="99"/>
        <v>328518</v>
      </c>
      <c r="AF433" s="63">
        <f>VLOOKUP($C433,ROP200F!$C$6:$O$994,11,FALSE)</f>
        <v>49140</v>
      </c>
      <c r="AG433" s="63">
        <f>VLOOKUP($C433,'ROP100'!$B$6:$P$565,13,FALSE)</f>
        <v>0</v>
      </c>
      <c r="AH433" s="63">
        <f t="shared" si="100"/>
        <v>279378</v>
      </c>
      <c r="AI433" s="63">
        <f>VLOOKUP($C433,ROP200F!$C$6:$O$994,12,FALSE)</f>
        <v>40950</v>
      </c>
      <c r="AJ433" s="63">
        <f>VLOOKUP($C433,'ROP100'!$B$6:$P$565,14,FALSE)</f>
        <v>0</v>
      </c>
      <c r="AK433" s="63">
        <f t="shared" si="101"/>
        <v>238428</v>
      </c>
      <c r="AL433" s="63">
        <f>VLOOKUP($C433,ROP200F!$C$6:$O$994,13,FALSE)</f>
        <v>40950</v>
      </c>
      <c r="AM433" s="63">
        <f>VLOOKUP($C433,'ROP100'!$B$6:$P$565,15,FALSE)</f>
        <v>250000</v>
      </c>
      <c r="AN433" s="63">
        <f t="shared" si="102"/>
        <v>447478</v>
      </c>
      <c r="AO433" s="58">
        <f t="shared" si="103"/>
        <v>540540</v>
      </c>
      <c r="AP433" s="58">
        <f t="shared" si="104"/>
        <v>750000</v>
      </c>
    </row>
    <row r="434" spans="1:42" hidden="1" x14ac:dyDescent="0.35">
      <c r="A434" s="64">
        <f t="shared" si="105"/>
        <v>426</v>
      </c>
      <c r="B434" s="65" t="s">
        <v>567</v>
      </c>
      <c r="C434" s="65" t="s">
        <v>568</v>
      </c>
      <c r="D434" s="66">
        <f>VLOOKUP($C434,'End Stock 2024'!$B$7:$C$1030,2,FALSE)</f>
        <v>503</v>
      </c>
      <c r="E434" s="63">
        <f>VLOOKUP($C434,ROP200F!$C$6:$O$994,2,FALSE)</f>
        <v>87</v>
      </c>
      <c r="F434" s="63">
        <f>VLOOKUP($C434,'ROP100'!$B$6:$P$565,4,FALSE)</f>
        <v>1139</v>
      </c>
      <c r="G434" s="63">
        <f t="shared" si="91"/>
        <v>1555</v>
      </c>
      <c r="H434" s="63">
        <f>VLOOKUP($C434,ROP200F!$C$6:$O$994,3,FALSE)</f>
        <v>109</v>
      </c>
      <c r="I434" s="63">
        <f>VLOOKUP($C434,'ROP100'!$B$6:$P$565,5,FALSE)</f>
        <v>0</v>
      </c>
      <c r="J434" s="63">
        <f t="shared" si="92"/>
        <v>1446</v>
      </c>
      <c r="K434" s="63">
        <f>VLOOKUP($C434,ROP200F!$C$6:$O$994,4,FALSE)</f>
        <v>131</v>
      </c>
      <c r="L434" s="63">
        <f>VLOOKUP($C434,'ROP100'!$B$6:$P$565,6,FALSE)</f>
        <v>0</v>
      </c>
      <c r="M434" s="63">
        <f t="shared" si="93"/>
        <v>1315</v>
      </c>
      <c r="N434" s="63">
        <f>VLOOKUP($C434,ROP200F!$C$6:$O$994,5,FALSE)</f>
        <v>109</v>
      </c>
      <c r="O434" s="63">
        <f>VLOOKUP($C434,'ROP100'!$B$6:$P$565,7,FALSE)</f>
        <v>0</v>
      </c>
      <c r="P434" s="63">
        <f t="shared" si="94"/>
        <v>1206</v>
      </c>
      <c r="Q434" s="63">
        <f>VLOOKUP($C434,ROP200F!$C$6:$O$994,6,FALSE)</f>
        <v>87</v>
      </c>
      <c r="R434" s="63">
        <f>VLOOKUP($C434,'ROP100'!$B$6:$P$565,8,FALSE)</f>
        <v>0</v>
      </c>
      <c r="S434" s="63">
        <f t="shared" si="95"/>
        <v>1119</v>
      </c>
      <c r="T434" s="63">
        <f>VLOOKUP($C434,ROP200F!$C$6:$O$994,7,FALSE)</f>
        <v>109</v>
      </c>
      <c r="U434" s="63">
        <f>VLOOKUP($C434,'ROP100'!$B$6:$P$565,9,FALSE)</f>
        <v>0</v>
      </c>
      <c r="V434" s="63">
        <f t="shared" si="96"/>
        <v>1010</v>
      </c>
      <c r="W434" s="63">
        <f>VLOOKUP($C434,ROP200F!$C$6:$O$994,8,FALSE)</f>
        <v>153</v>
      </c>
      <c r="X434" s="63">
        <f>VLOOKUP($C434,'ROP100'!$B$6:$P$565,10,FALSE)</f>
        <v>0</v>
      </c>
      <c r="Y434" s="63">
        <f t="shared" si="97"/>
        <v>857</v>
      </c>
      <c r="Z434" s="63">
        <f>VLOOKUP($C434,ROP200F!$C$6:$O$994,9,FALSE)</f>
        <v>153</v>
      </c>
      <c r="AA434" s="63">
        <f>VLOOKUP($C434,'ROP100'!$B$6:$P$565,11,FALSE)</f>
        <v>1139</v>
      </c>
      <c r="AB434" s="63">
        <f t="shared" si="98"/>
        <v>1843</v>
      </c>
      <c r="AC434" s="63">
        <f>VLOOKUP($C434,ROP200F!$C$6:$O$994,10,FALSE)</f>
        <v>153</v>
      </c>
      <c r="AD434" s="63">
        <f>VLOOKUP($C434,'ROP100'!$B$6:$P$565,12,FALSE)</f>
        <v>0</v>
      </c>
      <c r="AE434" s="63">
        <f t="shared" si="99"/>
        <v>1690</v>
      </c>
      <c r="AF434" s="63">
        <f>VLOOKUP($C434,ROP200F!$C$6:$O$994,11,FALSE)</f>
        <v>131</v>
      </c>
      <c r="AG434" s="63">
        <f>VLOOKUP($C434,'ROP100'!$B$6:$P$565,13,FALSE)</f>
        <v>0</v>
      </c>
      <c r="AH434" s="63">
        <f t="shared" si="100"/>
        <v>1559</v>
      </c>
      <c r="AI434" s="63">
        <f>VLOOKUP($C434,ROP200F!$C$6:$O$994,12,FALSE)</f>
        <v>109</v>
      </c>
      <c r="AJ434" s="63">
        <f>VLOOKUP($C434,'ROP100'!$B$6:$P$565,14,FALSE)</f>
        <v>0</v>
      </c>
      <c r="AK434" s="63">
        <f t="shared" si="101"/>
        <v>1450</v>
      </c>
      <c r="AL434" s="63">
        <f>VLOOKUP($C434,ROP200F!$C$6:$O$994,13,FALSE)</f>
        <v>109</v>
      </c>
      <c r="AM434" s="63">
        <f>VLOOKUP($C434,'ROP100'!$B$6:$P$565,15,FALSE)</f>
        <v>0</v>
      </c>
      <c r="AN434" s="63">
        <f t="shared" si="102"/>
        <v>1341</v>
      </c>
      <c r="AO434" s="58">
        <f t="shared" si="103"/>
        <v>1440</v>
      </c>
      <c r="AP434" s="58">
        <f t="shared" si="104"/>
        <v>2278</v>
      </c>
    </row>
    <row r="435" spans="1:42" hidden="1" x14ac:dyDescent="0.35">
      <c r="A435" s="64">
        <f t="shared" si="105"/>
        <v>427</v>
      </c>
      <c r="B435" s="65" t="s">
        <v>569</v>
      </c>
      <c r="C435" s="65" t="s">
        <v>570</v>
      </c>
      <c r="D435" s="66">
        <f>VLOOKUP($C435,'End Stock 2024'!$B$7:$C$1030,2,FALSE)</f>
        <v>36516</v>
      </c>
      <c r="E435" s="63">
        <f>VLOOKUP($C435,ROP200F!$C$6:$O$994,2,FALSE)</f>
        <v>0</v>
      </c>
      <c r="F435" s="63">
        <f>VLOOKUP($C435,'ROP100'!$B$6:$P$565,4,FALSE)</f>
        <v>0</v>
      </c>
      <c r="G435" s="63">
        <f t="shared" si="91"/>
        <v>36516</v>
      </c>
      <c r="H435" s="63">
        <f>VLOOKUP($C435,ROP200F!$C$6:$O$994,3,FALSE)</f>
        <v>7754</v>
      </c>
      <c r="I435" s="63">
        <f>VLOOKUP($C435,'ROP100'!$B$6:$P$565,5,FALSE)</f>
        <v>0</v>
      </c>
      <c r="J435" s="63">
        <f t="shared" si="92"/>
        <v>28762</v>
      </c>
      <c r="K435" s="63">
        <f>VLOOKUP($C435,ROP200F!$C$6:$O$994,4,FALSE)</f>
        <v>6203</v>
      </c>
      <c r="L435" s="63">
        <f>VLOOKUP($C435,'ROP100'!$B$6:$P$565,6,FALSE)</f>
        <v>20000</v>
      </c>
      <c r="M435" s="63">
        <f t="shared" si="93"/>
        <v>42559</v>
      </c>
      <c r="N435" s="63">
        <f>VLOOKUP($C435,ROP200F!$C$6:$O$994,5,FALSE)</f>
        <v>0</v>
      </c>
      <c r="O435" s="63">
        <f>VLOOKUP($C435,'ROP100'!$B$6:$P$565,7,FALSE)</f>
        <v>0</v>
      </c>
      <c r="P435" s="63">
        <f t="shared" si="94"/>
        <v>42559</v>
      </c>
      <c r="Q435" s="63">
        <f>VLOOKUP($C435,ROP200F!$C$6:$O$994,6,FALSE)</f>
        <v>0</v>
      </c>
      <c r="R435" s="63">
        <f>VLOOKUP($C435,'ROP100'!$B$6:$P$565,8,FALSE)</f>
        <v>0</v>
      </c>
      <c r="S435" s="63">
        <f t="shared" si="95"/>
        <v>42559</v>
      </c>
      <c r="T435" s="63">
        <f>VLOOKUP($C435,ROP200F!$C$6:$O$994,7,FALSE)</f>
        <v>0</v>
      </c>
      <c r="U435" s="63">
        <f>VLOOKUP($C435,'ROP100'!$B$6:$P$565,9,FALSE)</f>
        <v>0</v>
      </c>
      <c r="V435" s="63">
        <f t="shared" si="96"/>
        <v>42559</v>
      </c>
      <c r="W435" s="63">
        <f>VLOOKUP($C435,ROP200F!$C$6:$O$994,8,FALSE)</f>
        <v>7754</v>
      </c>
      <c r="X435" s="63">
        <f>VLOOKUP($C435,'ROP100'!$B$6:$P$565,10,FALSE)</f>
        <v>0</v>
      </c>
      <c r="Y435" s="63">
        <f t="shared" si="97"/>
        <v>34805</v>
      </c>
      <c r="Z435" s="63">
        <f>VLOOKUP($C435,ROP200F!$C$6:$O$994,9,FALSE)</f>
        <v>6203</v>
      </c>
      <c r="AA435" s="63">
        <f>VLOOKUP($C435,'ROP100'!$B$6:$P$565,11,FALSE)</f>
        <v>0</v>
      </c>
      <c r="AB435" s="63">
        <f t="shared" si="98"/>
        <v>28602</v>
      </c>
      <c r="AC435" s="63">
        <f>VLOOKUP($C435,ROP200F!$C$6:$O$994,10,FALSE)</f>
        <v>0</v>
      </c>
      <c r="AD435" s="63">
        <f>VLOOKUP($C435,'ROP100'!$B$6:$P$565,12,FALSE)</f>
        <v>0</v>
      </c>
      <c r="AE435" s="63">
        <f t="shared" si="99"/>
        <v>28602</v>
      </c>
      <c r="AF435" s="63">
        <f>VLOOKUP($C435,ROP200F!$C$6:$O$994,11,FALSE)</f>
        <v>0</v>
      </c>
      <c r="AG435" s="63">
        <f>VLOOKUP($C435,'ROP100'!$B$6:$P$565,13,FALSE)</f>
        <v>0</v>
      </c>
      <c r="AH435" s="63">
        <f t="shared" si="100"/>
        <v>28602</v>
      </c>
      <c r="AI435" s="63">
        <f>VLOOKUP($C435,ROP200F!$C$6:$O$994,12,FALSE)</f>
        <v>0</v>
      </c>
      <c r="AJ435" s="63">
        <f>VLOOKUP($C435,'ROP100'!$B$6:$P$565,14,FALSE)</f>
        <v>0</v>
      </c>
      <c r="AK435" s="63">
        <f t="shared" si="101"/>
        <v>28602</v>
      </c>
      <c r="AL435" s="63">
        <f>VLOOKUP($C435,ROP200F!$C$6:$O$994,13,FALSE)</f>
        <v>0</v>
      </c>
      <c r="AM435" s="63">
        <f>VLOOKUP($C435,'ROP100'!$B$6:$P$565,15,FALSE)</f>
        <v>0</v>
      </c>
      <c r="AN435" s="63">
        <f t="shared" si="102"/>
        <v>28602</v>
      </c>
      <c r="AO435" s="58">
        <f t="shared" si="103"/>
        <v>27914</v>
      </c>
      <c r="AP435" s="58">
        <f t="shared" si="104"/>
        <v>20000</v>
      </c>
    </row>
    <row r="436" spans="1:42" hidden="1" x14ac:dyDescent="0.35">
      <c r="A436" s="64">
        <f t="shared" si="105"/>
        <v>428</v>
      </c>
      <c r="B436" s="65" t="s">
        <v>571</v>
      </c>
      <c r="C436" s="65" t="s">
        <v>572</v>
      </c>
      <c r="D436" s="66">
        <f>VLOOKUP($C436,'End Stock 2024'!$B$7:$C$1030,2,FALSE)</f>
        <v>11858</v>
      </c>
      <c r="E436" s="63">
        <f>VLOOKUP($C436,ROP200F!$C$6:$O$994,2,FALSE)</f>
        <v>538</v>
      </c>
      <c r="F436" s="63">
        <f>VLOOKUP($C436,'ROP100'!$B$6:$P$565,4,FALSE)</f>
        <v>0</v>
      </c>
      <c r="G436" s="63">
        <f t="shared" si="91"/>
        <v>11320</v>
      </c>
      <c r="H436" s="63">
        <f>VLOOKUP($C436,ROP200F!$C$6:$O$994,3,FALSE)</f>
        <v>1211</v>
      </c>
      <c r="I436" s="63">
        <f>VLOOKUP($C436,'ROP100'!$B$6:$P$565,5,FALSE)</f>
        <v>0</v>
      </c>
      <c r="J436" s="63">
        <f t="shared" si="92"/>
        <v>10109</v>
      </c>
      <c r="K436" s="63">
        <f>VLOOKUP($C436,ROP200F!$C$6:$O$994,4,FALSE)</f>
        <v>545</v>
      </c>
      <c r="L436" s="63">
        <f>VLOOKUP($C436,'ROP100'!$B$6:$P$565,6,FALSE)</f>
        <v>0</v>
      </c>
      <c r="M436" s="63">
        <f t="shared" si="93"/>
        <v>9564</v>
      </c>
      <c r="N436" s="63">
        <f>VLOOKUP($C436,ROP200F!$C$6:$O$994,5,FALSE)</f>
        <v>689</v>
      </c>
      <c r="O436" s="63">
        <f>VLOOKUP($C436,'ROP100'!$B$6:$P$565,7,FALSE)</f>
        <v>0</v>
      </c>
      <c r="P436" s="63">
        <f t="shared" si="94"/>
        <v>8875</v>
      </c>
      <c r="Q436" s="63">
        <f>VLOOKUP($C436,ROP200F!$C$6:$O$994,6,FALSE)</f>
        <v>943</v>
      </c>
      <c r="R436" s="63">
        <f>VLOOKUP($C436,'ROP100'!$B$6:$P$565,8,FALSE)</f>
        <v>0</v>
      </c>
      <c r="S436" s="63">
        <f t="shared" si="95"/>
        <v>7932</v>
      </c>
      <c r="T436" s="63">
        <f>VLOOKUP($C436,ROP200F!$C$6:$O$994,7,FALSE)</f>
        <v>1016</v>
      </c>
      <c r="U436" s="63">
        <f>VLOOKUP($C436,'ROP100'!$B$6:$P$565,9,FALSE)</f>
        <v>0</v>
      </c>
      <c r="V436" s="63">
        <f t="shared" si="96"/>
        <v>6916</v>
      </c>
      <c r="W436" s="63">
        <f>VLOOKUP($C436,ROP200F!$C$6:$O$994,8,FALSE)</f>
        <v>636</v>
      </c>
      <c r="X436" s="63">
        <f>VLOOKUP($C436,'ROP100'!$B$6:$P$565,10,FALSE)</f>
        <v>0</v>
      </c>
      <c r="Y436" s="63">
        <f t="shared" si="97"/>
        <v>6280</v>
      </c>
      <c r="Z436" s="63">
        <f>VLOOKUP($C436,ROP200F!$C$6:$O$994,9,FALSE)</f>
        <v>968</v>
      </c>
      <c r="AA436" s="63">
        <f>VLOOKUP($C436,'ROP100'!$B$6:$P$565,11,FALSE)</f>
        <v>0</v>
      </c>
      <c r="AB436" s="63">
        <f t="shared" si="98"/>
        <v>5312</v>
      </c>
      <c r="AC436" s="63">
        <f>VLOOKUP($C436,ROP200F!$C$6:$O$994,10,FALSE)</f>
        <v>477</v>
      </c>
      <c r="AD436" s="63">
        <f>VLOOKUP($C436,'ROP100'!$B$6:$P$565,12,FALSE)</f>
        <v>0</v>
      </c>
      <c r="AE436" s="63">
        <f t="shared" si="99"/>
        <v>4835</v>
      </c>
      <c r="AF436" s="63">
        <f>VLOOKUP($C436,ROP200F!$C$6:$O$994,11,FALSE)</f>
        <v>979</v>
      </c>
      <c r="AG436" s="63">
        <f>VLOOKUP($C436,'ROP100'!$B$6:$P$565,13,FALSE)</f>
        <v>0</v>
      </c>
      <c r="AH436" s="63">
        <f t="shared" si="100"/>
        <v>3856</v>
      </c>
      <c r="AI436" s="63">
        <f>VLOOKUP($C436,ROP200F!$C$6:$O$994,12,FALSE)</f>
        <v>723</v>
      </c>
      <c r="AJ436" s="63">
        <f>VLOOKUP($C436,'ROP100'!$B$6:$P$565,14,FALSE)</f>
        <v>0</v>
      </c>
      <c r="AK436" s="63">
        <f t="shared" si="101"/>
        <v>3133</v>
      </c>
      <c r="AL436" s="63">
        <f>VLOOKUP($C436,ROP200F!$C$6:$O$994,13,FALSE)</f>
        <v>901</v>
      </c>
      <c r="AM436" s="63">
        <f>VLOOKUP($C436,'ROP100'!$B$6:$P$565,15,FALSE)</f>
        <v>0</v>
      </c>
      <c r="AN436" s="63">
        <f t="shared" si="102"/>
        <v>2232</v>
      </c>
      <c r="AO436" s="58">
        <f t="shared" si="103"/>
        <v>9626</v>
      </c>
      <c r="AP436" s="58">
        <f t="shared" si="104"/>
        <v>0</v>
      </c>
    </row>
    <row r="437" spans="1:42" hidden="1" x14ac:dyDescent="0.35">
      <c r="A437" s="64">
        <f t="shared" si="105"/>
        <v>429</v>
      </c>
      <c r="B437" s="65" t="s">
        <v>1450</v>
      </c>
      <c r="C437" s="65" t="s">
        <v>1451</v>
      </c>
      <c r="D437" s="66">
        <f>VLOOKUP($C437,'End Stock 2024'!$B$7:$C$1030,2,FALSE)</f>
        <v>0</v>
      </c>
      <c r="E437" s="63">
        <f>VLOOKUP($C437,ROP200F!$C$6:$O$994,2,FALSE)</f>
        <v>616</v>
      </c>
      <c r="F437" s="63">
        <f>VLOOKUP($C437,'ROP100'!$B$6:$P$565,4,FALSE)</f>
        <v>700</v>
      </c>
      <c r="G437" s="63">
        <f t="shared" si="91"/>
        <v>84</v>
      </c>
      <c r="H437" s="63">
        <f>VLOOKUP($C437,ROP200F!$C$6:$O$994,3,FALSE)</f>
        <v>0</v>
      </c>
      <c r="I437" s="63">
        <f>VLOOKUP($C437,'ROP100'!$B$6:$P$565,5,FALSE)</f>
        <v>0</v>
      </c>
      <c r="J437" s="63">
        <f t="shared" si="92"/>
        <v>84</v>
      </c>
      <c r="K437" s="63">
        <f>VLOOKUP($C437,ROP200F!$C$6:$O$994,4,FALSE)</f>
        <v>616</v>
      </c>
      <c r="L437" s="63">
        <f>VLOOKUP($C437,'ROP100'!$B$6:$P$565,6,FALSE)</f>
        <v>600</v>
      </c>
      <c r="M437" s="63">
        <f t="shared" si="93"/>
        <v>68</v>
      </c>
      <c r="N437" s="63">
        <f>VLOOKUP($C437,ROP200F!$C$6:$O$994,5,FALSE)</f>
        <v>0</v>
      </c>
      <c r="O437" s="63">
        <f>VLOOKUP($C437,'ROP100'!$B$6:$P$565,7,FALSE)</f>
        <v>0</v>
      </c>
      <c r="P437" s="63">
        <f t="shared" si="94"/>
        <v>68</v>
      </c>
      <c r="Q437" s="63">
        <f>VLOOKUP($C437,ROP200F!$C$6:$O$994,6,FALSE)</f>
        <v>616</v>
      </c>
      <c r="R437" s="63">
        <f>VLOOKUP($C437,'ROP100'!$B$6:$P$565,8,FALSE)</f>
        <v>600</v>
      </c>
      <c r="S437" s="63">
        <f t="shared" si="95"/>
        <v>52</v>
      </c>
      <c r="T437" s="63">
        <f>VLOOKUP($C437,ROP200F!$C$6:$O$994,7,FALSE)</f>
        <v>0</v>
      </c>
      <c r="U437" s="63">
        <f>VLOOKUP($C437,'ROP100'!$B$6:$P$565,9,FALSE)</f>
        <v>0</v>
      </c>
      <c r="V437" s="63">
        <f t="shared" si="96"/>
        <v>52</v>
      </c>
      <c r="W437" s="63">
        <f>VLOOKUP($C437,ROP200F!$C$6:$O$994,8,FALSE)</f>
        <v>616</v>
      </c>
      <c r="X437" s="63">
        <f>VLOOKUP($C437,'ROP100'!$B$6:$P$565,10,FALSE)</f>
        <v>600</v>
      </c>
      <c r="Y437" s="63">
        <f t="shared" si="97"/>
        <v>36</v>
      </c>
      <c r="Z437" s="63">
        <f>VLOOKUP($C437,ROP200F!$C$6:$O$994,9,FALSE)</f>
        <v>0</v>
      </c>
      <c r="AA437" s="63">
        <f>VLOOKUP($C437,'ROP100'!$B$6:$P$565,11,FALSE)</f>
        <v>0</v>
      </c>
      <c r="AB437" s="63">
        <f t="shared" si="98"/>
        <v>36</v>
      </c>
      <c r="AC437" s="63">
        <f>VLOOKUP($C437,ROP200F!$C$6:$O$994,10,FALSE)</f>
        <v>616</v>
      </c>
      <c r="AD437" s="63">
        <f>VLOOKUP($C437,'ROP100'!$B$6:$P$565,12,FALSE)</f>
        <v>600</v>
      </c>
      <c r="AE437" s="63">
        <f t="shared" si="99"/>
        <v>20</v>
      </c>
      <c r="AF437" s="63">
        <f>VLOOKUP($C437,ROP200F!$C$6:$O$994,11,FALSE)</f>
        <v>0</v>
      </c>
      <c r="AG437" s="63">
        <f>VLOOKUP($C437,'ROP100'!$B$6:$P$565,13,FALSE)</f>
        <v>0</v>
      </c>
      <c r="AH437" s="63">
        <f t="shared" si="100"/>
        <v>20</v>
      </c>
      <c r="AI437" s="63">
        <f>VLOOKUP($C437,ROP200F!$C$6:$O$994,12,FALSE)</f>
        <v>0</v>
      </c>
      <c r="AJ437" s="63">
        <f>VLOOKUP($C437,'ROP100'!$B$6:$P$565,14,FALSE)</f>
        <v>0</v>
      </c>
      <c r="AK437" s="63">
        <f t="shared" si="101"/>
        <v>20</v>
      </c>
      <c r="AL437" s="63">
        <f>VLOOKUP($C437,ROP200F!$C$6:$O$994,13,FALSE)</f>
        <v>0</v>
      </c>
      <c r="AM437" s="63">
        <f>VLOOKUP($C437,'ROP100'!$B$6:$P$565,15,FALSE)</f>
        <v>0</v>
      </c>
      <c r="AN437" s="63">
        <f t="shared" si="102"/>
        <v>20</v>
      </c>
      <c r="AO437" s="58">
        <f t="shared" si="103"/>
        <v>3080</v>
      </c>
      <c r="AP437" s="58">
        <f t="shared" si="104"/>
        <v>3100</v>
      </c>
    </row>
    <row r="438" spans="1:42" hidden="1" x14ac:dyDescent="0.35">
      <c r="A438" s="64">
        <f t="shared" si="105"/>
        <v>430</v>
      </c>
      <c r="B438" s="65" t="s">
        <v>573</v>
      </c>
      <c r="C438" s="65" t="s">
        <v>574</v>
      </c>
      <c r="D438" s="66">
        <f>VLOOKUP($C438,'End Stock 2024'!$B$7:$C$1030,2,FALSE)</f>
        <v>44473</v>
      </c>
      <c r="E438" s="63">
        <f>VLOOKUP($C438,ROP200F!$C$6:$O$994,2,FALSE)</f>
        <v>1123</v>
      </c>
      <c r="F438" s="63">
        <f>VLOOKUP($C438,'ROP100'!$B$6:$P$565,4,FALSE)</f>
        <v>0</v>
      </c>
      <c r="G438" s="63">
        <f t="shared" si="91"/>
        <v>43350</v>
      </c>
      <c r="H438" s="63">
        <f>VLOOKUP($C438,ROP200F!$C$6:$O$994,3,FALSE)</f>
        <v>0</v>
      </c>
      <c r="I438" s="63">
        <f>VLOOKUP($C438,'ROP100'!$B$6:$P$565,5,FALSE)</f>
        <v>0</v>
      </c>
      <c r="J438" s="63">
        <f t="shared" si="92"/>
        <v>43350</v>
      </c>
      <c r="K438" s="63">
        <f>VLOOKUP($C438,ROP200F!$C$6:$O$994,4,FALSE)</f>
        <v>475</v>
      </c>
      <c r="L438" s="63">
        <f>VLOOKUP($C438,'ROP100'!$B$6:$P$565,6,FALSE)</f>
        <v>0</v>
      </c>
      <c r="M438" s="63">
        <f t="shared" si="93"/>
        <v>42875</v>
      </c>
      <c r="N438" s="63">
        <f>VLOOKUP($C438,ROP200F!$C$6:$O$994,5,FALSE)</f>
        <v>1281</v>
      </c>
      <c r="O438" s="63">
        <f>VLOOKUP($C438,'ROP100'!$B$6:$P$565,7,FALSE)</f>
        <v>0</v>
      </c>
      <c r="P438" s="63">
        <f t="shared" si="94"/>
        <v>41594</v>
      </c>
      <c r="Q438" s="63">
        <f>VLOOKUP($C438,ROP200F!$C$6:$O$994,6,FALSE)</f>
        <v>1139</v>
      </c>
      <c r="R438" s="63">
        <f>VLOOKUP($C438,'ROP100'!$B$6:$P$565,8,FALSE)</f>
        <v>0</v>
      </c>
      <c r="S438" s="63">
        <f t="shared" si="95"/>
        <v>40455</v>
      </c>
      <c r="T438" s="63">
        <f>VLOOKUP($C438,ROP200F!$C$6:$O$994,7,FALSE)</f>
        <v>964</v>
      </c>
      <c r="U438" s="63">
        <f>VLOOKUP($C438,'ROP100'!$B$6:$P$565,9,FALSE)</f>
        <v>0</v>
      </c>
      <c r="V438" s="63">
        <f t="shared" si="96"/>
        <v>39491</v>
      </c>
      <c r="W438" s="63">
        <f>VLOOKUP($C438,ROP200F!$C$6:$O$994,8,FALSE)</f>
        <v>0</v>
      </c>
      <c r="X438" s="63">
        <f>VLOOKUP($C438,'ROP100'!$B$6:$P$565,10,FALSE)</f>
        <v>0</v>
      </c>
      <c r="Y438" s="63">
        <f t="shared" si="97"/>
        <v>39491</v>
      </c>
      <c r="Z438" s="63">
        <f>VLOOKUP($C438,ROP200F!$C$6:$O$994,9,FALSE)</f>
        <v>352</v>
      </c>
      <c r="AA438" s="63">
        <f>VLOOKUP($C438,'ROP100'!$B$6:$P$565,11,FALSE)</f>
        <v>0</v>
      </c>
      <c r="AB438" s="63">
        <f t="shared" si="98"/>
        <v>39139</v>
      </c>
      <c r="AC438" s="63">
        <f>VLOOKUP($C438,ROP200F!$C$6:$O$994,10,FALSE)</f>
        <v>1071</v>
      </c>
      <c r="AD438" s="63">
        <f>VLOOKUP($C438,'ROP100'!$B$6:$P$565,12,FALSE)</f>
        <v>0</v>
      </c>
      <c r="AE438" s="63">
        <f t="shared" si="99"/>
        <v>38068</v>
      </c>
      <c r="AF438" s="63">
        <f>VLOOKUP($C438,ROP200F!$C$6:$O$994,11,FALSE)</f>
        <v>1139</v>
      </c>
      <c r="AG438" s="63">
        <f>VLOOKUP($C438,'ROP100'!$B$6:$P$565,13,FALSE)</f>
        <v>0</v>
      </c>
      <c r="AH438" s="63">
        <f t="shared" si="100"/>
        <v>36929</v>
      </c>
      <c r="AI438" s="63">
        <f>VLOOKUP($C438,ROP200F!$C$6:$O$994,12,FALSE)</f>
        <v>754</v>
      </c>
      <c r="AJ438" s="63">
        <f>VLOOKUP($C438,'ROP100'!$B$6:$P$565,14,FALSE)</f>
        <v>0</v>
      </c>
      <c r="AK438" s="63">
        <f t="shared" si="101"/>
        <v>36175</v>
      </c>
      <c r="AL438" s="63">
        <f>VLOOKUP($C438,ROP200F!$C$6:$O$994,13,FALSE)</f>
        <v>669</v>
      </c>
      <c r="AM438" s="63">
        <f>VLOOKUP($C438,'ROP100'!$B$6:$P$565,15,FALSE)</f>
        <v>0</v>
      </c>
      <c r="AN438" s="63">
        <f t="shared" si="102"/>
        <v>35506</v>
      </c>
      <c r="AO438" s="58">
        <f t="shared" si="103"/>
        <v>8967</v>
      </c>
      <c r="AP438" s="58">
        <f t="shared" si="104"/>
        <v>0</v>
      </c>
    </row>
    <row r="439" spans="1:42" hidden="1" x14ac:dyDescent="0.35">
      <c r="A439" s="64">
        <f t="shared" si="105"/>
        <v>431</v>
      </c>
      <c r="B439" s="65" t="s">
        <v>575</v>
      </c>
      <c r="C439" s="65" t="s">
        <v>576</v>
      </c>
      <c r="D439" s="66">
        <f>VLOOKUP($C439,'End Stock 2024'!$B$7:$C$1030,2,FALSE)</f>
        <v>30714</v>
      </c>
      <c r="E439" s="63">
        <f>VLOOKUP($C439,ROP200F!$C$6:$O$994,2,FALSE)</f>
        <v>0</v>
      </c>
      <c r="F439" s="63">
        <f>VLOOKUP($C439,'ROP100'!$B$6:$P$565,4,FALSE)</f>
        <v>0</v>
      </c>
      <c r="G439" s="63">
        <f t="shared" si="91"/>
        <v>30714</v>
      </c>
      <c r="H439" s="63">
        <f>VLOOKUP($C439,ROP200F!$C$6:$O$994,3,FALSE)</f>
        <v>9488</v>
      </c>
      <c r="I439" s="63">
        <f>VLOOKUP($C439,'ROP100'!$B$6:$P$565,5,FALSE)</f>
        <v>0</v>
      </c>
      <c r="J439" s="63">
        <f t="shared" si="92"/>
        <v>21226</v>
      </c>
      <c r="K439" s="63">
        <f>VLOOKUP($C439,ROP200F!$C$6:$O$994,4,FALSE)</f>
        <v>7590</v>
      </c>
      <c r="L439" s="63">
        <f>VLOOKUP($C439,'ROP100'!$B$6:$P$565,6,FALSE)</f>
        <v>0</v>
      </c>
      <c r="M439" s="63">
        <f t="shared" si="93"/>
        <v>13636</v>
      </c>
      <c r="N439" s="63">
        <f>VLOOKUP($C439,ROP200F!$C$6:$O$994,5,FALSE)</f>
        <v>0</v>
      </c>
      <c r="O439" s="63">
        <f>VLOOKUP($C439,'ROP100'!$B$6:$P$565,7,FALSE)</f>
        <v>0</v>
      </c>
      <c r="P439" s="63">
        <f t="shared" si="94"/>
        <v>13636</v>
      </c>
      <c r="Q439" s="63">
        <f>VLOOKUP($C439,ROP200F!$C$6:$O$994,6,FALSE)</f>
        <v>0</v>
      </c>
      <c r="R439" s="63">
        <f>VLOOKUP($C439,'ROP100'!$B$6:$P$565,8,FALSE)</f>
        <v>50000</v>
      </c>
      <c r="S439" s="63">
        <f t="shared" si="95"/>
        <v>63636</v>
      </c>
      <c r="T439" s="63">
        <f>VLOOKUP($C439,ROP200F!$C$6:$O$994,7,FALSE)</f>
        <v>0</v>
      </c>
      <c r="U439" s="63">
        <f>VLOOKUP($C439,'ROP100'!$B$6:$P$565,9,FALSE)</f>
        <v>0</v>
      </c>
      <c r="V439" s="63">
        <f t="shared" si="96"/>
        <v>63636</v>
      </c>
      <c r="W439" s="63">
        <f>VLOOKUP($C439,ROP200F!$C$6:$O$994,8,FALSE)</f>
        <v>9488</v>
      </c>
      <c r="X439" s="63">
        <f>VLOOKUP($C439,'ROP100'!$B$6:$P$565,10,FALSE)</f>
        <v>0</v>
      </c>
      <c r="Y439" s="63">
        <f t="shared" si="97"/>
        <v>54148</v>
      </c>
      <c r="Z439" s="63">
        <f>VLOOKUP($C439,ROP200F!$C$6:$O$994,9,FALSE)</f>
        <v>7590</v>
      </c>
      <c r="AA439" s="63">
        <f>VLOOKUP($C439,'ROP100'!$B$6:$P$565,11,FALSE)</f>
        <v>0</v>
      </c>
      <c r="AB439" s="63">
        <f t="shared" si="98"/>
        <v>46558</v>
      </c>
      <c r="AC439" s="63">
        <f>VLOOKUP($C439,ROP200F!$C$6:$O$994,10,FALSE)</f>
        <v>0</v>
      </c>
      <c r="AD439" s="63">
        <f>VLOOKUP($C439,'ROP100'!$B$6:$P$565,12,FALSE)</f>
        <v>0</v>
      </c>
      <c r="AE439" s="63">
        <f t="shared" si="99"/>
        <v>46558</v>
      </c>
      <c r="AF439" s="63">
        <f>VLOOKUP($C439,ROP200F!$C$6:$O$994,11,FALSE)</f>
        <v>0</v>
      </c>
      <c r="AG439" s="63">
        <f>VLOOKUP($C439,'ROP100'!$B$6:$P$565,13,FALSE)</f>
        <v>0</v>
      </c>
      <c r="AH439" s="63">
        <f t="shared" si="100"/>
        <v>46558</v>
      </c>
      <c r="AI439" s="63">
        <f>VLOOKUP($C439,ROP200F!$C$6:$O$994,12,FALSE)</f>
        <v>0</v>
      </c>
      <c r="AJ439" s="63">
        <f>VLOOKUP($C439,'ROP100'!$B$6:$P$565,14,FALSE)</f>
        <v>0</v>
      </c>
      <c r="AK439" s="63">
        <f t="shared" si="101"/>
        <v>46558</v>
      </c>
      <c r="AL439" s="63">
        <f>VLOOKUP($C439,ROP200F!$C$6:$O$994,13,FALSE)</f>
        <v>0</v>
      </c>
      <c r="AM439" s="63">
        <f>VLOOKUP($C439,'ROP100'!$B$6:$P$565,15,FALSE)</f>
        <v>0</v>
      </c>
      <c r="AN439" s="63">
        <f t="shared" si="102"/>
        <v>46558</v>
      </c>
      <c r="AO439" s="58">
        <f t="shared" si="103"/>
        <v>34156</v>
      </c>
      <c r="AP439" s="58">
        <f t="shared" si="104"/>
        <v>50000</v>
      </c>
    </row>
    <row r="440" spans="1:42" hidden="1" x14ac:dyDescent="0.35">
      <c r="A440" s="64">
        <f t="shared" si="105"/>
        <v>432</v>
      </c>
      <c r="B440" s="65" t="s">
        <v>577</v>
      </c>
      <c r="C440" s="65" t="s">
        <v>578</v>
      </c>
      <c r="D440" s="66">
        <f>VLOOKUP($C440,'End Stock 2024'!$B$7:$C$1030,2,FALSE)</f>
        <v>27210</v>
      </c>
      <c r="E440" s="63">
        <f>VLOOKUP($C440,ROP200F!$C$6:$O$994,2,FALSE)</f>
        <v>0</v>
      </c>
      <c r="F440" s="63">
        <f>VLOOKUP($C440,'ROP100'!$B$6:$P$565,4,FALSE)</f>
        <v>0</v>
      </c>
      <c r="G440" s="63">
        <f t="shared" si="91"/>
        <v>27210</v>
      </c>
      <c r="H440" s="63">
        <f>VLOOKUP($C440,ROP200F!$C$6:$O$994,3,FALSE)</f>
        <v>2400</v>
      </c>
      <c r="I440" s="63">
        <f>VLOOKUP($C440,'ROP100'!$B$6:$P$565,5,FALSE)</f>
        <v>0</v>
      </c>
      <c r="J440" s="63">
        <f t="shared" si="92"/>
        <v>24810</v>
      </c>
      <c r="K440" s="63">
        <f>VLOOKUP($C440,ROP200F!$C$6:$O$994,4,FALSE)</f>
        <v>2400</v>
      </c>
      <c r="L440" s="63">
        <f>VLOOKUP($C440,'ROP100'!$B$6:$P$565,6,FALSE)</f>
        <v>0</v>
      </c>
      <c r="M440" s="63">
        <f t="shared" si="93"/>
        <v>22410</v>
      </c>
      <c r="N440" s="63">
        <f>VLOOKUP($C440,ROP200F!$C$6:$O$994,5,FALSE)</f>
        <v>2400</v>
      </c>
      <c r="O440" s="63">
        <f>VLOOKUP($C440,'ROP100'!$B$6:$P$565,7,FALSE)</f>
        <v>0</v>
      </c>
      <c r="P440" s="63">
        <f t="shared" si="94"/>
        <v>20010</v>
      </c>
      <c r="Q440" s="63">
        <f>VLOOKUP($C440,ROP200F!$C$6:$O$994,6,FALSE)</f>
        <v>2400</v>
      </c>
      <c r="R440" s="63">
        <f>VLOOKUP($C440,'ROP100'!$B$6:$P$565,8,FALSE)</f>
        <v>22800</v>
      </c>
      <c r="S440" s="63">
        <f t="shared" si="95"/>
        <v>40410</v>
      </c>
      <c r="T440" s="63">
        <f>VLOOKUP($C440,ROP200F!$C$6:$O$994,7,FALSE)</f>
        <v>2400</v>
      </c>
      <c r="U440" s="63">
        <f>VLOOKUP($C440,'ROP100'!$B$6:$P$565,9,FALSE)</f>
        <v>0</v>
      </c>
      <c r="V440" s="63">
        <f t="shared" si="96"/>
        <v>38010</v>
      </c>
      <c r="W440" s="63">
        <f>VLOOKUP($C440,ROP200F!$C$6:$O$994,8,FALSE)</f>
        <v>4800</v>
      </c>
      <c r="X440" s="63">
        <f>VLOOKUP($C440,'ROP100'!$B$6:$P$565,10,FALSE)</f>
        <v>0</v>
      </c>
      <c r="Y440" s="63">
        <f t="shared" si="97"/>
        <v>33210</v>
      </c>
      <c r="Z440" s="63">
        <f>VLOOKUP($C440,ROP200F!$C$6:$O$994,9,FALSE)</f>
        <v>4800</v>
      </c>
      <c r="AA440" s="63">
        <f>VLOOKUP($C440,'ROP100'!$B$6:$P$565,11,FALSE)</f>
        <v>0</v>
      </c>
      <c r="AB440" s="63">
        <f t="shared" si="98"/>
        <v>28410</v>
      </c>
      <c r="AC440" s="63">
        <f>VLOOKUP($C440,ROP200F!$C$6:$O$994,10,FALSE)</f>
        <v>0</v>
      </c>
      <c r="AD440" s="63">
        <f>VLOOKUP($C440,'ROP100'!$B$6:$P$565,12,FALSE)</f>
        <v>0</v>
      </c>
      <c r="AE440" s="63">
        <f t="shared" si="99"/>
        <v>28410</v>
      </c>
      <c r="AF440" s="63">
        <f>VLOOKUP($C440,ROP200F!$C$6:$O$994,11,FALSE)</f>
        <v>4800</v>
      </c>
      <c r="AG440" s="63">
        <f>VLOOKUP($C440,'ROP100'!$B$6:$P$565,13,FALSE)</f>
        <v>0</v>
      </c>
      <c r="AH440" s="63">
        <f t="shared" si="100"/>
        <v>23610</v>
      </c>
      <c r="AI440" s="63">
        <f>VLOOKUP($C440,ROP200F!$C$6:$O$994,12,FALSE)</f>
        <v>4800</v>
      </c>
      <c r="AJ440" s="63">
        <f>VLOOKUP($C440,'ROP100'!$B$6:$P$565,14,FALSE)</f>
        <v>16800</v>
      </c>
      <c r="AK440" s="63">
        <f t="shared" si="101"/>
        <v>35610</v>
      </c>
      <c r="AL440" s="63">
        <f>VLOOKUP($C440,ROP200F!$C$6:$O$994,13,FALSE)</f>
        <v>2400</v>
      </c>
      <c r="AM440" s="63">
        <f>VLOOKUP($C440,'ROP100'!$B$6:$P$565,15,FALSE)</f>
        <v>0</v>
      </c>
      <c r="AN440" s="63">
        <f t="shared" si="102"/>
        <v>33210</v>
      </c>
      <c r="AO440" s="58">
        <f t="shared" si="103"/>
        <v>33600</v>
      </c>
      <c r="AP440" s="58">
        <f t="shared" si="104"/>
        <v>39600</v>
      </c>
    </row>
    <row r="441" spans="1:42" hidden="1" x14ac:dyDescent="0.35">
      <c r="A441" s="64">
        <f t="shared" si="105"/>
        <v>433</v>
      </c>
      <c r="B441" s="65" t="s">
        <v>1452</v>
      </c>
      <c r="C441" s="65" t="s">
        <v>1453</v>
      </c>
      <c r="D441" s="66">
        <f>VLOOKUP($C441,'End Stock 2024'!$B$7:$C$1030,2,FALSE)</f>
        <v>0</v>
      </c>
      <c r="E441" s="63">
        <f>VLOOKUP($C441,ROP200F!$C$6:$O$994,2,FALSE)</f>
        <v>0</v>
      </c>
      <c r="F441" s="63">
        <f>VLOOKUP($C441,'ROP100'!$B$6:$P$565,4,FALSE)</f>
        <v>0</v>
      </c>
      <c r="G441" s="63">
        <f t="shared" si="91"/>
        <v>0</v>
      </c>
      <c r="H441" s="63">
        <f>VLOOKUP($C441,ROP200F!$C$6:$O$994,3,FALSE)</f>
        <v>22</v>
      </c>
      <c r="I441" s="63">
        <f>VLOOKUP($C441,'ROP100'!$B$6:$P$565,5,FALSE)</f>
        <v>0</v>
      </c>
      <c r="J441" s="63">
        <f t="shared" si="92"/>
        <v>-22</v>
      </c>
      <c r="K441" s="63">
        <f>VLOOKUP($C441,ROP200F!$C$6:$O$994,4,FALSE)</f>
        <v>0</v>
      </c>
      <c r="L441" s="63">
        <f>VLOOKUP($C441,'ROP100'!$B$6:$P$565,6,FALSE)</f>
        <v>0</v>
      </c>
      <c r="M441" s="63">
        <f t="shared" si="93"/>
        <v>-22</v>
      </c>
      <c r="N441" s="63">
        <f>VLOOKUP($C441,ROP200F!$C$6:$O$994,5,FALSE)</f>
        <v>24</v>
      </c>
      <c r="O441" s="63">
        <f>VLOOKUP($C441,'ROP100'!$B$6:$P$565,7,FALSE)</f>
        <v>0</v>
      </c>
      <c r="P441" s="63">
        <f t="shared" si="94"/>
        <v>-46</v>
      </c>
      <c r="Q441" s="63">
        <f>VLOOKUP($C441,ROP200F!$C$6:$O$994,6,FALSE)</f>
        <v>0</v>
      </c>
      <c r="R441" s="63">
        <f>VLOOKUP($C441,'ROP100'!$B$6:$P$565,8,FALSE)</f>
        <v>0</v>
      </c>
      <c r="S441" s="63">
        <f t="shared" si="95"/>
        <v>-46</v>
      </c>
      <c r="T441" s="63">
        <f>VLOOKUP($C441,ROP200F!$C$6:$O$994,7,FALSE)</f>
        <v>24</v>
      </c>
      <c r="U441" s="63">
        <f>VLOOKUP($C441,'ROP100'!$B$6:$P$565,9,FALSE)</f>
        <v>1000</v>
      </c>
      <c r="V441" s="63">
        <f t="shared" si="96"/>
        <v>930</v>
      </c>
      <c r="W441" s="63">
        <f>VLOOKUP($C441,ROP200F!$C$6:$O$994,8,FALSE)</f>
        <v>0</v>
      </c>
      <c r="X441" s="63">
        <f>VLOOKUP($C441,'ROP100'!$B$6:$P$565,10,FALSE)</f>
        <v>0</v>
      </c>
      <c r="Y441" s="63">
        <f t="shared" si="97"/>
        <v>930</v>
      </c>
      <c r="Z441" s="63">
        <f>VLOOKUP($C441,ROP200F!$C$6:$O$994,9,FALSE)</f>
        <v>27</v>
      </c>
      <c r="AA441" s="63">
        <f>VLOOKUP($C441,'ROP100'!$B$6:$P$565,11,FALSE)</f>
        <v>0</v>
      </c>
      <c r="AB441" s="63">
        <f t="shared" si="98"/>
        <v>903</v>
      </c>
      <c r="AC441" s="63">
        <f>VLOOKUP($C441,ROP200F!$C$6:$O$994,10,FALSE)</f>
        <v>0</v>
      </c>
      <c r="AD441" s="63">
        <f>VLOOKUP($C441,'ROP100'!$B$6:$P$565,12,FALSE)</f>
        <v>0</v>
      </c>
      <c r="AE441" s="63">
        <f t="shared" si="99"/>
        <v>903</v>
      </c>
      <c r="AF441" s="63">
        <f>VLOOKUP($C441,ROP200F!$C$6:$O$994,11,FALSE)</f>
        <v>28</v>
      </c>
      <c r="AG441" s="63">
        <f>VLOOKUP($C441,'ROP100'!$B$6:$P$565,13,FALSE)</f>
        <v>0</v>
      </c>
      <c r="AH441" s="63">
        <f t="shared" si="100"/>
        <v>875</v>
      </c>
      <c r="AI441" s="63">
        <f>VLOOKUP($C441,ROP200F!$C$6:$O$994,12,FALSE)</f>
        <v>0</v>
      </c>
      <c r="AJ441" s="63">
        <f>VLOOKUP($C441,'ROP100'!$B$6:$P$565,14,FALSE)</f>
        <v>0</v>
      </c>
      <c r="AK441" s="63">
        <f t="shared" si="101"/>
        <v>875</v>
      </c>
      <c r="AL441" s="63">
        <f>VLOOKUP($C441,ROP200F!$C$6:$O$994,13,FALSE)</f>
        <v>19</v>
      </c>
      <c r="AM441" s="63">
        <f>VLOOKUP($C441,'ROP100'!$B$6:$P$565,15,FALSE)</f>
        <v>0</v>
      </c>
      <c r="AN441" s="63">
        <f t="shared" si="102"/>
        <v>856</v>
      </c>
      <c r="AO441" s="58">
        <f t="shared" si="103"/>
        <v>144</v>
      </c>
      <c r="AP441" s="58">
        <f t="shared" si="104"/>
        <v>1000</v>
      </c>
    </row>
    <row r="442" spans="1:42" hidden="1" x14ac:dyDescent="0.35">
      <c r="A442" s="64">
        <f t="shared" si="105"/>
        <v>434</v>
      </c>
      <c r="B442" s="65" t="s">
        <v>922</v>
      </c>
      <c r="C442" s="65" t="s">
        <v>921</v>
      </c>
      <c r="D442" s="66">
        <f>VLOOKUP($C442,'End Stock 2024'!$B$7:$C$1030,2,FALSE)</f>
        <v>1680</v>
      </c>
      <c r="E442" s="63">
        <f>VLOOKUP($C442,ROP200F!$C$6:$O$994,2,FALSE)</f>
        <v>0</v>
      </c>
      <c r="F442" s="63">
        <f>VLOOKUP($C442,'ROP100'!$B$6:$P$565,4,FALSE)</f>
        <v>0</v>
      </c>
      <c r="G442" s="63">
        <f t="shared" si="91"/>
        <v>1680</v>
      </c>
      <c r="H442" s="63">
        <f>VLOOKUP($C442,ROP200F!$C$6:$O$994,3,FALSE)</f>
        <v>0</v>
      </c>
      <c r="I442" s="63">
        <f>VLOOKUP($C442,'ROP100'!$B$6:$P$565,5,FALSE)</f>
        <v>0</v>
      </c>
      <c r="J442" s="63">
        <f t="shared" si="92"/>
        <v>1680</v>
      </c>
      <c r="K442" s="63">
        <f>VLOOKUP($C442,ROP200F!$C$6:$O$994,4,FALSE)</f>
        <v>6644</v>
      </c>
      <c r="L442" s="63">
        <f>VLOOKUP($C442,'ROP100'!$B$6:$P$565,6,FALSE)</f>
        <v>6000</v>
      </c>
      <c r="M442" s="63">
        <f t="shared" si="93"/>
        <v>1036</v>
      </c>
      <c r="N442" s="63">
        <f>VLOOKUP($C442,ROP200F!$C$6:$O$994,5,FALSE)</f>
        <v>0</v>
      </c>
      <c r="O442" s="63">
        <f>VLOOKUP($C442,'ROP100'!$B$6:$P$565,7,FALSE)</f>
        <v>0</v>
      </c>
      <c r="P442" s="63">
        <f t="shared" si="94"/>
        <v>1036</v>
      </c>
      <c r="Q442" s="63">
        <f>VLOOKUP($C442,ROP200F!$C$6:$O$994,6,FALSE)</f>
        <v>0</v>
      </c>
      <c r="R442" s="63">
        <f>VLOOKUP($C442,'ROP100'!$B$6:$P$565,8,FALSE)</f>
        <v>0</v>
      </c>
      <c r="S442" s="63">
        <f t="shared" si="95"/>
        <v>1036</v>
      </c>
      <c r="T442" s="63">
        <f>VLOOKUP($C442,ROP200F!$C$6:$O$994,7,FALSE)</f>
        <v>0</v>
      </c>
      <c r="U442" s="63">
        <f>VLOOKUP($C442,'ROP100'!$B$6:$P$565,9,FALSE)</f>
        <v>0</v>
      </c>
      <c r="V442" s="63">
        <f t="shared" si="96"/>
        <v>1036</v>
      </c>
      <c r="W442" s="63">
        <f>VLOOKUP($C442,ROP200F!$C$6:$O$994,8,FALSE)</f>
        <v>2133</v>
      </c>
      <c r="X442" s="63">
        <f>VLOOKUP($C442,'ROP100'!$B$6:$P$565,10,FALSE)</f>
        <v>2000</v>
      </c>
      <c r="Y442" s="63">
        <f t="shared" si="97"/>
        <v>903</v>
      </c>
      <c r="Z442" s="63">
        <f>VLOOKUP($C442,ROP200F!$C$6:$O$994,9,FALSE)</f>
        <v>0</v>
      </c>
      <c r="AA442" s="63">
        <f>VLOOKUP($C442,'ROP100'!$B$6:$P$565,11,FALSE)</f>
        <v>0</v>
      </c>
      <c r="AB442" s="63">
        <f t="shared" si="98"/>
        <v>903</v>
      </c>
      <c r="AC442" s="63">
        <f>VLOOKUP($C442,ROP200F!$C$6:$O$994,10,FALSE)</f>
        <v>0</v>
      </c>
      <c r="AD442" s="63">
        <f>VLOOKUP($C442,'ROP100'!$B$6:$P$565,12,FALSE)</f>
        <v>0</v>
      </c>
      <c r="AE442" s="63">
        <f t="shared" si="99"/>
        <v>903</v>
      </c>
      <c r="AF442" s="63">
        <f>VLOOKUP($C442,ROP200F!$C$6:$O$994,11,FALSE)</f>
        <v>0</v>
      </c>
      <c r="AG442" s="63">
        <f>VLOOKUP($C442,'ROP100'!$B$6:$P$565,13,FALSE)</f>
        <v>0</v>
      </c>
      <c r="AH442" s="63">
        <f t="shared" si="100"/>
        <v>903</v>
      </c>
      <c r="AI442" s="63">
        <f>VLOOKUP($C442,ROP200F!$C$6:$O$994,12,FALSE)</f>
        <v>0</v>
      </c>
      <c r="AJ442" s="63">
        <f>VLOOKUP($C442,'ROP100'!$B$6:$P$565,14,FALSE)</f>
        <v>0</v>
      </c>
      <c r="AK442" s="63">
        <f t="shared" si="101"/>
        <v>903</v>
      </c>
      <c r="AL442" s="63">
        <f>VLOOKUP($C442,ROP200F!$C$6:$O$994,13,FALSE)</f>
        <v>0</v>
      </c>
      <c r="AM442" s="63">
        <f>VLOOKUP($C442,'ROP100'!$B$6:$P$565,15,FALSE)</f>
        <v>0</v>
      </c>
      <c r="AN442" s="63">
        <f t="shared" si="102"/>
        <v>903</v>
      </c>
      <c r="AO442" s="58">
        <f t="shared" si="103"/>
        <v>8777</v>
      </c>
      <c r="AP442" s="58">
        <f t="shared" si="104"/>
        <v>8000</v>
      </c>
    </row>
    <row r="443" spans="1:42" hidden="1" x14ac:dyDescent="0.35">
      <c r="A443" s="64">
        <f t="shared" si="105"/>
        <v>435</v>
      </c>
      <c r="B443" s="65" t="s">
        <v>579</v>
      </c>
      <c r="C443" s="65" t="s">
        <v>580</v>
      </c>
      <c r="D443" s="66">
        <f>VLOOKUP($C443,'End Stock 2024'!$B$7:$C$1030,2,FALSE)</f>
        <v>5790</v>
      </c>
      <c r="E443" s="63">
        <f>VLOOKUP($C443,ROP200F!$C$6:$O$994,2,FALSE)</f>
        <v>0</v>
      </c>
      <c r="F443" s="63">
        <f>VLOOKUP($C443,'ROP100'!$B$6:$P$565,4,FALSE)</f>
        <v>0</v>
      </c>
      <c r="G443" s="63">
        <f t="shared" si="91"/>
        <v>5790</v>
      </c>
      <c r="H443" s="63">
        <f>VLOOKUP($C443,ROP200F!$C$6:$O$994,3,FALSE)</f>
        <v>13581</v>
      </c>
      <c r="I443" s="63">
        <f>VLOOKUP($C443,'ROP100'!$B$6:$P$565,5,FALSE)</f>
        <v>12000</v>
      </c>
      <c r="J443" s="63">
        <f t="shared" si="92"/>
        <v>4209</v>
      </c>
      <c r="K443" s="63">
        <f>VLOOKUP($C443,ROP200F!$C$6:$O$994,4,FALSE)</f>
        <v>0</v>
      </c>
      <c r="L443" s="63">
        <f>VLOOKUP($C443,'ROP100'!$B$6:$P$565,6,FALSE)</f>
        <v>0</v>
      </c>
      <c r="M443" s="63">
        <f t="shared" si="93"/>
        <v>4209</v>
      </c>
      <c r="N443" s="63">
        <f>VLOOKUP($C443,ROP200F!$C$6:$O$994,5,FALSE)</f>
        <v>0</v>
      </c>
      <c r="O443" s="63">
        <f>VLOOKUP($C443,'ROP100'!$B$6:$P$565,7,FALSE)</f>
        <v>0</v>
      </c>
      <c r="P443" s="63">
        <f t="shared" si="94"/>
        <v>4209</v>
      </c>
      <c r="Q443" s="63">
        <f>VLOOKUP($C443,ROP200F!$C$6:$O$994,6,FALSE)</f>
        <v>0</v>
      </c>
      <c r="R443" s="63">
        <f>VLOOKUP($C443,'ROP100'!$B$6:$P$565,8,FALSE)</f>
        <v>0</v>
      </c>
      <c r="S443" s="63">
        <f t="shared" si="95"/>
        <v>4209</v>
      </c>
      <c r="T443" s="63">
        <f>VLOOKUP($C443,ROP200F!$C$6:$O$994,7,FALSE)</f>
        <v>0</v>
      </c>
      <c r="U443" s="63">
        <f>VLOOKUP($C443,'ROP100'!$B$6:$P$565,9,FALSE)</f>
        <v>0</v>
      </c>
      <c r="V443" s="63">
        <f t="shared" si="96"/>
        <v>4209</v>
      </c>
      <c r="W443" s="63">
        <f>VLOOKUP($C443,ROP200F!$C$6:$O$994,8,FALSE)</f>
        <v>0</v>
      </c>
      <c r="X443" s="63">
        <f>VLOOKUP($C443,'ROP100'!$B$6:$P$565,10,FALSE)</f>
        <v>0</v>
      </c>
      <c r="Y443" s="63">
        <f t="shared" si="97"/>
        <v>4209</v>
      </c>
      <c r="Z443" s="63">
        <f>VLOOKUP($C443,ROP200F!$C$6:$O$994,9,FALSE)</f>
        <v>13377</v>
      </c>
      <c r="AA443" s="63">
        <f>VLOOKUP($C443,'ROP100'!$B$6:$P$565,11,FALSE)</f>
        <v>12000</v>
      </c>
      <c r="AB443" s="63">
        <f t="shared" si="98"/>
        <v>2832</v>
      </c>
      <c r="AC443" s="63">
        <f>VLOOKUP($C443,ROP200F!$C$6:$O$994,10,FALSE)</f>
        <v>0</v>
      </c>
      <c r="AD443" s="63">
        <f>VLOOKUP($C443,'ROP100'!$B$6:$P$565,12,FALSE)</f>
        <v>0</v>
      </c>
      <c r="AE443" s="63">
        <f t="shared" si="99"/>
        <v>2832</v>
      </c>
      <c r="AF443" s="63">
        <f>VLOOKUP($C443,ROP200F!$C$6:$O$994,11,FALSE)</f>
        <v>0</v>
      </c>
      <c r="AG443" s="63">
        <f>VLOOKUP($C443,'ROP100'!$B$6:$P$565,13,FALSE)</f>
        <v>0</v>
      </c>
      <c r="AH443" s="63">
        <f t="shared" si="100"/>
        <v>2832</v>
      </c>
      <c r="AI443" s="63">
        <f>VLOOKUP($C443,ROP200F!$C$6:$O$994,12,FALSE)</f>
        <v>11088</v>
      </c>
      <c r="AJ443" s="63">
        <f>VLOOKUP($C443,'ROP100'!$B$6:$P$565,14,FALSE)</f>
        <v>10000</v>
      </c>
      <c r="AK443" s="63">
        <f t="shared" si="101"/>
        <v>1744</v>
      </c>
      <c r="AL443" s="63">
        <f>VLOOKUP($C443,ROP200F!$C$6:$O$994,13,FALSE)</f>
        <v>0</v>
      </c>
      <c r="AM443" s="63">
        <f>VLOOKUP($C443,'ROP100'!$B$6:$P$565,15,FALSE)</f>
        <v>0</v>
      </c>
      <c r="AN443" s="63">
        <f t="shared" si="102"/>
        <v>1744</v>
      </c>
      <c r="AO443" s="58">
        <f t="shared" si="103"/>
        <v>38046</v>
      </c>
      <c r="AP443" s="58">
        <f t="shared" si="104"/>
        <v>34000</v>
      </c>
    </row>
    <row r="444" spans="1:42" hidden="1" x14ac:dyDescent="0.35">
      <c r="A444" s="64">
        <f t="shared" si="105"/>
        <v>436</v>
      </c>
      <c r="B444" s="65" t="s">
        <v>581</v>
      </c>
      <c r="C444" s="65" t="s">
        <v>582</v>
      </c>
      <c r="D444" s="66">
        <f>VLOOKUP($C444,'End Stock 2024'!$B$7:$C$1030,2,FALSE)</f>
        <v>3467</v>
      </c>
      <c r="E444" s="63">
        <f>VLOOKUP($C444,ROP200F!$C$6:$O$994,2,FALSE)</f>
        <v>1261</v>
      </c>
      <c r="F444" s="63">
        <f>VLOOKUP($C444,'ROP100'!$B$6:$P$565,4,FALSE)</f>
        <v>0</v>
      </c>
      <c r="G444" s="63">
        <f t="shared" si="91"/>
        <v>2206</v>
      </c>
      <c r="H444" s="63">
        <f>VLOOKUP($C444,ROP200F!$C$6:$O$994,3,FALSE)</f>
        <v>1021</v>
      </c>
      <c r="I444" s="63">
        <f>VLOOKUP($C444,'ROP100'!$B$6:$P$565,5,FALSE)</f>
        <v>2000</v>
      </c>
      <c r="J444" s="63">
        <f t="shared" si="92"/>
        <v>3185</v>
      </c>
      <c r="K444" s="63">
        <f>VLOOKUP($C444,ROP200F!$C$6:$O$994,4,FALSE)</f>
        <v>957</v>
      </c>
      <c r="L444" s="63">
        <f>VLOOKUP($C444,'ROP100'!$B$6:$P$565,6,FALSE)</f>
        <v>0</v>
      </c>
      <c r="M444" s="63">
        <f t="shared" si="93"/>
        <v>2228</v>
      </c>
      <c r="N444" s="63">
        <f>VLOOKUP($C444,ROP200F!$C$6:$O$994,5,FALSE)</f>
        <v>965</v>
      </c>
      <c r="O444" s="63">
        <f>VLOOKUP($C444,'ROP100'!$B$6:$P$565,7,FALSE)</f>
        <v>1000</v>
      </c>
      <c r="P444" s="63">
        <f t="shared" si="94"/>
        <v>2263</v>
      </c>
      <c r="Q444" s="63">
        <f>VLOOKUP($C444,ROP200F!$C$6:$O$994,6,FALSE)</f>
        <v>417</v>
      </c>
      <c r="R444" s="63">
        <f>VLOOKUP($C444,'ROP100'!$B$6:$P$565,8,FALSE)</f>
        <v>2000</v>
      </c>
      <c r="S444" s="63">
        <f t="shared" si="95"/>
        <v>3846</v>
      </c>
      <c r="T444" s="63">
        <f>VLOOKUP($C444,ROP200F!$C$6:$O$994,7,FALSE)</f>
        <v>998</v>
      </c>
      <c r="U444" s="63">
        <f>VLOOKUP($C444,'ROP100'!$B$6:$P$565,9,FALSE)</f>
        <v>0</v>
      </c>
      <c r="V444" s="63">
        <f t="shared" si="96"/>
        <v>2848</v>
      </c>
      <c r="W444" s="63">
        <f>VLOOKUP($C444,ROP200F!$C$6:$O$994,8,FALSE)</f>
        <v>1020</v>
      </c>
      <c r="X444" s="63">
        <f>VLOOKUP($C444,'ROP100'!$B$6:$P$565,10,FALSE)</f>
        <v>2000</v>
      </c>
      <c r="Y444" s="63">
        <f t="shared" si="97"/>
        <v>3828</v>
      </c>
      <c r="Z444" s="63">
        <f>VLOOKUP($C444,ROP200F!$C$6:$O$994,9,FALSE)</f>
        <v>883</v>
      </c>
      <c r="AA444" s="63">
        <f>VLOOKUP($C444,'ROP100'!$B$6:$P$565,11,FALSE)</f>
        <v>0</v>
      </c>
      <c r="AB444" s="63">
        <f t="shared" si="98"/>
        <v>2945</v>
      </c>
      <c r="AC444" s="63">
        <f>VLOOKUP($C444,ROP200F!$C$6:$O$994,10,FALSE)</f>
        <v>868</v>
      </c>
      <c r="AD444" s="63">
        <f>VLOOKUP($C444,'ROP100'!$B$6:$P$565,12,FALSE)</f>
        <v>2000</v>
      </c>
      <c r="AE444" s="63">
        <f t="shared" si="99"/>
        <v>4077</v>
      </c>
      <c r="AF444" s="63">
        <f>VLOOKUP($C444,ROP200F!$C$6:$O$994,11,FALSE)</f>
        <v>1034</v>
      </c>
      <c r="AG444" s="63">
        <f>VLOOKUP($C444,'ROP100'!$B$6:$P$565,13,FALSE)</f>
        <v>0</v>
      </c>
      <c r="AH444" s="63">
        <f t="shared" si="100"/>
        <v>3043</v>
      </c>
      <c r="AI444" s="63">
        <f>VLOOKUP($C444,ROP200F!$C$6:$O$994,12,FALSE)</f>
        <v>541</v>
      </c>
      <c r="AJ444" s="63">
        <f>VLOOKUP($C444,'ROP100'!$B$6:$P$565,14,FALSE)</f>
        <v>2000</v>
      </c>
      <c r="AK444" s="63">
        <f t="shared" si="101"/>
        <v>4502</v>
      </c>
      <c r="AL444" s="63">
        <f>VLOOKUP($C444,ROP200F!$C$6:$O$994,13,FALSE)</f>
        <v>817</v>
      </c>
      <c r="AM444" s="63">
        <f>VLOOKUP($C444,'ROP100'!$B$6:$P$565,15,FALSE)</f>
        <v>0</v>
      </c>
      <c r="AN444" s="63">
        <f t="shared" si="102"/>
        <v>3685</v>
      </c>
      <c r="AO444" s="58">
        <f t="shared" si="103"/>
        <v>10782</v>
      </c>
      <c r="AP444" s="58">
        <f t="shared" si="104"/>
        <v>11000</v>
      </c>
    </row>
    <row r="445" spans="1:42" hidden="1" x14ac:dyDescent="0.35">
      <c r="A445" s="64">
        <f t="shared" si="105"/>
        <v>437</v>
      </c>
      <c r="B445" s="65" t="s">
        <v>583</v>
      </c>
      <c r="C445" s="65" t="s">
        <v>584</v>
      </c>
      <c r="D445" s="66">
        <f>VLOOKUP($C445,'End Stock 2024'!$B$7:$C$1030,2,FALSE)</f>
        <v>0</v>
      </c>
      <c r="E445" s="63">
        <f>VLOOKUP($C445,ROP200F!$C$6:$O$994,2,FALSE)</f>
        <v>0</v>
      </c>
      <c r="F445" s="63">
        <f>VLOOKUP($C445,'ROP100'!$B$6:$P$565,4,FALSE)</f>
        <v>300</v>
      </c>
      <c r="G445" s="63">
        <f t="shared" si="91"/>
        <v>300</v>
      </c>
      <c r="H445" s="63">
        <f>VLOOKUP($C445,ROP200F!$C$6:$O$994,3,FALSE)</f>
        <v>72</v>
      </c>
      <c r="I445" s="63">
        <f>VLOOKUP($C445,'ROP100'!$B$6:$P$565,5,FALSE)</f>
        <v>0</v>
      </c>
      <c r="J445" s="63">
        <f t="shared" si="92"/>
        <v>228</v>
      </c>
      <c r="K445" s="63">
        <f>VLOOKUP($C445,ROP200F!$C$6:$O$994,4,FALSE)</f>
        <v>0</v>
      </c>
      <c r="L445" s="63">
        <f>VLOOKUP($C445,'ROP100'!$B$6:$P$565,6,FALSE)</f>
        <v>0</v>
      </c>
      <c r="M445" s="63">
        <f t="shared" si="93"/>
        <v>228</v>
      </c>
      <c r="N445" s="63">
        <f>VLOOKUP($C445,ROP200F!$C$6:$O$994,5,FALSE)</f>
        <v>0</v>
      </c>
      <c r="O445" s="63">
        <f>VLOOKUP($C445,'ROP100'!$B$6:$P$565,7,FALSE)</f>
        <v>0</v>
      </c>
      <c r="P445" s="63">
        <f t="shared" si="94"/>
        <v>228</v>
      </c>
      <c r="Q445" s="63">
        <f>VLOOKUP($C445,ROP200F!$C$6:$O$994,6,FALSE)</f>
        <v>0</v>
      </c>
      <c r="R445" s="63">
        <f>VLOOKUP($C445,'ROP100'!$B$6:$P$565,8,FALSE)</f>
        <v>0</v>
      </c>
      <c r="S445" s="63">
        <f t="shared" si="95"/>
        <v>228</v>
      </c>
      <c r="T445" s="63">
        <f>VLOOKUP($C445,ROP200F!$C$6:$O$994,7,FALSE)</f>
        <v>72</v>
      </c>
      <c r="U445" s="63">
        <f>VLOOKUP($C445,'ROP100'!$B$6:$P$565,9,FALSE)</f>
        <v>0</v>
      </c>
      <c r="V445" s="63">
        <f t="shared" si="96"/>
        <v>156</v>
      </c>
      <c r="W445" s="63">
        <f>VLOOKUP($C445,ROP200F!$C$6:$O$994,8,FALSE)</f>
        <v>0</v>
      </c>
      <c r="X445" s="63">
        <f>VLOOKUP($C445,'ROP100'!$B$6:$P$565,10,FALSE)</f>
        <v>0</v>
      </c>
      <c r="Y445" s="63">
        <f t="shared" si="97"/>
        <v>156</v>
      </c>
      <c r="Z445" s="63">
        <f>VLOOKUP($C445,ROP200F!$C$6:$O$994,9,FALSE)</f>
        <v>0</v>
      </c>
      <c r="AA445" s="63">
        <f>VLOOKUP($C445,'ROP100'!$B$6:$P$565,11,FALSE)</f>
        <v>0</v>
      </c>
      <c r="AB445" s="63">
        <f t="shared" si="98"/>
        <v>156</v>
      </c>
      <c r="AC445" s="63">
        <f>VLOOKUP($C445,ROP200F!$C$6:$O$994,10,FALSE)</f>
        <v>72</v>
      </c>
      <c r="AD445" s="63">
        <f>VLOOKUP($C445,'ROP100'!$B$6:$P$565,12,FALSE)</f>
        <v>0</v>
      </c>
      <c r="AE445" s="63">
        <f t="shared" si="99"/>
        <v>84</v>
      </c>
      <c r="AF445" s="63">
        <f>VLOOKUP($C445,ROP200F!$C$6:$O$994,11,FALSE)</f>
        <v>6</v>
      </c>
      <c r="AG445" s="63">
        <f>VLOOKUP($C445,'ROP100'!$B$6:$P$565,13,FALSE)</f>
        <v>0</v>
      </c>
      <c r="AH445" s="63">
        <f t="shared" si="100"/>
        <v>78</v>
      </c>
      <c r="AI445" s="63">
        <f>VLOOKUP($C445,ROP200F!$C$6:$O$994,12,FALSE)</f>
        <v>0</v>
      </c>
      <c r="AJ445" s="63">
        <f>VLOOKUP($C445,'ROP100'!$B$6:$P$565,14,FALSE)</f>
        <v>0</v>
      </c>
      <c r="AK445" s="63">
        <f t="shared" si="101"/>
        <v>78</v>
      </c>
      <c r="AL445" s="63">
        <f>VLOOKUP($C445,ROP200F!$C$6:$O$994,13,FALSE)</f>
        <v>0</v>
      </c>
      <c r="AM445" s="63">
        <f>VLOOKUP($C445,'ROP100'!$B$6:$P$565,15,FALSE)</f>
        <v>0</v>
      </c>
      <c r="AN445" s="63">
        <f t="shared" si="102"/>
        <v>78</v>
      </c>
      <c r="AO445" s="58">
        <f t="shared" si="103"/>
        <v>222</v>
      </c>
      <c r="AP445" s="58">
        <f t="shared" si="104"/>
        <v>300</v>
      </c>
    </row>
    <row r="446" spans="1:42" hidden="1" x14ac:dyDescent="0.35">
      <c r="A446" s="64">
        <f t="shared" si="105"/>
        <v>438</v>
      </c>
      <c r="B446" s="65" t="s">
        <v>585</v>
      </c>
      <c r="C446" s="65" t="s">
        <v>586</v>
      </c>
      <c r="D446" s="66">
        <f>VLOOKUP($C446,'End Stock 2024'!$B$7:$C$1030,2,FALSE)</f>
        <v>168</v>
      </c>
      <c r="E446" s="63">
        <f>VLOOKUP($C446,ROP200F!$C$6:$O$994,2,FALSE)</f>
        <v>0</v>
      </c>
      <c r="F446" s="63">
        <f>VLOOKUP($C446,'ROP100'!$B$6:$P$565,4,FALSE)</f>
        <v>0</v>
      </c>
      <c r="G446" s="63">
        <f t="shared" si="91"/>
        <v>168</v>
      </c>
      <c r="H446" s="63">
        <f>VLOOKUP($C446,ROP200F!$C$6:$O$994,3,FALSE)</f>
        <v>244</v>
      </c>
      <c r="I446" s="63">
        <f>VLOOKUP($C446,'ROP100'!$B$6:$P$565,5,FALSE)</f>
        <v>200</v>
      </c>
      <c r="J446" s="63">
        <f t="shared" si="92"/>
        <v>124</v>
      </c>
      <c r="K446" s="63">
        <f>VLOOKUP($C446,ROP200F!$C$6:$O$994,4,FALSE)</f>
        <v>0</v>
      </c>
      <c r="L446" s="63">
        <f>VLOOKUP($C446,'ROP100'!$B$6:$P$565,6,FALSE)</f>
        <v>0</v>
      </c>
      <c r="M446" s="63">
        <f t="shared" si="93"/>
        <v>124</v>
      </c>
      <c r="N446" s="63">
        <f>VLOOKUP($C446,ROP200F!$C$6:$O$994,5,FALSE)</f>
        <v>0</v>
      </c>
      <c r="O446" s="63">
        <f>VLOOKUP($C446,'ROP100'!$B$6:$P$565,7,FALSE)</f>
        <v>0</v>
      </c>
      <c r="P446" s="63">
        <f t="shared" si="94"/>
        <v>124</v>
      </c>
      <c r="Q446" s="63">
        <f>VLOOKUP($C446,ROP200F!$C$6:$O$994,6,FALSE)</f>
        <v>0</v>
      </c>
      <c r="R446" s="63">
        <f>VLOOKUP($C446,'ROP100'!$B$6:$P$565,8,FALSE)</f>
        <v>0</v>
      </c>
      <c r="S446" s="63">
        <f t="shared" si="95"/>
        <v>124</v>
      </c>
      <c r="T446" s="63">
        <f>VLOOKUP($C446,ROP200F!$C$6:$O$994,7,FALSE)</f>
        <v>213</v>
      </c>
      <c r="U446" s="63">
        <f>VLOOKUP($C446,'ROP100'!$B$6:$P$565,9,FALSE)</f>
        <v>100</v>
      </c>
      <c r="V446" s="63">
        <f t="shared" si="96"/>
        <v>11</v>
      </c>
      <c r="W446" s="63">
        <f>VLOOKUP($C446,ROP200F!$C$6:$O$994,8,FALSE)</f>
        <v>0</v>
      </c>
      <c r="X446" s="63">
        <f>VLOOKUP($C446,'ROP100'!$B$6:$P$565,10,FALSE)</f>
        <v>0</v>
      </c>
      <c r="Y446" s="63">
        <f t="shared" si="97"/>
        <v>11</v>
      </c>
      <c r="Z446" s="63">
        <f>VLOOKUP($C446,ROP200F!$C$6:$O$994,9,FALSE)</f>
        <v>0</v>
      </c>
      <c r="AA446" s="63">
        <f>VLOOKUP($C446,'ROP100'!$B$6:$P$565,11,FALSE)</f>
        <v>0</v>
      </c>
      <c r="AB446" s="63">
        <f t="shared" si="98"/>
        <v>11</v>
      </c>
      <c r="AC446" s="63">
        <f>VLOOKUP($C446,ROP200F!$C$6:$O$994,10,FALSE)</f>
        <v>0</v>
      </c>
      <c r="AD446" s="63">
        <f>VLOOKUP($C446,'ROP100'!$B$6:$P$565,12,FALSE)</f>
        <v>0</v>
      </c>
      <c r="AE446" s="63">
        <f t="shared" si="99"/>
        <v>11</v>
      </c>
      <c r="AF446" s="63">
        <f>VLOOKUP($C446,ROP200F!$C$6:$O$994,11,FALSE)</f>
        <v>105</v>
      </c>
      <c r="AG446" s="63">
        <f>VLOOKUP($C446,'ROP100'!$B$6:$P$565,13,FALSE)</f>
        <v>100</v>
      </c>
      <c r="AH446" s="63">
        <f t="shared" si="100"/>
        <v>6</v>
      </c>
      <c r="AI446" s="63">
        <f>VLOOKUP($C446,ROP200F!$C$6:$O$994,12,FALSE)</f>
        <v>0</v>
      </c>
      <c r="AJ446" s="63">
        <f>VLOOKUP($C446,'ROP100'!$B$6:$P$565,14,FALSE)</f>
        <v>0</v>
      </c>
      <c r="AK446" s="63">
        <f t="shared" si="101"/>
        <v>6</v>
      </c>
      <c r="AL446" s="63">
        <f>VLOOKUP($C446,ROP200F!$C$6:$O$994,13,FALSE)</f>
        <v>0</v>
      </c>
      <c r="AM446" s="63">
        <f>VLOOKUP($C446,'ROP100'!$B$6:$P$565,15,FALSE)</f>
        <v>0</v>
      </c>
      <c r="AN446" s="63">
        <f t="shared" si="102"/>
        <v>6</v>
      </c>
      <c r="AO446" s="58">
        <f t="shared" si="103"/>
        <v>562</v>
      </c>
      <c r="AP446" s="58">
        <f t="shared" si="104"/>
        <v>400</v>
      </c>
    </row>
    <row r="447" spans="1:42" hidden="1" x14ac:dyDescent="0.35">
      <c r="A447" s="64">
        <f t="shared" si="105"/>
        <v>439</v>
      </c>
      <c r="B447" s="65" t="s">
        <v>587</v>
      </c>
      <c r="C447" s="65" t="s">
        <v>588</v>
      </c>
      <c r="D447" s="66">
        <f>VLOOKUP($C447,'End Stock 2024'!$B$7:$C$1030,2,FALSE)</f>
        <v>523</v>
      </c>
      <c r="E447" s="63">
        <f>VLOOKUP($C447,ROP200F!$C$6:$O$994,2,FALSE)</f>
        <v>156</v>
      </c>
      <c r="F447" s="63">
        <f>VLOOKUP($C447,'ROP100'!$B$6:$P$565,4,FALSE)</f>
        <v>300</v>
      </c>
      <c r="G447" s="63">
        <f t="shared" si="91"/>
        <v>667</v>
      </c>
      <c r="H447" s="63">
        <f>VLOOKUP($C447,ROP200F!$C$6:$O$994,3,FALSE)</f>
        <v>215</v>
      </c>
      <c r="I447" s="63">
        <f>VLOOKUP($C447,'ROP100'!$B$6:$P$565,5,FALSE)</f>
        <v>300</v>
      </c>
      <c r="J447" s="63">
        <f t="shared" si="92"/>
        <v>752</v>
      </c>
      <c r="K447" s="63">
        <f>VLOOKUP($C447,ROP200F!$C$6:$O$994,4,FALSE)</f>
        <v>175</v>
      </c>
      <c r="L447" s="63">
        <f>VLOOKUP($C447,'ROP100'!$B$6:$P$565,6,FALSE)</f>
        <v>200</v>
      </c>
      <c r="M447" s="63">
        <f t="shared" si="93"/>
        <v>777</v>
      </c>
      <c r="N447" s="63">
        <f>VLOOKUP($C447,ROP200F!$C$6:$O$994,5,FALSE)</f>
        <v>319</v>
      </c>
      <c r="O447" s="63">
        <f>VLOOKUP($C447,'ROP100'!$B$6:$P$565,7,FALSE)</f>
        <v>300</v>
      </c>
      <c r="P447" s="63">
        <f t="shared" si="94"/>
        <v>758</v>
      </c>
      <c r="Q447" s="63">
        <f>VLOOKUP($C447,ROP200F!$C$6:$O$994,6,FALSE)</f>
        <v>285</v>
      </c>
      <c r="R447" s="63">
        <f>VLOOKUP($C447,'ROP100'!$B$6:$P$565,8,FALSE)</f>
        <v>300</v>
      </c>
      <c r="S447" s="63">
        <f t="shared" si="95"/>
        <v>773</v>
      </c>
      <c r="T447" s="63">
        <f>VLOOKUP($C447,ROP200F!$C$6:$O$994,7,FALSE)</f>
        <v>220</v>
      </c>
      <c r="U447" s="63">
        <f>VLOOKUP($C447,'ROP100'!$B$6:$P$565,9,FALSE)</f>
        <v>300</v>
      </c>
      <c r="V447" s="63">
        <f t="shared" si="96"/>
        <v>853</v>
      </c>
      <c r="W447" s="63">
        <f>VLOOKUP($C447,ROP200F!$C$6:$O$994,8,FALSE)</f>
        <v>379</v>
      </c>
      <c r="X447" s="63">
        <f>VLOOKUP($C447,'ROP100'!$B$6:$P$565,10,FALSE)</f>
        <v>300</v>
      </c>
      <c r="Y447" s="63">
        <f t="shared" si="97"/>
        <v>774</v>
      </c>
      <c r="Z447" s="63">
        <f>VLOOKUP($C447,ROP200F!$C$6:$O$994,9,FALSE)</f>
        <v>244</v>
      </c>
      <c r="AA447" s="63">
        <f>VLOOKUP($C447,'ROP100'!$B$6:$P$565,11,FALSE)</f>
        <v>200</v>
      </c>
      <c r="AB447" s="63">
        <f t="shared" si="98"/>
        <v>730</v>
      </c>
      <c r="AC447" s="63">
        <f>VLOOKUP($C447,ROP200F!$C$6:$O$994,10,FALSE)</f>
        <v>335</v>
      </c>
      <c r="AD447" s="63">
        <f>VLOOKUP($C447,'ROP100'!$B$6:$P$565,12,FALSE)</f>
        <v>400</v>
      </c>
      <c r="AE447" s="63">
        <f t="shared" si="99"/>
        <v>795</v>
      </c>
      <c r="AF447" s="63">
        <f>VLOOKUP($C447,ROP200F!$C$6:$O$994,11,FALSE)</f>
        <v>239</v>
      </c>
      <c r="AG447" s="63">
        <f>VLOOKUP($C447,'ROP100'!$B$6:$P$565,13,FALSE)</f>
        <v>400</v>
      </c>
      <c r="AH447" s="63">
        <f t="shared" si="100"/>
        <v>956</v>
      </c>
      <c r="AI447" s="63">
        <f>VLOOKUP($C447,ROP200F!$C$6:$O$994,12,FALSE)</f>
        <v>247</v>
      </c>
      <c r="AJ447" s="63">
        <f>VLOOKUP($C447,'ROP100'!$B$6:$P$565,14,FALSE)</f>
        <v>200</v>
      </c>
      <c r="AK447" s="63">
        <f t="shared" si="101"/>
        <v>909</v>
      </c>
      <c r="AL447" s="63">
        <f>VLOOKUP($C447,ROP200F!$C$6:$O$994,13,FALSE)</f>
        <v>435</v>
      </c>
      <c r="AM447" s="63">
        <f>VLOOKUP($C447,'ROP100'!$B$6:$P$565,15,FALSE)</f>
        <v>300</v>
      </c>
      <c r="AN447" s="63">
        <f t="shared" si="102"/>
        <v>774</v>
      </c>
      <c r="AO447" s="58">
        <f t="shared" si="103"/>
        <v>3249</v>
      </c>
      <c r="AP447" s="58">
        <f t="shared" si="104"/>
        <v>3500</v>
      </c>
    </row>
    <row r="448" spans="1:42" hidden="1" x14ac:dyDescent="0.35">
      <c r="A448" s="64">
        <f t="shared" si="105"/>
        <v>440</v>
      </c>
      <c r="B448" s="65" t="s">
        <v>589</v>
      </c>
      <c r="C448" s="65" t="s">
        <v>590</v>
      </c>
      <c r="D448" s="66">
        <f>VLOOKUP($C448,'End Stock 2024'!$B$7:$C$1030,2,FALSE)</f>
        <v>432</v>
      </c>
      <c r="E448" s="63">
        <f>VLOOKUP($C448,ROP200F!$C$6:$O$994,2,FALSE)</f>
        <v>0</v>
      </c>
      <c r="F448" s="63">
        <f>VLOOKUP($C448,'ROP100'!$B$6:$P$565,4,FALSE)</f>
        <v>0</v>
      </c>
      <c r="G448" s="63">
        <f t="shared" si="91"/>
        <v>432</v>
      </c>
      <c r="H448" s="63">
        <f>VLOOKUP($C448,ROP200F!$C$6:$O$994,3,FALSE)</f>
        <v>162</v>
      </c>
      <c r="I448" s="63">
        <f>VLOOKUP($C448,'ROP100'!$B$6:$P$565,5,FALSE)</f>
        <v>0</v>
      </c>
      <c r="J448" s="63">
        <f t="shared" si="92"/>
        <v>270</v>
      </c>
      <c r="K448" s="63">
        <f>VLOOKUP($C448,ROP200F!$C$6:$O$994,4,FALSE)</f>
        <v>0</v>
      </c>
      <c r="L448" s="63">
        <f>VLOOKUP($C448,'ROP100'!$B$6:$P$565,6,FALSE)</f>
        <v>100</v>
      </c>
      <c r="M448" s="63">
        <f t="shared" si="93"/>
        <v>370</v>
      </c>
      <c r="N448" s="63">
        <f>VLOOKUP($C448,ROP200F!$C$6:$O$994,5,FALSE)</f>
        <v>74</v>
      </c>
      <c r="O448" s="63">
        <f>VLOOKUP($C448,'ROP100'!$B$6:$P$565,7,FALSE)</f>
        <v>100</v>
      </c>
      <c r="P448" s="63">
        <f t="shared" si="94"/>
        <v>396</v>
      </c>
      <c r="Q448" s="63">
        <f>VLOOKUP($C448,ROP200F!$C$6:$O$994,6,FALSE)</f>
        <v>74</v>
      </c>
      <c r="R448" s="63">
        <f>VLOOKUP($C448,'ROP100'!$B$6:$P$565,8,FALSE)</f>
        <v>100</v>
      </c>
      <c r="S448" s="63">
        <f t="shared" si="95"/>
        <v>422</v>
      </c>
      <c r="T448" s="63">
        <f>VLOOKUP($C448,ROP200F!$C$6:$O$994,7,FALSE)</f>
        <v>176</v>
      </c>
      <c r="U448" s="63">
        <f>VLOOKUP($C448,'ROP100'!$B$6:$P$565,9,FALSE)</f>
        <v>0</v>
      </c>
      <c r="V448" s="63">
        <f t="shared" si="96"/>
        <v>246</v>
      </c>
      <c r="W448" s="63">
        <f>VLOOKUP($C448,ROP200F!$C$6:$O$994,8,FALSE)</f>
        <v>111</v>
      </c>
      <c r="X448" s="63">
        <f>VLOOKUP($C448,'ROP100'!$B$6:$P$565,10,FALSE)</f>
        <v>100</v>
      </c>
      <c r="Y448" s="63">
        <f t="shared" si="97"/>
        <v>235</v>
      </c>
      <c r="Z448" s="63">
        <f>VLOOKUP($C448,ROP200F!$C$6:$O$994,9,FALSE)</f>
        <v>0</v>
      </c>
      <c r="AA448" s="63">
        <f>VLOOKUP($C448,'ROP100'!$B$6:$P$565,11,FALSE)</f>
        <v>0</v>
      </c>
      <c r="AB448" s="63">
        <f t="shared" si="98"/>
        <v>235</v>
      </c>
      <c r="AC448" s="63">
        <f>VLOOKUP($C448,ROP200F!$C$6:$O$994,10,FALSE)</f>
        <v>88</v>
      </c>
      <c r="AD448" s="63">
        <f>VLOOKUP($C448,'ROP100'!$B$6:$P$565,12,FALSE)</f>
        <v>100</v>
      </c>
      <c r="AE448" s="63">
        <f t="shared" si="99"/>
        <v>247</v>
      </c>
      <c r="AF448" s="63">
        <f>VLOOKUP($C448,ROP200F!$C$6:$O$994,11,FALSE)</f>
        <v>83</v>
      </c>
      <c r="AG448" s="63">
        <f>VLOOKUP($C448,'ROP100'!$B$6:$P$565,13,FALSE)</f>
        <v>100</v>
      </c>
      <c r="AH448" s="63">
        <f t="shared" si="100"/>
        <v>264</v>
      </c>
      <c r="AI448" s="63">
        <f>VLOOKUP($C448,ROP200F!$C$6:$O$994,12,FALSE)</f>
        <v>0</v>
      </c>
      <c r="AJ448" s="63">
        <f>VLOOKUP($C448,'ROP100'!$B$6:$P$565,14,FALSE)</f>
        <v>0</v>
      </c>
      <c r="AK448" s="63">
        <f t="shared" si="101"/>
        <v>264</v>
      </c>
      <c r="AL448" s="63">
        <f>VLOOKUP($C448,ROP200F!$C$6:$O$994,13,FALSE)</f>
        <v>74</v>
      </c>
      <c r="AM448" s="63">
        <f>VLOOKUP($C448,'ROP100'!$B$6:$P$565,15,FALSE)</f>
        <v>100</v>
      </c>
      <c r="AN448" s="63">
        <f t="shared" si="102"/>
        <v>290</v>
      </c>
      <c r="AO448" s="58">
        <f t="shared" si="103"/>
        <v>842</v>
      </c>
      <c r="AP448" s="58">
        <f t="shared" si="104"/>
        <v>700</v>
      </c>
    </row>
    <row r="449" spans="1:42" hidden="1" x14ac:dyDescent="0.35">
      <c r="A449" s="64">
        <f t="shared" si="105"/>
        <v>441</v>
      </c>
      <c r="B449" s="65" t="s">
        <v>591</v>
      </c>
      <c r="C449" s="65" t="s">
        <v>592</v>
      </c>
      <c r="D449" s="66">
        <f>VLOOKUP($C449,'End Stock 2024'!$B$7:$C$1030,2,FALSE)</f>
        <v>981</v>
      </c>
      <c r="E449" s="63">
        <f>VLOOKUP($C449,ROP200F!$C$6:$O$994,2,FALSE)</f>
        <v>224</v>
      </c>
      <c r="F449" s="63">
        <f>VLOOKUP($C449,'ROP100'!$B$6:$P$565,4,FALSE)</f>
        <v>100</v>
      </c>
      <c r="G449" s="63">
        <f t="shared" si="91"/>
        <v>857</v>
      </c>
      <c r="H449" s="63">
        <f>VLOOKUP($C449,ROP200F!$C$6:$O$994,3,FALSE)</f>
        <v>554</v>
      </c>
      <c r="I449" s="63">
        <f>VLOOKUP($C449,'ROP100'!$B$6:$P$565,5,FALSE)</f>
        <v>300</v>
      </c>
      <c r="J449" s="63">
        <f t="shared" si="92"/>
        <v>603</v>
      </c>
      <c r="K449" s="63">
        <f>VLOOKUP($C449,ROP200F!$C$6:$O$994,4,FALSE)</f>
        <v>249</v>
      </c>
      <c r="L449" s="63">
        <f>VLOOKUP($C449,'ROP100'!$B$6:$P$565,6,FALSE)</f>
        <v>500</v>
      </c>
      <c r="M449" s="63">
        <f t="shared" si="93"/>
        <v>854</v>
      </c>
      <c r="N449" s="63">
        <f>VLOOKUP($C449,ROP200F!$C$6:$O$994,5,FALSE)</f>
        <v>320</v>
      </c>
      <c r="O449" s="63">
        <f>VLOOKUP($C449,'ROP100'!$B$6:$P$565,7,FALSE)</f>
        <v>400</v>
      </c>
      <c r="P449" s="63">
        <f t="shared" si="94"/>
        <v>934</v>
      </c>
      <c r="Q449" s="63">
        <f>VLOOKUP($C449,ROP200F!$C$6:$O$994,6,FALSE)</f>
        <v>294</v>
      </c>
      <c r="R449" s="63">
        <f>VLOOKUP($C449,'ROP100'!$B$6:$P$565,8,FALSE)</f>
        <v>300</v>
      </c>
      <c r="S449" s="63">
        <f t="shared" si="95"/>
        <v>940</v>
      </c>
      <c r="T449" s="63">
        <f>VLOOKUP($C449,ROP200F!$C$6:$O$994,7,FALSE)</f>
        <v>518</v>
      </c>
      <c r="U449" s="63">
        <f>VLOOKUP($C449,'ROP100'!$B$6:$P$565,9,FALSE)</f>
        <v>400</v>
      </c>
      <c r="V449" s="63">
        <f t="shared" si="96"/>
        <v>822</v>
      </c>
      <c r="W449" s="63">
        <f>VLOOKUP($C449,ROP200F!$C$6:$O$994,8,FALSE)</f>
        <v>368</v>
      </c>
      <c r="X449" s="63">
        <f>VLOOKUP($C449,'ROP100'!$B$6:$P$565,10,FALSE)</f>
        <v>400</v>
      </c>
      <c r="Y449" s="63">
        <f t="shared" si="97"/>
        <v>854</v>
      </c>
      <c r="Z449" s="63">
        <f>VLOOKUP($C449,ROP200F!$C$6:$O$994,9,FALSE)</f>
        <v>320</v>
      </c>
      <c r="AA449" s="63">
        <f>VLOOKUP($C449,'ROP100'!$B$6:$P$565,11,FALSE)</f>
        <v>400</v>
      </c>
      <c r="AB449" s="63">
        <f t="shared" si="98"/>
        <v>934</v>
      </c>
      <c r="AC449" s="63">
        <f>VLOOKUP($C449,ROP200F!$C$6:$O$994,10,FALSE)</f>
        <v>365</v>
      </c>
      <c r="AD449" s="63">
        <f>VLOOKUP($C449,'ROP100'!$B$6:$P$565,12,FALSE)</f>
        <v>400</v>
      </c>
      <c r="AE449" s="63">
        <f t="shared" si="99"/>
        <v>969</v>
      </c>
      <c r="AF449" s="63">
        <f>VLOOKUP($C449,ROP200F!$C$6:$O$994,11,FALSE)</f>
        <v>451</v>
      </c>
      <c r="AG449" s="63">
        <f>VLOOKUP($C449,'ROP100'!$B$6:$P$565,13,FALSE)</f>
        <v>400</v>
      </c>
      <c r="AH449" s="63">
        <f t="shared" si="100"/>
        <v>918</v>
      </c>
      <c r="AI449" s="63">
        <f>VLOOKUP($C449,ROP200F!$C$6:$O$994,12,FALSE)</f>
        <v>344</v>
      </c>
      <c r="AJ449" s="63">
        <f>VLOOKUP($C449,'ROP100'!$B$6:$P$565,14,FALSE)</f>
        <v>400</v>
      </c>
      <c r="AK449" s="63">
        <f t="shared" si="101"/>
        <v>974</v>
      </c>
      <c r="AL449" s="63">
        <f>VLOOKUP($C449,ROP200F!$C$6:$O$994,13,FALSE)</f>
        <v>471</v>
      </c>
      <c r="AM449" s="63">
        <f>VLOOKUP($C449,'ROP100'!$B$6:$P$565,15,FALSE)</f>
        <v>400</v>
      </c>
      <c r="AN449" s="63">
        <f t="shared" si="102"/>
        <v>903</v>
      </c>
      <c r="AO449" s="58">
        <f t="shared" si="103"/>
        <v>4478</v>
      </c>
      <c r="AP449" s="58">
        <f t="shared" si="104"/>
        <v>4400</v>
      </c>
    </row>
    <row r="450" spans="1:42" hidden="1" x14ac:dyDescent="0.35">
      <c r="A450" s="64">
        <f t="shared" si="105"/>
        <v>442</v>
      </c>
      <c r="B450" s="65" t="s">
        <v>593</v>
      </c>
      <c r="C450" s="65" t="s">
        <v>594</v>
      </c>
      <c r="D450" s="66">
        <f>VLOOKUP($C450,'End Stock 2024'!$B$7:$C$1030,2,FALSE)</f>
        <v>245</v>
      </c>
      <c r="E450" s="63">
        <f>VLOOKUP($C450,ROP200F!$C$6:$O$994,2,FALSE)</f>
        <v>31</v>
      </c>
      <c r="F450" s="63">
        <f>VLOOKUP($C450,'ROP100'!$B$6:$P$565,4,FALSE)</f>
        <v>0</v>
      </c>
      <c r="G450" s="63">
        <f t="shared" si="91"/>
        <v>214</v>
      </c>
      <c r="H450" s="63">
        <f>VLOOKUP($C450,ROP200F!$C$6:$O$994,3,FALSE)</f>
        <v>53</v>
      </c>
      <c r="I450" s="63">
        <f>VLOOKUP($C450,'ROP100'!$B$6:$P$565,5,FALSE)</f>
        <v>200</v>
      </c>
      <c r="J450" s="63">
        <f t="shared" si="92"/>
        <v>361</v>
      </c>
      <c r="K450" s="63">
        <f>VLOOKUP($C450,ROP200F!$C$6:$O$994,4,FALSE)</f>
        <v>33</v>
      </c>
      <c r="L450" s="63">
        <f>VLOOKUP($C450,'ROP100'!$B$6:$P$565,6,FALSE)</f>
        <v>0</v>
      </c>
      <c r="M450" s="63">
        <f t="shared" si="93"/>
        <v>328</v>
      </c>
      <c r="N450" s="63">
        <f>VLOOKUP($C450,ROP200F!$C$6:$O$994,5,FALSE)</f>
        <v>30</v>
      </c>
      <c r="O450" s="63">
        <f>VLOOKUP($C450,'ROP100'!$B$6:$P$565,7,FALSE)</f>
        <v>0</v>
      </c>
      <c r="P450" s="63">
        <f t="shared" si="94"/>
        <v>298</v>
      </c>
      <c r="Q450" s="63">
        <f>VLOOKUP($C450,ROP200F!$C$6:$O$994,6,FALSE)</f>
        <v>37</v>
      </c>
      <c r="R450" s="63">
        <f>VLOOKUP($C450,'ROP100'!$B$6:$P$565,8,FALSE)</f>
        <v>0</v>
      </c>
      <c r="S450" s="63">
        <f t="shared" si="95"/>
        <v>261</v>
      </c>
      <c r="T450" s="63">
        <f>VLOOKUP($C450,ROP200F!$C$6:$O$994,7,FALSE)</f>
        <v>49</v>
      </c>
      <c r="U450" s="63">
        <f>VLOOKUP($C450,'ROP100'!$B$6:$P$565,9,FALSE)</f>
        <v>0</v>
      </c>
      <c r="V450" s="63">
        <f t="shared" si="96"/>
        <v>212</v>
      </c>
      <c r="W450" s="63">
        <f>VLOOKUP($C450,ROP200F!$C$6:$O$994,8,FALSE)</f>
        <v>44</v>
      </c>
      <c r="X450" s="63">
        <f>VLOOKUP($C450,'ROP100'!$B$6:$P$565,10,FALSE)</f>
        <v>0</v>
      </c>
      <c r="Y450" s="63">
        <f t="shared" si="97"/>
        <v>168</v>
      </c>
      <c r="Z450" s="63">
        <f>VLOOKUP($C450,ROP200F!$C$6:$O$994,9,FALSE)</f>
        <v>30</v>
      </c>
      <c r="AA450" s="63">
        <f>VLOOKUP($C450,'ROP100'!$B$6:$P$565,11,FALSE)</f>
        <v>0</v>
      </c>
      <c r="AB450" s="63">
        <f t="shared" si="98"/>
        <v>138</v>
      </c>
      <c r="AC450" s="63">
        <f>VLOOKUP($C450,ROP200F!$C$6:$O$994,10,FALSE)</f>
        <v>46</v>
      </c>
      <c r="AD450" s="63">
        <f>VLOOKUP($C450,'ROP100'!$B$6:$P$565,12,FALSE)</f>
        <v>0</v>
      </c>
      <c r="AE450" s="63">
        <f t="shared" si="99"/>
        <v>92</v>
      </c>
      <c r="AF450" s="63">
        <f>VLOOKUP($C450,ROP200F!$C$6:$O$994,11,FALSE)</f>
        <v>43</v>
      </c>
      <c r="AG450" s="63">
        <f>VLOOKUP($C450,'ROP100'!$B$6:$P$565,13,FALSE)</f>
        <v>200</v>
      </c>
      <c r="AH450" s="63">
        <f t="shared" si="100"/>
        <v>249</v>
      </c>
      <c r="AI450" s="63">
        <f>VLOOKUP($C450,ROP200F!$C$6:$O$994,12,FALSE)</f>
        <v>42</v>
      </c>
      <c r="AJ450" s="63">
        <f>VLOOKUP($C450,'ROP100'!$B$6:$P$565,14,FALSE)</f>
        <v>0</v>
      </c>
      <c r="AK450" s="63">
        <f t="shared" si="101"/>
        <v>207</v>
      </c>
      <c r="AL450" s="63">
        <f>VLOOKUP($C450,ROP200F!$C$6:$O$994,13,FALSE)</f>
        <v>45</v>
      </c>
      <c r="AM450" s="63">
        <f>VLOOKUP($C450,'ROP100'!$B$6:$P$565,15,FALSE)</f>
        <v>0</v>
      </c>
      <c r="AN450" s="63">
        <f t="shared" si="102"/>
        <v>162</v>
      </c>
      <c r="AO450" s="58">
        <f t="shared" si="103"/>
        <v>483</v>
      </c>
      <c r="AP450" s="58">
        <f t="shared" si="104"/>
        <v>400</v>
      </c>
    </row>
    <row r="451" spans="1:42" hidden="1" x14ac:dyDescent="0.35">
      <c r="A451" s="64">
        <f t="shared" si="105"/>
        <v>443</v>
      </c>
      <c r="B451" s="65" t="s">
        <v>595</v>
      </c>
      <c r="C451" s="65" t="s">
        <v>596</v>
      </c>
      <c r="D451" s="66">
        <f>VLOOKUP($C451,'End Stock 2024'!$B$7:$C$1030,2,FALSE)</f>
        <v>57</v>
      </c>
      <c r="E451" s="63">
        <f>VLOOKUP($C451,ROP200F!$C$6:$O$994,2,FALSE)</f>
        <v>23</v>
      </c>
      <c r="F451" s="63">
        <f>VLOOKUP($C451,'ROP100'!$B$6:$P$565,4,FALSE)</f>
        <v>0</v>
      </c>
      <c r="G451" s="63">
        <f t="shared" si="91"/>
        <v>34</v>
      </c>
      <c r="H451" s="63">
        <f>VLOOKUP($C451,ROP200F!$C$6:$O$994,3,FALSE)</f>
        <v>0</v>
      </c>
      <c r="I451" s="63">
        <f>VLOOKUP($C451,'ROP100'!$B$6:$P$565,5,FALSE)</f>
        <v>40</v>
      </c>
      <c r="J451" s="63">
        <f t="shared" si="92"/>
        <v>74</v>
      </c>
      <c r="K451" s="63">
        <f>VLOOKUP($C451,ROP200F!$C$6:$O$994,4,FALSE)</f>
        <v>23</v>
      </c>
      <c r="L451" s="63">
        <f>VLOOKUP($C451,'ROP100'!$B$6:$P$565,6,FALSE)</f>
        <v>0</v>
      </c>
      <c r="M451" s="63">
        <f t="shared" si="93"/>
        <v>51</v>
      </c>
      <c r="N451" s="63">
        <f>VLOOKUP($C451,ROP200F!$C$6:$O$994,5,FALSE)</f>
        <v>0</v>
      </c>
      <c r="O451" s="63">
        <f>VLOOKUP($C451,'ROP100'!$B$6:$P$565,7,FALSE)</f>
        <v>0</v>
      </c>
      <c r="P451" s="63">
        <f t="shared" si="94"/>
        <v>51</v>
      </c>
      <c r="Q451" s="63">
        <f>VLOOKUP($C451,ROP200F!$C$6:$O$994,6,FALSE)</f>
        <v>17</v>
      </c>
      <c r="R451" s="63">
        <f>VLOOKUP($C451,'ROP100'!$B$6:$P$565,8,FALSE)</f>
        <v>20</v>
      </c>
      <c r="S451" s="63">
        <f t="shared" si="95"/>
        <v>54</v>
      </c>
      <c r="T451" s="63">
        <f>VLOOKUP($C451,ROP200F!$C$6:$O$994,7,FALSE)</f>
        <v>5</v>
      </c>
      <c r="U451" s="63">
        <f>VLOOKUP($C451,'ROP100'!$B$6:$P$565,9,FALSE)</f>
        <v>0</v>
      </c>
      <c r="V451" s="63">
        <f t="shared" si="96"/>
        <v>49</v>
      </c>
      <c r="W451" s="63">
        <f>VLOOKUP($C451,ROP200F!$C$6:$O$994,8,FALSE)</f>
        <v>17</v>
      </c>
      <c r="X451" s="63">
        <f>VLOOKUP($C451,'ROP100'!$B$6:$P$565,10,FALSE)</f>
        <v>0</v>
      </c>
      <c r="Y451" s="63">
        <f t="shared" si="97"/>
        <v>32</v>
      </c>
      <c r="Z451" s="63">
        <f>VLOOKUP($C451,ROP200F!$C$6:$O$994,9,FALSE)</f>
        <v>0</v>
      </c>
      <c r="AA451" s="63">
        <f>VLOOKUP($C451,'ROP100'!$B$6:$P$565,11,FALSE)</f>
        <v>40</v>
      </c>
      <c r="AB451" s="63">
        <f t="shared" si="98"/>
        <v>72</v>
      </c>
      <c r="AC451" s="63">
        <f>VLOOKUP($C451,ROP200F!$C$6:$O$994,10,FALSE)</f>
        <v>27</v>
      </c>
      <c r="AD451" s="63">
        <f>VLOOKUP($C451,'ROP100'!$B$6:$P$565,12,FALSE)</f>
        <v>0</v>
      </c>
      <c r="AE451" s="63">
        <f t="shared" si="99"/>
        <v>45</v>
      </c>
      <c r="AF451" s="63">
        <f>VLOOKUP($C451,ROP200F!$C$6:$O$994,11,FALSE)</f>
        <v>0</v>
      </c>
      <c r="AG451" s="63">
        <f>VLOOKUP($C451,'ROP100'!$B$6:$P$565,13,FALSE)</f>
        <v>0</v>
      </c>
      <c r="AH451" s="63">
        <f t="shared" si="100"/>
        <v>45</v>
      </c>
      <c r="AI451" s="63">
        <f>VLOOKUP($C451,ROP200F!$C$6:$O$994,12,FALSE)</f>
        <v>17</v>
      </c>
      <c r="AJ451" s="63">
        <f>VLOOKUP($C451,'ROP100'!$B$6:$P$565,14,FALSE)</f>
        <v>20</v>
      </c>
      <c r="AK451" s="63">
        <f t="shared" si="101"/>
        <v>48</v>
      </c>
      <c r="AL451" s="63">
        <f>VLOOKUP($C451,ROP200F!$C$6:$O$994,13,FALSE)</f>
        <v>5</v>
      </c>
      <c r="AM451" s="63">
        <f>VLOOKUP($C451,'ROP100'!$B$6:$P$565,15,FALSE)</f>
        <v>0</v>
      </c>
      <c r="AN451" s="63">
        <f t="shared" si="102"/>
        <v>43</v>
      </c>
      <c r="AO451" s="58">
        <f t="shared" si="103"/>
        <v>134</v>
      </c>
      <c r="AP451" s="58">
        <f t="shared" si="104"/>
        <v>120</v>
      </c>
    </row>
    <row r="452" spans="1:42" hidden="1" x14ac:dyDescent="0.35">
      <c r="A452" s="64">
        <f t="shared" si="105"/>
        <v>444</v>
      </c>
      <c r="B452" s="65" t="s">
        <v>1980</v>
      </c>
      <c r="C452" s="65" t="s">
        <v>1981</v>
      </c>
      <c r="D452" s="66">
        <f>VLOOKUP($C452,'End Stock 2024'!$B$7:$C$1030,2,FALSE)</f>
        <v>0</v>
      </c>
      <c r="E452" s="63">
        <f>VLOOKUP($C452,ROP200F!$C$6:$O$994,2,FALSE)</f>
        <v>0</v>
      </c>
      <c r="F452" s="63">
        <f>VLOOKUP($C452,'ROP100'!$B$6:$P$565,4,FALSE)</f>
        <v>0</v>
      </c>
      <c r="G452" s="63">
        <f t="shared" si="91"/>
        <v>0</v>
      </c>
      <c r="H452" s="63">
        <f>VLOOKUP($C452,ROP200F!$C$6:$O$994,3,FALSE)</f>
        <v>0</v>
      </c>
      <c r="I452" s="63">
        <f>VLOOKUP($C452,'ROP100'!$B$6:$P$565,5,FALSE)</f>
        <v>0</v>
      </c>
      <c r="J452" s="63">
        <f t="shared" si="92"/>
        <v>0</v>
      </c>
      <c r="K452" s="63">
        <f>VLOOKUP($C452,ROP200F!$C$6:$O$994,4,FALSE)</f>
        <v>0</v>
      </c>
      <c r="L452" s="63">
        <f>VLOOKUP($C452,'ROP100'!$B$6:$P$565,6,FALSE)</f>
        <v>0</v>
      </c>
      <c r="M452" s="63">
        <f t="shared" si="93"/>
        <v>0</v>
      </c>
      <c r="N452" s="63">
        <f>VLOOKUP($C452,ROP200F!$C$6:$O$994,5,FALSE)</f>
        <v>0</v>
      </c>
      <c r="O452" s="63">
        <f>VLOOKUP($C452,'ROP100'!$B$6:$P$565,7,FALSE)</f>
        <v>0</v>
      </c>
      <c r="P452" s="63">
        <f t="shared" si="94"/>
        <v>0</v>
      </c>
      <c r="Q452" s="63">
        <f>VLOOKUP($C452,ROP200F!$C$6:$O$994,6,FALSE)</f>
        <v>31</v>
      </c>
      <c r="R452" s="63">
        <f>VLOOKUP($C452,'ROP100'!$B$6:$P$565,8,FALSE)</f>
        <v>0</v>
      </c>
      <c r="S452" s="63">
        <f t="shared" si="95"/>
        <v>-31</v>
      </c>
      <c r="T452" s="63">
        <f>VLOOKUP($C452,ROP200F!$C$6:$O$994,7,FALSE)</f>
        <v>53</v>
      </c>
      <c r="U452" s="63">
        <f>VLOOKUP($C452,'ROP100'!$B$6:$P$565,9,FALSE)</f>
        <v>0</v>
      </c>
      <c r="V452" s="63">
        <f t="shared" si="96"/>
        <v>-84</v>
      </c>
      <c r="W452" s="63">
        <f>VLOOKUP($C452,ROP200F!$C$6:$O$994,8,FALSE)</f>
        <v>0</v>
      </c>
      <c r="X452" s="63">
        <f>VLOOKUP($C452,'ROP100'!$B$6:$P$565,10,FALSE)</f>
        <v>0</v>
      </c>
      <c r="Y452" s="63">
        <f t="shared" si="97"/>
        <v>-84</v>
      </c>
      <c r="Z452" s="63">
        <f>VLOOKUP($C452,ROP200F!$C$6:$O$994,9,FALSE)</f>
        <v>1036</v>
      </c>
      <c r="AA452" s="63">
        <f>VLOOKUP($C452,'ROP100'!$B$6:$P$565,11,FALSE)</f>
        <v>0</v>
      </c>
      <c r="AB452" s="63">
        <f t="shared" si="98"/>
        <v>-1120</v>
      </c>
      <c r="AC452" s="63">
        <f>VLOOKUP($C452,ROP200F!$C$6:$O$994,10,FALSE)</f>
        <v>983</v>
      </c>
      <c r="AD452" s="63">
        <f>VLOOKUP($C452,'ROP100'!$B$6:$P$565,12,FALSE)</f>
        <v>600</v>
      </c>
      <c r="AE452" s="63">
        <f t="shared" si="99"/>
        <v>-1503</v>
      </c>
      <c r="AF452" s="63">
        <f>VLOOKUP($C452,ROP200F!$C$6:$O$994,11,FALSE)</f>
        <v>1024</v>
      </c>
      <c r="AG452" s="63">
        <f>VLOOKUP($C452,'ROP100'!$B$6:$P$565,13,FALSE)</f>
        <v>0</v>
      </c>
      <c r="AH452" s="63">
        <f t="shared" si="100"/>
        <v>-2527</v>
      </c>
      <c r="AI452" s="63">
        <f>VLOOKUP($C452,ROP200F!$C$6:$O$994,12,FALSE)</f>
        <v>983</v>
      </c>
      <c r="AJ452" s="63">
        <f>VLOOKUP($C452,'ROP100'!$B$6:$P$565,14,FALSE)</f>
        <v>0</v>
      </c>
      <c r="AK452" s="63">
        <f t="shared" si="101"/>
        <v>-3510</v>
      </c>
      <c r="AL452" s="63">
        <f>VLOOKUP($C452,ROP200F!$C$6:$O$994,13,FALSE)</f>
        <v>1005</v>
      </c>
      <c r="AM452" s="63">
        <f>VLOOKUP($C452,'ROP100'!$B$6:$P$565,15,FALSE)</f>
        <v>0</v>
      </c>
      <c r="AN452" s="63">
        <f t="shared" si="102"/>
        <v>-4515</v>
      </c>
      <c r="AO452" s="58">
        <f t="shared" si="103"/>
        <v>5115</v>
      </c>
      <c r="AP452" s="58">
        <f t="shared" si="104"/>
        <v>600</v>
      </c>
    </row>
    <row r="453" spans="1:42" hidden="1" x14ac:dyDescent="0.35">
      <c r="A453" s="64">
        <f t="shared" si="105"/>
        <v>445</v>
      </c>
      <c r="B453" s="65" t="s">
        <v>597</v>
      </c>
      <c r="C453" s="65" t="s">
        <v>598</v>
      </c>
      <c r="D453" s="66">
        <f>VLOOKUP($C453,'End Stock 2024'!$B$7:$C$1030,2,FALSE)</f>
        <v>0</v>
      </c>
      <c r="E453" s="63">
        <f>VLOOKUP($C453,ROP200F!$C$6:$O$994,2,FALSE)</f>
        <v>0</v>
      </c>
      <c r="F453" s="63">
        <f>VLOOKUP($C453,'ROP100'!$B$6:$P$565,4,FALSE)</f>
        <v>0</v>
      </c>
      <c r="G453" s="63">
        <f t="shared" si="91"/>
        <v>0</v>
      </c>
      <c r="H453" s="63">
        <f>VLOOKUP($C453,ROP200F!$C$6:$O$994,3,FALSE)</f>
        <v>1929</v>
      </c>
      <c r="I453" s="63">
        <f>VLOOKUP($C453,'ROP100'!$B$6:$P$565,5,FALSE)</f>
        <v>0</v>
      </c>
      <c r="J453" s="63">
        <f t="shared" si="92"/>
        <v>-1929</v>
      </c>
      <c r="K453" s="63">
        <f>VLOOKUP($C453,ROP200F!$C$6:$O$994,4,FALSE)</f>
        <v>0</v>
      </c>
      <c r="L453" s="63">
        <f>VLOOKUP($C453,'ROP100'!$B$6:$P$565,6,FALSE)</f>
        <v>0</v>
      </c>
      <c r="M453" s="63">
        <f t="shared" si="93"/>
        <v>-1929</v>
      </c>
      <c r="N453" s="63">
        <f>VLOOKUP($C453,ROP200F!$C$6:$O$994,5,FALSE)</f>
        <v>2186</v>
      </c>
      <c r="O453" s="63">
        <f>VLOOKUP($C453,'ROP100'!$B$6:$P$565,7,FALSE)</f>
        <v>0</v>
      </c>
      <c r="P453" s="63">
        <f t="shared" si="94"/>
        <v>-4115</v>
      </c>
      <c r="Q453" s="63">
        <f>VLOOKUP($C453,ROP200F!$C$6:$O$994,6,FALSE)</f>
        <v>0</v>
      </c>
      <c r="R453" s="63">
        <f>VLOOKUP($C453,'ROP100'!$B$6:$P$565,8,FALSE)</f>
        <v>0</v>
      </c>
      <c r="S453" s="63">
        <f t="shared" si="95"/>
        <v>-4115</v>
      </c>
      <c r="T453" s="63">
        <f>VLOOKUP($C453,ROP200F!$C$6:$O$994,7,FALSE)</f>
        <v>2186</v>
      </c>
      <c r="U453" s="63">
        <f>VLOOKUP($C453,'ROP100'!$B$6:$P$565,9,FALSE)</f>
        <v>50000</v>
      </c>
      <c r="V453" s="63">
        <f t="shared" si="96"/>
        <v>43699</v>
      </c>
      <c r="W453" s="63">
        <f>VLOOKUP($C453,ROP200F!$C$6:$O$994,8,FALSE)</f>
        <v>0</v>
      </c>
      <c r="X453" s="63">
        <f>VLOOKUP($C453,'ROP100'!$B$6:$P$565,10,FALSE)</f>
        <v>0</v>
      </c>
      <c r="Y453" s="63">
        <f t="shared" si="97"/>
        <v>43699</v>
      </c>
      <c r="Z453" s="63">
        <f>VLOOKUP($C453,ROP200F!$C$6:$O$994,9,FALSE)</f>
        <v>2443</v>
      </c>
      <c r="AA453" s="63">
        <f>VLOOKUP($C453,'ROP100'!$B$6:$P$565,11,FALSE)</f>
        <v>0</v>
      </c>
      <c r="AB453" s="63">
        <f t="shared" si="98"/>
        <v>41256</v>
      </c>
      <c r="AC453" s="63">
        <f>VLOOKUP($C453,ROP200F!$C$6:$O$994,10,FALSE)</f>
        <v>0</v>
      </c>
      <c r="AD453" s="63">
        <f>VLOOKUP($C453,'ROP100'!$B$6:$P$565,12,FALSE)</f>
        <v>0</v>
      </c>
      <c r="AE453" s="63">
        <f t="shared" si="99"/>
        <v>41256</v>
      </c>
      <c r="AF453" s="63">
        <f>VLOOKUP($C453,ROP200F!$C$6:$O$994,11,FALSE)</f>
        <v>2507</v>
      </c>
      <c r="AG453" s="63">
        <f>VLOOKUP($C453,'ROP100'!$B$6:$P$565,13,FALSE)</f>
        <v>0</v>
      </c>
      <c r="AH453" s="63">
        <f t="shared" si="100"/>
        <v>38749</v>
      </c>
      <c r="AI453" s="63">
        <f>VLOOKUP($C453,ROP200F!$C$6:$O$994,12,FALSE)</f>
        <v>0</v>
      </c>
      <c r="AJ453" s="63">
        <f>VLOOKUP($C453,'ROP100'!$B$6:$P$565,14,FALSE)</f>
        <v>0</v>
      </c>
      <c r="AK453" s="63">
        <f t="shared" si="101"/>
        <v>38749</v>
      </c>
      <c r="AL453" s="63">
        <f>VLOOKUP($C453,ROP200F!$C$6:$O$994,13,FALSE)</f>
        <v>1672</v>
      </c>
      <c r="AM453" s="63">
        <f>VLOOKUP($C453,'ROP100'!$B$6:$P$565,15,FALSE)</f>
        <v>0</v>
      </c>
      <c r="AN453" s="63">
        <f t="shared" si="102"/>
        <v>37077</v>
      </c>
      <c r="AO453" s="58">
        <f t="shared" si="103"/>
        <v>12923</v>
      </c>
      <c r="AP453" s="58">
        <f t="shared" si="104"/>
        <v>50000</v>
      </c>
    </row>
    <row r="454" spans="1:42" hidden="1" x14ac:dyDescent="0.35">
      <c r="A454" s="64">
        <f t="shared" si="105"/>
        <v>446</v>
      </c>
      <c r="B454" s="65" t="s">
        <v>599</v>
      </c>
      <c r="C454" s="65" t="s">
        <v>600</v>
      </c>
      <c r="D454" s="66">
        <f>VLOOKUP($C454,'End Stock 2024'!$B$7:$C$1030,2,FALSE)</f>
        <v>261</v>
      </c>
      <c r="E454" s="63">
        <f>VLOOKUP($C454,ROP200F!$C$6:$O$994,2,FALSE)</f>
        <v>0</v>
      </c>
      <c r="F454" s="63">
        <f>VLOOKUP($C454,'ROP100'!$B$6:$P$565,4,FALSE)</f>
        <v>0</v>
      </c>
      <c r="G454" s="63">
        <f t="shared" si="91"/>
        <v>261</v>
      </c>
      <c r="H454" s="63">
        <f>VLOOKUP($C454,ROP200F!$C$6:$O$994,3,FALSE)</f>
        <v>75</v>
      </c>
      <c r="I454" s="63">
        <f>VLOOKUP($C454,'ROP100'!$B$6:$P$565,5,FALSE)</f>
        <v>0</v>
      </c>
      <c r="J454" s="63">
        <f t="shared" si="92"/>
        <v>186</v>
      </c>
      <c r="K454" s="63">
        <f>VLOOKUP($C454,ROP200F!$C$6:$O$994,4,FALSE)</f>
        <v>0</v>
      </c>
      <c r="L454" s="63">
        <f>VLOOKUP($C454,'ROP100'!$B$6:$P$565,6,FALSE)</f>
        <v>0</v>
      </c>
      <c r="M454" s="63">
        <f t="shared" si="93"/>
        <v>186</v>
      </c>
      <c r="N454" s="63">
        <f>VLOOKUP($C454,ROP200F!$C$6:$O$994,5,FALSE)</f>
        <v>33</v>
      </c>
      <c r="O454" s="63">
        <f>VLOOKUP($C454,'ROP100'!$B$6:$P$565,7,FALSE)</f>
        <v>100</v>
      </c>
      <c r="P454" s="63">
        <f t="shared" si="94"/>
        <v>253</v>
      </c>
      <c r="Q454" s="63">
        <f>VLOOKUP($C454,ROP200F!$C$6:$O$994,6,FALSE)</f>
        <v>33</v>
      </c>
      <c r="R454" s="63">
        <f>VLOOKUP($C454,'ROP100'!$B$6:$P$565,8,FALSE)</f>
        <v>0</v>
      </c>
      <c r="S454" s="63">
        <f t="shared" si="95"/>
        <v>220</v>
      </c>
      <c r="T454" s="63">
        <f>VLOOKUP($C454,ROP200F!$C$6:$O$994,7,FALSE)</f>
        <v>81</v>
      </c>
      <c r="U454" s="63">
        <f>VLOOKUP($C454,'ROP100'!$B$6:$P$565,9,FALSE)</f>
        <v>100</v>
      </c>
      <c r="V454" s="63">
        <f t="shared" si="96"/>
        <v>239</v>
      </c>
      <c r="W454" s="63">
        <f>VLOOKUP($C454,ROP200F!$C$6:$O$994,8,FALSE)</f>
        <v>49</v>
      </c>
      <c r="X454" s="63">
        <f>VLOOKUP($C454,'ROP100'!$B$6:$P$565,10,FALSE)</f>
        <v>0</v>
      </c>
      <c r="Y454" s="63">
        <f t="shared" si="97"/>
        <v>190</v>
      </c>
      <c r="Z454" s="63">
        <f>VLOOKUP($C454,ROP200F!$C$6:$O$994,9,FALSE)</f>
        <v>0</v>
      </c>
      <c r="AA454" s="63">
        <f>VLOOKUP($C454,'ROP100'!$B$6:$P$565,11,FALSE)</f>
        <v>0</v>
      </c>
      <c r="AB454" s="63">
        <f t="shared" si="98"/>
        <v>190</v>
      </c>
      <c r="AC454" s="63">
        <f>VLOOKUP($C454,ROP200F!$C$6:$O$994,10,FALSE)</f>
        <v>39</v>
      </c>
      <c r="AD454" s="63">
        <f>VLOOKUP($C454,'ROP100'!$B$6:$P$565,12,FALSE)</f>
        <v>0</v>
      </c>
      <c r="AE454" s="63">
        <f t="shared" si="99"/>
        <v>151</v>
      </c>
      <c r="AF454" s="63">
        <f>VLOOKUP($C454,ROP200F!$C$6:$O$994,11,FALSE)</f>
        <v>39</v>
      </c>
      <c r="AG454" s="63">
        <f>VLOOKUP($C454,'ROP100'!$B$6:$P$565,13,FALSE)</f>
        <v>100</v>
      </c>
      <c r="AH454" s="63">
        <f t="shared" si="100"/>
        <v>212</v>
      </c>
      <c r="AI454" s="63">
        <f>VLOOKUP($C454,ROP200F!$C$6:$O$994,12,FALSE)</f>
        <v>0</v>
      </c>
      <c r="AJ454" s="63">
        <f>VLOOKUP($C454,'ROP100'!$B$6:$P$565,14,FALSE)</f>
        <v>0</v>
      </c>
      <c r="AK454" s="63">
        <f t="shared" si="101"/>
        <v>212</v>
      </c>
      <c r="AL454" s="63">
        <f>VLOOKUP($C454,ROP200F!$C$6:$O$994,13,FALSE)</f>
        <v>33</v>
      </c>
      <c r="AM454" s="63">
        <f>VLOOKUP($C454,'ROP100'!$B$6:$P$565,15,FALSE)</f>
        <v>0</v>
      </c>
      <c r="AN454" s="63">
        <f t="shared" si="102"/>
        <v>179</v>
      </c>
      <c r="AO454" s="58">
        <f t="shared" si="103"/>
        <v>382</v>
      </c>
      <c r="AP454" s="58">
        <f t="shared" si="104"/>
        <v>300</v>
      </c>
    </row>
    <row r="455" spans="1:42" hidden="1" x14ac:dyDescent="0.35">
      <c r="A455" s="64">
        <f t="shared" si="105"/>
        <v>447</v>
      </c>
      <c r="B455" s="65" t="s">
        <v>601</v>
      </c>
      <c r="C455" s="65" t="s">
        <v>602</v>
      </c>
      <c r="D455" s="66">
        <f>VLOOKUP($C455,'End Stock 2024'!$B$7:$C$1030,2,FALSE)</f>
        <v>518</v>
      </c>
      <c r="E455" s="63">
        <f>VLOOKUP($C455,ROP200F!$C$6:$O$994,2,FALSE)</f>
        <v>130</v>
      </c>
      <c r="F455" s="63">
        <f>VLOOKUP($C455,'ROP100'!$B$6:$P$565,4,FALSE)</f>
        <v>100</v>
      </c>
      <c r="G455" s="63">
        <f t="shared" si="91"/>
        <v>488</v>
      </c>
      <c r="H455" s="63">
        <f>VLOOKUP($C455,ROP200F!$C$6:$O$994,3,FALSE)</f>
        <v>264</v>
      </c>
      <c r="I455" s="63">
        <f>VLOOKUP($C455,'ROP100'!$B$6:$P$565,5,FALSE)</f>
        <v>100</v>
      </c>
      <c r="J455" s="63">
        <f t="shared" si="92"/>
        <v>324</v>
      </c>
      <c r="K455" s="63">
        <f>VLOOKUP($C455,ROP200F!$C$6:$O$994,4,FALSE)</f>
        <v>141</v>
      </c>
      <c r="L455" s="63">
        <f>VLOOKUP($C455,'ROP100'!$B$6:$P$565,6,FALSE)</f>
        <v>200</v>
      </c>
      <c r="M455" s="63">
        <f t="shared" si="93"/>
        <v>383</v>
      </c>
      <c r="N455" s="63">
        <f>VLOOKUP($C455,ROP200F!$C$6:$O$994,5,FALSE)</f>
        <v>152</v>
      </c>
      <c r="O455" s="63">
        <f>VLOOKUP($C455,'ROP100'!$B$6:$P$565,7,FALSE)</f>
        <v>200</v>
      </c>
      <c r="P455" s="63">
        <f t="shared" si="94"/>
        <v>431</v>
      </c>
      <c r="Q455" s="63">
        <f>VLOOKUP($C455,ROP200F!$C$6:$O$994,6,FALSE)</f>
        <v>164</v>
      </c>
      <c r="R455" s="63">
        <f>VLOOKUP($C455,'ROP100'!$B$6:$P$565,8,FALSE)</f>
        <v>200</v>
      </c>
      <c r="S455" s="63">
        <f t="shared" si="95"/>
        <v>467</v>
      </c>
      <c r="T455" s="63">
        <f>VLOOKUP($C455,ROP200F!$C$6:$O$994,7,FALSE)</f>
        <v>247</v>
      </c>
      <c r="U455" s="63">
        <f>VLOOKUP($C455,'ROP100'!$B$6:$P$565,9,FALSE)</f>
        <v>200</v>
      </c>
      <c r="V455" s="63">
        <f t="shared" si="96"/>
        <v>420</v>
      </c>
      <c r="W455" s="63">
        <f>VLOOKUP($C455,ROP200F!$C$6:$O$994,8,FALSE)</f>
        <v>197</v>
      </c>
      <c r="X455" s="63">
        <f>VLOOKUP($C455,'ROP100'!$B$6:$P$565,10,FALSE)</f>
        <v>200</v>
      </c>
      <c r="Y455" s="63">
        <f t="shared" si="97"/>
        <v>423</v>
      </c>
      <c r="Z455" s="63">
        <f>VLOOKUP($C455,ROP200F!$C$6:$O$994,9,FALSE)</f>
        <v>153</v>
      </c>
      <c r="AA455" s="63">
        <f>VLOOKUP($C455,'ROP100'!$B$6:$P$565,11,FALSE)</f>
        <v>200</v>
      </c>
      <c r="AB455" s="63">
        <f t="shared" si="98"/>
        <v>470</v>
      </c>
      <c r="AC455" s="63">
        <f>VLOOKUP($C455,ROP200F!$C$6:$O$994,10,FALSE)</f>
        <v>201</v>
      </c>
      <c r="AD455" s="63">
        <f>VLOOKUP($C455,'ROP100'!$B$6:$P$565,12,FALSE)</f>
        <v>200</v>
      </c>
      <c r="AE455" s="63">
        <f t="shared" si="99"/>
        <v>469</v>
      </c>
      <c r="AF455" s="63">
        <f>VLOOKUP($C455,ROP200F!$C$6:$O$994,11,FALSE)</f>
        <v>215</v>
      </c>
      <c r="AG455" s="63">
        <f>VLOOKUP($C455,'ROP100'!$B$6:$P$565,13,FALSE)</f>
        <v>200</v>
      </c>
      <c r="AH455" s="63">
        <f t="shared" si="100"/>
        <v>454</v>
      </c>
      <c r="AI455" s="63">
        <f>VLOOKUP($C455,ROP200F!$C$6:$O$994,12,FALSE)</f>
        <v>186</v>
      </c>
      <c r="AJ455" s="63">
        <f>VLOOKUP($C455,'ROP100'!$B$6:$P$565,14,FALSE)</f>
        <v>200</v>
      </c>
      <c r="AK455" s="63">
        <f t="shared" si="101"/>
        <v>468</v>
      </c>
      <c r="AL455" s="63">
        <f>VLOOKUP($C455,ROP200F!$C$6:$O$994,13,FALSE)</f>
        <v>224</v>
      </c>
      <c r="AM455" s="63">
        <f>VLOOKUP($C455,'ROP100'!$B$6:$P$565,15,FALSE)</f>
        <v>200</v>
      </c>
      <c r="AN455" s="63">
        <f t="shared" si="102"/>
        <v>444</v>
      </c>
      <c r="AO455" s="58">
        <f t="shared" si="103"/>
        <v>2274</v>
      </c>
      <c r="AP455" s="58">
        <f t="shared" si="104"/>
        <v>2200</v>
      </c>
    </row>
    <row r="456" spans="1:42" hidden="1" x14ac:dyDescent="0.35">
      <c r="A456" s="64">
        <f t="shared" si="105"/>
        <v>448</v>
      </c>
      <c r="B456" s="65" t="s">
        <v>603</v>
      </c>
      <c r="C456" s="65" t="s">
        <v>604</v>
      </c>
      <c r="D456" s="66">
        <f>VLOOKUP($C456,'End Stock 2024'!$B$7:$C$1030,2,FALSE)</f>
        <v>1072</v>
      </c>
      <c r="E456" s="63">
        <f>VLOOKUP($C456,ROP200F!$C$6:$O$994,2,FALSE)</f>
        <v>261</v>
      </c>
      <c r="F456" s="63">
        <f>VLOOKUP($C456,'ROP100'!$B$6:$P$565,4,FALSE)</f>
        <v>200</v>
      </c>
      <c r="G456" s="63">
        <f t="shared" si="91"/>
        <v>1011</v>
      </c>
      <c r="H456" s="63">
        <f>VLOOKUP($C456,ROP200F!$C$6:$O$994,3,FALSE)</f>
        <v>548</v>
      </c>
      <c r="I456" s="63">
        <f>VLOOKUP($C456,'ROP100'!$B$6:$P$565,5,FALSE)</f>
        <v>600</v>
      </c>
      <c r="J456" s="63">
        <f t="shared" si="92"/>
        <v>1063</v>
      </c>
      <c r="K456" s="63">
        <f>VLOOKUP($C456,ROP200F!$C$6:$O$994,4,FALSE)</f>
        <v>280</v>
      </c>
      <c r="L456" s="63">
        <f>VLOOKUP($C456,'ROP100'!$B$6:$P$565,6,FALSE)</f>
        <v>300</v>
      </c>
      <c r="M456" s="63">
        <f t="shared" si="93"/>
        <v>1083</v>
      </c>
      <c r="N456" s="63">
        <f>VLOOKUP($C456,ROP200F!$C$6:$O$994,5,FALSE)</f>
        <v>335</v>
      </c>
      <c r="O456" s="63">
        <f>VLOOKUP($C456,'ROP100'!$B$6:$P$565,7,FALSE)</f>
        <v>500</v>
      </c>
      <c r="P456" s="63">
        <f t="shared" si="94"/>
        <v>1248</v>
      </c>
      <c r="Q456" s="63">
        <f>VLOOKUP($C456,ROP200F!$C$6:$O$994,6,FALSE)</f>
        <v>405</v>
      </c>
      <c r="R456" s="63">
        <f>VLOOKUP($C456,'ROP100'!$B$6:$P$565,8,FALSE)</f>
        <v>300</v>
      </c>
      <c r="S456" s="63">
        <f t="shared" si="95"/>
        <v>1143</v>
      </c>
      <c r="T456" s="63">
        <f>VLOOKUP($C456,ROP200F!$C$6:$O$994,7,FALSE)</f>
        <v>530</v>
      </c>
      <c r="U456" s="63">
        <f>VLOOKUP($C456,'ROP100'!$B$6:$P$565,9,FALSE)</f>
        <v>500</v>
      </c>
      <c r="V456" s="63">
        <f t="shared" si="96"/>
        <v>1113</v>
      </c>
      <c r="W456" s="63">
        <f>VLOOKUP($C456,ROP200F!$C$6:$O$994,8,FALSE)</f>
        <v>507</v>
      </c>
      <c r="X456" s="63">
        <f>VLOOKUP($C456,'ROP100'!$B$6:$P$565,10,FALSE)</f>
        <v>500</v>
      </c>
      <c r="Y456" s="63">
        <f t="shared" si="97"/>
        <v>1106</v>
      </c>
      <c r="Z456" s="63">
        <f>VLOOKUP($C456,ROP200F!$C$6:$O$994,9,FALSE)</f>
        <v>244</v>
      </c>
      <c r="AA456" s="63">
        <f>VLOOKUP($C456,'ROP100'!$B$6:$P$565,11,FALSE)</f>
        <v>200</v>
      </c>
      <c r="AB456" s="63">
        <f t="shared" si="98"/>
        <v>1062</v>
      </c>
      <c r="AC456" s="63">
        <f>VLOOKUP($C456,ROP200F!$C$6:$O$994,10,FALSE)</f>
        <v>491</v>
      </c>
      <c r="AD456" s="63">
        <f>VLOOKUP($C456,'ROP100'!$B$6:$P$565,12,FALSE)</f>
        <v>600</v>
      </c>
      <c r="AE456" s="63">
        <f t="shared" si="99"/>
        <v>1171</v>
      </c>
      <c r="AF456" s="63">
        <f>VLOOKUP($C456,ROP200F!$C$6:$O$994,11,FALSE)</f>
        <v>397</v>
      </c>
      <c r="AG456" s="63">
        <f>VLOOKUP($C456,'ROP100'!$B$6:$P$565,13,FALSE)</f>
        <v>300</v>
      </c>
      <c r="AH456" s="63">
        <f t="shared" si="100"/>
        <v>1074</v>
      </c>
      <c r="AI456" s="63">
        <f>VLOOKUP($C456,ROP200F!$C$6:$O$994,12,FALSE)</f>
        <v>352</v>
      </c>
      <c r="AJ456" s="63">
        <f>VLOOKUP($C456,'ROP100'!$B$6:$P$565,14,FALSE)</f>
        <v>400</v>
      </c>
      <c r="AK456" s="63">
        <f t="shared" si="101"/>
        <v>1122</v>
      </c>
      <c r="AL456" s="63">
        <f>VLOOKUP($C456,ROP200F!$C$6:$O$994,13,FALSE)</f>
        <v>450</v>
      </c>
      <c r="AM456" s="63">
        <f>VLOOKUP($C456,'ROP100'!$B$6:$P$565,15,FALSE)</f>
        <v>500</v>
      </c>
      <c r="AN456" s="63">
        <f t="shared" si="102"/>
        <v>1172</v>
      </c>
      <c r="AO456" s="58">
        <f t="shared" si="103"/>
        <v>4800</v>
      </c>
      <c r="AP456" s="58">
        <f t="shared" si="104"/>
        <v>4900</v>
      </c>
    </row>
    <row r="457" spans="1:42" hidden="1" x14ac:dyDescent="0.35">
      <c r="A457" s="64">
        <f t="shared" si="105"/>
        <v>449</v>
      </c>
      <c r="B457" s="65" t="s">
        <v>605</v>
      </c>
      <c r="C457" s="65" t="s">
        <v>606</v>
      </c>
      <c r="D457" s="66">
        <f>VLOOKUP($C457,'End Stock 2024'!$B$7:$C$1030,2,FALSE)</f>
        <v>1718</v>
      </c>
      <c r="E457" s="63">
        <f>VLOOKUP($C457,ROP200F!$C$6:$O$994,2,FALSE)</f>
        <v>428</v>
      </c>
      <c r="F457" s="63">
        <f>VLOOKUP($C457,'ROP100'!$B$6:$P$565,4,FALSE)</f>
        <v>400</v>
      </c>
      <c r="G457" s="63">
        <f t="shared" si="91"/>
        <v>1690</v>
      </c>
      <c r="H457" s="63">
        <f>VLOOKUP($C457,ROP200F!$C$6:$O$994,3,FALSE)</f>
        <v>979</v>
      </c>
      <c r="I457" s="63">
        <f>VLOOKUP($C457,'ROP100'!$B$6:$P$565,5,FALSE)</f>
        <v>700</v>
      </c>
      <c r="J457" s="63">
        <f t="shared" si="92"/>
        <v>1411</v>
      </c>
      <c r="K457" s="63">
        <f>VLOOKUP($C457,ROP200F!$C$6:$O$994,4,FALSE)</f>
        <v>461</v>
      </c>
      <c r="L457" s="63">
        <f>VLOOKUP($C457,'ROP100'!$B$6:$P$565,6,FALSE)</f>
        <v>900</v>
      </c>
      <c r="M457" s="63">
        <f t="shared" si="93"/>
        <v>1850</v>
      </c>
      <c r="N457" s="63">
        <f>VLOOKUP($C457,ROP200F!$C$6:$O$994,5,FALSE)</f>
        <v>540</v>
      </c>
      <c r="O457" s="63">
        <f>VLOOKUP($C457,'ROP100'!$B$6:$P$565,7,FALSE)</f>
        <v>700</v>
      </c>
      <c r="P457" s="63">
        <f t="shared" si="94"/>
        <v>2010</v>
      </c>
      <c r="Q457" s="63">
        <f>VLOOKUP($C457,ROP200F!$C$6:$O$994,6,FALSE)</f>
        <v>635</v>
      </c>
      <c r="R457" s="63">
        <f>VLOOKUP($C457,'ROP100'!$B$6:$P$565,8,FALSE)</f>
        <v>500</v>
      </c>
      <c r="S457" s="63">
        <f t="shared" si="95"/>
        <v>1875</v>
      </c>
      <c r="T457" s="63">
        <f>VLOOKUP($C457,ROP200F!$C$6:$O$994,7,FALSE)</f>
        <v>953</v>
      </c>
      <c r="U457" s="63">
        <f>VLOOKUP($C457,'ROP100'!$B$6:$P$565,9,FALSE)</f>
        <v>800</v>
      </c>
      <c r="V457" s="63">
        <f t="shared" si="96"/>
        <v>1722</v>
      </c>
      <c r="W457" s="63">
        <f>VLOOKUP($C457,ROP200F!$C$6:$O$994,8,FALSE)</f>
        <v>790</v>
      </c>
      <c r="X457" s="63">
        <f>VLOOKUP($C457,'ROP100'!$B$6:$P$565,10,FALSE)</f>
        <v>800</v>
      </c>
      <c r="Y457" s="63">
        <f t="shared" si="97"/>
        <v>1732</v>
      </c>
      <c r="Z457" s="63">
        <f>VLOOKUP($C457,ROP200F!$C$6:$O$994,9,FALSE)</f>
        <v>426</v>
      </c>
      <c r="AA457" s="63">
        <f>VLOOKUP($C457,'ROP100'!$B$6:$P$565,11,FALSE)</f>
        <v>500</v>
      </c>
      <c r="AB457" s="63">
        <f t="shared" si="98"/>
        <v>1806</v>
      </c>
      <c r="AC457" s="63">
        <f>VLOOKUP($C457,ROP200F!$C$6:$O$994,10,FALSE)</f>
        <v>783</v>
      </c>
      <c r="AD457" s="63">
        <f>VLOOKUP($C457,'ROP100'!$B$6:$P$565,12,FALSE)</f>
        <v>800</v>
      </c>
      <c r="AE457" s="63">
        <f t="shared" si="99"/>
        <v>1823</v>
      </c>
      <c r="AF457" s="63">
        <f>VLOOKUP($C457,ROP200F!$C$6:$O$994,11,FALSE)</f>
        <v>724</v>
      </c>
      <c r="AG457" s="63">
        <f>VLOOKUP($C457,'ROP100'!$B$6:$P$565,13,FALSE)</f>
        <v>800</v>
      </c>
      <c r="AH457" s="63">
        <f t="shared" si="100"/>
        <v>1899</v>
      </c>
      <c r="AI457" s="63">
        <f>VLOOKUP($C457,ROP200F!$C$6:$O$994,12,FALSE)</f>
        <v>587</v>
      </c>
      <c r="AJ457" s="63">
        <f>VLOOKUP($C457,'ROP100'!$B$6:$P$565,14,FALSE)</f>
        <v>500</v>
      </c>
      <c r="AK457" s="63">
        <f t="shared" si="101"/>
        <v>1812</v>
      </c>
      <c r="AL457" s="63">
        <f>VLOOKUP($C457,ROP200F!$C$6:$O$994,13,FALSE)</f>
        <v>742</v>
      </c>
      <c r="AM457" s="63">
        <f>VLOOKUP($C457,'ROP100'!$B$6:$P$565,15,FALSE)</f>
        <v>800</v>
      </c>
      <c r="AN457" s="63">
        <f t="shared" si="102"/>
        <v>1870</v>
      </c>
      <c r="AO457" s="58">
        <f t="shared" si="103"/>
        <v>8048</v>
      </c>
      <c r="AP457" s="58">
        <f t="shared" si="104"/>
        <v>8200</v>
      </c>
    </row>
    <row r="458" spans="1:42" hidden="1" x14ac:dyDescent="0.35">
      <c r="A458" s="64">
        <f t="shared" si="105"/>
        <v>450</v>
      </c>
      <c r="B458" s="65" t="s">
        <v>607</v>
      </c>
      <c r="C458" s="65" t="s">
        <v>608</v>
      </c>
      <c r="D458" s="66">
        <f>VLOOKUP($C458,'End Stock 2024'!$B$7:$C$1030,2,FALSE)</f>
        <v>1159</v>
      </c>
      <c r="E458" s="63">
        <f>VLOOKUP($C458,ROP200F!$C$6:$O$994,2,FALSE)</f>
        <v>105</v>
      </c>
      <c r="F458" s="63">
        <f>VLOOKUP($C458,'ROP100'!$B$6:$P$565,4,FALSE)</f>
        <v>0</v>
      </c>
      <c r="G458" s="63">
        <f t="shared" ref="G458:G521" si="106">+D458+F458-E458</f>
        <v>1054</v>
      </c>
      <c r="H458" s="63">
        <f>VLOOKUP($C458,ROP200F!$C$6:$O$994,3,FALSE)</f>
        <v>319</v>
      </c>
      <c r="I458" s="63">
        <f>VLOOKUP($C458,'ROP100'!$B$6:$P$565,5,FALSE)</f>
        <v>200</v>
      </c>
      <c r="J458" s="63">
        <f t="shared" ref="J458:J521" si="107">+G458+I458-H458</f>
        <v>935</v>
      </c>
      <c r="K458" s="63">
        <f>VLOOKUP($C458,ROP200F!$C$6:$O$994,4,FALSE)</f>
        <v>114</v>
      </c>
      <c r="L458" s="63">
        <f>VLOOKUP($C458,'ROP100'!$B$6:$P$565,6,FALSE)</f>
        <v>0</v>
      </c>
      <c r="M458" s="63">
        <f t="shared" ref="M458:M521" si="108">+J458+L458-K458</f>
        <v>821</v>
      </c>
      <c r="N458" s="63">
        <f>VLOOKUP($C458,ROP200F!$C$6:$O$994,5,FALSE)</f>
        <v>129</v>
      </c>
      <c r="O458" s="63">
        <f>VLOOKUP($C458,'ROP100'!$B$6:$P$565,7,FALSE)</f>
        <v>0</v>
      </c>
      <c r="P458" s="63">
        <f t="shared" ref="P458:P521" si="109">+M458+O458-N458</f>
        <v>692</v>
      </c>
      <c r="Q458" s="63">
        <f>VLOOKUP($C458,ROP200F!$C$6:$O$994,6,FALSE)</f>
        <v>141</v>
      </c>
      <c r="R458" s="63">
        <f>VLOOKUP($C458,'ROP100'!$B$6:$P$565,8,FALSE)</f>
        <v>0</v>
      </c>
      <c r="S458" s="63">
        <f t="shared" ref="S458:S521" si="110">+P458+R458-Q458</f>
        <v>551</v>
      </c>
      <c r="T458" s="63">
        <f>VLOOKUP($C458,ROP200F!$C$6:$O$994,7,FALSE)</f>
        <v>318</v>
      </c>
      <c r="U458" s="63">
        <f>VLOOKUP($C458,'ROP100'!$B$6:$P$565,9,FALSE)</f>
        <v>800</v>
      </c>
      <c r="V458" s="63">
        <f t="shared" ref="V458:V521" si="111">+S458+U458-T458</f>
        <v>1033</v>
      </c>
      <c r="W458" s="63">
        <f>VLOOKUP($C458,ROP200F!$C$6:$O$994,8,FALSE)</f>
        <v>173</v>
      </c>
      <c r="X458" s="63">
        <f>VLOOKUP($C458,'ROP100'!$B$6:$P$565,10,FALSE)</f>
        <v>0</v>
      </c>
      <c r="Y458" s="63">
        <f t="shared" ref="Y458:Y521" si="112">+V458+X458-W458</f>
        <v>860</v>
      </c>
      <c r="Z458" s="63">
        <f>VLOOKUP($C458,ROP200F!$C$6:$O$994,9,FALSE)</f>
        <v>119</v>
      </c>
      <c r="AA458" s="63">
        <f>VLOOKUP($C458,'ROP100'!$B$6:$P$565,11,FALSE)</f>
        <v>0</v>
      </c>
      <c r="AB458" s="63">
        <f t="shared" ref="AB458:AB521" si="113">+Y458+AA458-Z458</f>
        <v>741</v>
      </c>
      <c r="AC458" s="63">
        <f>VLOOKUP($C458,ROP200F!$C$6:$O$994,10,FALSE)</f>
        <v>185</v>
      </c>
      <c r="AD458" s="63">
        <f>VLOOKUP($C458,'ROP100'!$B$6:$P$565,12,FALSE)</f>
        <v>0</v>
      </c>
      <c r="AE458" s="63">
        <f t="shared" ref="AE458:AE521" si="114">+AB458+AD458-AC458</f>
        <v>556</v>
      </c>
      <c r="AF458" s="63">
        <f>VLOOKUP($C458,ROP200F!$C$6:$O$994,11,FALSE)</f>
        <v>239</v>
      </c>
      <c r="AG458" s="63">
        <f>VLOOKUP($C458,'ROP100'!$B$6:$P$565,13,FALSE)</f>
        <v>700</v>
      </c>
      <c r="AH458" s="63">
        <f t="shared" ref="AH458:AH521" si="115">+AE458+AG458-AF458</f>
        <v>1017</v>
      </c>
      <c r="AI458" s="63">
        <f>VLOOKUP($C458,ROP200F!$C$6:$O$994,12,FALSE)</f>
        <v>149</v>
      </c>
      <c r="AJ458" s="63">
        <f>VLOOKUP($C458,'ROP100'!$B$6:$P$565,14,FALSE)</f>
        <v>0</v>
      </c>
      <c r="AK458" s="63">
        <f t="shared" ref="AK458:AK521" si="116">+AH458+AJ458-AI458</f>
        <v>868</v>
      </c>
      <c r="AL458" s="63">
        <f>VLOOKUP($C458,ROP200F!$C$6:$O$994,13,FALSE)</f>
        <v>185</v>
      </c>
      <c r="AM458" s="63">
        <f>VLOOKUP($C458,'ROP100'!$B$6:$P$565,15,FALSE)</f>
        <v>0</v>
      </c>
      <c r="AN458" s="63">
        <f t="shared" ref="AN458:AN521" si="117">+AK458+AM458-AL458</f>
        <v>683</v>
      </c>
      <c r="AO458" s="58">
        <f t="shared" ref="AO458:AO521" si="118">E458+H458+K458+N458+Q458+T458+W458+Z458+AC458+AF458+AI458+AL458</f>
        <v>2176</v>
      </c>
      <c r="AP458" s="58">
        <f t="shared" ref="AP458:AP521" si="119">F458+I458+L458+O458+R458+U458+X458+AA458+AD458+AG458+AJ458+AM458</f>
        <v>1700</v>
      </c>
    </row>
    <row r="459" spans="1:42" hidden="1" x14ac:dyDescent="0.35">
      <c r="A459" s="64">
        <f t="shared" ref="A459:A522" si="120">1+A458</f>
        <v>451</v>
      </c>
      <c r="B459" s="65" t="s">
        <v>609</v>
      </c>
      <c r="C459" s="65" t="s">
        <v>610</v>
      </c>
      <c r="D459" s="66">
        <f>VLOOKUP($C459,'End Stock 2024'!$B$7:$C$1030,2,FALSE)</f>
        <v>812</v>
      </c>
      <c r="E459" s="63">
        <f>VLOOKUP($C459,ROP200F!$C$6:$O$994,2,FALSE)</f>
        <v>182</v>
      </c>
      <c r="F459" s="63">
        <f>VLOOKUP($C459,'ROP100'!$B$6:$P$565,4,FALSE)</f>
        <v>200</v>
      </c>
      <c r="G459" s="63">
        <f t="shared" si="106"/>
        <v>830</v>
      </c>
      <c r="H459" s="63">
        <f>VLOOKUP($C459,ROP200F!$C$6:$O$994,3,FALSE)</f>
        <v>507</v>
      </c>
      <c r="I459" s="63">
        <f>VLOOKUP($C459,'ROP100'!$B$6:$P$565,5,FALSE)</f>
        <v>400</v>
      </c>
      <c r="J459" s="63">
        <f t="shared" si="107"/>
        <v>723</v>
      </c>
      <c r="K459" s="63">
        <f>VLOOKUP($C459,ROP200F!$C$6:$O$994,4,FALSE)</f>
        <v>198</v>
      </c>
      <c r="L459" s="63">
        <f>VLOOKUP($C459,'ROP100'!$B$6:$P$565,6,FALSE)</f>
        <v>300</v>
      </c>
      <c r="M459" s="63">
        <f t="shared" si="108"/>
        <v>825</v>
      </c>
      <c r="N459" s="63">
        <f>VLOOKUP($C459,ROP200F!$C$6:$O$994,5,FALSE)</f>
        <v>224</v>
      </c>
      <c r="O459" s="63">
        <f>VLOOKUP($C459,'ROP100'!$B$6:$P$565,7,FALSE)</f>
        <v>300</v>
      </c>
      <c r="P459" s="63">
        <f t="shared" si="109"/>
        <v>901</v>
      </c>
      <c r="Q459" s="63">
        <f>VLOOKUP($C459,ROP200F!$C$6:$O$994,6,FALSE)</f>
        <v>239</v>
      </c>
      <c r="R459" s="63">
        <f>VLOOKUP($C459,'ROP100'!$B$6:$P$565,8,FALSE)</f>
        <v>200</v>
      </c>
      <c r="S459" s="63">
        <f t="shared" si="110"/>
        <v>862</v>
      </c>
      <c r="T459" s="63">
        <f>VLOOKUP($C459,ROP200F!$C$6:$O$994,7,FALSE)</f>
        <v>499</v>
      </c>
      <c r="U459" s="63">
        <f>VLOOKUP($C459,'ROP100'!$B$6:$P$565,9,FALSE)</f>
        <v>300</v>
      </c>
      <c r="V459" s="63">
        <f t="shared" si="111"/>
        <v>663</v>
      </c>
      <c r="W459" s="63">
        <f>VLOOKUP($C459,ROP200F!$C$6:$O$994,8,FALSE)</f>
        <v>293</v>
      </c>
      <c r="X459" s="63">
        <f>VLOOKUP($C459,'ROP100'!$B$6:$P$565,10,FALSE)</f>
        <v>400</v>
      </c>
      <c r="Y459" s="63">
        <f t="shared" si="112"/>
        <v>770</v>
      </c>
      <c r="Z459" s="63">
        <f>VLOOKUP($C459,ROP200F!$C$6:$O$994,9,FALSE)</f>
        <v>213</v>
      </c>
      <c r="AA459" s="63">
        <f>VLOOKUP($C459,'ROP100'!$B$6:$P$565,11,FALSE)</f>
        <v>200</v>
      </c>
      <c r="AB459" s="63">
        <f t="shared" si="113"/>
        <v>757</v>
      </c>
      <c r="AC459" s="63">
        <f>VLOOKUP($C459,ROP200F!$C$6:$O$994,10,FALSE)</f>
        <v>309</v>
      </c>
      <c r="AD459" s="63">
        <f>VLOOKUP($C459,'ROP100'!$B$6:$P$565,12,FALSE)</f>
        <v>400</v>
      </c>
      <c r="AE459" s="63">
        <f t="shared" si="114"/>
        <v>848</v>
      </c>
      <c r="AF459" s="63">
        <f>VLOOKUP($C459,ROP200F!$C$6:$O$994,11,FALSE)</f>
        <v>389</v>
      </c>
      <c r="AG459" s="63">
        <f>VLOOKUP($C459,'ROP100'!$B$6:$P$565,13,FALSE)</f>
        <v>300</v>
      </c>
      <c r="AH459" s="63">
        <f t="shared" si="115"/>
        <v>759</v>
      </c>
      <c r="AI459" s="63">
        <f>VLOOKUP($C459,ROP200F!$C$6:$O$994,12,FALSE)</f>
        <v>261</v>
      </c>
      <c r="AJ459" s="63">
        <f>VLOOKUP($C459,'ROP100'!$B$6:$P$565,14,FALSE)</f>
        <v>300</v>
      </c>
      <c r="AK459" s="63">
        <f t="shared" si="116"/>
        <v>798</v>
      </c>
      <c r="AL459" s="63">
        <f>VLOOKUP($C459,ROP200F!$C$6:$O$994,13,FALSE)</f>
        <v>325</v>
      </c>
      <c r="AM459" s="63">
        <f>VLOOKUP($C459,'ROP100'!$B$6:$P$565,15,FALSE)</f>
        <v>300</v>
      </c>
      <c r="AN459" s="63">
        <f t="shared" si="117"/>
        <v>773</v>
      </c>
      <c r="AO459" s="58">
        <f t="shared" si="118"/>
        <v>3639</v>
      </c>
      <c r="AP459" s="58">
        <f t="shared" si="119"/>
        <v>3600</v>
      </c>
    </row>
    <row r="460" spans="1:42" hidden="1" x14ac:dyDescent="0.35">
      <c r="A460" s="64">
        <f t="shared" si="120"/>
        <v>452</v>
      </c>
      <c r="B460" s="65" t="s">
        <v>611</v>
      </c>
      <c r="C460" s="65" t="s">
        <v>612</v>
      </c>
      <c r="D460" s="66">
        <f>VLOOKUP($C460,'End Stock 2024'!$B$7:$C$1030,2,FALSE)</f>
        <v>637</v>
      </c>
      <c r="E460" s="63">
        <f>VLOOKUP($C460,ROP200F!$C$6:$O$994,2,FALSE)</f>
        <v>121</v>
      </c>
      <c r="F460" s="63">
        <f>VLOOKUP($C460,'ROP100'!$B$6:$P$565,4,FALSE)</f>
        <v>100</v>
      </c>
      <c r="G460" s="63">
        <f t="shared" si="106"/>
        <v>616</v>
      </c>
      <c r="H460" s="63">
        <f>VLOOKUP($C460,ROP200F!$C$6:$O$994,3,FALSE)</f>
        <v>304</v>
      </c>
      <c r="I460" s="63">
        <f>VLOOKUP($C460,'ROP100'!$B$6:$P$565,5,FALSE)</f>
        <v>200</v>
      </c>
      <c r="J460" s="63">
        <f t="shared" si="107"/>
        <v>512</v>
      </c>
      <c r="K460" s="63">
        <f>VLOOKUP($C460,ROP200F!$C$6:$O$994,4,FALSE)</f>
        <v>132</v>
      </c>
      <c r="L460" s="63">
        <f>VLOOKUP($C460,'ROP100'!$B$6:$P$565,6,FALSE)</f>
        <v>300</v>
      </c>
      <c r="M460" s="63">
        <f t="shared" si="108"/>
        <v>680</v>
      </c>
      <c r="N460" s="63">
        <f>VLOOKUP($C460,ROP200F!$C$6:$O$994,5,FALSE)</f>
        <v>233</v>
      </c>
      <c r="O460" s="63">
        <f>VLOOKUP($C460,'ROP100'!$B$6:$P$565,7,FALSE)</f>
        <v>300</v>
      </c>
      <c r="P460" s="63">
        <f t="shared" si="109"/>
        <v>747</v>
      </c>
      <c r="Q460" s="63">
        <f>VLOOKUP($C460,ROP200F!$C$6:$O$994,6,FALSE)</f>
        <v>235</v>
      </c>
      <c r="R460" s="63">
        <f>VLOOKUP($C460,'ROP100'!$B$6:$P$565,8,FALSE)</f>
        <v>200</v>
      </c>
      <c r="S460" s="63">
        <f t="shared" si="110"/>
        <v>712</v>
      </c>
      <c r="T460" s="63">
        <f>VLOOKUP($C460,ROP200F!$C$6:$O$994,7,FALSE)</f>
        <v>287</v>
      </c>
      <c r="U460" s="63">
        <f>VLOOKUP($C460,'ROP100'!$B$6:$P$565,9,FALSE)</f>
        <v>300</v>
      </c>
      <c r="V460" s="63">
        <f t="shared" si="111"/>
        <v>725</v>
      </c>
      <c r="W460" s="63">
        <f>VLOOKUP($C460,ROP200F!$C$6:$O$994,8,FALSE)</f>
        <v>310</v>
      </c>
      <c r="X460" s="63">
        <f>VLOOKUP($C460,'ROP100'!$B$6:$P$565,10,FALSE)</f>
        <v>200</v>
      </c>
      <c r="Y460" s="63">
        <f t="shared" si="112"/>
        <v>615</v>
      </c>
      <c r="Z460" s="63">
        <f>VLOOKUP($C460,ROP200F!$C$6:$O$994,9,FALSE)</f>
        <v>152</v>
      </c>
      <c r="AA460" s="63">
        <f>VLOOKUP($C460,'ROP100'!$B$6:$P$565,11,FALSE)</f>
        <v>100</v>
      </c>
      <c r="AB460" s="63">
        <f t="shared" si="113"/>
        <v>563</v>
      </c>
      <c r="AC460" s="63">
        <f>VLOOKUP($C460,ROP200F!$C$6:$O$994,10,FALSE)</f>
        <v>272</v>
      </c>
      <c r="AD460" s="63">
        <f>VLOOKUP($C460,'ROP100'!$B$6:$P$565,12,FALSE)</f>
        <v>300</v>
      </c>
      <c r="AE460" s="63">
        <f t="shared" si="114"/>
        <v>591</v>
      </c>
      <c r="AF460" s="63">
        <f>VLOOKUP($C460,ROP200F!$C$6:$O$994,11,FALSE)</f>
        <v>215</v>
      </c>
      <c r="AG460" s="63">
        <f>VLOOKUP($C460,'ROP100'!$B$6:$P$565,13,FALSE)</f>
        <v>300</v>
      </c>
      <c r="AH460" s="63">
        <f t="shared" si="115"/>
        <v>676</v>
      </c>
      <c r="AI460" s="63">
        <f>VLOOKUP($C460,ROP200F!$C$6:$O$994,12,FALSE)</f>
        <v>177</v>
      </c>
      <c r="AJ460" s="63">
        <f>VLOOKUP($C460,'ROP100'!$B$6:$P$565,14,FALSE)</f>
        <v>200</v>
      </c>
      <c r="AK460" s="63">
        <f t="shared" si="116"/>
        <v>699</v>
      </c>
      <c r="AL460" s="63">
        <f>VLOOKUP($C460,ROP200F!$C$6:$O$994,13,FALSE)</f>
        <v>305</v>
      </c>
      <c r="AM460" s="63">
        <f>VLOOKUP($C460,'ROP100'!$B$6:$P$565,15,FALSE)</f>
        <v>300</v>
      </c>
      <c r="AN460" s="63">
        <f t="shared" si="117"/>
        <v>694</v>
      </c>
      <c r="AO460" s="58">
        <f t="shared" si="118"/>
        <v>2743</v>
      </c>
      <c r="AP460" s="58">
        <f t="shared" si="119"/>
        <v>2800</v>
      </c>
    </row>
    <row r="461" spans="1:42" hidden="1" x14ac:dyDescent="0.35">
      <c r="A461" s="64">
        <f t="shared" si="120"/>
        <v>453</v>
      </c>
      <c r="B461" s="65" t="s">
        <v>613</v>
      </c>
      <c r="C461" s="65" t="s">
        <v>614</v>
      </c>
      <c r="D461" s="66">
        <f>VLOOKUP($C461,'End Stock 2024'!$B$7:$C$1030,2,FALSE)</f>
        <v>166182</v>
      </c>
      <c r="E461" s="63">
        <f>VLOOKUP($C461,ROP200F!$C$6:$O$994,2,FALSE)</f>
        <v>0</v>
      </c>
      <c r="F461" s="63">
        <f>VLOOKUP($C461,'ROP100'!$B$6:$P$565,4,FALSE)</f>
        <v>150000</v>
      </c>
      <c r="G461" s="63">
        <f t="shared" si="106"/>
        <v>316182</v>
      </c>
      <c r="H461" s="63">
        <f>VLOOKUP($C461,ROP200F!$C$6:$O$994,3,FALSE)</f>
        <v>52230</v>
      </c>
      <c r="I461" s="63">
        <f>VLOOKUP($C461,'ROP100'!$B$6:$P$565,5,FALSE)</f>
        <v>0</v>
      </c>
      <c r="J461" s="63">
        <f t="shared" si="107"/>
        <v>263952</v>
      </c>
      <c r="K461" s="63">
        <f>VLOOKUP($C461,ROP200F!$C$6:$O$994,4,FALSE)</f>
        <v>41784</v>
      </c>
      <c r="L461" s="63">
        <f>VLOOKUP($C461,'ROP100'!$B$6:$P$565,6,FALSE)</f>
        <v>0</v>
      </c>
      <c r="M461" s="63">
        <f t="shared" si="108"/>
        <v>222168</v>
      </c>
      <c r="N461" s="63">
        <f>VLOOKUP($C461,ROP200F!$C$6:$O$994,5,FALSE)</f>
        <v>0</v>
      </c>
      <c r="O461" s="63">
        <f>VLOOKUP($C461,'ROP100'!$B$6:$P$565,7,FALSE)</f>
        <v>0</v>
      </c>
      <c r="P461" s="63">
        <f t="shared" si="109"/>
        <v>222168</v>
      </c>
      <c r="Q461" s="63">
        <f>VLOOKUP($C461,ROP200F!$C$6:$O$994,6,FALSE)</f>
        <v>0</v>
      </c>
      <c r="R461" s="63">
        <f>VLOOKUP($C461,'ROP100'!$B$6:$P$565,8,FALSE)</f>
        <v>0</v>
      </c>
      <c r="S461" s="63">
        <f t="shared" si="110"/>
        <v>222168</v>
      </c>
      <c r="T461" s="63">
        <f>VLOOKUP($C461,ROP200F!$C$6:$O$994,7,FALSE)</f>
        <v>0</v>
      </c>
      <c r="U461" s="63">
        <f>VLOOKUP($C461,'ROP100'!$B$6:$P$565,9,FALSE)</f>
        <v>0</v>
      </c>
      <c r="V461" s="63">
        <f t="shared" si="111"/>
        <v>222168</v>
      </c>
      <c r="W461" s="63">
        <f>VLOOKUP($C461,ROP200F!$C$6:$O$994,8,FALSE)</f>
        <v>52230</v>
      </c>
      <c r="X461" s="63">
        <f>VLOOKUP($C461,'ROP100'!$B$6:$P$565,10,FALSE)</f>
        <v>0</v>
      </c>
      <c r="Y461" s="63">
        <f t="shared" si="112"/>
        <v>169938</v>
      </c>
      <c r="Z461" s="63">
        <f>VLOOKUP($C461,ROP200F!$C$6:$O$994,9,FALSE)</f>
        <v>41784</v>
      </c>
      <c r="AA461" s="63">
        <f>VLOOKUP($C461,'ROP100'!$B$6:$P$565,11,FALSE)</f>
        <v>0</v>
      </c>
      <c r="AB461" s="63">
        <f t="shared" si="113"/>
        <v>128154</v>
      </c>
      <c r="AC461" s="63">
        <f>VLOOKUP($C461,ROP200F!$C$6:$O$994,10,FALSE)</f>
        <v>0</v>
      </c>
      <c r="AD461" s="63">
        <f>VLOOKUP($C461,'ROP100'!$B$6:$P$565,12,FALSE)</f>
        <v>0</v>
      </c>
      <c r="AE461" s="63">
        <f t="shared" si="114"/>
        <v>128154</v>
      </c>
      <c r="AF461" s="63">
        <f>VLOOKUP($C461,ROP200F!$C$6:$O$994,11,FALSE)</f>
        <v>0</v>
      </c>
      <c r="AG461" s="63">
        <f>VLOOKUP($C461,'ROP100'!$B$6:$P$565,13,FALSE)</f>
        <v>0</v>
      </c>
      <c r="AH461" s="63">
        <f t="shared" si="115"/>
        <v>128154</v>
      </c>
      <c r="AI461" s="63">
        <f>VLOOKUP($C461,ROP200F!$C$6:$O$994,12,FALSE)</f>
        <v>0</v>
      </c>
      <c r="AJ461" s="63">
        <f>VLOOKUP($C461,'ROP100'!$B$6:$P$565,14,FALSE)</f>
        <v>0</v>
      </c>
      <c r="AK461" s="63">
        <f t="shared" si="116"/>
        <v>128154</v>
      </c>
      <c r="AL461" s="63">
        <f>VLOOKUP($C461,ROP200F!$C$6:$O$994,13,FALSE)</f>
        <v>0</v>
      </c>
      <c r="AM461" s="63">
        <f>VLOOKUP($C461,'ROP100'!$B$6:$P$565,15,FALSE)</f>
        <v>0</v>
      </c>
      <c r="AN461" s="63">
        <f t="shared" si="117"/>
        <v>128154</v>
      </c>
      <c r="AO461" s="58">
        <f t="shared" si="118"/>
        <v>188028</v>
      </c>
      <c r="AP461" s="58">
        <f t="shared" si="119"/>
        <v>150000</v>
      </c>
    </row>
    <row r="462" spans="1:42" hidden="1" x14ac:dyDescent="0.35">
      <c r="A462" s="64">
        <f t="shared" si="120"/>
        <v>454</v>
      </c>
      <c r="B462" s="65" t="s">
        <v>615</v>
      </c>
      <c r="C462" s="65" t="s">
        <v>616</v>
      </c>
      <c r="D462" s="66">
        <f>VLOOKUP($C462,'End Stock 2024'!$B$7:$C$1030,2,FALSE)</f>
        <v>156</v>
      </c>
      <c r="E462" s="63">
        <f>VLOOKUP($C462,ROP200F!$C$6:$O$994,2,FALSE)</f>
        <v>0</v>
      </c>
      <c r="F462" s="63">
        <f>VLOOKUP($C462,'ROP100'!$B$6:$P$565,4,FALSE)</f>
        <v>200</v>
      </c>
      <c r="G462" s="63">
        <f t="shared" si="106"/>
        <v>356</v>
      </c>
      <c r="H462" s="63">
        <f>VLOOKUP($C462,ROP200F!$C$6:$O$994,3,FALSE)</f>
        <v>248</v>
      </c>
      <c r="I462" s="63">
        <f>VLOOKUP($C462,'ROP100'!$B$6:$P$565,5,FALSE)</f>
        <v>0</v>
      </c>
      <c r="J462" s="63">
        <f t="shared" si="107"/>
        <v>108</v>
      </c>
      <c r="K462" s="63">
        <f>VLOOKUP($C462,ROP200F!$C$6:$O$994,4,FALSE)</f>
        <v>0</v>
      </c>
      <c r="L462" s="63">
        <f>VLOOKUP($C462,'ROP100'!$B$6:$P$565,6,FALSE)</f>
        <v>0</v>
      </c>
      <c r="M462" s="63">
        <f t="shared" si="108"/>
        <v>108</v>
      </c>
      <c r="N462" s="63">
        <f>VLOOKUP($C462,ROP200F!$C$6:$O$994,5,FALSE)</f>
        <v>0</v>
      </c>
      <c r="O462" s="63">
        <f>VLOOKUP($C462,'ROP100'!$B$6:$P$565,7,FALSE)</f>
        <v>0</v>
      </c>
      <c r="P462" s="63">
        <f t="shared" si="109"/>
        <v>108</v>
      </c>
      <c r="Q462" s="63">
        <f>VLOOKUP($C462,ROP200F!$C$6:$O$994,6,FALSE)</f>
        <v>0</v>
      </c>
      <c r="R462" s="63">
        <f>VLOOKUP($C462,'ROP100'!$B$6:$P$565,8,FALSE)</f>
        <v>200</v>
      </c>
      <c r="S462" s="63">
        <f t="shared" si="110"/>
        <v>308</v>
      </c>
      <c r="T462" s="63">
        <f>VLOOKUP($C462,ROP200F!$C$6:$O$994,7,FALSE)</f>
        <v>230</v>
      </c>
      <c r="U462" s="63">
        <f>VLOOKUP($C462,'ROP100'!$B$6:$P$565,9,FALSE)</f>
        <v>0</v>
      </c>
      <c r="V462" s="63">
        <f t="shared" si="111"/>
        <v>78</v>
      </c>
      <c r="W462" s="63">
        <f>VLOOKUP($C462,ROP200F!$C$6:$O$994,8,FALSE)</f>
        <v>0</v>
      </c>
      <c r="X462" s="63">
        <f>VLOOKUP($C462,'ROP100'!$B$6:$P$565,10,FALSE)</f>
        <v>0</v>
      </c>
      <c r="Y462" s="63">
        <f t="shared" si="112"/>
        <v>78</v>
      </c>
      <c r="Z462" s="63">
        <f>VLOOKUP($C462,ROP200F!$C$6:$O$994,9,FALSE)</f>
        <v>0</v>
      </c>
      <c r="AA462" s="63">
        <f>VLOOKUP($C462,'ROP100'!$B$6:$P$565,11,FALSE)</f>
        <v>0</v>
      </c>
      <c r="AB462" s="63">
        <f t="shared" si="113"/>
        <v>78</v>
      </c>
      <c r="AC462" s="63">
        <f>VLOOKUP($C462,ROP200F!$C$6:$O$994,10,FALSE)</f>
        <v>0</v>
      </c>
      <c r="AD462" s="63">
        <f>VLOOKUP($C462,'ROP100'!$B$6:$P$565,12,FALSE)</f>
        <v>100</v>
      </c>
      <c r="AE462" s="63">
        <f t="shared" si="114"/>
        <v>178</v>
      </c>
      <c r="AF462" s="63">
        <f>VLOOKUP($C462,ROP200F!$C$6:$O$994,11,FALSE)</f>
        <v>130</v>
      </c>
      <c r="AG462" s="63">
        <f>VLOOKUP($C462,'ROP100'!$B$6:$P$565,13,FALSE)</f>
        <v>0</v>
      </c>
      <c r="AH462" s="63">
        <f t="shared" si="115"/>
        <v>48</v>
      </c>
      <c r="AI462" s="63">
        <f>VLOOKUP($C462,ROP200F!$C$6:$O$994,12,FALSE)</f>
        <v>0</v>
      </c>
      <c r="AJ462" s="63">
        <f>VLOOKUP($C462,'ROP100'!$B$6:$P$565,14,FALSE)</f>
        <v>0</v>
      </c>
      <c r="AK462" s="63">
        <f t="shared" si="116"/>
        <v>48</v>
      </c>
      <c r="AL462" s="63">
        <f>VLOOKUP($C462,ROP200F!$C$6:$O$994,13,FALSE)</f>
        <v>0</v>
      </c>
      <c r="AM462" s="63">
        <f>VLOOKUP($C462,'ROP100'!$B$6:$P$565,15,FALSE)</f>
        <v>0</v>
      </c>
      <c r="AN462" s="63">
        <f t="shared" si="117"/>
        <v>48</v>
      </c>
      <c r="AO462" s="58">
        <f t="shared" si="118"/>
        <v>608</v>
      </c>
      <c r="AP462" s="58">
        <f t="shared" si="119"/>
        <v>500</v>
      </c>
    </row>
    <row r="463" spans="1:42" hidden="1" x14ac:dyDescent="0.35">
      <c r="A463" s="64">
        <f t="shared" si="120"/>
        <v>455</v>
      </c>
      <c r="B463" s="65" t="s">
        <v>617</v>
      </c>
      <c r="C463" s="65" t="s">
        <v>618</v>
      </c>
      <c r="D463" s="66">
        <f>VLOOKUP($C463,'End Stock 2024'!$B$7:$C$1030,2,FALSE)</f>
        <v>422</v>
      </c>
      <c r="E463" s="63">
        <f>VLOOKUP($C463,ROP200F!$C$6:$O$994,2,FALSE)</f>
        <v>139</v>
      </c>
      <c r="F463" s="63">
        <f>VLOOKUP($C463,'ROP100'!$B$6:$P$565,4,FALSE)</f>
        <v>200</v>
      </c>
      <c r="G463" s="63">
        <f t="shared" si="106"/>
        <v>483</v>
      </c>
      <c r="H463" s="63">
        <f>VLOOKUP($C463,ROP200F!$C$6:$O$994,3,FALSE)</f>
        <v>159</v>
      </c>
      <c r="I463" s="63">
        <f>VLOOKUP($C463,'ROP100'!$B$6:$P$565,5,FALSE)</f>
        <v>200</v>
      </c>
      <c r="J463" s="63">
        <f t="shared" si="107"/>
        <v>524</v>
      </c>
      <c r="K463" s="63">
        <f>VLOOKUP($C463,ROP200F!$C$6:$O$994,4,FALSE)</f>
        <v>152</v>
      </c>
      <c r="L463" s="63">
        <f>VLOOKUP($C463,'ROP100'!$B$6:$P$565,6,FALSE)</f>
        <v>200</v>
      </c>
      <c r="M463" s="63">
        <f t="shared" si="108"/>
        <v>572</v>
      </c>
      <c r="N463" s="63">
        <f>VLOOKUP($C463,ROP200F!$C$6:$O$994,5,FALSE)</f>
        <v>220</v>
      </c>
      <c r="O463" s="63">
        <f>VLOOKUP($C463,'ROP100'!$B$6:$P$565,7,FALSE)</f>
        <v>200</v>
      </c>
      <c r="P463" s="63">
        <f t="shared" si="109"/>
        <v>552</v>
      </c>
      <c r="Q463" s="63">
        <f>VLOOKUP($C463,ROP200F!$C$6:$O$994,6,FALSE)</f>
        <v>223</v>
      </c>
      <c r="R463" s="63">
        <f>VLOOKUP($C463,'ROP100'!$B$6:$P$565,8,FALSE)</f>
        <v>300</v>
      </c>
      <c r="S463" s="63">
        <f t="shared" si="110"/>
        <v>629</v>
      </c>
      <c r="T463" s="63">
        <f>VLOOKUP($C463,ROP200F!$C$6:$O$994,7,FALSE)</f>
        <v>166</v>
      </c>
      <c r="U463" s="63">
        <f>VLOOKUP($C463,'ROP100'!$B$6:$P$565,9,FALSE)</f>
        <v>200</v>
      </c>
      <c r="V463" s="63">
        <f t="shared" si="111"/>
        <v>663</v>
      </c>
      <c r="W463" s="63">
        <f>VLOOKUP($C463,ROP200F!$C$6:$O$994,8,FALSE)</f>
        <v>286</v>
      </c>
      <c r="X463" s="63">
        <f>VLOOKUP($C463,'ROP100'!$B$6:$P$565,10,FALSE)</f>
        <v>200</v>
      </c>
      <c r="Y463" s="63">
        <f t="shared" si="112"/>
        <v>577</v>
      </c>
      <c r="Z463" s="63">
        <f>VLOOKUP($C463,ROP200F!$C$6:$O$994,9,FALSE)</f>
        <v>174</v>
      </c>
      <c r="AA463" s="63">
        <f>VLOOKUP($C463,'ROP100'!$B$6:$P$565,11,FALSE)</f>
        <v>200</v>
      </c>
      <c r="AB463" s="63">
        <f t="shared" si="113"/>
        <v>603</v>
      </c>
      <c r="AC463" s="63">
        <f>VLOOKUP($C463,ROP200F!$C$6:$O$994,10,FALSE)</f>
        <v>275</v>
      </c>
      <c r="AD463" s="63">
        <f>VLOOKUP($C463,'ROP100'!$B$6:$P$565,12,FALSE)</f>
        <v>300</v>
      </c>
      <c r="AE463" s="63">
        <f t="shared" si="114"/>
        <v>628</v>
      </c>
      <c r="AF463" s="63">
        <f>VLOOKUP($C463,ROP200F!$C$6:$O$994,11,FALSE)</f>
        <v>170</v>
      </c>
      <c r="AG463" s="63">
        <f>VLOOKUP($C463,'ROP100'!$B$6:$P$565,13,FALSE)</f>
        <v>200</v>
      </c>
      <c r="AH463" s="63">
        <f t="shared" si="115"/>
        <v>658</v>
      </c>
      <c r="AI463" s="63">
        <f>VLOOKUP($C463,ROP200F!$C$6:$O$994,12,FALSE)</f>
        <v>204</v>
      </c>
      <c r="AJ463" s="63">
        <f>VLOOKUP($C463,'ROP100'!$B$6:$P$565,14,FALSE)</f>
        <v>200</v>
      </c>
      <c r="AK463" s="63">
        <f t="shared" si="116"/>
        <v>654</v>
      </c>
      <c r="AL463" s="63">
        <f>VLOOKUP($C463,ROP200F!$C$6:$O$994,13,FALSE)</f>
        <v>302</v>
      </c>
      <c r="AM463" s="63">
        <f>VLOOKUP($C463,'ROP100'!$B$6:$P$565,15,FALSE)</f>
        <v>300</v>
      </c>
      <c r="AN463" s="63">
        <f t="shared" si="117"/>
        <v>652</v>
      </c>
      <c r="AO463" s="58">
        <f t="shared" si="118"/>
        <v>2470</v>
      </c>
      <c r="AP463" s="58">
        <f t="shared" si="119"/>
        <v>2700</v>
      </c>
    </row>
    <row r="464" spans="1:42" hidden="1" x14ac:dyDescent="0.35">
      <c r="A464" s="64">
        <f t="shared" si="120"/>
        <v>456</v>
      </c>
      <c r="B464" s="65" t="s">
        <v>1455</v>
      </c>
      <c r="C464" s="65" t="s">
        <v>1456</v>
      </c>
      <c r="D464" s="66">
        <f>VLOOKUP($C464,'End Stock 2024'!$B$7:$C$1030,2,FALSE)</f>
        <v>249</v>
      </c>
      <c r="E464" s="63">
        <f>VLOOKUP($C464,ROP200F!$C$6:$O$994,2,FALSE)</f>
        <v>72</v>
      </c>
      <c r="F464" s="63">
        <f>VLOOKUP($C464,'ROP100'!$B$6:$P$565,4,FALSE)</f>
        <v>0</v>
      </c>
      <c r="G464" s="63">
        <f t="shared" si="106"/>
        <v>177</v>
      </c>
      <c r="H464" s="63">
        <f>VLOOKUP($C464,ROP200F!$C$6:$O$994,3,FALSE)</f>
        <v>54</v>
      </c>
      <c r="I464" s="63">
        <f>VLOOKUP($C464,'ROP100'!$B$6:$P$565,5,FALSE)</f>
        <v>300</v>
      </c>
      <c r="J464" s="63">
        <f t="shared" si="107"/>
        <v>423</v>
      </c>
      <c r="K464" s="63">
        <f>VLOOKUP($C464,ROP200F!$C$6:$O$994,4,FALSE)</f>
        <v>77</v>
      </c>
      <c r="L464" s="63">
        <f>VLOOKUP($C464,'ROP100'!$B$6:$P$565,6,FALSE)</f>
        <v>0</v>
      </c>
      <c r="M464" s="63">
        <f t="shared" si="108"/>
        <v>346</v>
      </c>
      <c r="N464" s="63">
        <f>VLOOKUP($C464,ROP200F!$C$6:$O$994,5,FALSE)</f>
        <v>72</v>
      </c>
      <c r="O464" s="63">
        <f>VLOOKUP($C464,'ROP100'!$B$6:$P$565,7,FALSE)</f>
        <v>0</v>
      </c>
      <c r="P464" s="63">
        <f t="shared" si="109"/>
        <v>274</v>
      </c>
      <c r="Q464" s="63">
        <f>VLOOKUP($C464,ROP200F!$C$6:$O$994,6,FALSE)</f>
        <v>93</v>
      </c>
      <c r="R464" s="63">
        <f>VLOOKUP($C464,'ROP100'!$B$6:$P$565,8,FALSE)</f>
        <v>200</v>
      </c>
      <c r="S464" s="63">
        <f t="shared" si="110"/>
        <v>381</v>
      </c>
      <c r="T464" s="63">
        <f>VLOOKUP($C464,ROP200F!$C$6:$O$994,7,FALSE)</f>
        <v>62</v>
      </c>
      <c r="U464" s="63">
        <f>VLOOKUP($C464,'ROP100'!$B$6:$P$565,9,FALSE)</f>
        <v>0</v>
      </c>
      <c r="V464" s="63">
        <f t="shared" si="111"/>
        <v>319</v>
      </c>
      <c r="W464" s="63">
        <f>VLOOKUP($C464,ROP200F!$C$6:$O$994,8,FALSE)</f>
        <v>113</v>
      </c>
      <c r="X464" s="63">
        <f>VLOOKUP($C464,'ROP100'!$B$6:$P$565,10,FALSE)</f>
        <v>0</v>
      </c>
      <c r="Y464" s="63">
        <f t="shared" si="112"/>
        <v>206</v>
      </c>
      <c r="Z464" s="63">
        <f>VLOOKUP($C464,ROP200F!$C$6:$O$994,9,FALSE)</f>
        <v>65</v>
      </c>
      <c r="AA464" s="63">
        <f>VLOOKUP($C464,'ROP100'!$B$6:$P$565,11,FALSE)</f>
        <v>300</v>
      </c>
      <c r="AB464" s="63">
        <f t="shared" si="113"/>
        <v>441</v>
      </c>
      <c r="AC464" s="63">
        <f>VLOOKUP($C464,ROP200F!$C$6:$O$994,10,FALSE)</f>
        <v>118</v>
      </c>
      <c r="AD464" s="63">
        <f>VLOOKUP($C464,'ROP100'!$B$6:$P$565,12,FALSE)</f>
        <v>0</v>
      </c>
      <c r="AE464" s="63">
        <f t="shared" si="114"/>
        <v>323</v>
      </c>
      <c r="AF464" s="63">
        <f>VLOOKUP($C464,ROP200F!$C$6:$O$994,11,FALSE)</f>
        <v>63</v>
      </c>
      <c r="AG464" s="63">
        <f>VLOOKUP($C464,'ROP100'!$B$6:$P$565,13,FALSE)</f>
        <v>0</v>
      </c>
      <c r="AH464" s="63">
        <f t="shared" si="115"/>
        <v>260</v>
      </c>
      <c r="AI464" s="63">
        <f>VLOOKUP($C464,ROP200F!$C$6:$O$994,12,FALSE)</f>
        <v>96</v>
      </c>
      <c r="AJ464" s="63">
        <f>VLOOKUP($C464,'ROP100'!$B$6:$P$565,14,FALSE)</f>
        <v>200</v>
      </c>
      <c r="AK464" s="63">
        <f t="shared" si="116"/>
        <v>364</v>
      </c>
      <c r="AL464" s="63">
        <f>VLOOKUP($C464,ROP200F!$C$6:$O$994,13,FALSE)</f>
        <v>103</v>
      </c>
      <c r="AM464" s="63">
        <f>VLOOKUP($C464,'ROP100'!$B$6:$P$565,15,FALSE)</f>
        <v>0</v>
      </c>
      <c r="AN464" s="63">
        <f t="shared" si="117"/>
        <v>261</v>
      </c>
      <c r="AO464" s="58">
        <f t="shared" si="118"/>
        <v>988</v>
      </c>
      <c r="AP464" s="58">
        <f t="shared" si="119"/>
        <v>1000</v>
      </c>
    </row>
    <row r="465" spans="1:42" hidden="1" x14ac:dyDescent="0.35">
      <c r="A465" s="64">
        <f t="shared" si="120"/>
        <v>457</v>
      </c>
      <c r="B465" s="65" t="s">
        <v>619</v>
      </c>
      <c r="C465" s="65" t="s">
        <v>620</v>
      </c>
      <c r="D465" s="66">
        <f>VLOOKUP($C465,'End Stock 2024'!$B$7:$C$1030,2,FALSE)</f>
        <v>624</v>
      </c>
      <c r="E465" s="63">
        <f>VLOOKUP($C465,ROP200F!$C$6:$O$994,2,FALSE)</f>
        <v>0</v>
      </c>
      <c r="F465" s="63">
        <f>VLOOKUP($C465,'ROP100'!$B$6:$P$565,4,FALSE)</f>
        <v>0</v>
      </c>
      <c r="G465" s="63">
        <f t="shared" si="106"/>
        <v>624</v>
      </c>
      <c r="H465" s="63">
        <f>VLOOKUP($C465,ROP200F!$C$6:$O$994,3,FALSE)</f>
        <v>93</v>
      </c>
      <c r="I465" s="63">
        <f>VLOOKUP($C465,'ROP100'!$B$6:$P$565,5,FALSE)</f>
        <v>0</v>
      </c>
      <c r="J465" s="63">
        <f t="shared" si="107"/>
        <v>531</v>
      </c>
      <c r="K465" s="63">
        <f>VLOOKUP($C465,ROP200F!$C$6:$O$994,4,FALSE)</f>
        <v>0</v>
      </c>
      <c r="L465" s="63">
        <f>VLOOKUP($C465,'ROP100'!$B$6:$P$565,6,FALSE)</f>
        <v>0</v>
      </c>
      <c r="M465" s="63">
        <f t="shared" si="108"/>
        <v>531</v>
      </c>
      <c r="N465" s="63">
        <f>VLOOKUP($C465,ROP200F!$C$6:$O$994,5,FALSE)</f>
        <v>0</v>
      </c>
      <c r="O465" s="63">
        <f>VLOOKUP($C465,'ROP100'!$B$6:$P$565,7,FALSE)</f>
        <v>0</v>
      </c>
      <c r="P465" s="63">
        <f t="shared" si="109"/>
        <v>531</v>
      </c>
      <c r="Q465" s="63">
        <f>VLOOKUP($C465,ROP200F!$C$6:$O$994,6,FALSE)</f>
        <v>0</v>
      </c>
      <c r="R465" s="63">
        <f>VLOOKUP($C465,'ROP100'!$B$6:$P$565,8,FALSE)</f>
        <v>0</v>
      </c>
      <c r="S465" s="63">
        <f t="shared" si="110"/>
        <v>531</v>
      </c>
      <c r="T465" s="63">
        <f>VLOOKUP($C465,ROP200F!$C$6:$O$994,7,FALSE)</f>
        <v>80</v>
      </c>
      <c r="U465" s="63">
        <f>VLOOKUP($C465,'ROP100'!$B$6:$P$565,9,FALSE)</f>
        <v>0</v>
      </c>
      <c r="V465" s="63">
        <f t="shared" si="111"/>
        <v>451</v>
      </c>
      <c r="W465" s="63">
        <f>VLOOKUP($C465,ROP200F!$C$6:$O$994,8,FALSE)</f>
        <v>0</v>
      </c>
      <c r="X465" s="63">
        <f>VLOOKUP($C465,'ROP100'!$B$6:$P$565,10,FALSE)</f>
        <v>0</v>
      </c>
      <c r="Y465" s="63">
        <f t="shared" si="112"/>
        <v>451</v>
      </c>
      <c r="Z465" s="63">
        <f>VLOOKUP($C465,ROP200F!$C$6:$O$994,9,FALSE)</f>
        <v>0</v>
      </c>
      <c r="AA465" s="63">
        <f>VLOOKUP($C465,'ROP100'!$B$6:$P$565,11,FALSE)</f>
        <v>0</v>
      </c>
      <c r="AB465" s="63">
        <f t="shared" si="113"/>
        <v>451</v>
      </c>
      <c r="AC465" s="63">
        <f>VLOOKUP($C465,ROP200F!$C$6:$O$994,10,FALSE)</f>
        <v>0</v>
      </c>
      <c r="AD465" s="63">
        <f>VLOOKUP($C465,'ROP100'!$B$6:$P$565,12,FALSE)</f>
        <v>0</v>
      </c>
      <c r="AE465" s="63">
        <f t="shared" si="114"/>
        <v>451</v>
      </c>
      <c r="AF465" s="63">
        <f>VLOOKUP($C465,ROP200F!$C$6:$O$994,11,FALSE)</f>
        <v>48</v>
      </c>
      <c r="AG465" s="63">
        <f>VLOOKUP($C465,'ROP100'!$B$6:$P$565,13,FALSE)</f>
        <v>0</v>
      </c>
      <c r="AH465" s="63">
        <f t="shared" si="115"/>
        <v>403</v>
      </c>
      <c r="AI465" s="63">
        <f>VLOOKUP($C465,ROP200F!$C$6:$O$994,12,FALSE)</f>
        <v>0</v>
      </c>
      <c r="AJ465" s="63">
        <f>VLOOKUP($C465,'ROP100'!$B$6:$P$565,14,FALSE)</f>
        <v>0</v>
      </c>
      <c r="AK465" s="63">
        <f t="shared" si="116"/>
        <v>403</v>
      </c>
      <c r="AL465" s="63">
        <f>VLOOKUP($C465,ROP200F!$C$6:$O$994,13,FALSE)</f>
        <v>0</v>
      </c>
      <c r="AM465" s="63">
        <f>VLOOKUP($C465,'ROP100'!$B$6:$P$565,15,FALSE)</f>
        <v>0</v>
      </c>
      <c r="AN465" s="63">
        <f t="shared" si="117"/>
        <v>403</v>
      </c>
      <c r="AO465" s="58">
        <f t="shared" si="118"/>
        <v>221</v>
      </c>
      <c r="AP465" s="58">
        <f t="shared" si="119"/>
        <v>0</v>
      </c>
    </row>
    <row r="466" spans="1:42" hidden="1" x14ac:dyDescent="0.35">
      <c r="A466" s="64">
        <f t="shared" si="120"/>
        <v>458</v>
      </c>
      <c r="B466" s="65" t="s">
        <v>621</v>
      </c>
      <c r="C466" s="65" t="s">
        <v>622</v>
      </c>
      <c r="D466" s="66">
        <f>VLOOKUP($C466,'End Stock 2024'!$B$7:$C$1030,2,FALSE)</f>
        <v>1040</v>
      </c>
      <c r="E466" s="63">
        <f>VLOOKUP($C466,ROP200F!$C$6:$O$994,2,FALSE)</f>
        <v>277</v>
      </c>
      <c r="F466" s="63">
        <f>VLOOKUP($C466,'ROP100'!$B$6:$P$565,4,FALSE)</f>
        <v>300</v>
      </c>
      <c r="G466" s="63">
        <f t="shared" si="106"/>
        <v>1063</v>
      </c>
      <c r="H466" s="63">
        <f>VLOOKUP($C466,ROP200F!$C$6:$O$994,3,FALSE)</f>
        <v>554</v>
      </c>
      <c r="I466" s="63">
        <f>VLOOKUP($C466,'ROP100'!$B$6:$P$565,5,FALSE)</f>
        <v>400</v>
      </c>
      <c r="J466" s="63">
        <f t="shared" si="107"/>
        <v>909</v>
      </c>
      <c r="K466" s="63">
        <f>VLOOKUP($C466,ROP200F!$C$6:$O$994,4,FALSE)</f>
        <v>296</v>
      </c>
      <c r="L466" s="63">
        <f>VLOOKUP($C466,'ROP100'!$B$6:$P$565,6,FALSE)</f>
        <v>500</v>
      </c>
      <c r="M466" s="63">
        <f t="shared" si="108"/>
        <v>1113</v>
      </c>
      <c r="N466" s="63">
        <f>VLOOKUP($C466,ROP200F!$C$6:$O$994,5,FALSE)</f>
        <v>329</v>
      </c>
      <c r="O466" s="63">
        <f>VLOOKUP($C466,'ROP100'!$B$6:$P$565,7,FALSE)</f>
        <v>500</v>
      </c>
      <c r="P466" s="63">
        <f t="shared" si="109"/>
        <v>1284</v>
      </c>
      <c r="Q466" s="63">
        <f>VLOOKUP($C466,ROP200F!$C$6:$O$994,6,FALSE)</f>
        <v>415</v>
      </c>
      <c r="R466" s="63">
        <f>VLOOKUP($C466,'ROP100'!$B$6:$P$565,8,FALSE)</f>
        <v>300</v>
      </c>
      <c r="S466" s="63">
        <f t="shared" si="110"/>
        <v>1169</v>
      </c>
      <c r="T466" s="63">
        <f>VLOOKUP($C466,ROP200F!$C$6:$O$994,7,FALSE)</f>
        <v>537</v>
      </c>
      <c r="U466" s="63">
        <f>VLOOKUP($C466,'ROP100'!$B$6:$P$565,9,FALSE)</f>
        <v>500</v>
      </c>
      <c r="V466" s="63">
        <f t="shared" si="111"/>
        <v>1132</v>
      </c>
      <c r="W466" s="63">
        <f>VLOOKUP($C466,ROP200F!$C$6:$O$994,8,FALSE)</f>
        <v>514</v>
      </c>
      <c r="X466" s="63">
        <f>VLOOKUP($C466,'ROP100'!$B$6:$P$565,10,FALSE)</f>
        <v>500</v>
      </c>
      <c r="Y466" s="63">
        <f t="shared" si="112"/>
        <v>1118</v>
      </c>
      <c r="Z466" s="63">
        <f>VLOOKUP($C466,ROP200F!$C$6:$O$994,9,FALSE)</f>
        <v>244</v>
      </c>
      <c r="AA466" s="63">
        <f>VLOOKUP($C466,'ROP100'!$B$6:$P$565,11,FALSE)</f>
        <v>300</v>
      </c>
      <c r="AB466" s="63">
        <f t="shared" si="113"/>
        <v>1174</v>
      </c>
      <c r="AC466" s="63">
        <f>VLOOKUP($C466,ROP200F!$C$6:$O$994,10,FALSE)</f>
        <v>506</v>
      </c>
      <c r="AD466" s="63">
        <f>VLOOKUP($C466,'ROP100'!$B$6:$P$565,12,FALSE)</f>
        <v>400</v>
      </c>
      <c r="AE466" s="63">
        <f t="shared" si="114"/>
        <v>1068</v>
      </c>
      <c r="AF466" s="63">
        <f>VLOOKUP($C466,ROP200F!$C$6:$O$994,11,FALSE)</f>
        <v>403</v>
      </c>
      <c r="AG466" s="63">
        <f>VLOOKUP($C466,'ROP100'!$B$6:$P$565,13,FALSE)</f>
        <v>400</v>
      </c>
      <c r="AH466" s="63">
        <f t="shared" si="115"/>
        <v>1065</v>
      </c>
      <c r="AI466" s="63">
        <f>VLOOKUP($C466,ROP200F!$C$6:$O$994,12,FALSE)</f>
        <v>368</v>
      </c>
      <c r="AJ466" s="63">
        <f>VLOOKUP($C466,'ROP100'!$B$6:$P$565,14,FALSE)</f>
        <v>400</v>
      </c>
      <c r="AK466" s="63">
        <f t="shared" si="116"/>
        <v>1097</v>
      </c>
      <c r="AL466" s="63">
        <f>VLOOKUP($C466,ROP200F!$C$6:$O$994,13,FALSE)</f>
        <v>444</v>
      </c>
      <c r="AM466" s="63">
        <f>VLOOKUP($C466,'ROP100'!$B$6:$P$565,15,FALSE)</f>
        <v>500</v>
      </c>
      <c r="AN466" s="63">
        <f t="shared" si="117"/>
        <v>1153</v>
      </c>
      <c r="AO466" s="58">
        <f t="shared" si="118"/>
        <v>4887</v>
      </c>
      <c r="AP466" s="58">
        <f t="shared" si="119"/>
        <v>5000</v>
      </c>
    </row>
    <row r="467" spans="1:42" hidden="1" x14ac:dyDescent="0.35">
      <c r="A467" s="64">
        <f t="shared" si="120"/>
        <v>459</v>
      </c>
      <c r="B467" s="65" t="s">
        <v>623</v>
      </c>
      <c r="C467" s="65" t="s">
        <v>624</v>
      </c>
      <c r="D467" s="66">
        <f>VLOOKUP($C467,'End Stock 2024'!$B$7:$C$1030,2,FALSE)</f>
        <v>602</v>
      </c>
      <c r="E467" s="63">
        <f>VLOOKUP($C467,ROP200F!$C$6:$O$994,2,FALSE)</f>
        <v>190</v>
      </c>
      <c r="F467" s="63">
        <f>VLOOKUP($C467,'ROP100'!$B$6:$P$565,4,FALSE)</f>
        <v>100</v>
      </c>
      <c r="G467" s="63">
        <f t="shared" si="106"/>
        <v>512</v>
      </c>
      <c r="H467" s="63">
        <f>VLOOKUP($C467,ROP200F!$C$6:$O$994,3,FALSE)</f>
        <v>0</v>
      </c>
      <c r="I467" s="63">
        <f>VLOOKUP($C467,'ROP100'!$B$6:$P$565,5,FALSE)</f>
        <v>0</v>
      </c>
      <c r="J467" s="63">
        <f t="shared" si="107"/>
        <v>512</v>
      </c>
      <c r="K467" s="63">
        <f>VLOOKUP($C467,ROP200F!$C$6:$O$994,4,FALSE)</f>
        <v>190</v>
      </c>
      <c r="L467" s="63">
        <f>VLOOKUP($C467,'ROP100'!$B$6:$P$565,6,FALSE)</f>
        <v>0</v>
      </c>
      <c r="M467" s="63">
        <f t="shared" si="108"/>
        <v>322</v>
      </c>
      <c r="N467" s="63">
        <f>VLOOKUP($C467,ROP200F!$C$6:$O$994,5,FALSE)</f>
        <v>0</v>
      </c>
      <c r="O467" s="63">
        <f>VLOOKUP($C467,'ROP100'!$B$6:$P$565,7,FALSE)</f>
        <v>0</v>
      </c>
      <c r="P467" s="63">
        <f t="shared" si="109"/>
        <v>322</v>
      </c>
      <c r="Q467" s="63">
        <f>VLOOKUP($C467,ROP200F!$C$6:$O$994,6,FALSE)</f>
        <v>115</v>
      </c>
      <c r="R467" s="63">
        <f>VLOOKUP($C467,'ROP100'!$B$6:$P$565,8,FALSE)</f>
        <v>300</v>
      </c>
      <c r="S467" s="63">
        <f t="shared" si="110"/>
        <v>507</v>
      </c>
      <c r="T467" s="63">
        <f>VLOOKUP($C467,ROP200F!$C$6:$O$994,7,FALSE)</f>
        <v>75</v>
      </c>
      <c r="U467" s="63">
        <f>VLOOKUP($C467,'ROP100'!$B$6:$P$565,9,FALSE)</f>
        <v>0</v>
      </c>
      <c r="V467" s="63">
        <f t="shared" si="111"/>
        <v>432</v>
      </c>
      <c r="W467" s="63">
        <f>VLOOKUP($C467,ROP200F!$C$6:$O$994,8,FALSE)</f>
        <v>115</v>
      </c>
      <c r="X467" s="63">
        <f>VLOOKUP($C467,'ROP100'!$B$6:$P$565,10,FALSE)</f>
        <v>0</v>
      </c>
      <c r="Y467" s="63">
        <f t="shared" si="112"/>
        <v>317</v>
      </c>
      <c r="Z467" s="63">
        <f>VLOOKUP($C467,ROP200F!$C$6:$O$994,9,FALSE)</f>
        <v>0</v>
      </c>
      <c r="AA467" s="63">
        <f>VLOOKUP($C467,'ROP100'!$B$6:$P$565,11,FALSE)</f>
        <v>0</v>
      </c>
      <c r="AB467" s="63">
        <f t="shared" si="113"/>
        <v>317</v>
      </c>
      <c r="AC467" s="63">
        <f>VLOOKUP($C467,ROP200F!$C$6:$O$994,10,FALSE)</f>
        <v>218</v>
      </c>
      <c r="AD467" s="63">
        <f>VLOOKUP($C467,'ROP100'!$B$6:$P$565,12,FALSE)</f>
        <v>400</v>
      </c>
      <c r="AE467" s="63">
        <f t="shared" si="114"/>
        <v>499</v>
      </c>
      <c r="AF467" s="63">
        <f>VLOOKUP($C467,ROP200F!$C$6:$O$994,11,FALSE)</f>
        <v>0</v>
      </c>
      <c r="AG467" s="63">
        <f>VLOOKUP($C467,'ROP100'!$B$6:$P$565,13,FALSE)</f>
        <v>0</v>
      </c>
      <c r="AH467" s="63">
        <f t="shared" si="115"/>
        <v>499</v>
      </c>
      <c r="AI467" s="63">
        <f>VLOOKUP($C467,ROP200F!$C$6:$O$994,12,FALSE)</f>
        <v>115</v>
      </c>
      <c r="AJ467" s="63">
        <f>VLOOKUP($C467,'ROP100'!$B$6:$P$565,14,FALSE)</f>
        <v>0</v>
      </c>
      <c r="AK467" s="63">
        <f t="shared" si="116"/>
        <v>384</v>
      </c>
      <c r="AL467" s="63">
        <f>VLOOKUP($C467,ROP200F!$C$6:$O$994,13,FALSE)</f>
        <v>75</v>
      </c>
      <c r="AM467" s="63">
        <f>VLOOKUP($C467,'ROP100'!$B$6:$P$565,15,FALSE)</f>
        <v>0</v>
      </c>
      <c r="AN467" s="63">
        <f t="shared" si="117"/>
        <v>309</v>
      </c>
      <c r="AO467" s="58">
        <f t="shared" si="118"/>
        <v>1093</v>
      </c>
      <c r="AP467" s="58">
        <f t="shared" si="119"/>
        <v>800</v>
      </c>
    </row>
    <row r="468" spans="1:42" hidden="1" x14ac:dyDescent="0.35">
      <c r="A468" s="64">
        <f t="shared" si="120"/>
        <v>460</v>
      </c>
      <c r="B468" s="65" t="s">
        <v>625</v>
      </c>
      <c r="C468" s="65" t="s">
        <v>626</v>
      </c>
      <c r="D468" s="66">
        <f>VLOOKUP($C468,'End Stock 2024'!$B$7:$C$1030,2,FALSE)</f>
        <v>1201</v>
      </c>
      <c r="E468" s="63">
        <f>VLOOKUP($C468,ROP200F!$C$6:$O$994,2,FALSE)</f>
        <v>123</v>
      </c>
      <c r="F468" s="63">
        <f>VLOOKUP($C468,'ROP100'!$B$6:$P$565,4,FALSE)</f>
        <v>300</v>
      </c>
      <c r="G468" s="63">
        <f t="shared" si="106"/>
        <v>1378</v>
      </c>
      <c r="H468" s="63">
        <f>VLOOKUP($C468,ROP200F!$C$6:$O$994,3,FALSE)</f>
        <v>1008</v>
      </c>
      <c r="I468" s="63">
        <f>VLOOKUP($C468,'ROP100'!$B$6:$P$565,5,FALSE)</f>
        <v>400</v>
      </c>
      <c r="J468" s="63">
        <f t="shared" si="107"/>
        <v>770</v>
      </c>
      <c r="K468" s="63">
        <f>VLOOKUP($C468,ROP200F!$C$6:$O$994,4,FALSE)</f>
        <v>153</v>
      </c>
      <c r="L468" s="63">
        <f>VLOOKUP($C468,'ROP100'!$B$6:$P$565,6,FALSE)</f>
        <v>800</v>
      </c>
      <c r="M468" s="63">
        <f t="shared" si="108"/>
        <v>1417</v>
      </c>
      <c r="N468" s="63">
        <f>VLOOKUP($C468,ROP200F!$C$6:$O$994,5,FALSE)</f>
        <v>476</v>
      </c>
      <c r="O468" s="63">
        <f>VLOOKUP($C468,'ROP100'!$B$6:$P$565,7,FALSE)</f>
        <v>600</v>
      </c>
      <c r="P468" s="63">
        <f t="shared" si="109"/>
        <v>1541</v>
      </c>
      <c r="Q468" s="63">
        <f>VLOOKUP($C468,ROP200F!$C$6:$O$994,6,FALSE)</f>
        <v>353</v>
      </c>
      <c r="R468" s="63">
        <f>VLOOKUP($C468,'ROP100'!$B$6:$P$565,8,FALSE)</f>
        <v>400</v>
      </c>
      <c r="S468" s="63">
        <f t="shared" si="110"/>
        <v>1588</v>
      </c>
      <c r="T468" s="63">
        <f>VLOOKUP($C468,ROP200F!$C$6:$O$994,7,FALSE)</f>
        <v>929</v>
      </c>
      <c r="U468" s="63">
        <f>VLOOKUP($C468,'ROP100'!$B$6:$P$565,9,FALSE)</f>
        <v>800</v>
      </c>
      <c r="V468" s="63">
        <f t="shared" si="111"/>
        <v>1459</v>
      </c>
      <c r="W468" s="63">
        <f>VLOOKUP($C468,ROP200F!$C$6:$O$994,8,FALSE)</f>
        <v>483</v>
      </c>
      <c r="X468" s="63">
        <f>VLOOKUP($C468,'ROP100'!$B$6:$P$565,10,FALSE)</f>
        <v>400</v>
      </c>
      <c r="Y468" s="63">
        <f t="shared" si="112"/>
        <v>1376</v>
      </c>
      <c r="Z468" s="63">
        <f>VLOOKUP($C468,ROP200F!$C$6:$O$994,9,FALSE)</f>
        <v>399</v>
      </c>
      <c r="AA468" s="63">
        <f>VLOOKUP($C468,'ROP100'!$B$6:$P$565,11,FALSE)</f>
        <v>300</v>
      </c>
      <c r="AB468" s="63">
        <f t="shared" si="113"/>
        <v>1277</v>
      </c>
      <c r="AC468" s="63">
        <f>VLOOKUP($C468,ROP200F!$C$6:$O$994,10,FALSE)</f>
        <v>384</v>
      </c>
      <c r="AD468" s="63">
        <f>VLOOKUP($C468,'ROP100'!$B$6:$P$565,12,FALSE)</f>
        <v>600</v>
      </c>
      <c r="AE468" s="63">
        <f t="shared" si="114"/>
        <v>1493</v>
      </c>
      <c r="AF468" s="63">
        <f>VLOOKUP($C468,ROP200F!$C$6:$O$994,11,FALSE)</f>
        <v>748</v>
      </c>
      <c r="AG468" s="63">
        <f>VLOOKUP($C468,'ROP100'!$B$6:$P$565,13,FALSE)</f>
        <v>700</v>
      </c>
      <c r="AH468" s="63">
        <f t="shared" si="115"/>
        <v>1445</v>
      </c>
      <c r="AI468" s="63">
        <f>VLOOKUP($C468,ROP200F!$C$6:$O$994,12,FALSE)</f>
        <v>338</v>
      </c>
      <c r="AJ468" s="63">
        <f>VLOOKUP($C468,'ROP100'!$B$6:$P$565,14,FALSE)</f>
        <v>300</v>
      </c>
      <c r="AK468" s="63">
        <f t="shared" si="116"/>
        <v>1407</v>
      </c>
      <c r="AL468" s="63">
        <f>VLOOKUP($C468,ROP200F!$C$6:$O$994,13,FALSE)</f>
        <v>599</v>
      </c>
      <c r="AM468" s="63">
        <f>VLOOKUP($C468,'ROP100'!$B$6:$P$565,15,FALSE)</f>
        <v>600</v>
      </c>
      <c r="AN468" s="63">
        <f t="shared" si="117"/>
        <v>1408</v>
      </c>
      <c r="AO468" s="58">
        <f t="shared" si="118"/>
        <v>5993</v>
      </c>
      <c r="AP468" s="58">
        <f t="shared" si="119"/>
        <v>6200</v>
      </c>
    </row>
    <row r="469" spans="1:42" hidden="1" x14ac:dyDescent="0.35">
      <c r="A469" s="64">
        <f t="shared" si="120"/>
        <v>461</v>
      </c>
      <c r="B469" s="65" t="s">
        <v>627</v>
      </c>
      <c r="C469" s="65" t="s">
        <v>628</v>
      </c>
      <c r="D469" s="66">
        <f>VLOOKUP($C469,'End Stock 2024'!$B$7:$C$1030,2,FALSE)</f>
        <v>18793</v>
      </c>
      <c r="E469" s="63">
        <f>VLOOKUP($C469,ROP200F!$C$6:$O$994,2,FALSE)</f>
        <v>0</v>
      </c>
      <c r="F469" s="63">
        <f>VLOOKUP($C469,'ROP100'!$B$6:$P$565,4,FALSE)</f>
        <v>0</v>
      </c>
      <c r="G469" s="63">
        <f t="shared" si="106"/>
        <v>18793</v>
      </c>
      <c r="H469" s="63">
        <f>VLOOKUP($C469,ROP200F!$C$6:$O$994,3,FALSE)</f>
        <v>1129</v>
      </c>
      <c r="I469" s="63">
        <f>VLOOKUP($C469,'ROP100'!$B$6:$P$565,5,FALSE)</f>
        <v>20000</v>
      </c>
      <c r="J469" s="63">
        <f t="shared" si="107"/>
        <v>37664</v>
      </c>
      <c r="K469" s="63">
        <f>VLOOKUP($C469,ROP200F!$C$6:$O$994,4,FALSE)</f>
        <v>903</v>
      </c>
      <c r="L469" s="63">
        <f>VLOOKUP($C469,'ROP100'!$B$6:$P$565,6,FALSE)</f>
        <v>0</v>
      </c>
      <c r="M469" s="63">
        <f t="shared" si="108"/>
        <v>36761</v>
      </c>
      <c r="N469" s="63">
        <f>VLOOKUP($C469,ROP200F!$C$6:$O$994,5,FALSE)</f>
        <v>0</v>
      </c>
      <c r="O469" s="63">
        <f>VLOOKUP($C469,'ROP100'!$B$6:$P$565,7,FALSE)</f>
        <v>0</v>
      </c>
      <c r="P469" s="63">
        <f t="shared" si="109"/>
        <v>36761</v>
      </c>
      <c r="Q469" s="63">
        <f>VLOOKUP($C469,ROP200F!$C$6:$O$994,6,FALSE)</f>
        <v>0</v>
      </c>
      <c r="R469" s="63">
        <f>VLOOKUP($C469,'ROP100'!$B$6:$P$565,8,FALSE)</f>
        <v>0</v>
      </c>
      <c r="S469" s="63">
        <f t="shared" si="110"/>
        <v>36761</v>
      </c>
      <c r="T469" s="63">
        <f>VLOOKUP($C469,ROP200F!$C$6:$O$994,7,FALSE)</f>
        <v>0</v>
      </c>
      <c r="U469" s="63">
        <f>VLOOKUP($C469,'ROP100'!$B$6:$P$565,9,FALSE)</f>
        <v>0</v>
      </c>
      <c r="V469" s="63">
        <f t="shared" si="111"/>
        <v>36761</v>
      </c>
      <c r="W469" s="63">
        <f>VLOOKUP($C469,ROP200F!$C$6:$O$994,8,FALSE)</f>
        <v>1129</v>
      </c>
      <c r="X469" s="63">
        <f>VLOOKUP($C469,'ROP100'!$B$6:$P$565,10,FALSE)</f>
        <v>20000</v>
      </c>
      <c r="Y469" s="63">
        <f t="shared" si="112"/>
        <v>55632</v>
      </c>
      <c r="Z469" s="63">
        <f>VLOOKUP($C469,ROP200F!$C$6:$O$994,9,FALSE)</f>
        <v>903</v>
      </c>
      <c r="AA469" s="63">
        <f>VLOOKUP($C469,'ROP100'!$B$6:$P$565,11,FALSE)</f>
        <v>0</v>
      </c>
      <c r="AB469" s="63">
        <f t="shared" si="113"/>
        <v>54729</v>
      </c>
      <c r="AC469" s="63">
        <f>VLOOKUP($C469,ROP200F!$C$6:$O$994,10,FALSE)</f>
        <v>0</v>
      </c>
      <c r="AD469" s="63">
        <f>VLOOKUP($C469,'ROP100'!$B$6:$P$565,12,FALSE)</f>
        <v>0</v>
      </c>
      <c r="AE469" s="63">
        <f t="shared" si="114"/>
        <v>54729</v>
      </c>
      <c r="AF469" s="63">
        <f>VLOOKUP($C469,ROP200F!$C$6:$O$994,11,FALSE)</f>
        <v>0</v>
      </c>
      <c r="AG469" s="63">
        <f>VLOOKUP($C469,'ROP100'!$B$6:$P$565,13,FALSE)</f>
        <v>0</v>
      </c>
      <c r="AH469" s="63">
        <f t="shared" si="115"/>
        <v>54729</v>
      </c>
      <c r="AI469" s="63">
        <f>VLOOKUP($C469,ROP200F!$C$6:$O$994,12,FALSE)</f>
        <v>0</v>
      </c>
      <c r="AJ469" s="63">
        <f>VLOOKUP($C469,'ROP100'!$B$6:$P$565,14,FALSE)</f>
        <v>0</v>
      </c>
      <c r="AK469" s="63">
        <f t="shared" si="116"/>
        <v>54729</v>
      </c>
      <c r="AL469" s="63">
        <f>VLOOKUP($C469,ROP200F!$C$6:$O$994,13,FALSE)</f>
        <v>0</v>
      </c>
      <c r="AM469" s="63">
        <f>VLOOKUP($C469,'ROP100'!$B$6:$P$565,15,FALSE)</f>
        <v>0</v>
      </c>
      <c r="AN469" s="63">
        <f t="shared" si="117"/>
        <v>54729</v>
      </c>
      <c r="AO469" s="58">
        <f t="shared" si="118"/>
        <v>4064</v>
      </c>
      <c r="AP469" s="58">
        <f t="shared" si="119"/>
        <v>40000</v>
      </c>
    </row>
    <row r="470" spans="1:42" hidden="1" x14ac:dyDescent="0.35">
      <c r="A470" s="64">
        <f t="shared" si="120"/>
        <v>462</v>
      </c>
      <c r="B470" s="65" t="s">
        <v>629</v>
      </c>
      <c r="C470" s="65" t="s">
        <v>630</v>
      </c>
      <c r="D470" s="66">
        <f>VLOOKUP($C470,'End Stock 2024'!$B$7:$C$1030,2,FALSE)</f>
        <v>0</v>
      </c>
      <c r="E470" s="63">
        <f>VLOOKUP($C470,ROP200F!$C$6:$O$994,2,FALSE)</f>
        <v>0</v>
      </c>
      <c r="F470" s="63">
        <f>VLOOKUP($C470,'ROP100'!$B$6:$P$565,4,FALSE)</f>
        <v>0</v>
      </c>
      <c r="G470" s="63">
        <f t="shared" si="106"/>
        <v>0</v>
      </c>
      <c r="H470" s="63">
        <f>VLOOKUP($C470,ROP200F!$C$6:$O$994,3,FALSE)</f>
        <v>0</v>
      </c>
      <c r="I470" s="63">
        <f>VLOOKUP($C470,'ROP100'!$B$6:$P$565,5,FALSE)</f>
        <v>1225</v>
      </c>
      <c r="J470" s="63">
        <f t="shared" si="107"/>
        <v>1225</v>
      </c>
      <c r="K470" s="63">
        <f>VLOOKUP($C470,ROP200F!$C$6:$O$994,4,FALSE)</f>
        <v>1223</v>
      </c>
      <c r="L470" s="63">
        <f>VLOOKUP($C470,'ROP100'!$B$6:$P$565,6,FALSE)</f>
        <v>0</v>
      </c>
      <c r="M470" s="63">
        <f t="shared" si="108"/>
        <v>2</v>
      </c>
      <c r="N470" s="63">
        <f>VLOOKUP($C470,ROP200F!$C$6:$O$994,5,FALSE)</f>
        <v>0</v>
      </c>
      <c r="O470" s="63">
        <f>VLOOKUP($C470,'ROP100'!$B$6:$P$565,7,FALSE)</f>
        <v>0</v>
      </c>
      <c r="P470" s="63">
        <f t="shared" si="109"/>
        <v>2</v>
      </c>
      <c r="Q470" s="63">
        <f>VLOOKUP($C470,ROP200F!$C$6:$O$994,6,FALSE)</f>
        <v>0</v>
      </c>
      <c r="R470" s="63">
        <f>VLOOKUP($C470,'ROP100'!$B$6:$P$565,8,FALSE)</f>
        <v>0</v>
      </c>
      <c r="S470" s="63">
        <f t="shared" si="110"/>
        <v>2</v>
      </c>
      <c r="T470" s="63">
        <f>VLOOKUP($C470,ROP200F!$C$6:$O$994,7,FALSE)</f>
        <v>0</v>
      </c>
      <c r="U470" s="63">
        <f>VLOOKUP($C470,'ROP100'!$B$6:$P$565,9,FALSE)</f>
        <v>0</v>
      </c>
      <c r="V470" s="63">
        <f t="shared" si="111"/>
        <v>2</v>
      </c>
      <c r="W470" s="63">
        <f>VLOOKUP($C470,ROP200F!$C$6:$O$994,8,FALSE)</f>
        <v>0</v>
      </c>
      <c r="X470" s="63">
        <f>VLOOKUP($C470,'ROP100'!$B$6:$P$565,10,FALSE)</f>
        <v>0</v>
      </c>
      <c r="Y470" s="63">
        <f t="shared" si="112"/>
        <v>2</v>
      </c>
      <c r="Z470" s="63">
        <f>VLOOKUP($C470,ROP200F!$C$6:$O$994,9,FALSE)</f>
        <v>0</v>
      </c>
      <c r="AA470" s="63">
        <f>VLOOKUP($C470,'ROP100'!$B$6:$P$565,11,FALSE)</f>
        <v>0</v>
      </c>
      <c r="AB470" s="63">
        <f t="shared" si="113"/>
        <v>2</v>
      </c>
      <c r="AC470" s="63">
        <f>VLOOKUP($C470,ROP200F!$C$6:$O$994,10,FALSE)</f>
        <v>0</v>
      </c>
      <c r="AD470" s="63">
        <f>VLOOKUP($C470,'ROP100'!$B$6:$P$565,12,FALSE)</f>
        <v>0</v>
      </c>
      <c r="AE470" s="63">
        <f t="shared" si="114"/>
        <v>2</v>
      </c>
      <c r="AF470" s="63">
        <f>VLOOKUP($C470,ROP200F!$C$6:$O$994,11,FALSE)</f>
        <v>0</v>
      </c>
      <c r="AG470" s="63">
        <f>VLOOKUP($C470,'ROP100'!$B$6:$P$565,13,FALSE)</f>
        <v>0</v>
      </c>
      <c r="AH470" s="63">
        <f t="shared" si="115"/>
        <v>2</v>
      </c>
      <c r="AI470" s="63">
        <f>VLOOKUP($C470,ROP200F!$C$6:$O$994,12,FALSE)</f>
        <v>0</v>
      </c>
      <c r="AJ470" s="63">
        <f>VLOOKUP($C470,'ROP100'!$B$6:$P$565,14,FALSE)</f>
        <v>0</v>
      </c>
      <c r="AK470" s="63">
        <f t="shared" si="116"/>
        <v>2</v>
      </c>
      <c r="AL470" s="63">
        <f>VLOOKUP($C470,ROP200F!$C$6:$O$994,13,FALSE)</f>
        <v>0</v>
      </c>
      <c r="AM470" s="63">
        <f>VLOOKUP($C470,'ROP100'!$B$6:$P$565,15,FALSE)</f>
        <v>0</v>
      </c>
      <c r="AN470" s="63">
        <f t="shared" si="117"/>
        <v>2</v>
      </c>
      <c r="AO470" s="58">
        <f t="shared" si="118"/>
        <v>1223</v>
      </c>
      <c r="AP470" s="58">
        <f t="shared" si="119"/>
        <v>1225</v>
      </c>
    </row>
    <row r="471" spans="1:42" hidden="1" x14ac:dyDescent="0.35">
      <c r="A471" s="64">
        <f t="shared" si="120"/>
        <v>463</v>
      </c>
      <c r="B471" s="65" t="s">
        <v>631</v>
      </c>
      <c r="C471" s="65" t="s">
        <v>632</v>
      </c>
      <c r="D471" s="66">
        <f>VLOOKUP($C471,'End Stock 2024'!$B$7:$C$1030,2,FALSE)</f>
        <v>55344</v>
      </c>
      <c r="E471" s="63">
        <f>VLOOKUP($C471,ROP200F!$C$6:$O$994,2,FALSE)</f>
        <v>14675</v>
      </c>
      <c r="F471" s="63">
        <f>VLOOKUP($C471,'ROP100'!$B$6:$P$565,4,FALSE)</f>
        <v>0</v>
      </c>
      <c r="G471" s="63">
        <f t="shared" si="106"/>
        <v>40669</v>
      </c>
      <c r="H471" s="63">
        <f>VLOOKUP($C471,ROP200F!$C$6:$O$994,3,FALSE)</f>
        <v>7681</v>
      </c>
      <c r="I471" s="63">
        <f>VLOOKUP($C471,'ROP100'!$B$6:$P$565,5,FALSE)</f>
        <v>0</v>
      </c>
      <c r="J471" s="63">
        <f t="shared" si="107"/>
        <v>32988</v>
      </c>
      <c r="K471" s="63">
        <f>VLOOKUP($C471,ROP200F!$C$6:$O$994,4,FALSE)</f>
        <v>14675</v>
      </c>
      <c r="L471" s="63">
        <f>VLOOKUP($C471,'ROP100'!$B$6:$P$565,6,FALSE)</f>
        <v>0</v>
      </c>
      <c r="M471" s="63">
        <f t="shared" si="108"/>
        <v>18313</v>
      </c>
      <c r="N471" s="63">
        <f>VLOOKUP($C471,ROP200F!$C$6:$O$994,5,FALSE)</f>
        <v>0</v>
      </c>
      <c r="O471" s="63">
        <f>VLOOKUP($C471,'ROP100'!$B$6:$P$565,7,FALSE)</f>
        <v>20000</v>
      </c>
      <c r="P471" s="63">
        <f t="shared" si="109"/>
        <v>38313</v>
      </c>
      <c r="Q471" s="63">
        <f>VLOOKUP($C471,ROP200F!$C$6:$O$994,6,FALSE)</f>
        <v>14675</v>
      </c>
      <c r="R471" s="63">
        <f>VLOOKUP($C471,'ROP100'!$B$6:$P$565,8,FALSE)</f>
        <v>0</v>
      </c>
      <c r="S471" s="63">
        <f t="shared" si="110"/>
        <v>23638</v>
      </c>
      <c r="T471" s="63">
        <f>VLOOKUP($C471,ROP200F!$C$6:$O$994,7,FALSE)</f>
        <v>7681</v>
      </c>
      <c r="U471" s="63">
        <f>VLOOKUP($C471,'ROP100'!$B$6:$P$565,9,FALSE)</f>
        <v>20000</v>
      </c>
      <c r="V471" s="63">
        <f t="shared" si="111"/>
        <v>35957</v>
      </c>
      <c r="W471" s="63">
        <f>VLOOKUP($C471,ROP200F!$C$6:$O$994,8,FALSE)</f>
        <v>14675</v>
      </c>
      <c r="X471" s="63">
        <f>VLOOKUP($C471,'ROP100'!$B$6:$P$565,10,FALSE)</f>
        <v>0</v>
      </c>
      <c r="Y471" s="63">
        <f t="shared" si="112"/>
        <v>21282</v>
      </c>
      <c r="Z471" s="63">
        <f>VLOOKUP($C471,ROP200F!$C$6:$O$994,9,FALSE)</f>
        <v>0</v>
      </c>
      <c r="AA471" s="63">
        <f>VLOOKUP($C471,'ROP100'!$B$6:$P$565,11,FALSE)</f>
        <v>20000</v>
      </c>
      <c r="AB471" s="63">
        <f t="shared" si="113"/>
        <v>41282</v>
      </c>
      <c r="AC471" s="63">
        <f>VLOOKUP($C471,ROP200F!$C$6:$O$994,10,FALSE)</f>
        <v>7681</v>
      </c>
      <c r="AD471" s="63">
        <f>VLOOKUP($C471,'ROP100'!$B$6:$P$565,12,FALSE)</f>
        <v>0</v>
      </c>
      <c r="AE471" s="63">
        <f t="shared" si="114"/>
        <v>33601</v>
      </c>
      <c r="AF471" s="63">
        <f>VLOOKUP($C471,ROP200F!$C$6:$O$994,11,FALSE)</f>
        <v>14675</v>
      </c>
      <c r="AG471" s="63">
        <f>VLOOKUP($C471,'ROP100'!$B$6:$P$565,13,FALSE)</f>
        <v>15000</v>
      </c>
      <c r="AH471" s="63">
        <f t="shared" si="115"/>
        <v>33926</v>
      </c>
      <c r="AI471" s="63">
        <f>VLOOKUP($C471,ROP200F!$C$6:$O$994,12,FALSE)</f>
        <v>0</v>
      </c>
      <c r="AJ471" s="63">
        <f>VLOOKUP($C471,'ROP100'!$B$6:$P$565,14,FALSE)</f>
        <v>0</v>
      </c>
      <c r="AK471" s="63">
        <f t="shared" si="116"/>
        <v>33926</v>
      </c>
      <c r="AL471" s="63">
        <f>VLOOKUP($C471,ROP200F!$C$6:$O$994,13,FALSE)</f>
        <v>0</v>
      </c>
      <c r="AM471" s="63">
        <f>VLOOKUP($C471,'ROP100'!$B$6:$P$565,15,FALSE)</f>
        <v>0</v>
      </c>
      <c r="AN471" s="63">
        <f t="shared" si="117"/>
        <v>33926</v>
      </c>
      <c r="AO471" s="58">
        <f t="shared" si="118"/>
        <v>96418</v>
      </c>
      <c r="AP471" s="58">
        <f t="shared" si="119"/>
        <v>75000</v>
      </c>
    </row>
    <row r="472" spans="1:42" hidden="1" x14ac:dyDescent="0.35">
      <c r="A472" s="64">
        <f t="shared" si="120"/>
        <v>464</v>
      </c>
      <c r="B472" s="65" t="s">
        <v>633</v>
      </c>
      <c r="C472" s="65" t="s">
        <v>634</v>
      </c>
      <c r="D472" s="66">
        <f>VLOOKUP($C472,'End Stock 2024'!$B$7:$C$1030,2,FALSE)</f>
        <v>2131</v>
      </c>
      <c r="E472" s="63">
        <f>VLOOKUP($C472,ROP200F!$C$6:$O$994,2,FALSE)</f>
        <v>238</v>
      </c>
      <c r="F472" s="63">
        <f>VLOOKUP($C472,'ROP100'!$B$6:$P$565,4,FALSE)</f>
        <v>0</v>
      </c>
      <c r="G472" s="63">
        <f t="shared" si="106"/>
        <v>1893</v>
      </c>
      <c r="H472" s="63">
        <f>VLOOKUP($C472,ROP200F!$C$6:$O$994,3,FALSE)</f>
        <v>174</v>
      </c>
      <c r="I472" s="63">
        <f>VLOOKUP($C472,'ROP100'!$B$6:$P$565,5,FALSE)</f>
        <v>0</v>
      </c>
      <c r="J472" s="63">
        <f t="shared" si="107"/>
        <v>1719</v>
      </c>
      <c r="K472" s="63">
        <f>VLOOKUP($C472,ROP200F!$C$6:$O$994,4,FALSE)</f>
        <v>218</v>
      </c>
      <c r="L472" s="63">
        <f>VLOOKUP($C472,'ROP100'!$B$6:$P$565,6,FALSE)</f>
        <v>0</v>
      </c>
      <c r="M472" s="63">
        <f t="shared" si="108"/>
        <v>1501</v>
      </c>
      <c r="N472" s="63">
        <f>VLOOKUP($C472,ROP200F!$C$6:$O$994,5,FALSE)</f>
        <v>194</v>
      </c>
      <c r="O472" s="63">
        <f>VLOOKUP($C472,'ROP100'!$B$6:$P$565,7,FALSE)</f>
        <v>0</v>
      </c>
      <c r="P472" s="63">
        <f t="shared" si="109"/>
        <v>1307</v>
      </c>
      <c r="Q472" s="63">
        <f>VLOOKUP($C472,ROP200F!$C$6:$O$994,6,FALSE)</f>
        <v>404</v>
      </c>
      <c r="R472" s="63">
        <f>VLOOKUP($C472,'ROP100'!$B$6:$P$565,8,FALSE)</f>
        <v>1000</v>
      </c>
      <c r="S472" s="63">
        <f t="shared" si="110"/>
        <v>1903</v>
      </c>
      <c r="T472" s="63">
        <f>VLOOKUP($C472,ROP200F!$C$6:$O$994,7,FALSE)</f>
        <v>323</v>
      </c>
      <c r="U472" s="63">
        <f>VLOOKUP($C472,'ROP100'!$B$6:$P$565,9,FALSE)</f>
        <v>0</v>
      </c>
      <c r="V472" s="63">
        <f t="shared" si="111"/>
        <v>1580</v>
      </c>
      <c r="W472" s="63">
        <f>VLOOKUP($C472,ROP200F!$C$6:$O$994,8,FALSE)</f>
        <v>218</v>
      </c>
      <c r="X472" s="63">
        <f>VLOOKUP($C472,'ROP100'!$B$6:$P$565,10,FALSE)</f>
        <v>0</v>
      </c>
      <c r="Y472" s="63">
        <f t="shared" si="112"/>
        <v>1362</v>
      </c>
      <c r="Z472" s="63">
        <f>VLOOKUP($C472,ROP200F!$C$6:$O$994,9,FALSE)</f>
        <v>174</v>
      </c>
      <c r="AA472" s="63">
        <f>VLOOKUP($C472,'ROP100'!$B$6:$P$565,11,FALSE)</f>
        <v>1000</v>
      </c>
      <c r="AB472" s="63">
        <f t="shared" si="113"/>
        <v>2188</v>
      </c>
      <c r="AC472" s="63">
        <f>VLOOKUP($C472,ROP200F!$C$6:$O$994,10,FALSE)</f>
        <v>174</v>
      </c>
      <c r="AD472" s="63">
        <f>VLOOKUP($C472,'ROP100'!$B$6:$P$565,12,FALSE)</f>
        <v>0</v>
      </c>
      <c r="AE472" s="63">
        <f t="shared" si="114"/>
        <v>2014</v>
      </c>
      <c r="AF472" s="63">
        <f>VLOOKUP($C472,ROP200F!$C$6:$O$994,11,FALSE)</f>
        <v>347</v>
      </c>
      <c r="AG472" s="63">
        <f>VLOOKUP($C472,'ROP100'!$B$6:$P$565,13,FALSE)</f>
        <v>0</v>
      </c>
      <c r="AH472" s="63">
        <f t="shared" si="115"/>
        <v>1667</v>
      </c>
      <c r="AI472" s="63">
        <f>VLOOKUP($C472,ROP200F!$C$6:$O$994,12,FALSE)</f>
        <v>174</v>
      </c>
      <c r="AJ472" s="63">
        <f>VLOOKUP($C472,'ROP100'!$B$6:$P$565,14,FALSE)</f>
        <v>0</v>
      </c>
      <c r="AK472" s="63">
        <f t="shared" si="116"/>
        <v>1493</v>
      </c>
      <c r="AL472" s="63">
        <f>VLOOKUP($C472,ROP200F!$C$6:$O$994,13,FALSE)</f>
        <v>174</v>
      </c>
      <c r="AM472" s="63">
        <f>VLOOKUP($C472,'ROP100'!$B$6:$P$565,15,FALSE)</f>
        <v>1000</v>
      </c>
      <c r="AN472" s="63">
        <f t="shared" si="117"/>
        <v>2319</v>
      </c>
      <c r="AO472" s="58">
        <f t="shared" si="118"/>
        <v>2812</v>
      </c>
      <c r="AP472" s="58">
        <f t="shared" si="119"/>
        <v>3000</v>
      </c>
    </row>
    <row r="473" spans="1:42" hidden="1" x14ac:dyDescent="0.35">
      <c r="A473" s="64">
        <f t="shared" si="120"/>
        <v>465</v>
      </c>
      <c r="B473" s="65" t="s">
        <v>1457</v>
      </c>
      <c r="C473" s="65" t="s">
        <v>1458</v>
      </c>
      <c r="D473" s="66">
        <f>VLOOKUP($C473,'End Stock 2024'!$B$7:$C$1030,2,FALSE)</f>
        <v>0</v>
      </c>
      <c r="E473" s="63">
        <f>VLOOKUP($C473,ROP200F!$C$6:$O$994,2,FALSE)</f>
        <v>0</v>
      </c>
      <c r="F473" s="63">
        <f>VLOOKUP($C473,'ROP100'!$B$6:$P$565,4,FALSE)</f>
        <v>0</v>
      </c>
      <c r="G473" s="63">
        <f t="shared" si="106"/>
        <v>0</v>
      </c>
      <c r="H473" s="63">
        <f>VLOOKUP($C473,ROP200F!$C$6:$O$994,3,FALSE)</f>
        <v>9450</v>
      </c>
      <c r="I473" s="63">
        <f>VLOOKUP($C473,'ROP100'!$B$6:$P$565,5,FALSE)</f>
        <v>0</v>
      </c>
      <c r="J473" s="63">
        <f t="shared" si="107"/>
        <v>-9450</v>
      </c>
      <c r="K473" s="63">
        <f>VLOOKUP($C473,ROP200F!$C$6:$O$994,4,FALSE)</f>
        <v>0</v>
      </c>
      <c r="L473" s="63">
        <f>VLOOKUP($C473,'ROP100'!$B$6:$P$565,6,FALSE)</f>
        <v>0</v>
      </c>
      <c r="M473" s="63">
        <f t="shared" si="108"/>
        <v>-9450</v>
      </c>
      <c r="N473" s="63">
        <f>VLOOKUP($C473,ROP200F!$C$6:$O$994,5,FALSE)</f>
        <v>10710</v>
      </c>
      <c r="O473" s="63">
        <f>VLOOKUP($C473,'ROP100'!$B$6:$P$565,7,FALSE)</f>
        <v>0</v>
      </c>
      <c r="P473" s="63">
        <f t="shared" si="109"/>
        <v>-20160</v>
      </c>
      <c r="Q473" s="63">
        <f>VLOOKUP($C473,ROP200F!$C$6:$O$994,6,FALSE)</f>
        <v>0</v>
      </c>
      <c r="R473" s="63">
        <f>VLOOKUP($C473,'ROP100'!$B$6:$P$565,8,FALSE)</f>
        <v>0</v>
      </c>
      <c r="S473" s="63">
        <f t="shared" si="110"/>
        <v>-20160</v>
      </c>
      <c r="T473" s="63">
        <f>VLOOKUP($C473,ROP200F!$C$6:$O$994,7,FALSE)</f>
        <v>10710</v>
      </c>
      <c r="U473" s="63">
        <f>VLOOKUP($C473,'ROP100'!$B$6:$P$565,9,FALSE)</f>
        <v>1000</v>
      </c>
      <c r="V473" s="63">
        <f t="shared" si="111"/>
        <v>-29870</v>
      </c>
      <c r="W473" s="63">
        <f>VLOOKUP($C473,ROP200F!$C$6:$O$994,8,FALSE)</f>
        <v>0</v>
      </c>
      <c r="X473" s="63">
        <f>VLOOKUP($C473,'ROP100'!$B$6:$P$565,10,FALSE)</f>
        <v>0</v>
      </c>
      <c r="Y473" s="63">
        <f t="shared" si="112"/>
        <v>-29870</v>
      </c>
      <c r="Z473" s="63">
        <f>VLOOKUP($C473,ROP200F!$C$6:$O$994,9,FALSE)</f>
        <v>11970</v>
      </c>
      <c r="AA473" s="63">
        <f>VLOOKUP($C473,'ROP100'!$B$6:$P$565,11,FALSE)</f>
        <v>0</v>
      </c>
      <c r="AB473" s="63">
        <f t="shared" si="113"/>
        <v>-41840</v>
      </c>
      <c r="AC473" s="63">
        <f>VLOOKUP($C473,ROP200F!$C$6:$O$994,10,FALSE)</f>
        <v>0</v>
      </c>
      <c r="AD473" s="63">
        <f>VLOOKUP($C473,'ROP100'!$B$6:$P$565,12,FALSE)</f>
        <v>0</v>
      </c>
      <c r="AE473" s="63">
        <f t="shared" si="114"/>
        <v>-41840</v>
      </c>
      <c r="AF473" s="63">
        <f>VLOOKUP($C473,ROP200F!$C$6:$O$994,11,FALSE)</f>
        <v>12285</v>
      </c>
      <c r="AG473" s="63">
        <f>VLOOKUP($C473,'ROP100'!$B$6:$P$565,13,FALSE)</f>
        <v>0</v>
      </c>
      <c r="AH473" s="63">
        <f t="shared" si="115"/>
        <v>-54125</v>
      </c>
      <c r="AI473" s="63">
        <f>VLOOKUP($C473,ROP200F!$C$6:$O$994,12,FALSE)</f>
        <v>0</v>
      </c>
      <c r="AJ473" s="63">
        <f>VLOOKUP($C473,'ROP100'!$B$6:$P$565,14,FALSE)</f>
        <v>0</v>
      </c>
      <c r="AK473" s="63">
        <f t="shared" si="116"/>
        <v>-54125</v>
      </c>
      <c r="AL473" s="63">
        <f>VLOOKUP($C473,ROP200F!$C$6:$O$994,13,FALSE)</f>
        <v>8190</v>
      </c>
      <c r="AM473" s="63">
        <f>VLOOKUP($C473,'ROP100'!$B$6:$P$565,15,FALSE)</f>
        <v>0</v>
      </c>
      <c r="AN473" s="63">
        <f t="shared" si="117"/>
        <v>-62315</v>
      </c>
      <c r="AO473" s="58">
        <f t="shared" si="118"/>
        <v>63315</v>
      </c>
      <c r="AP473" s="58">
        <f t="shared" si="119"/>
        <v>1000</v>
      </c>
    </row>
    <row r="474" spans="1:42" hidden="1" x14ac:dyDescent="0.35">
      <c r="A474" s="64">
        <f t="shared" si="120"/>
        <v>466</v>
      </c>
      <c r="B474" s="65" t="s">
        <v>635</v>
      </c>
      <c r="C474" s="65" t="s">
        <v>636</v>
      </c>
      <c r="D474" s="66">
        <f>VLOOKUP($C474,'End Stock 2024'!$B$7:$C$1030,2,FALSE)</f>
        <v>1632</v>
      </c>
      <c r="E474" s="63">
        <f>VLOOKUP($C474,ROP200F!$C$6:$O$994,2,FALSE)</f>
        <v>107</v>
      </c>
      <c r="F474" s="63">
        <f>VLOOKUP($C474,'ROP100'!$B$6:$P$565,4,FALSE)</f>
        <v>0</v>
      </c>
      <c r="G474" s="63">
        <f t="shared" si="106"/>
        <v>1525</v>
      </c>
      <c r="H474" s="63">
        <f>VLOOKUP($C474,ROP200F!$C$6:$O$994,3,FALSE)</f>
        <v>78</v>
      </c>
      <c r="I474" s="63">
        <f>VLOOKUP($C474,'ROP100'!$B$6:$P$565,5,FALSE)</f>
        <v>0</v>
      </c>
      <c r="J474" s="63">
        <f t="shared" si="107"/>
        <v>1447</v>
      </c>
      <c r="K474" s="63">
        <f>VLOOKUP($C474,ROP200F!$C$6:$O$994,4,FALSE)</f>
        <v>98</v>
      </c>
      <c r="L474" s="63">
        <f>VLOOKUP($C474,'ROP100'!$B$6:$P$565,6,FALSE)</f>
        <v>0</v>
      </c>
      <c r="M474" s="63">
        <f t="shared" si="108"/>
        <v>1349</v>
      </c>
      <c r="N474" s="63">
        <f>VLOOKUP($C474,ROP200F!$C$6:$O$994,5,FALSE)</f>
        <v>87</v>
      </c>
      <c r="O474" s="63">
        <f>VLOOKUP($C474,'ROP100'!$B$6:$P$565,7,FALSE)</f>
        <v>0</v>
      </c>
      <c r="P474" s="63">
        <f t="shared" si="109"/>
        <v>1262</v>
      </c>
      <c r="Q474" s="63">
        <f>VLOOKUP($C474,ROP200F!$C$6:$O$994,6,FALSE)</f>
        <v>182</v>
      </c>
      <c r="R474" s="63">
        <f>VLOOKUP($C474,'ROP100'!$B$6:$P$565,8,FALSE)</f>
        <v>0</v>
      </c>
      <c r="S474" s="63">
        <f t="shared" si="110"/>
        <v>1080</v>
      </c>
      <c r="T474" s="63">
        <f>VLOOKUP($C474,ROP200F!$C$6:$O$994,7,FALSE)</f>
        <v>145</v>
      </c>
      <c r="U474" s="63">
        <f>VLOOKUP($C474,'ROP100'!$B$6:$P$565,9,FALSE)</f>
        <v>0</v>
      </c>
      <c r="V474" s="63">
        <f t="shared" si="111"/>
        <v>935</v>
      </c>
      <c r="W474" s="63">
        <f>VLOOKUP($C474,ROP200F!$C$6:$O$994,8,FALSE)</f>
        <v>98</v>
      </c>
      <c r="X474" s="63">
        <f>VLOOKUP($C474,'ROP100'!$B$6:$P$565,10,FALSE)</f>
        <v>0</v>
      </c>
      <c r="Y474" s="63">
        <f t="shared" si="112"/>
        <v>837</v>
      </c>
      <c r="Z474" s="63">
        <f>VLOOKUP($C474,ROP200F!$C$6:$O$994,9,FALSE)</f>
        <v>78</v>
      </c>
      <c r="AA474" s="63">
        <f>VLOOKUP($C474,'ROP100'!$B$6:$P$565,11,FALSE)</f>
        <v>0</v>
      </c>
      <c r="AB474" s="63">
        <f t="shared" si="113"/>
        <v>759</v>
      </c>
      <c r="AC474" s="63">
        <f>VLOOKUP($C474,ROP200F!$C$6:$O$994,10,FALSE)</f>
        <v>78</v>
      </c>
      <c r="AD474" s="63">
        <f>VLOOKUP($C474,'ROP100'!$B$6:$P$565,12,FALSE)</f>
        <v>1000</v>
      </c>
      <c r="AE474" s="63">
        <f t="shared" si="114"/>
        <v>1681</v>
      </c>
      <c r="AF474" s="63">
        <f>VLOOKUP($C474,ROP200F!$C$6:$O$994,11,FALSE)</f>
        <v>156</v>
      </c>
      <c r="AG474" s="63">
        <f>VLOOKUP($C474,'ROP100'!$B$6:$P$565,13,FALSE)</f>
        <v>0</v>
      </c>
      <c r="AH474" s="63">
        <f t="shared" si="115"/>
        <v>1525</v>
      </c>
      <c r="AI474" s="63">
        <f>VLOOKUP($C474,ROP200F!$C$6:$O$994,12,FALSE)</f>
        <v>78</v>
      </c>
      <c r="AJ474" s="63">
        <f>VLOOKUP($C474,'ROP100'!$B$6:$P$565,14,FALSE)</f>
        <v>0</v>
      </c>
      <c r="AK474" s="63">
        <f t="shared" si="116"/>
        <v>1447</v>
      </c>
      <c r="AL474" s="63">
        <f>VLOOKUP($C474,ROP200F!$C$6:$O$994,13,FALSE)</f>
        <v>78</v>
      </c>
      <c r="AM474" s="63">
        <f>VLOOKUP($C474,'ROP100'!$B$6:$P$565,15,FALSE)</f>
        <v>0</v>
      </c>
      <c r="AN474" s="63">
        <f t="shared" si="117"/>
        <v>1369</v>
      </c>
      <c r="AO474" s="58">
        <f t="shared" si="118"/>
        <v>1263</v>
      </c>
      <c r="AP474" s="58">
        <f t="shared" si="119"/>
        <v>1000</v>
      </c>
    </row>
    <row r="475" spans="1:42" hidden="1" x14ac:dyDescent="0.35">
      <c r="A475" s="64">
        <f t="shared" si="120"/>
        <v>467</v>
      </c>
      <c r="B475" s="65" t="s">
        <v>637</v>
      </c>
      <c r="C475" s="65" t="s">
        <v>1459</v>
      </c>
      <c r="D475" s="66">
        <f>VLOOKUP($C475,'End Stock 2024'!$B$7:$C$1030,2,FALSE)</f>
        <v>0</v>
      </c>
      <c r="E475" s="63">
        <f>VLOOKUP($C475,ROP200F!$C$6:$O$994,2,FALSE)</f>
        <v>2</v>
      </c>
      <c r="F475" s="63">
        <f>VLOOKUP($C475,'ROP100'!$B$6:$P$565,4,FALSE)</f>
        <v>5</v>
      </c>
      <c r="G475" s="63">
        <f t="shared" si="106"/>
        <v>3</v>
      </c>
      <c r="H475" s="63">
        <f>VLOOKUP($C475,ROP200F!$C$6:$O$994,3,FALSE)</f>
        <v>0</v>
      </c>
      <c r="I475" s="63">
        <f>VLOOKUP($C475,'ROP100'!$B$6:$P$565,5,FALSE)</f>
        <v>0</v>
      </c>
      <c r="J475" s="63">
        <f t="shared" si="107"/>
        <v>3</v>
      </c>
      <c r="K475" s="63">
        <f>VLOOKUP($C475,ROP200F!$C$6:$O$994,4,FALSE)</f>
        <v>2</v>
      </c>
      <c r="L475" s="63">
        <f>VLOOKUP($C475,'ROP100'!$B$6:$P$565,6,FALSE)</f>
        <v>0</v>
      </c>
      <c r="M475" s="63">
        <f t="shared" si="108"/>
        <v>1</v>
      </c>
      <c r="N475" s="63">
        <f>VLOOKUP($C475,ROP200F!$C$6:$O$994,5,FALSE)</f>
        <v>0</v>
      </c>
      <c r="O475" s="63">
        <f>VLOOKUP($C475,'ROP100'!$B$6:$P$565,7,FALSE)</f>
        <v>0</v>
      </c>
      <c r="P475" s="63">
        <f t="shared" si="109"/>
        <v>1</v>
      </c>
      <c r="Q475" s="63">
        <f>VLOOKUP($C475,ROP200F!$C$6:$O$994,6,FALSE)</f>
        <v>2</v>
      </c>
      <c r="R475" s="63">
        <f>VLOOKUP($C475,'ROP100'!$B$6:$P$565,8,FALSE)</f>
        <v>5</v>
      </c>
      <c r="S475" s="63">
        <f t="shared" si="110"/>
        <v>4</v>
      </c>
      <c r="T475" s="63">
        <f>VLOOKUP($C475,ROP200F!$C$6:$O$994,7,FALSE)</f>
        <v>0</v>
      </c>
      <c r="U475" s="63">
        <f>VLOOKUP($C475,'ROP100'!$B$6:$P$565,9,FALSE)</f>
        <v>0</v>
      </c>
      <c r="V475" s="63">
        <f t="shared" si="111"/>
        <v>4</v>
      </c>
      <c r="W475" s="63">
        <f>VLOOKUP($C475,ROP200F!$C$6:$O$994,8,FALSE)</f>
        <v>2</v>
      </c>
      <c r="X475" s="63">
        <f>VLOOKUP($C475,'ROP100'!$B$6:$P$565,10,FALSE)</f>
        <v>0</v>
      </c>
      <c r="Y475" s="63">
        <f t="shared" si="112"/>
        <v>2</v>
      </c>
      <c r="Z475" s="63">
        <f>VLOOKUP($C475,ROP200F!$C$6:$O$994,9,FALSE)</f>
        <v>0</v>
      </c>
      <c r="AA475" s="63">
        <f>VLOOKUP($C475,'ROP100'!$B$6:$P$565,11,FALSE)</f>
        <v>0</v>
      </c>
      <c r="AB475" s="63">
        <f t="shared" si="113"/>
        <v>2</v>
      </c>
      <c r="AC475" s="63">
        <f>VLOOKUP($C475,ROP200F!$C$6:$O$994,10,FALSE)</f>
        <v>0</v>
      </c>
      <c r="AD475" s="63">
        <f>VLOOKUP($C475,'ROP100'!$B$6:$P$565,12,FALSE)</f>
        <v>0</v>
      </c>
      <c r="AE475" s="63">
        <f t="shared" si="114"/>
        <v>2</v>
      </c>
      <c r="AF475" s="63">
        <f>VLOOKUP($C475,ROP200F!$C$6:$O$994,11,FALSE)</f>
        <v>2</v>
      </c>
      <c r="AG475" s="63">
        <f>VLOOKUP($C475,'ROP100'!$B$6:$P$565,13,FALSE)</f>
        <v>0</v>
      </c>
      <c r="AH475" s="63">
        <f t="shared" si="115"/>
        <v>0</v>
      </c>
      <c r="AI475" s="63">
        <f>VLOOKUP($C475,ROP200F!$C$6:$O$994,12,FALSE)</f>
        <v>0</v>
      </c>
      <c r="AJ475" s="63">
        <f>VLOOKUP($C475,'ROP100'!$B$6:$P$565,14,FALSE)</f>
        <v>0</v>
      </c>
      <c r="AK475" s="63">
        <f t="shared" si="116"/>
        <v>0</v>
      </c>
      <c r="AL475" s="63">
        <f>VLOOKUP($C475,ROP200F!$C$6:$O$994,13,FALSE)</f>
        <v>0</v>
      </c>
      <c r="AM475" s="63">
        <f>VLOOKUP($C475,'ROP100'!$B$6:$P$565,15,FALSE)</f>
        <v>0</v>
      </c>
      <c r="AN475" s="63">
        <f t="shared" si="117"/>
        <v>0</v>
      </c>
      <c r="AO475" s="58">
        <f t="shared" si="118"/>
        <v>10</v>
      </c>
      <c r="AP475" s="58">
        <f t="shared" si="119"/>
        <v>10</v>
      </c>
    </row>
    <row r="476" spans="1:42" hidden="1" x14ac:dyDescent="0.35">
      <c r="A476" s="64">
        <f t="shared" si="120"/>
        <v>468</v>
      </c>
      <c r="B476" s="65" t="s">
        <v>638</v>
      </c>
      <c r="C476" s="65" t="s">
        <v>639</v>
      </c>
      <c r="D476" s="66">
        <f>VLOOKUP($C476,'End Stock 2024'!$B$7:$C$1030,2,FALSE)</f>
        <v>5552</v>
      </c>
      <c r="E476" s="63">
        <f>VLOOKUP($C476,ROP200F!$C$6:$O$994,2,FALSE)</f>
        <v>959</v>
      </c>
      <c r="F476" s="63">
        <f>VLOOKUP($C476,'ROP100'!$B$6:$P$565,4,FALSE)</f>
        <v>0</v>
      </c>
      <c r="G476" s="63">
        <f t="shared" si="106"/>
        <v>4593</v>
      </c>
      <c r="H476" s="63">
        <f>VLOOKUP($C476,ROP200F!$C$6:$O$994,3,FALSE)</f>
        <v>1183</v>
      </c>
      <c r="I476" s="63">
        <f>VLOOKUP($C476,'ROP100'!$B$6:$P$565,5,FALSE)</f>
        <v>10000</v>
      </c>
      <c r="J476" s="63">
        <f t="shared" si="107"/>
        <v>13410</v>
      </c>
      <c r="K476" s="63">
        <f>VLOOKUP($C476,ROP200F!$C$6:$O$994,4,FALSE)</f>
        <v>1386</v>
      </c>
      <c r="L476" s="63">
        <f>VLOOKUP($C476,'ROP100'!$B$6:$P$565,6,FALSE)</f>
        <v>0</v>
      </c>
      <c r="M476" s="63">
        <f t="shared" si="108"/>
        <v>12024</v>
      </c>
      <c r="N476" s="63">
        <f>VLOOKUP($C476,ROP200F!$C$6:$O$994,5,FALSE)</f>
        <v>1106</v>
      </c>
      <c r="O476" s="63">
        <f>VLOOKUP($C476,'ROP100'!$B$6:$P$565,7,FALSE)</f>
        <v>0</v>
      </c>
      <c r="P476" s="63">
        <f t="shared" si="109"/>
        <v>10918</v>
      </c>
      <c r="Q476" s="63">
        <f>VLOOKUP($C476,ROP200F!$C$6:$O$994,6,FALSE)</f>
        <v>1025</v>
      </c>
      <c r="R476" s="63">
        <f>VLOOKUP($C476,'ROP100'!$B$6:$P$565,8,FALSE)</f>
        <v>0</v>
      </c>
      <c r="S476" s="63">
        <f t="shared" si="110"/>
        <v>9893</v>
      </c>
      <c r="T476" s="63">
        <f>VLOOKUP($C476,ROP200F!$C$6:$O$994,7,FALSE)</f>
        <v>813</v>
      </c>
      <c r="U476" s="63">
        <f>VLOOKUP($C476,'ROP100'!$B$6:$P$565,9,FALSE)</f>
        <v>0</v>
      </c>
      <c r="V476" s="63">
        <f t="shared" si="111"/>
        <v>9080</v>
      </c>
      <c r="W476" s="63">
        <f>VLOOKUP($C476,ROP200F!$C$6:$O$994,8,FALSE)</f>
        <v>1183</v>
      </c>
      <c r="X476" s="63">
        <f>VLOOKUP($C476,'ROP100'!$B$6:$P$565,10,FALSE)</f>
        <v>0</v>
      </c>
      <c r="Y476" s="63">
        <f t="shared" si="112"/>
        <v>7897</v>
      </c>
      <c r="Z476" s="63">
        <f>VLOOKUP($C476,ROP200F!$C$6:$O$994,9,FALSE)</f>
        <v>1223</v>
      </c>
      <c r="AA476" s="63">
        <f>VLOOKUP($C476,'ROP100'!$B$6:$P$565,11,FALSE)</f>
        <v>0</v>
      </c>
      <c r="AB476" s="63">
        <f t="shared" si="113"/>
        <v>6674</v>
      </c>
      <c r="AC476" s="63">
        <f>VLOOKUP($C476,ROP200F!$C$6:$O$994,10,FALSE)</f>
        <v>911</v>
      </c>
      <c r="AD476" s="63">
        <f>VLOOKUP($C476,'ROP100'!$B$6:$P$565,12,FALSE)</f>
        <v>0</v>
      </c>
      <c r="AE476" s="63">
        <f t="shared" si="114"/>
        <v>5763</v>
      </c>
      <c r="AF476" s="63">
        <f>VLOOKUP($C476,ROP200F!$C$6:$O$994,11,FALSE)</f>
        <v>1025</v>
      </c>
      <c r="AG476" s="63">
        <f>VLOOKUP($C476,'ROP100'!$B$6:$P$565,13,FALSE)</f>
        <v>0</v>
      </c>
      <c r="AH476" s="63">
        <f t="shared" si="115"/>
        <v>4738</v>
      </c>
      <c r="AI476" s="63">
        <f>VLOOKUP($C476,ROP200F!$C$6:$O$994,12,FALSE)</f>
        <v>618</v>
      </c>
      <c r="AJ476" s="63">
        <f>VLOOKUP($C476,'ROP100'!$B$6:$P$565,14,FALSE)</f>
        <v>0</v>
      </c>
      <c r="AK476" s="63">
        <f t="shared" si="116"/>
        <v>4120</v>
      </c>
      <c r="AL476" s="63">
        <f>VLOOKUP($C476,ROP200F!$C$6:$O$994,13,FALSE)</f>
        <v>569</v>
      </c>
      <c r="AM476" s="63">
        <f>VLOOKUP($C476,'ROP100'!$B$6:$P$565,15,FALSE)</f>
        <v>0</v>
      </c>
      <c r="AN476" s="63">
        <f t="shared" si="117"/>
        <v>3551</v>
      </c>
      <c r="AO476" s="58">
        <f t="shared" si="118"/>
        <v>12001</v>
      </c>
      <c r="AP476" s="58">
        <f t="shared" si="119"/>
        <v>10000</v>
      </c>
    </row>
    <row r="477" spans="1:42" hidden="1" x14ac:dyDescent="0.35">
      <c r="A477" s="64">
        <f t="shared" si="120"/>
        <v>469</v>
      </c>
      <c r="B477" s="65" t="s">
        <v>640</v>
      </c>
      <c r="C477" s="65" t="s">
        <v>641</v>
      </c>
      <c r="D477" s="66">
        <f>VLOOKUP($C477,'End Stock 2024'!$B$7:$C$1030,2,FALSE)</f>
        <v>9851</v>
      </c>
      <c r="E477" s="63">
        <f>VLOOKUP($C477,ROP200F!$C$6:$O$994,2,FALSE)</f>
        <v>1928</v>
      </c>
      <c r="F477" s="63">
        <f>VLOOKUP($C477,'ROP100'!$B$6:$P$565,4,FALSE)</f>
        <v>0</v>
      </c>
      <c r="G477" s="63">
        <f t="shared" si="106"/>
        <v>7923</v>
      </c>
      <c r="H477" s="63">
        <f>VLOOKUP($C477,ROP200F!$C$6:$O$994,3,FALSE)</f>
        <v>1260</v>
      </c>
      <c r="I477" s="63">
        <f>VLOOKUP($C477,'ROP100'!$B$6:$P$565,5,FALSE)</f>
        <v>0</v>
      </c>
      <c r="J477" s="63">
        <f t="shared" si="107"/>
        <v>6663</v>
      </c>
      <c r="K477" s="63">
        <f>VLOOKUP($C477,ROP200F!$C$6:$O$994,4,FALSE)</f>
        <v>1536</v>
      </c>
      <c r="L477" s="63">
        <f>VLOOKUP($C477,'ROP100'!$B$6:$P$565,6,FALSE)</f>
        <v>0</v>
      </c>
      <c r="M477" s="63">
        <f t="shared" si="108"/>
        <v>5127</v>
      </c>
      <c r="N477" s="63">
        <f>VLOOKUP($C477,ROP200F!$C$6:$O$994,5,FALSE)</f>
        <v>1214</v>
      </c>
      <c r="O477" s="63">
        <f>VLOOKUP($C477,'ROP100'!$B$6:$P$565,7,FALSE)</f>
        <v>0</v>
      </c>
      <c r="P477" s="63">
        <f t="shared" si="109"/>
        <v>3913</v>
      </c>
      <c r="Q477" s="63">
        <f>VLOOKUP($C477,ROP200F!$C$6:$O$994,6,FALSE)</f>
        <v>42</v>
      </c>
      <c r="R477" s="63">
        <f>VLOOKUP($C477,'ROP100'!$B$6:$P$565,8,FALSE)</f>
        <v>1000</v>
      </c>
      <c r="S477" s="63">
        <f t="shared" si="110"/>
        <v>4871</v>
      </c>
      <c r="T477" s="63">
        <f>VLOOKUP($C477,ROP200F!$C$6:$O$994,7,FALSE)</f>
        <v>1243</v>
      </c>
      <c r="U477" s="63">
        <f>VLOOKUP($C477,'ROP100'!$B$6:$P$565,9,FALSE)</f>
        <v>0</v>
      </c>
      <c r="V477" s="63">
        <f t="shared" si="111"/>
        <v>3628</v>
      </c>
      <c r="W477" s="63">
        <f>VLOOKUP($C477,ROP200F!$C$6:$O$994,8,FALSE)</f>
        <v>1209</v>
      </c>
      <c r="X477" s="63">
        <f>VLOOKUP($C477,'ROP100'!$B$6:$P$565,10,FALSE)</f>
        <v>2000</v>
      </c>
      <c r="Y477" s="63">
        <f t="shared" si="112"/>
        <v>4419</v>
      </c>
      <c r="Z477" s="63">
        <f>VLOOKUP($C477,ROP200F!$C$6:$O$994,9,FALSE)</f>
        <v>1574</v>
      </c>
      <c r="AA477" s="63">
        <f>VLOOKUP($C477,'ROP100'!$B$6:$P$565,11,FALSE)</f>
        <v>0</v>
      </c>
      <c r="AB477" s="63">
        <f t="shared" si="113"/>
        <v>2845</v>
      </c>
      <c r="AC477" s="63">
        <f>VLOOKUP($C477,ROP200F!$C$6:$O$994,10,FALSE)</f>
        <v>1195</v>
      </c>
      <c r="AD477" s="63">
        <f>VLOOKUP($C477,'ROP100'!$B$6:$P$565,12,FALSE)</f>
        <v>2000</v>
      </c>
      <c r="AE477" s="63">
        <f t="shared" si="114"/>
        <v>3650</v>
      </c>
      <c r="AF477" s="63">
        <f>VLOOKUP($C477,ROP200F!$C$6:$O$994,11,FALSE)</f>
        <v>1599</v>
      </c>
      <c r="AG477" s="63">
        <f>VLOOKUP($C477,'ROP100'!$B$6:$P$565,13,FALSE)</f>
        <v>0</v>
      </c>
      <c r="AH477" s="63">
        <f t="shared" si="115"/>
        <v>2051</v>
      </c>
      <c r="AI477" s="63">
        <f>VLOOKUP($C477,ROP200F!$C$6:$O$994,12,FALSE)</f>
        <v>51</v>
      </c>
      <c r="AJ477" s="63">
        <f>VLOOKUP($C477,'ROP100'!$B$6:$P$565,14,FALSE)</f>
        <v>2000</v>
      </c>
      <c r="AK477" s="63">
        <f t="shared" si="116"/>
        <v>4000</v>
      </c>
      <c r="AL477" s="63">
        <f>VLOOKUP($C477,ROP200F!$C$6:$O$994,13,FALSE)</f>
        <v>1232</v>
      </c>
      <c r="AM477" s="63">
        <f>VLOOKUP($C477,'ROP100'!$B$6:$P$565,15,FALSE)</f>
        <v>0</v>
      </c>
      <c r="AN477" s="63">
        <f t="shared" si="117"/>
        <v>2768</v>
      </c>
      <c r="AO477" s="58">
        <f t="shared" si="118"/>
        <v>14083</v>
      </c>
      <c r="AP477" s="58">
        <f t="shared" si="119"/>
        <v>7000</v>
      </c>
    </row>
    <row r="478" spans="1:42" hidden="1" x14ac:dyDescent="0.35">
      <c r="A478" s="64">
        <f t="shared" si="120"/>
        <v>470</v>
      </c>
      <c r="B478" s="65" t="s">
        <v>642</v>
      </c>
      <c r="C478" s="65" t="s">
        <v>643</v>
      </c>
      <c r="D478" s="66">
        <f>VLOOKUP($C478,'End Stock 2024'!$B$7:$C$1030,2,FALSE)</f>
        <v>1800</v>
      </c>
      <c r="E478" s="63">
        <f>VLOOKUP($C478,ROP200F!$C$6:$O$994,2,FALSE)</f>
        <v>238</v>
      </c>
      <c r="F478" s="63">
        <f>VLOOKUP($C478,'ROP100'!$B$6:$P$565,4,FALSE)</f>
        <v>0</v>
      </c>
      <c r="G478" s="63">
        <f t="shared" si="106"/>
        <v>1562</v>
      </c>
      <c r="H478" s="63">
        <f>VLOOKUP($C478,ROP200F!$C$6:$O$994,3,FALSE)</f>
        <v>174</v>
      </c>
      <c r="I478" s="63">
        <f>VLOOKUP($C478,'ROP100'!$B$6:$P$565,5,FALSE)</f>
        <v>0</v>
      </c>
      <c r="J478" s="63">
        <f t="shared" si="107"/>
        <v>1388</v>
      </c>
      <c r="K478" s="63">
        <f>VLOOKUP($C478,ROP200F!$C$6:$O$994,4,FALSE)</f>
        <v>218</v>
      </c>
      <c r="L478" s="63">
        <f>VLOOKUP($C478,'ROP100'!$B$6:$P$565,6,FALSE)</f>
        <v>0</v>
      </c>
      <c r="M478" s="63">
        <f t="shared" si="108"/>
        <v>1170</v>
      </c>
      <c r="N478" s="63">
        <f>VLOOKUP($C478,ROP200F!$C$6:$O$994,5,FALSE)</f>
        <v>194</v>
      </c>
      <c r="O478" s="63">
        <f>VLOOKUP($C478,'ROP100'!$B$6:$P$565,7,FALSE)</f>
        <v>0</v>
      </c>
      <c r="P478" s="63">
        <f t="shared" si="109"/>
        <v>976</v>
      </c>
      <c r="Q478" s="63">
        <f>VLOOKUP($C478,ROP200F!$C$6:$O$994,6,FALSE)</f>
        <v>404</v>
      </c>
      <c r="R478" s="63">
        <f>VLOOKUP($C478,'ROP100'!$B$6:$P$565,8,FALSE)</f>
        <v>0</v>
      </c>
      <c r="S478" s="63">
        <f t="shared" si="110"/>
        <v>572</v>
      </c>
      <c r="T478" s="63">
        <f>VLOOKUP($C478,ROP200F!$C$6:$O$994,7,FALSE)</f>
        <v>323</v>
      </c>
      <c r="U478" s="63">
        <f>VLOOKUP($C478,'ROP100'!$B$6:$P$565,9,FALSE)</f>
        <v>1000</v>
      </c>
      <c r="V478" s="63">
        <f t="shared" si="111"/>
        <v>1249</v>
      </c>
      <c r="W478" s="63">
        <f>VLOOKUP($C478,ROP200F!$C$6:$O$994,8,FALSE)</f>
        <v>218</v>
      </c>
      <c r="X478" s="63">
        <f>VLOOKUP($C478,'ROP100'!$B$6:$P$565,10,FALSE)</f>
        <v>0</v>
      </c>
      <c r="Y478" s="63">
        <f t="shared" si="112"/>
        <v>1031</v>
      </c>
      <c r="Z478" s="63">
        <f>VLOOKUP($C478,ROP200F!$C$6:$O$994,9,FALSE)</f>
        <v>174</v>
      </c>
      <c r="AA478" s="63">
        <f>VLOOKUP($C478,'ROP100'!$B$6:$P$565,11,FALSE)</f>
        <v>0</v>
      </c>
      <c r="AB478" s="63">
        <f t="shared" si="113"/>
        <v>857</v>
      </c>
      <c r="AC478" s="63">
        <f>VLOOKUP($C478,ROP200F!$C$6:$O$994,10,FALSE)</f>
        <v>174</v>
      </c>
      <c r="AD478" s="63">
        <f>VLOOKUP($C478,'ROP100'!$B$6:$P$565,12,FALSE)</f>
        <v>0</v>
      </c>
      <c r="AE478" s="63">
        <f t="shared" si="114"/>
        <v>683</v>
      </c>
      <c r="AF478" s="63">
        <f>VLOOKUP($C478,ROP200F!$C$6:$O$994,11,FALSE)</f>
        <v>347</v>
      </c>
      <c r="AG478" s="63">
        <f>VLOOKUP($C478,'ROP100'!$B$6:$P$565,13,FALSE)</f>
        <v>0</v>
      </c>
      <c r="AH478" s="63">
        <f t="shared" si="115"/>
        <v>336</v>
      </c>
      <c r="AI478" s="63">
        <f>VLOOKUP($C478,ROP200F!$C$6:$O$994,12,FALSE)</f>
        <v>174</v>
      </c>
      <c r="AJ478" s="63">
        <f>VLOOKUP($C478,'ROP100'!$B$6:$P$565,14,FALSE)</f>
        <v>1000</v>
      </c>
      <c r="AK478" s="63">
        <f t="shared" si="116"/>
        <v>1162</v>
      </c>
      <c r="AL478" s="63">
        <f>VLOOKUP($C478,ROP200F!$C$6:$O$994,13,FALSE)</f>
        <v>174</v>
      </c>
      <c r="AM478" s="63">
        <f>VLOOKUP($C478,'ROP100'!$B$6:$P$565,15,FALSE)</f>
        <v>0</v>
      </c>
      <c r="AN478" s="63">
        <f t="shared" si="117"/>
        <v>988</v>
      </c>
      <c r="AO478" s="58">
        <f t="shared" si="118"/>
        <v>2812</v>
      </c>
      <c r="AP478" s="58">
        <f t="shared" si="119"/>
        <v>2000</v>
      </c>
    </row>
    <row r="479" spans="1:42" x14ac:dyDescent="0.35">
      <c r="A479" s="64">
        <f t="shared" si="120"/>
        <v>471</v>
      </c>
      <c r="B479" s="65" t="s">
        <v>644</v>
      </c>
      <c r="C479" s="65" t="s">
        <v>645</v>
      </c>
      <c r="D479" s="66">
        <f>VLOOKUP($C479,'End Stock 2024'!$B$7:$C$1030,2,FALSE)</f>
        <v>0</v>
      </c>
      <c r="E479" s="63">
        <f>VLOOKUP($C479,ROP200F!$C$6:$O$994,2,FALSE)</f>
        <v>0</v>
      </c>
      <c r="F479" s="63">
        <f>VLOOKUP($C479,'ROP100'!$B$6:$P$565,4,FALSE)</f>
        <v>0</v>
      </c>
      <c r="G479" s="63">
        <f t="shared" si="106"/>
        <v>0</v>
      </c>
      <c r="H479" s="63">
        <f>VLOOKUP($C479,ROP200F!$C$6:$O$994,3,FALSE)</f>
        <v>2654</v>
      </c>
      <c r="I479" s="63">
        <f>VLOOKUP($C479,'ROP100'!$B$6:$P$565,5,FALSE)</f>
        <v>2654</v>
      </c>
      <c r="J479" s="63">
        <f t="shared" si="107"/>
        <v>0</v>
      </c>
      <c r="K479" s="63">
        <f>VLOOKUP($C479,ROP200F!$C$6:$O$994,4,FALSE)</f>
        <v>0</v>
      </c>
      <c r="L479" s="63">
        <f>VLOOKUP($C479,'ROP100'!$B$6:$P$565,6,FALSE)</f>
        <v>0</v>
      </c>
      <c r="M479" s="63">
        <f t="shared" si="108"/>
        <v>0</v>
      </c>
      <c r="N479" s="63">
        <f>VLOOKUP($C479,ROP200F!$C$6:$O$994,5,FALSE)</f>
        <v>3033</v>
      </c>
      <c r="O479" s="63">
        <f>VLOOKUP($C479,'ROP100'!$B$6:$P$565,7,FALSE)</f>
        <v>3033</v>
      </c>
      <c r="P479" s="63">
        <f t="shared" si="109"/>
        <v>0</v>
      </c>
      <c r="Q479" s="63">
        <f>VLOOKUP($C479,ROP200F!$C$6:$O$994,6,FALSE)</f>
        <v>0</v>
      </c>
      <c r="R479" s="63">
        <f>VLOOKUP($C479,'ROP100'!$B$6:$P$565,8,FALSE)</f>
        <v>0</v>
      </c>
      <c r="S479" s="63">
        <f t="shared" si="110"/>
        <v>0</v>
      </c>
      <c r="T479" s="63">
        <f>VLOOKUP($C479,ROP200F!$C$6:$O$994,7,FALSE)</f>
        <v>3033</v>
      </c>
      <c r="U479" s="63">
        <f>VLOOKUP($C479,'ROP100'!$B$6:$P$565,9,FALSE)</f>
        <v>3033</v>
      </c>
      <c r="V479" s="63">
        <f t="shared" si="111"/>
        <v>0</v>
      </c>
      <c r="W479" s="63">
        <f>VLOOKUP($C479,ROP200F!$C$6:$O$994,8,FALSE)</f>
        <v>0</v>
      </c>
      <c r="X479" s="63">
        <f>VLOOKUP($C479,'ROP100'!$B$6:$P$565,10,FALSE)</f>
        <v>0</v>
      </c>
      <c r="Y479" s="63">
        <f t="shared" si="112"/>
        <v>0</v>
      </c>
      <c r="Z479" s="63">
        <f>VLOOKUP($C479,ROP200F!$C$6:$O$994,9,FALSE)</f>
        <v>3413</v>
      </c>
      <c r="AA479" s="63">
        <f>VLOOKUP($C479,'ROP100'!$B$6:$P$565,11,FALSE)</f>
        <v>3413</v>
      </c>
      <c r="AB479" s="63">
        <f t="shared" si="113"/>
        <v>0</v>
      </c>
      <c r="AC479" s="63">
        <f>VLOOKUP($C479,ROP200F!$C$6:$O$994,10,FALSE)</f>
        <v>0</v>
      </c>
      <c r="AD479" s="63">
        <f>VLOOKUP($C479,'ROP100'!$B$6:$P$565,12,FALSE)</f>
        <v>0</v>
      </c>
      <c r="AE479" s="63">
        <f t="shared" si="114"/>
        <v>0</v>
      </c>
      <c r="AF479" s="63">
        <f>VLOOKUP($C479,ROP200F!$C$6:$O$994,11,FALSE)</f>
        <v>3413</v>
      </c>
      <c r="AG479" s="63">
        <f>VLOOKUP($C479,'ROP100'!$B$6:$P$565,13,FALSE)</f>
        <v>3413</v>
      </c>
      <c r="AH479" s="63">
        <f t="shared" si="115"/>
        <v>0</v>
      </c>
      <c r="AI479" s="63">
        <f>VLOOKUP($C479,ROP200F!$C$6:$O$994,12,FALSE)</f>
        <v>0</v>
      </c>
      <c r="AJ479" s="63">
        <f>VLOOKUP($C479,'ROP100'!$B$6:$P$565,14,FALSE)</f>
        <v>0</v>
      </c>
      <c r="AK479" s="63">
        <f t="shared" si="116"/>
        <v>0</v>
      </c>
      <c r="AL479" s="63">
        <f>VLOOKUP($C479,ROP200F!$C$6:$O$994,13,FALSE)</f>
        <v>2275</v>
      </c>
      <c r="AM479" s="63">
        <f>VLOOKUP($C479,'ROP100'!$B$6:$P$565,15,FALSE)</f>
        <v>2275</v>
      </c>
      <c r="AN479" s="63">
        <f t="shared" si="117"/>
        <v>0</v>
      </c>
      <c r="AO479" s="58">
        <f t="shared" si="118"/>
        <v>17821</v>
      </c>
      <c r="AP479" s="58">
        <f t="shared" si="119"/>
        <v>17821</v>
      </c>
    </row>
    <row r="480" spans="1:42" x14ac:dyDescent="0.35">
      <c r="A480" s="64">
        <f t="shared" si="120"/>
        <v>472</v>
      </c>
      <c r="B480" s="65" t="s">
        <v>646</v>
      </c>
      <c r="C480" s="65" t="s">
        <v>647</v>
      </c>
      <c r="D480" s="66">
        <f>VLOOKUP($C480,'End Stock 2024'!$B$7:$C$1030,2,FALSE)</f>
        <v>0</v>
      </c>
      <c r="E480" s="63">
        <f>VLOOKUP($C480,ROP200F!$C$6:$O$994,2,FALSE)</f>
        <v>0</v>
      </c>
      <c r="F480" s="63">
        <f>VLOOKUP($C480,'ROP100'!$B$6:$P$565,4,FALSE)</f>
        <v>0</v>
      </c>
      <c r="G480" s="63">
        <f t="shared" si="106"/>
        <v>0</v>
      </c>
      <c r="H480" s="63">
        <f>VLOOKUP($C480,ROP200F!$C$6:$O$994,3,FALSE)</f>
        <v>0</v>
      </c>
      <c r="I480" s="63">
        <f>VLOOKUP($C480,'ROP100'!$B$6:$P$565,5,FALSE)</f>
        <v>0</v>
      </c>
      <c r="J480" s="63">
        <f t="shared" si="107"/>
        <v>0</v>
      </c>
      <c r="K480" s="63">
        <f>VLOOKUP($C480,ROP200F!$C$6:$O$994,4,FALSE)</f>
        <v>0</v>
      </c>
      <c r="L480" s="63">
        <f>VLOOKUP($C480,'ROP100'!$B$6:$P$565,6,FALSE)</f>
        <v>0</v>
      </c>
      <c r="M480" s="63">
        <f t="shared" si="108"/>
        <v>0</v>
      </c>
      <c r="N480" s="63">
        <f>VLOOKUP($C480,ROP200F!$C$6:$O$994,5,FALSE)</f>
        <v>0</v>
      </c>
      <c r="O480" s="63">
        <f>VLOOKUP($C480,'ROP100'!$B$6:$P$565,7,FALSE)</f>
        <v>0</v>
      </c>
      <c r="P480" s="63">
        <f t="shared" si="109"/>
        <v>0</v>
      </c>
      <c r="Q480" s="63">
        <f>VLOOKUP($C480,ROP200F!$C$6:$O$994,6,FALSE)</f>
        <v>1255</v>
      </c>
      <c r="R480" s="63">
        <f>VLOOKUP($C480,'ROP100'!$B$6:$P$565,8,FALSE)</f>
        <v>1255</v>
      </c>
      <c r="S480" s="63">
        <f t="shared" si="110"/>
        <v>0</v>
      </c>
      <c r="T480" s="63">
        <f>VLOOKUP($C480,ROP200F!$C$6:$O$994,7,FALSE)</f>
        <v>2092</v>
      </c>
      <c r="U480" s="63">
        <f>VLOOKUP($C480,'ROP100'!$B$6:$P$565,9,FALSE)</f>
        <v>2092</v>
      </c>
      <c r="V480" s="63">
        <f t="shared" si="111"/>
        <v>0</v>
      </c>
      <c r="W480" s="63">
        <f>VLOOKUP($C480,ROP200F!$C$6:$O$994,8,FALSE)</f>
        <v>0</v>
      </c>
      <c r="X480" s="63">
        <f>VLOOKUP($C480,'ROP100'!$B$6:$P$565,10,FALSE)</f>
        <v>0</v>
      </c>
      <c r="Y480" s="63">
        <f t="shared" si="112"/>
        <v>0</v>
      </c>
      <c r="Z480" s="63">
        <f>VLOOKUP($C480,ROP200F!$C$6:$O$994,9,FALSE)</f>
        <v>2092</v>
      </c>
      <c r="AA480" s="63">
        <f>VLOOKUP($C480,'ROP100'!$B$6:$P$565,11,FALSE)</f>
        <v>2092</v>
      </c>
      <c r="AB480" s="63">
        <f t="shared" si="113"/>
        <v>0</v>
      </c>
      <c r="AC480" s="63">
        <f>VLOOKUP($C480,ROP200F!$C$6:$O$994,10,FALSE)</f>
        <v>0</v>
      </c>
      <c r="AD480" s="63">
        <f>VLOOKUP($C480,'ROP100'!$B$6:$P$565,12,FALSE)</f>
        <v>0</v>
      </c>
      <c r="AE480" s="63">
        <f t="shared" si="114"/>
        <v>0</v>
      </c>
      <c r="AF480" s="63">
        <f>VLOOKUP($C480,ROP200F!$C$6:$O$994,11,FALSE)</f>
        <v>1673</v>
      </c>
      <c r="AG480" s="63">
        <f>VLOOKUP($C480,'ROP100'!$B$6:$P$565,13,FALSE)</f>
        <v>1673</v>
      </c>
      <c r="AH480" s="63">
        <f t="shared" si="115"/>
        <v>0</v>
      </c>
      <c r="AI480" s="63">
        <f>VLOOKUP($C480,ROP200F!$C$6:$O$994,12,FALSE)</f>
        <v>0</v>
      </c>
      <c r="AJ480" s="63">
        <f>VLOOKUP($C480,'ROP100'!$B$6:$P$565,14,FALSE)</f>
        <v>0</v>
      </c>
      <c r="AK480" s="63">
        <f t="shared" si="116"/>
        <v>0</v>
      </c>
      <c r="AL480" s="63">
        <f>VLOOKUP($C480,ROP200F!$C$6:$O$994,13,FALSE)</f>
        <v>837</v>
      </c>
      <c r="AM480" s="63">
        <f>VLOOKUP($C480,'ROP100'!$B$6:$P$565,15,FALSE)</f>
        <v>837</v>
      </c>
      <c r="AN480" s="63">
        <f t="shared" si="117"/>
        <v>0</v>
      </c>
      <c r="AO480" s="58">
        <f t="shared" si="118"/>
        <v>7949</v>
      </c>
      <c r="AP480" s="58">
        <f t="shared" si="119"/>
        <v>7949</v>
      </c>
    </row>
    <row r="481" spans="1:42" x14ac:dyDescent="0.35">
      <c r="A481" s="64">
        <f t="shared" si="120"/>
        <v>473</v>
      </c>
      <c r="B481" s="65" t="s">
        <v>648</v>
      </c>
      <c r="C481" s="65" t="s">
        <v>649</v>
      </c>
      <c r="D481" s="66">
        <f>VLOOKUP($C481,'End Stock 2024'!$B$7:$C$1030,2,FALSE)</f>
        <v>0</v>
      </c>
      <c r="E481" s="63">
        <f>VLOOKUP($C481,ROP200F!$C$6:$O$994,2,FALSE)</f>
        <v>0</v>
      </c>
      <c r="F481" s="63">
        <f>VLOOKUP($C481,'ROP100'!$B$6:$P$565,4,FALSE)</f>
        <v>0</v>
      </c>
      <c r="G481" s="63">
        <f t="shared" si="106"/>
        <v>0</v>
      </c>
      <c r="H481" s="63">
        <f>VLOOKUP($C481,ROP200F!$C$6:$O$994,3,FALSE)</f>
        <v>0</v>
      </c>
      <c r="I481" s="63">
        <f>VLOOKUP($C481,'ROP100'!$B$6:$P$565,5,FALSE)</f>
        <v>0</v>
      </c>
      <c r="J481" s="63">
        <f t="shared" si="107"/>
        <v>0</v>
      </c>
      <c r="K481" s="63">
        <f>VLOOKUP($C481,ROP200F!$C$6:$O$994,4,FALSE)</f>
        <v>0</v>
      </c>
      <c r="L481" s="63">
        <f>VLOOKUP($C481,'ROP100'!$B$6:$P$565,6,FALSE)</f>
        <v>0</v>
      </c>
      <c r="M481" s="63">
        <f t="shared" si="108"/>
        <v>0</v>
      </c>
      <c r="N481" s="63">
        <f>VLOOKUP($C481,ROP200F!$C$6:$O$994,5,FALSE)</f>
        <v>0</v>
      </c>
      <c r="O481" s="63">
        <f>VLOOKUP($C481,'ROP100'!$B$6:$P$565,7,FALSE)</f>
        <v>0</v>
      </c>
      <c r="P481" s="63">
        <f t="shared" si="109"/>
        <v>0</v>
      </c>
      <c r="Q481" s="63">
        <f>VLOOKUP($C481,ROP200F!$C$6:$O$994,6,FALSE)</f>
        <v>0</v>
      </c>
      <c r="R481" s="63">
        <f>VLOOKUP($C481,'ROP100'!$B$6:$P$565,8,FALSE)</f>
        <v>0</v>
      </c>
      <c r="S481" s="63">
        <f t="shared" si="110"/>
        <v>0</v>
      </c>
      <c r="T481" s="63">
        <f>VLOOKUP($C481,ROP200F!$C$6:$O$994,7,FALSE)</f>
        <v>0</v>
      </c>
      <c r="U481" s="63">
        <f>VLOOKUP($C481,'ROP100'!$B$6:$P$565,9,FALSE)</f>
        <v>0</v>
      </c>
      <c r="V481" s="63">
        <f t="shared" si="111"/>
        <v>0</v>
      </c>
      <c r="W481" s="63">
        <f>VLOOKUP($C481,ROP200F!$C$6:$O$994,8,FALSE)</f>
        <v>0</v>
      </c>
      <c r="X481" s="63">
        <f>VLOOKUP($C481,'ROP100'!$B$6:$P$565,10,FALSE)</f>
        <v>0</v>
      </c>
      <c r="Y481" s="63">
        <f t="shared" si="112"/>
        <v>0</v>
      </c>
      <c r="Z481" s="63">
        <f>VLOOKUP($C481,ROP200F!$C$6:$O$994,9,FALSE)</f>
        <v>0</v>
      </c>
      <c r="AA481" s="63">
        <f>VLOOKUP($C481,'ROP100'!$B$6:$P$565,11,FALSE)</f>
        <v>0</v>
      </c>
      <c r="AB481" s="63">
        <f t="shared" si="113"/>
        <v>0</v>
      </c>
      <c r="AC481" s="63">
        <f>VLOOKUP($C481,ROP200F!$C$6:$O$994,10,FALSE)</f>
        <v>1255</v>
      </c>
      <c r="AD481" s="63">
        <f>VLOOKUP($C481,'ROP100'!$B$6:$P$565,12,FALSE)</f>
        <v>1255</v>
      </c>
      <c r="AE481" s="63">
        <f t="shared" si="114"/>
        <v>0</v>
      </c>
      <c r="AF481" s="63">
        <f>VLOOKUP($C481,ROP200F!$C$6:$O$994,11,FALSE)</f>
        <v>1255</v>
      </c>
      <c r="AG481" s="63">
        <f>VLOOKUP($C481,'ROP100'!$B$6:$P$565,13,FALSE)</f>
        <v>1255</v>
      </c>
      <c r="AH481" s="63">
        <f t="shared" si="115"/>
        <v>0</v>
      </c>
      <c r="AI481" s="63">
        <f>VLOOKUP($C481,ROP200F!$C$6:$O$994,12,FALSE)</f>
        <v>1255</v>
      </c>
      <c r="AJ481" s="63">
        <f>VLOOKUP($C481,'ROP100'!$B$6:$P$565,14,FALSE)</f>
        <v>1255</v>
      </c>
      <c r="AK481" s="63">
        <f t="shared" si="116"/>
        <v>0</v>
      </c>
      <c r="AL481" s="63">
        <f>VLOOKUP($C481,ROP200F!$C$6:$O$994,13,FALSE)</f>
        <v>1255</v>
      </c>
      <c r="AM481" s="63">
        <f>VLOOKUP($C481,'ROP100'!$B$6:$P$565,15,FALSE)</f>
        <v>1255</v>
      </c>
      <c r="AN481" s="63">
        <f t="shared" si="117"/>
        <v>0</v>
      </c>
      <c r="AO481" s="58">
        <f t="shared" si="118"/>
        <v>5020</v>
      </c>
      <c r="AP481" s="58">
        <f t="shared" si="119"/>
        <v>5020</v>
      </c>
    </row>
    <row r="482" spans="1:42" x14ac:dyDescent="0.35">
      <c r="A482" s="64">
        <f t="shared" si="120"/>
        <v>474</v>
      </c>
      <c r="B482" s="65" t="s">
        <v>650</v>
      </c>
      <c r="C482" s="65" t="s">
        <v>651</v>
      </c>
      <c r="D482" s="66">
        <f>VLOOKUP($C482,'End Stock 2024'!$B$7:$C$1030,2,FALSE)</f>
        <v>0</v>
      </c>
      <c r="E482" s="63">
        <f>VLOOKUP($C482,ROP200F!$C$6:$O$994,2,FALSE)</f>
        <v>1577</v>
      </c>
      <c r="F482" s="63">
        <f>VLOOKUP($C482,'ROP100'!$B$6:$P$565,4,FALSE)</f>
        <v>1577</v>
      </c>
      <c r="G482" s="63">
        <f t="shared" si="106"/>
        <v>0</v>
      </c>
      <c r="H482" s="63">
        <f>VLOOKUP($C482,ROP200F!$C$6:$O$994,3,FALSE)</f>
        <v>0</v>
      </c>
      <c r="I482" s="63">
        <f>VLOOKUP($C482,'ROP100'!$B$6:$P$565,5,FALSE)</f>
        <v>0</v>
      </c>
      <c r="J482" s="63">
        <f t="shared" si="107"/>
        <v>0</v>
      </c>
      <c r="K482" s="63">
        <f>VLOOKUP($C482,ROP200F!$C$6:$O$994,4,FALSE)</f>
        <v>1577</v>
      </c>
      <c r="L482" s="63">
        <f>VLOOKUP($C482,'ROP100'!$B$6:$P$565,6,FALSE)</f>
        <v>1577</v>
      </c>
      <c r="M482" s="63">
        <f t="shared" si="108"/>
        <v>0</v>
      </c>
      <c r="N482" s="63">
        <f>VLOOKUP($C482,ROP200F!$C$6:$O$994,5,FALSE)</f>
        <v>0</v>
      </c>
      <c r="O482" s="63">
        <f>VLOOKUP($C482,'ROP100'!$B$6:$P$565,7,FALSE)</f>
        <v>0</v>
      </c>
      <c r="P482" s="63">
        <f t="shared" si="109"/>
        <v>0</v>
      </c>
      <c r="Q482" s="63">
        <f>VLOOKUP($C482,ROP200F!$C$6:$O$994,6,FALSE)</f>
        <v>1577</v>
      </c>
      <c r="R482" s="63">
        <f>VLOOKUP($C482,'ROP100'!$B$6:$P$565,8,FALSE)</f>
        <v>1577</v>
      </c>
      <c r="S482" s="63">
        <f t="shared" si="110"/>
        <v>0</v>
      </c>
      <c r="T482" s="63">
        <f>VLOOKUP($C482,ROP200F!$C$6:$O$994,7,FALSE)</f>
        <v>0</v>
      </c>
      <c r="U482" s="63">
        <f>VLOOKUP($C482,'ROP100'!$B$6:$P$565,9,FALSE)</f>
        <v>0</v>
      </c>
      <c r="V482" s="63">
        <f t="shared" si="111"/>
        <v>0</v>
      </c>
      <c r="W482" s="63">
        <f>VLOOKUP($C482,ROP200F!$C$6:$O$994,8,FALSE)</f>
        <v>0</v>
      </c>
      <c r="X482" s="63">
        <f>VLOOKUP($C482,'ROP100'!$B$6:$P$565,10,FALSE)</f>
        <v>0</v>
      </c>
      <c r="Y482" s="63">
        <f t="shared" si="112"/>
        <v>0</v>
      </c>
      <c r="Z482" s="63">
        <f>VLOOKUP($C482,ROP200F!$C$6:$O$994,9,FALSE)</f>
        <v>0</v>
      </c>
      <c r="AA482" s="63">
        <f>VLOOKUP($C482,'ROP100'!$B$6:$P$565,11,FALSE)</f>
        <v>0</v>
      </c>
      <c r="AB482" s="63">
        <f t="shared" si="113"/>
        <v>0</v>
      </c>
      <c r="AC482" s="63">
        <f>VLOOKUP($C482,ROP200F!$C$6:$O$994,10,FALSE)</f>
        <v>1577</v>
      </c>
      <c r="AD482" s="63">
        <f>VLOOKUP($C482,'ROP100'!$B$6:$P$565,12,FALSE)</f>
        <v>1577</v>
      </c>
      <c r="AE482" s="63">
        <f t="shared" si="114"/>
        <v>0</v>
      </c>
      <c r="AF482" s="63">
        <f>VLOOKUP($C482,ROP200F!$C$6:$O$994,11,FALSE)</f>
        <v>0</v>
      </c>
      <c r="AG482" s="63">
        <f>VLOOKUP($C482,'ROP100'!$B$6:$P$565,13,FALSE)</f>
        <v>0</v>
      </c>
      <c r="AH482" s="63">
        <f t="shared" si="115"/>
        <v>0</v>
      </c>
      <c r="AI482" s="63">
        <f>VLOOKUP($C482,ROP200F!$C$6:$O$994,12,FALSE)</f>
        <v>1577</v>
      </c>
      <c r="AJ482" s="63">
        <f>VLOOKUP($C482,'ROP100'!$B$6:$P$565,14,FALSE)</f>
        <v>1577</v>
      </c>
      <c r="AK482" s="63">
        <f t="shared" si="116"/>
        <v>0</v>
      </c>
      <c r="AL482" s="63">
        <f>VLOOKUP($C482,ROP200F!$C$6:$O$994,13,FALSE)</f>
        <v>0</v>
      </c>
      <c r="AM482" s="63">
        <f>VLOOKUP($C482,'ROP100'!$B$6:$P$565,15,FALSE)</f>
        <v>0</v>
      </c>
      <c r="AN482" s="63">
        <f t="shared" si="117"/>
        <v>0</v>
      </c>
      <c r="AO482" s="58">
        <f t="shared" si="118"/>
        <v>7885</v>
      </c>
      <c r="AP482" s="58">
        <f t="shared" si="119"/>
        <v>7885</v>
      </c>
    </row>
    <row r="483" spans="1:42" x14ac:dyDescent="0.35">
      <c r="A483" s="64">
        <f t="shared" si="120"/>
        <v>475</v>
      </c>
      <c r="B483" s="65" t="s">
        <v>652</v>
      </c>
      <c r="C483" s="65" t="s">
        <v>653</v>
      </c>
      <c r="D483" s="66">
        <f>VLOOKUP($C483,'End Stock 2024'!$B$7:$C$1030,2,FALSE)</f>
        <v>0</v>
      </c>
      <c r="E483" s="63">
        <f>VLOOKUP($C483,ROP200F!$C$6:$O$994,2,FALSE)</f>
        <v>3724</v>
      </c>
      <c r="F483" s="63">
        <f>VLOOKUP($C483,'ROP100'!$B$6:$P$565,4,FALSE)</f>
        <v>3724</v>
      </c>
      <c r="G483" s="63">
        <f t="shared" si="106"/>
        <v>0</v>
      </c>
      <c r="H483" s="63">
        <f>VLOOKUP($C483,ROP200F!$C$6:$O$994,3,FALSE)</f>
        <v>4256</v>
      </c>
      <c r="I483" s="63">
        <f>VLOOKUP($C483,'ROP100'!$B$6:$P$565,5,FALSE)</f>
        <v>4256</v>
      </c>
      <c r="J483" s="63">
        <f t="shared" si="107"/>
        <v>0</v>
      </c>
      <c r="K483" s="63">
        <f>VLOOKUP($C483,ROP200F!$C$6:$O$994,4,FALSE)</f>
        <v>3724</v>
      </c>
      <c r="L483" s="63">
        <f>VLOOKUP($C483,'ROP100'!$B$6:$P$565,6,FALSE)</f>
        <v>3724</v>
      </c>
      <c r="M483" s="63">
        <f t="shared" si="108"/>
        <v>0</v>
      </c>
      <c r="N483" s="63">
        <f>VLOOKUP($C483,ROP200F!$C$6:$O$994,5,FALSE)</f>
        <v>4788</v>
      </c>
      <c r="O483" s="63">
        <f>VLOOKUP($C483,'ROP100'!$B$6:$P$565,7,FALSE)</f>
        <v>4788</v>
      </c>
      <c r="P483" s="63">
        <f t="shared" si="109"/>
        <v>0</v>
      </c>
      <c r="Q483" s="63">
        <f>VLOOKUP($C483,ROP200F!$C$6:$O$994,6,FALSE)</f>
        <v>4840</v>
      </c>
      <c r="R483" s="63">
        <f>VLOOKUP($C483,'ROP100'!$B$6:$P$565,8,FALSE)</f>
        <v>4840</v>
      </c>
      <c r="S483" s="63">
        <f t="shared" si="110"/>
        <v>0</v>
      </c>
      <c r="T483" s="63">
        <f>VLOOKUP($C483,ROP200F!$C$6:$O$994,7,FALSE)</f>
        <v>3724</v>
      </c>
      <c r="U483" s="63">
        <f>VLOOKUP($C483,'ROP100'!$B$6:$P$565,9,FALSE)</f>
        <v>3724</v>
      </c>
      <c r="V483" s="63">
        <f t="shared" si="111"/>
        <v>0</v>
      </c>
      <c r="W483" s="63">
        <f>VLOOKUP($C483,ROP200F!$C$6:$O$994,8,FALSE)</f>
        <v>4256</v>
      </c>
      <c r="X483" s="63">
        <f>VLOOKUP($C483,'ROP100'!$B$6:$P$565,10,FALSE)</f>
        <v>4256</v>
      </c>
      <c r="Y483" s="63">
        <f t="shared" si="112"/>
        <v>0</v>
      </c>
      <c r="Z483" s="63">
        <f>VLOOKUP($C483,ROP200F!$C$6:$O$994,9,FALSE)</f>
        <v>2660</v>
      </c>
      <c r="AA483" s="63">
        <f>VLOOKUP($C483,'ROP100'!$B$6:$P$565,11,FALSE)</f>
        <v>2660</v>
      </c>
      <c r="AB483" s="63">
        <f t="shared" si="113"/>
        <v>0</v>
      </c>
      <c r="AC483" s="63">
        <f>VLOOKUP($C483,ROP200F!$C$6:$O$994,10,FALSE)</f>
        <v>2660</v>
      </c>
      <c r="AD483" s="63">
        <f>VLOOKUP($C483,'ROP100'!$B$6:$P$565,12,FALSE)</f>
        <v>2660</v>
      </c>
      <c r="AE483" s="63">
        <f t="shared" si="114"/>
        <v>0</v>
      </c>
      <c r="AF483" s="63">
        <f>VLOOKUP($C483,ROP200F!$C$6:$O$994,11,FALSE)</f>
        <v>7501</v>
      </c>
      <c r="AG483" s="63">
        <f>VLOOKUP($C483,'ROP100'!$B$6:$P$565,13,FALSE)</f>
        <v>7501</v>
      </c>
      <c r="AH483" s="63">
        <f t="shared" si="115"/>
        <v>0</v>
      </c>
      <c r="AI483" s="63">
        <f>VLOOKUP($C483,ROP200F!$C$6:$O$994,12,FALSE)</f>
        <v>6916</v>
      </c>
      <c r="AJ483" s="63">
        <f>VLOOKUP($C483,'ROP100'!$B$6:$P$565,14,FALSE)</f>
        <v>6916</v>
      </c>
      <c r="AK483" s="63">
        <f t="shared" si="116"/>
        <v>0</v>
      </c>
      <c r="AL483" s="63">
        <f>VLOOKUP($C483,ROP200F!$C$6:$O$994,13,FALSE)</f>
        <v>3192</v>
      </c>
      <c r="AM483" s="63">
        <f>VLOOKUP($C483,'ROP100'!$B$6:$P$565,15,FALSE)</f>
        <v>3192</v>
      </c>
      <c r="AN483" s="63">
        <f t="shared" si="117"/>
        <v>0</v>
      </c>
      <c r="AO483" s="58">
        <f t="shared" si="118"/>
        <v>52241</v>
      </c>
      <c r="AP483" s="58">
        <f t="shared" si="119"/>
        <v>52241</v>
      </c>
    </row>
    <row r="484" spans="1:42" hidden="1" x14ac:dyDescent="0.35">
      <c r="A484" s="64">
        <f t="shared" si="120"/>
        <v>476</v>
      </c>
      <c r="B484" s="65" t="s">
        <v>654</v>
      </c>
      <c r="C484" s="65" t="s">
        <v>655</v>
      </c>
      <c r="D484" s="66">
        <f>VLOOKUP($C484,'End Stock 2024'!$B$7:$C$1030,2,FALSE)</f>
        <v>37</v>
      </c>
      <c r="E484" s="63">
        <f>VLOOKUP($C484,ROP200F!$C$6:$O$994,2,FALSE)</f>
        <v>9</v>
      </c>
      <c r="F484" s="63">
        <f>VLOOKUP($C484,'ROP100'!$B$6:$P$565,4,FALSE)</f>
        <v>0</v>
      </c>
      <c r="G484" s="63">
        <f t="shared" si="106"/>
        <v>28</v>
      </c>
      <c r="H484" s="63">
        <f>VLOOKUP($C484,ROP200F!$C$6:$O$994,3,FALSE)</f>
        <v>12</v>
      </c>
      <c r="I484" s="63">
        <f>VLOOKUP($C484,'ROP100'!$B$6:$P$565,5,FALSE)</f>
        <v>100</v>
      </c>
      <c r="J484" s="63">
        <f t="shared" si="107"/>
        <v>116</v>
      </c>
      <c r="K484" s="63">
        <f>VLOOKUP($C484,ROP200F!$C$6:$O$994,4,FALSE)</f>
        <v>9</v>
      </c>
      <c r="L484" s="63">
        <f>VLOOKUP($C484,'ROP100'!$B$6:$P$565,6,FALSE)</f>
        <v>0</v>
      </c>
      <c r="M484" s="63">
        <f t="shared" si="108"/>
        <v>107</v>
      </c>
      <c r="N484" s="63">
        <f>VLOOKUP($C484,ROP200F!$C$6:$O$994,5,FALSE)</f>
        <v>14</v>
      </c>
      <c r="O484" s="63">
        <f>VLOOKUP($C484,'ROP100'!$B$6:$P$565,7,FALSE)</f>
        <v>0</v>
      </c>
      <c r="P484" s="63">
        <f t="shared" si="109"/>
        <v>93</v>
      </c>
      <c r="Q484" s="63">
        <f>VLOOKUP($C484,ROP200F!$C$6:$O$994,6,FALSE)</f>
        <v>20</v>
      </c>
      <c r="R484" s="63">
        <f>VLOOKUP($C484,'ROP100'!$B$6:$P$565,8,FALSE)</f>
        <v>0</v>
      </c>
      <c r="S484" s="63">
        <f t="shared" si="110"/>
        <v>73</v>
      </c>
      <c r="T484" s="63">
        <f>VLOOKUP($C484,ROP200F!$C$6:$O$994,7,FALSE)</f>
        <v>16</v>
      </c>
      <c r="U484" s="63">
        <f>VLOOKUP($C484,'ROP100'!$B$6:$P$565,9,FALSE)</f>
        <v>0</v>
      </c>
      <c r="V484" s="63">
        <f t="shared" si="111"/>
        <v>57</v>
      </c>
      <c r="W484" s="63">
        <f>VLOOKUP($C484,ROP200F!$C$6:$O$994,8,FALSE)</f>
        <v>12</v>
      </c>
      <c r="X484" s="63">
        <f>VLOOKUP($C484,'ROP100'!$B$6:$P$565,10,FALSE)</f>
        <v>0</v>
      </c>
      <c r="Y484" s="63">
        <f t="shared" si="112"/>
        <v>45</v>
      </c>
      <c r="Z484" s="63">
        <f>VLOOKUP($C484,ROP200F!$C$6:$O$994,9,FALSE)</f>
        <v>11</v>
      </c>
      <c r="AA484" s="63">
        <f>VLOOKUP($C484,'ROP100'!$B$6:$P$565,11,FALSE)</f>
        <v>0</v>
      </c>
      <c r="AB484" s="63">
        <f t="shared" si="113"/>
        <v>34</v>
      </c>
      <c r="AC484" s="63">
        <f>VLOOKUP($C484,ROP200F!$C$6:$O$994,10,FALSE)</f>
        <v>13</v>
      </c>
      <c r="AD484" s="63">
        <f>VLOOKUP($C484,'ROP100'!$B$6:$P$565,12,FALSE)</f>
        <v>0</v>
      </c>
      <c r="AE484" s="63">
        <f t="shared" si="114"/>
        <v>21</v>
      </c>
      <c r="AF484" s="63">
        <f>VLOOKUP($C484,ROP200F!$C$6:$O$994,11,FALSE)</f>
        <v>14</v>
      </c>
      <c r="AG484" s="63">
        <f>VLOOKUP($C484,'ROP100'!$B$6:$P$565,13,FALSE)</f>
        <v>0</v>
      </c>
      <c r="AH484" s="63">
        <f t="shared" si="115"/>
        <v>7</v>
      </c>
      <c r="AI484" s="63">
        <f>VLOOKUP($C484,ROP200F!$C$6:$O$994,12,FALSE)</f>
        <v>6</v>
      </c>
      <c r="AJ484" s="63">
        <f>VLOOKUP($C484,'ROP100'!$B$6:$P$565,14,FALSE)</f>
        <v>100</v>
      </c>
      <c r="AK484" s="63">
        <f t="shared" si="116"/>
        <v>101</v>
      </c>
      <c r="AL484" s="63">
        <f>VLOOKUP($C484,ROP200F!$C$6:$O$994,13,FALSE)</f>
        <v>10</v>
      </c>
      <c r="AM484" s="63">
        <f>VLOOKUP($C484,'ROP100'!$B$6:$P$565,15,FALSE)</f>
        <v>0</v>
      </c>
      <c r="AN484" s="63">
        <f t="shared" si="117"/>
        <v>91</v>
      </c>
      <c r="AO484" s="58">
        <f t="shared" si="118"/>
        <v>146</v>
      </c>
      <c r="AP484" s="58">
        <f t="shared" si="119"/>
        <v>200</v>
      </c>
    </row>
    <row r="485" spans="1:42" hidden="1" x14ac:dyDescent="0.35">
      <c r="A485" s="64">
        <f t="shared" si="120"/>
        <v>477</v>
      </c>
      <c r="B485" s="65" t="s">
        <v>656</v>
      </c>
      <c r="C485" s="65" t="s">
        <v>657</v>
      </c>
      <c r="D485" s="66">
        <f>VLOOKUP($C485,'End Stock 2024'!$B$7:$C$1030,2,FALSE)</f>
        <v>17687</v>
      </c>
      <c r="E485" s="63">
        <f>VLOOKUP($C485,ROP200F!$C$6:$O$994,2,FALSE)</f>
        <v>393</v>
      </c>
      <c r="F485" s="63">
        <f>VLOOKUP($C485,'ROP100'!$B$6:$P$565,4,FALSE)</f>
        <v>0</v>
      </c>
      <c r="G485" s="63">
        <f t="shared" si="106"/>
        <v>17294</v>
      </c>
      <c r="H485" s="63">
        <f>VLOOKUP($C485,ROP200F!$C$6:$O$994,3,FALSE)</f>
        <v>491</v>
      </c>
      <c r="I485" s="63">
        <f>VLOOKUP($C485,'ROP100'!$B$6:$P$565,5,FALSE)</f>
        <v>0</v>
      </c>
      <c r="J485" s="63">
        <f t="shared" si="107"/>
        <v>16803</v>
      </c>
      <c r="K485" s="63">
        <f>VLOOKUP($C485,ROP200F!$C$6:$O$994,4,FALSE)</f>
        <v>590</v>
      </c>
      <c r="L485" s="63">
        <f>VLOOKUP($C485,'ROP100'!$B$6:$P$565,6,FALSE)</f>
        <v>0</v>
      </c>
      <c r="M485" s="63">
        <f t="shared" si="108"/>
        <v>16213</v>
      </c>
      <c r="N485" s="63">
        <f>VLOOKUP($C485,ROP200F!$C$6:$O$994,5,FALSE)</f>
        <v>491</v>
      </c>
      <c r="O485" s="63">
        <f>VLOOKUP($C485,'ROP100'!$B$6:$P$565,7,FALSE)</f>
        <v>0</v>
      </c>
      <c r="P485" s="63">
        <f t="shared" si="109"/>
        <v>15722</v>
      </c>
      <c r="Q485" s="63">
        <f>VLOOKUP($C485,ROP200F!$C$6:$O$994,6,FALSE)</f>
        <v>393</v>
      </c>
      <c r="R485" s="63">
        <f>VLOOKUP($C485,'ROP100'!$B$6:$P$565,8,FALSE)</f>
        <v>0</v>
      </c>
      <c r="S485" s="63">
        <f t="shared" si="110"/>
        <v>15329</v>
      </c>
      <c r="T485" s="63">
        <f>VLOOKUP($C485,ROP200F!$C$6:$O$994,7,FALSE)</f>
        <v>491</v>
      </c>
      <c r="U485" s="63">
        <f>VLOOKUP($C485,'ROP100'!$B$6:$P$565,9,FALSE)</f>
        <v>0</v>
      </c>
      <c r="V485" s="63">
        <f t="shared" si="111"/>
        <v>14838</v>
      </c>
      <c r="W485" s="63">
        <f>VLOOKUP($C485,ROP200F!$C$6:$O$994,8,FALSE)</f>
        <v>688</v>
      </c>
      <c r="X485" s="63">
        <f>VLOOKUP($C485,'ROP100'!$B$6:$P$565,10,FALSE)</f>
        <v>0</v>
      </c>
      <c r="Y485" s="63">
        <f t="shared" si="112"/>
        <v>14150</v>
      </c>
      <c r="Z485" s="63">
        <f>VLOOKUP($C485,ROP200F!$C$6:$O$994,9,FALSE)</f>
        <v>688</v>
      </c>
      <c r="AA485" s="63">
        <f>VLOOKUP($C485,'ROP100'!$B$6:$P$565,11,FALSE)</f>
        <v>0</v>
      </c>
      <c r="AB485" s="63">
        <f t="shared" si="113"/>
        <v>13462</v>
      </c>
      <c r="AC485" s="63">
        <f>VLOOKUP($C485,ROP200F!$C$6:$O$994,10,FALSE)</f>
        <v>688</v>
      </c>
      <c r="AD485" s="63">
        <f>VLOOKUP($C485,'ROP100'!$B$6:$P$565,12,FALSE)</f>
        <v>0</v>
      </c>
      <c r="AE485" s="63">
        <f t="shared" si="114"/>
        <v>12774</v>
      </c>
      <c r="AF485" s="63">
        <f>VLOOKUP($C485,ROP200F!$C$6:$O$994,11,FALSE)</f>
        <v>590</v>
      </c>
      <c r="AG485" s="63">
        <f>VLOOKUP($C485,'ROP100'!$B$6:$P$565,13,FALSE)</f>
        <v>0</v>
      </c>
      <c r="AH485" s="63">
        <f t="shared" si="115"/>
        <v>12184</v>
      </c>
      <c r="AI485" s="63">
        <f>VLOOKUP($C485,ROP200F!$C$6:$O$994,12,FALSE)</f>
        <v>491</v>
      </c>
      <c r="AJ485" s="63">
        <f>VLOOKUP($C485,'ROP100'!$B$6:$P$565,14,FALSE)</f>
        <v>0</v>
      </c>
      <c r="AK485" s="63">
        <f t="shared" si="116"/>
        <v>11693</v>
      </c>
      <c r="AL485" s="63">
        <f>VLOOKUP($C485,ROP200F!$C$6:$O$994,13,FALSE)</f>
        <v>491</v>
      </c>
      <c r="AM485" s="63">
        <f>VLOOKUP($C485,'ROP100'!$B$6:$P$565,15,FALSE)</f>
        <v>0</v>
      </c>
      <c r="AN485" s="63">
        <f t="shared" si="117"/>
        <v>11202</v>
      </c>
      <c r="AO485" s="58">
        <f t="shared" si="118"/>
        <v>6485</v>
      </c>
      <c r="AP485" s="58">
        <f t="shared" si="119"/>
        <v>0</v>
      </c>
    </row>
    <row r="486" spans="1:42" hidden="1" x14ac:dyDescent="0.35">
      <c r="A486" s="64">
        <f t="shared" si="120"/>
        <v>478</v>
      </c>
      <c r="B486" s="65" t="s">
        <v>658</v>
      </c>
      <c r="C486" s="65" t="s">
        <v>659</v>
      </c>
      <c r="D486" s="66">
        <f>VLOOKUP($C486,'End Stock 2024'!$B$7:$C$1030,2,FALSE)</f>
        <v>32280</v>
      </c>
      <c r="E486" s="63">
        <f>VLOOKUP($C486,ROP200F!$C$6:$O$994,2,FALSE)</f>
        <v>0</v>
      </c>
      <c r="F486" s="63">
        <f>VLOOKUP($C486,'ROP100'!$B$6:$P$565,4,FALSE)</f>
        <v>0</v>
      </c>
      <c r="G486" s="63">
        <f t="shared" si="106"/>
        <v>32280</v>
      </c>
      <c r="H486" s="63">
        <f>VLOOKUP($C486,ROP200F!$C$6:$O$994,3,FALSE)</f>
        <v>0</v>
      </c>
      <c r="I486" s="63">
        <f>VLOOKUP($C486,'ROP100'!$B$6:$P$565,5,FALSE)</f>
        <v>0</v>
      </c>
      <c r="J486" s="63">
        <f t="shared" si="107"/>
        <v>32280</v>
      </c>
      <c r="K486" s="63">
        <f>VLOOKUP($C486,ROP200F!$C$6:$O$994,4,FALSE)</f>
        <v>21840</v>
      </c>
      <c r="L486" s="63">
        <f>VLOOKUP($C486,'ROP100'!$B$6:$P$565,6,FALSE)</f>
        <v>0</v>
      </c>
      <c r="M486" s="63">
        <f t="shared" si="108"/>
        <v>10440</v>
      </c>
      <c r="N486" s="63">
        <f>VLOOKUP($C486,ROP200F!$C$6:$O$994,5,FALSE)</f>
        <v>0</v>
      </c>
      <c r="O486" s="63">
        <f>VLOOKUP($C486,'ROP100'!$B$6:$P$565,7,FALSE)</f>
        <v>0</v>
      </c>
      <c r="P486" s="63">
        <f t="shared" si="109"/>
        <v>10440</v>
      </c>
      <c r="Q486" s="63">
        <f>VLOOKUP($C486,ROP200F!$C$6:$O$994,6,FALSE)</f>
        <v>0</v>
      </c>
      <c r="R486" s="63">
        <f>VLOOKUP($C486,'ROP100'!$B$6:$P$565,8,FALSE)</f>
        <v>0</v>
      </c>
      <c r="S486" s="63">
        <f t="shared" si="110"/>
        <v>10440</v>
      </c>
      <c r="T486" s="63">
        <f>VLOOKUP($C486,ROP200F!$C$6:$O$994,7,FALSE)</f>
        <v>21840</v>
      </c>
      <c r="U486" s="63">
        <f>VLOOKUP($C486,'ROP100'!$B$6:$P$565,9,FALSE)</f>
        <v>36400</v>
      </c>
      <c r="V486" s="63">
        <f t="shared" si="111"/>
        <v>25000</v>
      </c>
      <c r="W486" s="63">
        <f>VLOOKUP($C486,ROP200F!$C$6:$O$994,8,FALSE)</f>
        <v>0</v>
      </c>
      <c r="X486" s="63">
        <f>VLOOKUP($C486,'ROP100'!$B$6:$P$565,10,FALSE)</f>
        <v>0</v>
      </c>
      <c r="Y486" s="63">
        <f t="shared" si="112"/>
        <v>25000</v>
      </c>
      <c r="Z486" s="63">
        <f>VLOOKUP($C486,ROP200F!$C$6:$O$994,9,FALSE)</f>
        <v>0</v>
      </c>
      <c r="AA486" s="63">
        <f>VLOOKUP($C486,'ROP100'!$B$6:$P$565,11,FALSE)</f>
        <v>0</v>
      </c>
      <c r="AB486" s="63">
        <f t="shared" si="113"/>
        <v>25000</v>
      </c>
      <c r="AC486" s="63">
        <f>VLOOKUP($C486,ROP200F!$C$6:$O$994,10,FALSE)</f>
        <v>0</v>
      </c>
      <c r="AD486" s="63">
        <f>VLOOKUP($C486,'ROP100'!$B$6:$P$565,12,FALSE)</f>
        <v>0</v>
      </c>
      <c r="AE486" s="63">
        <f t="shared" si="114"/>
        <v>25000</v>
      </c>
      <c r="AF486" s="63">
        <f>VLOOKUP($C486,ROP200F!$C$6:$O$994,11,FALSE)</f>
        <v>21840</v>
      </c>
      <c r="AG486" s="63">
        <f>VLOOKUP($C486,'ROP100'!$B$6:$P$565,13,FALSE)</f>
        <v>36400</v>
      </c>
      <c r="AH486" s="63">
        <f t="shared" si="115"/>
        <v>39560</v>
      </c>
      <c r="AI486" s="63">
        <f>VLOOKUP($C486,ROP200F!$C$6:$O$994,12,FALSE)</f>
        <v>0</v>
      </c>
      <c r="AJ486" s="63">
        <f>VLOOKUP($C486,'ROP100'!$B$6:$P$565,14,FALSE)</f>
        <v>0</v>
      </c>
      <c r="AK486" s="63">
        <f t="shared" si="116"/>
        <v>39560</v>
      </c>
      <c r="AL486" s="63">
        <f>VLOOKUP($C486,ROP200F!$C$6:$O$994,13,FALSE)</f>
        <v>0</v>
      </c>
      <c r="AM486" s="63">
        <f>VLOOKUP($C486,'ROP100'!$B$6:$P$565,15,FALSE)</f>
        <v>0</v>
      </c>
      <c r="AN486" s="63">
        <f t="shared" si="117"/>
        <v>39560</v>
      </c>
      <c r="AO486" s="58">
        <f t="shared" si="118"/>
        <v>65520</v>
      </c>
      <c r="AP486" s="58">
        <f t="shared" si="119"/>
        <v>72800</v>
      </c>
    </row>
    <row r="487" spans="1:42" hidden="1" x14ac:dyDescent="0.35">
      <c r="A487" s="64">
        <f t="shared" si="120"/>
        <v>479</v>
      </c>
      <c r="B487" s="65" t="s">
        <v>660</v>
      </c>
      <c r="C487" s="65" t="s">
        <v>661</v>
      </c>
      <c r="D487" s="66">
        <f>VLOOKUP($C487,'End Stock 2024'!$B$7:$C$1030,2,FALSE)</f>
        <v>156772</v>
      </c>
      <c r="E487" s="63">
        <f>VLOOKUP($C487,ROP200F!$C$6:$O$994,2,FALSE)</f>
        <v>21840</v>
      </c>
      <c r="F487" s="63">
        <f>VLOOKUP($C487,'ROP100'!$B$6:$P$565,4,FALSE)</f>
        <v>0</v>
      </c>
      <c r="G487" s="63">
        <f t="shared" si="106"/>
        <v>134932</v>
      </c>
      <c r="H487" s="63">
        <f>VLOOKUP($C487,ROP200F!$C$6:$O$994,3,FALSE)</f>
        <v>21840</v>
      </c>
      <c r="I487" s="63">
        <f>VLOOKUP($C487,'ROP100'!$B$6:$P$565,5,FALSE)</f>
        <v>0</v>
      </c>
      <c r="J487" s="63">
        <f t="shared" si="107"/>
        <v>113092</v>
      </c>
      <c r="K487" s="63">
        <f>VLOOKUP($C487,ROP200F!$C$6:$O$994,4,FALSE)</f>
        <v>0</v>
      </c>
      <c r="L487" s="63">
        <f>VLOOKUP($C487,'ROP100'!$B$6:$P$565,6,FALSE)</f>
        <v>0</v>
      </c>
      <c r="M487" s="63">
        <f t="shared" si="108"/>
        <v>113092</v>
      </c>
      <c r="N487" s="63">
        <f>VLOOKUP($C487,ROP200F!$C$6:$O$994,5,FALSE)</f>
        <v>21840</v>
      </c>
      <c r="O487" s="63">
        <f>VLOOKUP($C487,'ROP100'!$B$6:$P$565,7,FALSE)</f>
        <v>0</v>
      </c>
      <c r="P487" s="63">
        <f t="shared" si="109"/>
        <v>91252</v>
      </c>
      <c r="Q487" s="63">
        <f>VLOOKUP($C487,ROP200F!$C$6:$O$994,6,FALSE)</f>
        <v>21840</v>
      </c>
      <c r="R487" s="63">
        <f>VLOOKUP($C487,'ROP100'!$B$6:$P$565,8,FALSE)</f>
        <v>0</v>
      </c>
      <c r="S487" s="63">
        <f t="shared" si="110"/>
        <v>69412</v>
      </c>
      <c r="T487" s="63">
        <f>VLOOKUP($C487,ROP200F!$C$6:$O$994,7,FALSE)</f>
        <v>21840</v>
      </c>
      <c r="U487" s="63">
        <f>VLOOKUP($C487,'ROP100'!$B$6:$P$565,9,FALSE)</f>
        <v>112000</v>
      </c>
      <c r="V487" s="63">
        <f t="shared" si="111"/>
        <v>159572</v>
      </c>
      <c r="W487" s="63">
        <f>VLOOKUP($C487,ROP200F!$C$6:$O$994,8,FALSE)</f>
        <v>21840</v>
      </c>
      <c r="X487" s="63">
        <f>VLOOKUP($C487,'ROP100'!$B$6:$P$565,10,FALSE)</f>
        <v>0</v>
      </c>
      <c r="Y487" s="63">
        <f t="shared" si="112"/>
        <v>137732</v>
      </c>
      <c r="Z487" s="63">
        <f>VLOOKUP($C487,ROP200F!$C$6:$O$994,9,FALSE)</f>
        <v>21840</v>
      </c>
      <c r="AA487" s="63">
        <f>VLOOKUP($C487,'ROP100'!$B$6:$P$565,11,FALSE)</f>
        <v>0</v>
      </c>
      <c r="AB487" s="63">
        <f t="shared" si="113"/>
        <v>115892</v>
      </c>
      <c r="AC487" s="63">
        <f>VLOOKUP($C487,ROP200F!$C$6:$O$994,10,FALSE)</f>
        <v>21840</v>
      </c>
      <c r="AD487" s="63">
        <f>VLOOKUP($C487,'ROP100'!$B$6:$P$565,12,FALSE)</f>
        <v>0</v>
      </c>
      <c r="AE487" s="63">
        <f t="shared" si="114"/>
        <v>94052</v>
      </c>
      <c r="AF487" s="63">
        <f>VLOOKUP($C487,ROP200F!$C$6:$O$994,11,FALSE)</f>
        <v>21840</v>
      </c>
      <c r="AG487" s="63">
        <f>VLOOKUP($C487,'ROP100'!$B$6:$P$565,13,FALSE)</f>
        <v>112000</v>
      </c>
      <c r="AH487" s="63">
        <f t="shared" si="115"/>
        <v>184212</v>
      </c>
      <c r="AI487" s="63">
        <f>VLOOKUP($C487,ROP200F!$C$6:$O$994,12,FALSE)</f>
        <v>21840</v>
      </c>
      <c r="AJ487" s="63">
        <f>VLOOKUP($C487,'ROP100'!$B$6:$P$565,14,FALSE)</f>
        <v>0</v>
      </c>
      <c r="AK487" s="63">
        <f t="shared" si="116"/>
        <v>162372</v>
      </c>
      <c r="AL487" s="63">
        <f>VLOOKUP($C487,ROP200F!$C$6:$O$994,13,FALSE)</f>
        <v>21840</v>
      </c>
      <c r="AM487" s="63">
        <f>VLOOKUP($C487,'ROP100'!$B$6:$P$565,15,FALSE)</f>
        <v>0</v>
      </c>
      <c r="AN487" s="63">
        <f t="shared" si="117"/>
        <v>140532</v>
      </c>
      <c r="AO487" s="58">
        <f t="shared" si="118"/>
        <v>240240</v>
      </c>
      <c r="AP487" s="58">
        <f t="shared" si="119"/>
        <v>224000</v>
      </c>
    </row>
    <row r="488" spans="1:42" x14ac:dyDescent="0.35">
      <c r="A488" s="64">
        <f t="shared" si="120"/>
        <v>480</v>
      </c>
      <c r="B488" s="65" t="s">
        <v>1460</v>
      </c>
      <c r="C488" s="65" t="s">
        <v>1461</v>
      </c>
      <c r="D488" s="66">
        <f>VLOOKUP($C488,'End Stock 2024'!$B$7:$C$1030,2,FALSE)</f>
        <v>0</v>
      </c>
      <c r="E488" s="63">
        <f>VLOOKUP($C488,ROP200F!$C$6:$O$994,2,FALSE)</f>
        <v>1616</v>
      </c>
      <c r="F488" s="63">
        <f>VLOOKUP($C488,'ROP100'!$B$6:$P$565,4,FALSE)</f>
        <v>1616</v>
      </c>
      <c r="G488" s="63">
        <f t="shared" si="106"/>
        <v>0</v>
      </c>
      <c r="H488" s="63">
        <f>VLOOKUP($C488,ROP200F!$C$6:$O$994,3,FALSE)</f>
        <v>0</v>
      </c>
      <c r="I488" s="63">
        <f>VLOOKUP($C488,'ROP100'!$B$6:$P$565,5,FALSE)</f>
        <v>0</v>
      </c>
      <c r="J488" s="63">
        <f t="shared" si="107"/>
        <v>0</v>
      </c>
      <c r="K488" s="63">
        <f>VLOOKUP($C488,ROP200F!$C$6:$O$994,4,FALSE)</f>
        <v>2154</v>
      </c>
      <c r="L488" s="63">
        <f>VLOOKUP($C488,'ROP100'!$B$6:$P$565,6,FALSE)</f>
        <v>2154</v>
      </c>
      <c r="M488" s="63">
        <f t="shared" si="108"/>
        <v>0</v>
      </c>
      <c r="N488" s="63">
        <f>VLOOKUP($C488,ROP200F!$C$6:$O$994,5,FALSE)</f>
        <v>0</v>
      </c>
      <c r="O488" s="63">
        <f>VLOOKUP($C488,'ROP100'!$B$6:$P$565,7,FALSE)</f>
        <v>0</v>
      </c>
      <c r="P488" s="63">
        <f t="shared" si="109"/>
        <v>0</v>
      </c>
      <c r="Q488" s="63">
        <f>VLOOKUP($C488,ROP200F!$C$6:$O$994,6,FALSE)</f>
        <v>2154</v>
      </c>
      <c r="R488" s="63">
        <f>VLOOKUP($C488,'ROP100'!$B$6:$P$565,8,FALSE)</f>
        <v>2154</v>
      </c>
      <c r="S488" s="63">
        <f t="shared" si="110"/>
        <v>0</v>
      </c>
      <c r="T488" s="63">
        <f>VLOOKUP($C488,ROP200F!$C$6:$O$994,7,FALSE)</f>
        <v>0</v>
      </c>
      <c r="U488" s="63">
        <f>VLOOKUP($C488,'ROP100'!$B$6:$P$565,9,FALSE)</f>
        <v>0</v>
      </c>
      <c r="V488" s="63">
        <f t="shared" si="111"/>
        <v>0</v>
      </c>
      <c r="W488" s="63">
        <f>VLOOKUP($C488,ROP200F!$C$6:$O$994,8,FALSE)</f>
        <v>2154</v>
      </c>
      <c r="X488" s="63">
        <f>VLOOKUP($C488,'ROP100'!$B$6:$P$565,10,FALSE)</f>
        <v>2154</v>
      </c>
      <c r="Y488" s="63">
        <f t="shared" si="112"/>
        <v>0</v>
      </c>
      <c r="Z488" s="63">
        <f>VLOOKUP($C488,ROP200F!$C$6:$O$994,9,FALSE)</f>
        <v>0</v>
      </c>
      <c r="AA488" s="63">
        <f>VLOOKUP($C488,'ROP100'!$B$6:$P$565,11,FALSE)</f>
        <v>0</v>
      </c>
      <c r="AB488" s="63">
        <f t="shared" si="113"/>
        <v>0</v>
      </c>
      <c r="AC488" s="63">
        <f>VLOOKUP($C488,ROP200F!$C$6:$O$994,10,FALSE)</f>
        <v>2154</v>
      </c>
      <c r="AD488" s="63">
        <f>VLOOKUP($C488,'ROP100'!$B$6:$P$565,12,FALSE)</f>
        <v>2154</v>
      </c>
      <c r="AE488" s="63">
        <f t="shared" si="114"/>
        <v>0</v>
      </c>
      <c r="AF488" s="63">
        <f>VLOOKUP($C488,ROP200F!$C$6:$O$994,11,FALSE)</f>
        <v>0</v>
      </c>
      <c r="AG488" s="63">
        <f>VLOOKUP($C488,'ROP100'!$B$6:$P$565,13,FALSE)</f>
        <v>0</v>
      </c>
      <c r="AH488" s="63">
        <f t="shared" si="115"/>
        <v>0</v>
      </c>
      <c r="AI488" s="63">
        <f>VLOOKUP($C488,ROP200F!$C$6:$O$994,12,FALSE)</f>
        <v>1616</v>
      </c>
      <c r="AJ488" s="63">
        <f>VLOOKUP($C488,'ROP100'!$B$6:$P$565,14,FALSE)</f>
        <v>1616</v>
      </c>
      <c r="AK488" s="63">
        <f t="shared" si="116"/>
        <v>0</v>
      </c>
      <c r="AL488" s="63">
        <f>VLOOKUP($C488,ROP200F!$C$6:$O$994,13,FALSE)</f>
        <v>0</v>
      </c>
      <c r="AM488" s="63">
        <f>VLOOKUP($C488,'ROP100'!$B$6:$P$565,15,FALSE)</f>
        <v>0</v>
      </c>
      <c r="AN488" s="63">
        <f t="shared" si="117"/>
        <v>0</v>
      </c>
      <c r="AO488" s="58">
        <f t="shared" si="118"/>
        <v>11848</v>
      </c>
      <c r="AP488" s="58">
        <f t="shared" si="119"/>
        <v>11848</v>
      </c>
    </row>
    <row r="489" spans="1:42" x14ac:dyDescent="0.35">
      <c r="A489" s="64">
        <f t="shared" si="120"/>
        <v>481</v>
      </c>
      <c r="B489" s="65" t="s">
        <v>662</v>
      </c>
      <c r="C489" s="65" t="s">
        <v>663</v>
      </c>
      <c r="D489" s="66">
        <f>VLOOKUP($C489,'End Stock 2024'!$B$7:$C$1030,2,FALSE)</f>
        <v>0</v>
      </c>
      <c r="E489" s="63">
        <f>VLOOKUP($C489,ROP200F!$C$6:$O$994,2,FALSE)</f>
        <v>6462</v>
      </c>
      <c r="F489" s="63">
        <f>VLOOKUP($C489,'ROP100'!$B$6:$P$565,4,FALSE)</f>
        <v>6462</v>
      </c>
      <c r="G489" s="63">
        <f t="shared" si="106"/>
        <v>0</v>
      </c>
      <c r="H489" s="63">
        <f>VLOOKUP($C489,ROP200F!$C$6:$O$994,3,FALSE)</f>
        <v>5385</v>
      </c>
      <c r="I489" s="63">
        <f>VLOOKUP($C489,'ROP100'!$B$6:$P$565,5,FALSE)</f>
        <v>5385</v>
      </c>
      <c r="J489" s="63">
        <f t="shared" si="107"/>
        <v>0</v>
      </c>
      <c r="K489" s="63">
        <f>VLOOKUP($C489,ROP200F!$C$6:$O$994,4,FALSE)</f>
        <v>5924</v>
      </c>
      <c r="L489" s="63">
        <f>VLOOKUP($C489,'ROP100'!$B$6:$P$565,6,FALSE)</f>
        <v>5924</v>
      </c>
      <c r="M489" s="63">
        <f t="shared" si="108"/>
        <v>0</v>
      </c>
      <c r="N489" s="63">
        <f>VLOOKUP($C489,ROP200F!$C$6:$O$994,5,FALSE)</f>
        <v>9155</v>
      </c>
      <c r="O489" s="63">
        <f>VLOOKUP($C489,'ROP100'!$B$6:$P$565,7,FALSE)</f>
        <v>9155</v>
      </c>
      <c r="P489" s="63">
        <f t="shared" si="109"/>
        <v>0</v>
      </c>
      <c r="Q489" s="63">
        <f>VLOOKUP($C489,ROP200F!$C$6:$O$994,6,FALSE)</f>
        <v>10232</v>
      </c>
      <c r="R489" s="63">
        <f>VLOOKUP($C489,'ROP100'!$B$6:$P$565,8,FALSE)</f>
        <v>10232</v>
      </c>
      <c r="S489" s="63">
        <f t="shared" si="110"/>
        <v>0</v>
      </c>
      <c r="T489" s="63">
        <f>VLOOKUP($C489,ROP200F!$C$6:$O$994,7,FALSE)</f>
        <v>2693</v>
      </c>
      <c r="U489" s="63">
        <f>VLOOKUP($C489,'ROP100'!$B$6:$P$565,9,FALSE)</f>
        <v>2693</v>
      </c>
      <c r="V489" s="63">
        <f t="shared" si="111"/>
        <v>0</v>
      </c>
      <c r="W489" s="63">
        <f>VLOOKUP($C489,ROP200F!$C$6:$O$994,8,FALSE)</f>
        <v>8616</v>
      </c>
      <c r="X489" s="63">
        <f>VLOOKUP($C489,'ROP100'!$B$6:$P$565,10,FALSE)</f>
        <v>8616</v>
      </c>
      <c r="Y489" s="63">
        <f t="shared" si="112"/>
        <v>0</v>
      </c>
      <c r="Z489" s="63">
        <f>VLOOKUP($C489,ROP200F!$C$6:$O$994,9,FALSE)</f>
        <v>3770</v>
      </c>
      <c r="AA489" s="63">
        <f>VLOOKUP($C489,'ROP100'!$B$6:$P$565,11,FALSE)</f>
        <v>3770</v>
      </c>
      <c r="AB489" s="63">
        <f t="shared" si="113"/>
        <v>0</v>
      </c>
      <c r="AC489" s="63">
        <f>VLOOKUP($C489,ROP200F!$C$6:$O$994,10,FALSE)</f>
        <v>5924</v>
      </c>
      <c r="AD489" s="63">
        <f>VLOOKUP($C489,'ROP100'!$B$6:$P$565,12,FALSE)</f>
        <v>5924</v>
      </c>
      <c r="AE489" s="63">
        <f t="shared" si="114"/>
        <v>0</v>
      </c>
      <c r="AF489" s="63">
        <f>VLOOKUP($C489,ROP200F!$C$6:$O$994,11,FALSE)</f>
        <v>8616</v>
      </c>
      <c r="AG489" s="63">
        <f>VLOOKUP($C489,'ROP100'!$B$6:$P$565,13,FALSE)</f>
        <v>8616</v>
      </c>
      <c r="AH489" s="63">
        <f t="shared" si="115"/>
        <v>0</v>
      </c>
      <c r="AI489" s="63">
        <f>VLOOKUP($C489,ROP200F!$C$6:$O$994,12,FALSE)</f>
        <v>9693</v>
      </c>
      <c r="AJ489" s="63">
        <f>VLOOKUP($C489,'ROP100'!$B$6:$P$565,14,FALSE)</f>
        <v>9693</v>
      </c>
      <c r="AK489" s="63">
        <f t="shared" si="116"/>
        <v>0</v>
      </c>
      <c r="AL489" s="63">
        <f>VLOOKUP($C489,ROP200F!$C$6:$O$994,13,FALSE)</f>
        <v>5385</v>
      </c>
      <c r="AM489" s="63">
        <f>VLOOKUP($C489,'ROP100'!$B$6:$P$565,15,FALSE)</f>
        <v>5385</v>
      </c>
      <c r="AN489" s="63">
        <f t="shared" si="117"/>
        <v>0</v>
      </c>
      <c r="AO489" s="58">
        <f t="shared" si="118"/>
        <v>81855</v>
      </c>
      <c r="AP489" s="58">
        <f t="shared" si="119"/>
        <v>81855</v>
      </c>
    </row>
    <row r="490" spans="1:42" hidden="1" x14ac:dyDescent="0.35">
      <c r="A490" s="64">
        <f t="shared" si="120"/>
        <v>482</v>
      </c>
      <c r="B490" s="65" t="s">
        <v>664</v>
      </c>
      <c r="C490" s="65" t="s">
        <v>665</v>
      </c>
      <c r="D490" s="66">
        <f>VLOOKUP($C490,'End Stock 2024'!$B$7:$C$1030,2,FALSE)</f>
        <v>98098</v>
      </c>
      <c r="E490" s="63">
        <f>VLOOKUP($C490,ROP200F!$C$6:$O$994,2,FALSE)</f>
        <v>12182</v>
      </c>
      <c r="F490" s="63">
        <f>VLOOKUP($C490,'ROP100'!$B$6:$P$565,4,FALSE)</f>
        <v>0</v>
      </c>
      <c r="G490" s="63">
        <f t="shared" si="106"/>
        <v>85916</v>
      </c>
      <c r="H490" s="63">
        <f>VLOOKUP($C490,ROP200F!$C$6:$O$994,3,FALSE)</f>
        <v>9856</v>
      </c>
      <c r="I490" s="63">
        <f>VLOOKUP($C490,'ROP100'!$B$6:$P$565,5,FALSE)</f>
        <v>0</v>
      </c>
      <c r="J490" s="63">
        <f t="shared" si="107"/>
        <v>76060</v>
      </c>
      <c r="K490" s="63">
        <f>VLOOKUP($C490,ROP200F!$C$6:$O$994,4,FALSE)</f>
        <v>8083</v>
      </c>
      <c r="L490" s="63">
        <f>VLOOKUP($C490,'ROP100'!$B$6:$P$565,6,FALSE)</f>
        <v>0</v>
      </c>
      <c r="M490" s="63">
        <f t="shared" si="108"/>
        <v>67977</v>
      </c>
      <c r="N490" s="63">
        <f>VLOOKUP($C490,ROP200F!$C$6:$O$994,5,FALSE)</f>
        <v>13040</v>
      </c>
      <c r="O490" s="63">
        <f>VLOOKUP($C490,'ROP100'!$B$6:$P$565,7,FALSE)</f>
        <v>0</v>
      </c>
      <c r="P490" s="63">
        <f t="shared" si="109"/>
        <v>54937</v>
      </c>
      <c r="Q490" s="63">
        <f>VLOOKUP($C490,ROP200F!$C$6:$O$994,6,FALSE)</f>
        <v>10586</v>
      </c>
      <c r="R490" s="63">
        <f>VLOOKUP($C490,'ROP100'!$B$6:$P$565,8,FALSE)</f>
        <v>0</v>
      </c>
      <c r="S490" s="63">
        <f t="shared" si="110"/>
        <v>44351</v>
      </c>
      <c r="T490" s="63">
        <f>VLOOKUP($C490,ROP200F!$C$6:$O$994,7,FALSE)</f>
        <v>12687</v>
      </c>
      <c r="U490" s="63">
        <f>VLOOKUP($C490,'ROP100'!$B$6:$P$565,9,FALSE)</f>
        <v>0</v>
      </c>
      <c r="V490" s="63">
        <f t="shared" si="111"/>
        <v>31664</v>
      </c>
      <c r="W490" s="63">
        <f>VLOOKUP($C490,ROP200F!$C$6:$O$994,8,FALSE)</f>
        <v>13693</v>
      </c>
      <c r="X490" s="63">
        <f>VLOOKUP($C490,'ROP100'!$B$6:$P$565,10,FALSE)</f>
        <v>88000</v>
      </c>
      <c r="Y490" s="63">
        <f t="shared" si="112"/>
        <v>105971</v>
      </c>
      <c r="Z490" s="63">
        <f>VLOOKUP($C490,ROP200F!$C$6:$O$994,9,FALSE)</f>
        <v>10510</v>
      </c>
      <c r="AA490" s="63">
        <f>VLOOKUP($C490,'ROP100'!$B$6:$P$565,11,FALSE)</f>
        <v>0</v>
      </c>
      <c r="AB490" s="63">
        <f t="shared" si="113"/>
        <v>95461</v>
      </c>
      <c r="AC490" s="63">
        <f>VLOOKUP($C490,ROP200F!$C$6:$O$994,10,FALSE)</f>
        <v>10325</v>
      </c>
      <c r="AD490" s="63">
        <f>VLOOKUP($C490,'ROP100'!$B$6:$P$565,12,FALSE)</f>
        <v>0</v>
      </c>
      <c r="AE490" s="63">
        <f t="shared" si="114"/>
        <v>85136</v>
      </c>
      <c r="AF490" s="63">
        <f>VLOOKUP($C490,ROP200F!$C$6:$O$994,11,FALSE)</f>
        <v>15030</v>
      </c>
      <c r="AG490" s="63">
        <f>VLOOKUP($C490,'ROP100'!$B$6:$P$565,13,FALSE)</f>
        <v>66000</v>
      </c>
      <c r="AH490" s="63">
        <f t="shared" si="115"/>
        <v>136106</v>
      </c>
      <c r="AI490" s="63">
        <f>VLOOKUP($C490,ROP200F!$C$6:$O$994,12,FALSE)</f>
        <v>9430</v>
      </c>
      <c r="AJ490" s="63">
        <f>VLOOKUP($C490,'ROP100'!$B$6:$P$565,14,FALSE)</f>
        <v>0</v>
      </c>
      <c r="AK490" s="63">
        <f t="shared" si="116"/>
        <v>126676</v>
      </c>
      <c r="AL490" s="63">
        <f>VLOOKUP($C490,ROP200F!$C$6:$O$994,13,FALSE)</f>
        <v>9822</v>
      </c>
      <c r="AM490" s="63">
        <f>VLOOKUP($C490,'ROP100'!$B$6:$P$565,15,FALSE)</f>
        <v>0</v>
      </c>
      <c r="AN490" s="63">
        <f t="shared" si="117"/>
        <v>116854</v>
      </c>
      <c r="AO490" s="58">
        <f t="shared" si="118"/>
        <v>135244</v>
      </c>
      <c r="AP490" s="58">
        <f t="shared" si="119"/>
        <v>154000</v>
      </c>
    </row>
    <row r="491" spans="1:42" hidden="1" x14ac:dyDescent="0.35">
      <c r="A491" s="64">
        <f t="shared" si="120"/>
        <v>483</v>
      </c>
      <c r="B491" s="65" t="s">
        <v>666</v>
      </c>
      <c r="C491" s="65" t="s">
        <v>667</v>
      </c>
      <c r="D491" s="66">
        <f>VLOOKUP($C491,'End Stock 2024'!$B$7:$C$1030,2,FALSE)</f>
        <v>14040</v>
      </c>
      <c r="E491" s="63">
        <f>VLOOKUP($C491,ROP200F!$C$6:$O$994,2,FALSE)</f>
        <v>1711</v>
      </c>
      <c r="F491" s="63">
        <f>VLOOKUP($C491,'ROP100'!$B$6:$P$565,4,FALSE)</f>
        <v>0</v>
      </c>
      <c r="G491" s="63">
        <f t="shared" si="106"/>
        <v>12329</v>
      </c>
      <c r="H491" s="63">
        <f>VLOOKUP($C491,ROP200F!$C$6:$O$994,3,FALSE)</f>
        <v>3003</v>
      </c>
      <c r="I491" s="63">
        <f>VLOOKUP($C491,'ROP100'!$B$6:$P$565,5,FALSE)</f>
        <v>0</v>
      </c>
      <c r="J491" s="63">
        <f t="shared" si="107"/>
        <v>9326</v>
      </c>
      <c r="K491" s="63">
        <f>VLOOKUP($C491,ROP200F!$C$6:$O$994,4,FALSE)</f>
        <v>2359</v>
      </c>
      <c r="L491" s="63">
        <f>VLOOKUP($C491,'ROP100'!$B$6:$P$565,6,FALSE)</f>
        <v>8000</v>
      </c>
      <c r="M491" s="63">
        <f t="shared" si="108"/>
        <v>14967</v>
      </c>
      <c r="N491" s="63">
        <f>VLOOKUP($C491,ROP200F!$C$6:$O$994,5,FALSE)</f>
        <v>2510</v>
      </c>
      <c r="O491" s="63">
        <f>VLOOKUP($C491,'ROP100'!$B$6:$P$565,7,FALSE)</f>
        <v>0</v>
      </c>
      <c r="P491" s="63">
        <f t="shared" si="109"/>
        <v>12457</v>
      </c>
      <c r="Q491" s="63">
        <f>VLOOKUP($C491,ROP200F!$C$6:$O$994,6,FALSE)</f>
        <v>1998</v>
      </c>
      <c r="R491" s="63">
        <f>VLOOKUP($C491,'ROP100'!$B$6:$P$565,8,FALSE)</f>
        <v>0</v>
      </c>
      <c r="S491" s="63">
        <f t="shared" si="110"/>
        <v>10459</v>
      </c>
      <c r="T491" s="63">
        <f>VLOOKUP($C491,ROP200F!$C$6:$O$994,7,FALSE)</f>
        <v>3045</v>
      </c>
      <c r="U491" s="63">
        <f>VLOOKUP($C491,'ROP100'!$B$6:$P$565,9,FALSE)</f>
        <v>8000</v>
      </c>
      <c r="V491" s="63">
        <f t="shared" si="111"/>
        <v>15414</v>
      </c>
      <c r="W491" s="63">
        <f>VLOOKUP($C491,ROP200F!$C$6:$O$994,8,FALSE)</f>
        <v>2909</v>
      </c>
      <c r="X491" s="63">
        <f>VLOOKUP($C491,'ROP100'!$B$6:$P$565,10,FALSE)</f>
        <v>0</v>
      </c>
      <c r="Y491" s="63">
        <f t="shared" si="112"/>
        <v>12505</v>
      </c>
      <c r="Z491" s="63">
        <f>VLOOKUP($C491,ROP200F!$C$6:$O$994,9,FALSE)</f>
        <v>2386</v>
      </c>
      <c r="AA491" s="63">
        <f>VLOOKUP($C491,'ROP100'!$B$6:$P$565,11,FALSE)</f>
        <v>0</v>
      </c>
      <c r="AB491" s="63">
        <f t="shared" si="113"/>
        <v>10119</v>
      </c>
      <c r="AC491" s="63">
        <f>VLOOKUP($C491,ROP200F!$C$6:$O$994,10,FALSE)</f>
        <v>1860</v>
      </c>
      <c r="AD491" s="63">
        <f>VLOOKUP($C491,'ROP100'!$B$6:$P$565,12,FALSE)</f>
        <v>0</v>
      </c>
      <c r="AE491" s="63">
        <f t="shared" si="114"/>
        <v>8259</v>
      </c>
      <c r="AF491" s="63">
        <f>VLOOKUP($C491,ROP200F!$C$6:$O$994,11,FALSE)</f>
        <v>2559</v>
      </c>
      <c r="AG491" s="63">
        <f>VLOOKUP($C491,'ROP100'!$B$6:$P$565,13,FALSE)</f>
        <v>8000</v>
      </c>
      <c r="AH491" s="63">
        <f t="shared" si="115"/>
        <v>13700</v>
      </c>
      <c r="AI491" s="63">
        <f>VLOOKUP($C491,ROP200F!$C$6:$O$994,12,FALSE)</f>
        <v>2451</v>
      </c>
      <c r="AJ491" s="63">
        <f>VLOOKUP($C491,'ROP100'!$B$6:$P$565,14,FALSE)</f>
        <v>0</v>
      </c>
      <c r="AK491" s="63">
        <f t="shared" si="116"/>
        <v>11249</v>
      </c>
      <c r="AL491" s="63">
        <f>VLOOKUP($C491,ROP200F!$C$6:$O$994,13,FALSE)</f>
        <v>1996</v>
      </c>
      <c r="AM491" s="63">
        <f>VLOOKUP($C491,'ROP100'!$B$6:$P$565,15,FALSE)</f>
        <v>0</v>
      </c>
      <c r="AN491" s="63">
        <f t="shared" si="117"/>
        <v>9253</v>
      </c>
      <c r="AO491" s="58">
        <f t="shared" si="118"/>
        <v>28787</v>
      </c>
      <c r="AP491" s="58">
        <f t="shared" si="119"/>
        <v>24000</v>
      </c>
    </row>
    <row r="492" spans="1:42" hidden="1" x14ac:dyDescent="0.35">
      <c r="A492" s="64">
        <f t="shared" si="120"/>
        <v>484</v>
      </c>
      <c r="B492" s="65" t="s">
        <v>668</v>
      </c>
      <c r="C492" s="65" t="s">
        <v>669</v>
      </c>
      <c r="D492" s="66">
        <f>VLOOKUP($C492,'End Stock 2024'!$B$7:$C$1030,2,FALSE)</f>
        <v>0</v>
      </c>
      <c r="E492" s="63">
        <f>VLOOKUP($C492,ROP200F!$C$6:$O$994,2,FALSE)</f>
        <v>25456</v>
      </c>
      <c r="F492" s="63">
        <f>VLOOKUP($C492,'ROP100'!$B$6:$P$565,4,FALSE)</f>
        <v>30000</v>
      </c>
      <c r="G492" s="63">
        <f t="shared" si="106"/>
        <v>4544</v>
      </c>
      <c r="H492" s="63">
        <f>VLOOKUP($C492,ROP200F!$C$6:$O$994,3,FALSE)</f>
        <v>95389</v>
      </c>
      <c r="I492" s="63">
        <f>VLOOKUP($C492,'ROP100'!$B$6:$P$565,5,FALSE)</f>
        <v>100000</v>
      </c>
      <c r="J492" s="63">
        <f t="shared" si="107"/>
        <v>9155</v>
      </c>
      <c r="K492" s="63">
        <f>VLOOKUP($C492,ROP200F!$C$6:$O$994,4,FALSE)</f>
        <v>26658</v>
      </c>
      <c r="L492" s="63">
        <f>VLOOKUP($C492,'ROP100'!$B$6:$P$565,6,FALSE)</f>
        <v>30000</v>
      </c>
      <c r="M492" s="63">
        <f t="shared" si="108"/>
        <v>12497</v>
      </c>
      <c r="N492" s="63">
        <f>VLOOKUP($C492,ROP200F!$C$6:$O$994,5,FALSE)</f>
        <v>27529</v>
      </c>
      <c r="O492" s="63">
        <f>VLOOKUP($C492,'ROP100'!$B$6:$P$565,7,FALSE)</f>
        <v>30000</v>
      </c>
      <c r="P492" s="63">
        <f t="shared" si="109"/>
        <v>14968</v>
      </c>
      <c r="Q492" s="63">
        <f>VLOOKUP($C492,ROP200F!$C$6:$O$994,6,FALSE)</f>
        <v>38475</v>
      </c>
      <c r="R492" s="63">
        <f>VLOOKUP($C492,'ROP100'!$B$6:$P$565,8,FALSE)</f>
        <v>40000</v>
      </c>
      <c r="S492" s="63">
        <f t="shared" si="110"/>
        <v>16493</v>
      </c>
      <c r="T492" s="63">
        <f>VLOOKUP($C492,ROP200F!$C$6:$O$994,7,FALSE)</f>
        <v>78565</v>
      </c>
      <c r="U492" s="63">
        <f>VLOOKUP($C492,'ROP100'!$B$6:$P$565,9,FALSE)</f>
        <v>90000</v>
      </c>
      <c r="V492" s="63">
        <f t="shared" si="111"/>
        <v>27928</v>
      </c>
      <c r="W492" s="63">
        <f>VLOOKUP($C492,ROP200F!$C$6:$O$994,8,FALSE)</f>
        <v>35074</v>
      </c>
      <c r="X492" s="63">
        <f>VLOOKUP($C492,'ROP100'!$B$6:$P$565,10,FALSE)</f>
        <v>30000</v>
      </c>
      <c r="Y492" s="63">
        <f t="shared" si="112"/>
        <v>22854</v>
      </c>
      <c r="Z492" s="63">
        <f>VLOOKUP($C492,ROP200F!$C$6:$O$994,9,FALSE)</f>
        <v>28250</v>
      </c>
      <c r="AA492" s="63">
        <f>VLOOKUP($C492,'ROP100'!$B$6:$P$565,11,FALSE)</f>
        <v>30000</v>
      </c>
      <c r="AB492" s="63">
        <f t="shared" si="113"/>
        <v>24604</v>
      </c>
      <c r="AC492" s="63">
        <f>VLOOKUP($C492,ROP200F!$C$6:$O$994,10,FALSE)</f>
        <v>30829</v>
      </c>
      <c r="AD492" s="63">
        <f>VLOOKUP($C492,'ROP100'!$B$6:$P$565,12,FALSE)</f>
        <v>30000</v>
      </c>
      <c r="AE492" s="63">
        <f t="shared" si="114"/>
        <v>23775</v>
      </c>
      <c r="AF492" s="63">
        <f>VLOOKUP($C492,ROP200F!$C$6:$O$994,11,FALSE)</f>
        <v>63649</v>
      </c>
      <c r="AG492" s="63">
        <f>VLOOKUP($C492,'ROP100'!$B$6:$P$565,13,FALSE)</f>
        <v>60000</v>
      </c>
      <c r="AH492" s="63">
        <f t="shared" si="115"/>
        <v>20126</v>
      </c>
      <c r="AI492" s="63">
        <f>VLOOKUP($C492,ROP200F!$C$6:$O$994,12,FALSE)</f>
        <v>32665</v>
      </c>
      <c r="AJ492" s="63">
        <f>VLOOKUP($C492,'ROP100'!$B$6:$P$565,14,FALSE)</f>
        <v>30000</v>
      </c>
      <c r="AK492" s="63">
        <f t="shared" si="116"/>
        <v>17461</v>
      </c>
      <c r="AL492" s="63">
        <f>VLOOKUP($C492,ROP200F!$C$6:$O$994,13,FALSE)</f>
        <v>31380</v>
      </c>
      <c r="AM492" s="63">
        <f>VLOOKUP($C492,'ROP100'!$B$6:$P$565,15,FALSE)</f>
        <v>30000</v>
      </c>
      <c r="AN492" s="63">
        <f t="shared" si="117"/>
        <v>16081</v>
      </c>
      <c r="AO492" s="58">
        <f t="shared" si="118"/>
        <v>513919</v>
      </c>
      <c r="AP492" s="58">
        <f t="shared" si="119"/>
        <v>530000</v>
      </c>
    </row>
    <row r="493" spans="1:42" hidden="1" x14ac:dyDescent="0.35">
      <c r="A493" s="64">
        <f t="shared" si="120"/>
        <v>485</v>
      </c>
      <c r="B493" s="65" t="s">
        <v>670</v>
      </c>
      <c r="C493" s="65" t="s">
        <v>671</v>
      </c>
      <c r="D493" s="66">
        <f>VLOOKUP($C493,'End Stock 2024'!$B$7:$C$1030,2,FALSE)</f>
        <v>10969</v>
      </c>
      <c r="E493" s="63">
        <f>VLOOKUP($C493,ROP200F!$C$6:$O$994,2,FALSE)</f>
        <v>655</v>
      </c>
      <c r="F493" s="63">
        <f>VLOOKUP($C493,'ROP100'!$B$6:$P$565,4,FALSE)</f>
        <v>0</v>
      </c>
      <c r="G493" s="63">
        <f t="shared" si="106"/>
        <v>10314</v>
      </c>
      <c r="H493" s="63">
        <f>VLOOKUP($C493,ROP200F!$C$6:$O$994,3,FALSE)</f>
        <v>819</v>
      </c>
      <c r="I493" s="63">
        <f>VLOOKUP($C493,'ROP100'!$B$6:$P$565,5,FALSE)</f>
        <v>0</v>
      </c>
      <c r="J493" s="63">
        <f t="shared" si="107"/>
        <v>9495</v>
      </c>
      <c r="K493" s="63">
        <f>VLOOKUP($C493,ROP200F!$C$6:$O$994,4,FALSE)</f>
        <v>983</v>
      </c>
      <c r="L493" s="63">
        <f>VLOOKUP($C493,'ROP100'!$B$6:$P$565,6,FALSE)</f>
        <v>0</v>
      </c>
      <c r="M493" s="63">
        <f t="shared" si="108"/>
        <v>8512</v>
      </c>
      <c r="N493" s="63">
        <f>VLOOKUP($C493,ROP200F!$C$6:$O$994,5,FALSE)</f>
        <v>819</v>
      </c>
      <c r="O493" s="63">
        <f>VLOOKUP($C493,'ROP100'!$B$6:$P$565,7,FALSE)</f>
        <v>0</v>
      </c>
      <c r="P493" s="63">
        <f t="shared" si="109"/>
        <v>7693</v>
      </c>
      <c r="Q493" s="63">
        <f>VLOOKUP($C493,ROP200F!$C$6:$O$994,6,FALSE)</f>
        <v>655</v>
      </c>
      <c r="R493" s="63">
        <f>VLOOKUP($C493,'ROP100'!$B$6:$P$565,8,FALSE)</f>
        <v>0</v>
      </c>
      <c r="S493" s="63">
        <f t="shared" si="110"/>
        <v>7038</v>
      </c>
      <c r="T493" s="63">
        <f>VLOOKUP($C493,ROP200F!$C$6:$O$994,7,FALSE)</f>
        <v>819</v>
      </c>
      <c r="U493" s="63">
        <f>VLOOKUP($C493,'ROP100'!$B$6:$P$565,9,FALSE)</f>
        <v>12000</v>
      </c>
      <c r="V493" s="63">
        <f t="shared" si="111"/>
        <v>18219</v>
      </c>
      <c r="W493" s="63">
        <f>VLOOKUP($C493,ROP200F!$C$6:$O$994,8,FALSE)</f>
        <v>1147</v>
      </c>
      <c r="X493" s="63">
        <f>VLOOKUP($C493,'ROP100'!$B$6:$P$565,10,FALSE)</f>
        <v>0</v>
      </c>
      <c r="Y493" s="63">
        <f t="shared" si="112"/>
        <v>17072</v>
      </c>
      <c r="Z493" s="63">
        <f>VLOOKUP($C493,ROP200F!$C$6:$O$994,9,FALSE)</f>
        <v>1147</v>
      </c>
      <c r="AA493" s="63">
        <f>VLOOKUP($C493,'ROP100'!$B$6:$P$565,11,FALSE)</f>
        <v>0</v>
      </c>
      <c r="AB493" s="63">
        <f t="shared" si="113"/>
        <v>15925</v>
      </c>
      <c r="AC493" s="63">
        <f>VLOOKUP($C493,ROP200F!$C$6:$O$994,10,FALSE)</f>
        <v>1147</v>
      </c>
      <c r="AD493" s="63">
        <f>VLOOKUP($C493,'ROP100'!$B$6:$P$565,12,FALSE)</f>
        <v>0</v>
      </c>
      <c r="AE493" s="63">
        <f t="shared" si="114"/>
        <v>14778</v>
      </c>
      <c r="AF493" s="63">
        <f>VLOOKUP($C493,ROP200F!$C$6:$O$994,11,FALSE)</f>
        <v>983</v>
      </c>
      <c r="AG493" s="63">
        <f>VLOOKUP($C493,'ROP100'!$B$6:$P$565,13,FALSE)</f>
        <v>0</v>
      </c>
      <c r="AH493" s="63">
        <f t="shared" si="115"/>
        <v>13795</v>
      </c>
      <c r="AI493" s="63">
        <f>VLOOKUP($C493,ROP200F!$C$6:$O$994,12,FALSE)</f>
        <v>819</v>
      </c>
      <c r="AJ493" s="63">
        <f>VLOOKUP($C493,'ROP100'!$B$6:$P$565,14,FALSE)</f>
        <v>0</v>
      </c>
      <c r="AK493" s="63">
        <f t="shared" si="116"/>
        <v>12976</v>
      </c>
      <c r="AL493" s="63">
        <f>VLOOKUP($C493,ROP200F!$C$6:$O$994,13,FALSE)</f>
        <v>819</v>
      </c>
      <c r="AM493" s="63">
        <f>VLOOKUP($C493,'ROP100'!$B$6:$P$565,15,FALSE)</f>
        <v>0</v>
      </c>
      <c r="AN493" s="63">
        <f t="shared" si="117"/>
        <v>12157</v>
      </c>
      <c r="AO493" s="58">
        <f t="shared" si="118"/>
        <v>10812</v>
      </c>
      <c r="AP493" s="58">
        <f t="shared" si="119"/>
        <v>12000</v>
      </c>
    </row>
    <row r="494" spans="1:42" hidden="1" x14ac:dyDescent="0.35">
      <c r="A494" s="64">
        <f t="shared" si="120"/>
        <v>486</v>
      </c>
      <c r="B494" s="65" t="s">
        <v>672</v>
      </c>
      <c r="C494" s="65" t="s">
        <v>673</v>
      </c>
      <c r="D494" s="66">
        <f>VLOOKUP($C494,'End Stock 2024'!$B$7:$C$1030,2,FALSE)</f>
        <v>0</v>
      </c>
      <c r="E494" s="63">
        <f>VLOOKUP($C494,ROP200F!$C$6:$O$994,2,FALSE)</f>
        <v>70</v>
      </c>
      <c r="F494" s="63">
        <f>VLOOKUP($C494,'ROP100'!$B$6:$P$565,4,FALSE)</f>
        <v>100</v>
      </c>
      <c r="G494" s="63">
        <f t="shared" si="106"/>
        <v>30</v>
      </c>
      <c r="H494" s="63">
        <f>VLOOKUP($C494,ROP200F!$C$6:$O$994,3,FALSE)</f>
        <v>0</v>
      </c>
      <c r="I494" s="63">
        <f>VLOOKUP($C494,'ROP100'!$B$6:$P$565,5,FALSE)</f>
        <v>0</v>
      </c>
      <c r="J494" s="63">
        <f t="shared" si="107"/>
        <v>30</v>
      </c>
      <c r="K494" s="63">
        <f>VLOOKUP($C494,ROP200F!$C$6:$O$994,4,FALSE)</f>
        <v>60</v>
      </c>
      <c r="L494" s="63">
        <f>VLOOKUP($C494,'ROP100'!$B$6:$P$565,6,FALSE)</f>
        <v>100</v>
      </c>
      <c r="M494" s="63">
        <f t="shared" si="108"/>
        <v>70</v>
      </c>
      <c r="N494" s="63">
        <f>VLOOKUP($C494,ROP200F!$C$6:$O$994,5,FALSE)</f>
        <v>0</v>
      </c>
      <c r="O494" s="63">
        <f>VLOOKUP($C494,'ROP100'!$B$6:$P$565,7,FALSE)</f>
        <v>0</v>
      </c>
      <c r="P494" s="63">
        <f t="shared" si="109"/>
        <v>70</v>
      </c>
      <c r="Q494" s="63">
        <f>VLOOKUP($C494,ROP200F!$C$6:$O$994,6,FALSE)</f>
        <v>100</v>
      </c>
      <c r="R494" s="63">
        <f>VLOOKUP($C494,'ROP100'!$B$6:$P$565,8,FALSE)</f>
        <v>100</v>
      </c>
      <c r="S494" s="63">
        <f t="shared" si="110"/>
        <v>70</v>
      </c>
      <c r="T494" s="63">
        <f>VLOOKUP($C494,ROP200F!$C$6:$O$994,7,FALSE)</f>
        <v>0</v>
      </c>
      <c r="U494" s="63">
        <f>VLOOKUP($C494,'ROP100'!$B$6:$P$565,9,FALSE)</f>
        <v>0</v>
      </c>
      <c r="V494" s="63">
        <f t="shared" si="111"/>
        <v>70</v>
      </c>
      <c r="W494" s="63">
        <f>VLOOKUP($C494,ROP200F!$C$6:$O$994,8,FALSE)</f>
        <v>0</v>
      </c>
      <c r="X494" s="63">
        <f>VLOOKUP($C494,'ROP100'!$B$6:$P$565,10,FALSE)</f>
        <v>0</v>
      </c>
      <c r="Y494" s="63">
        <f t="shared" si="112"/>
        <v>70</v>
      </c>
      <c r="Z494" s="63">
        <f>VLOOKUP($C494,ROP200F!$C$6:$O$994,9,FALSE)</f>
        <v>60</v>
      </c>
      <c r="AA494" s="63">
        <f>VLOOKUP($C494,'ROP100'!$B$6:$P$565,11,FALSE)</f>
        <v>100</v>
      </c>
      <c r="AB494" s="63">
        <f t="shared" si="113"/>
        <v>110</v>
      </c>
      <c r="AC494" s="63">
        <f>VLOOKUP($C494,ROP200F!$C$6:$O$994,10,FALSE)</f>
        <v>0</v>
      </c>
      <c r="AD494" s="63">
        <f>VLOOKUP($C494,'ROP100'!$B$6:$P$565,12,FALSE)</f>
        <v>0</v>
      </c>
      <c r="AE494" s="63">
        <f t="shared" si="114"/>
        <v>110</v>
      </c>
      <c r="AF494" s="63">
        <f>VLOOKUP($C494,ROP200F!$C$6:$O$994,11,FALSE)</f>
        <v>0</v>
      </c>
      <c r="AG494" s="63">
        <f>VLOOKUP($C494,'ROP100'!$B$6:$P$565,13,FALSE)</f>
        <v>0</v>
      </c>
      <c r="AH494" s="63">
        <f t="shared" si="115"/>
        <v>110</v>
      </c>
      <c r="AI494" s="63">
        <f>VLOOKUP($C494,ROP200F!$C$6:$O$994,12,FALSE)</f>
        <v>30</v>
      </c>
      <c r="AJ494" s="63">
        <f>VLOOKUP($C494,'ROP100'!$B$6:$P$565,14,FALSE)</f>
        <v>0</v>
      </c>
      <c r="AK494" s="63">
        <f t="shared" si="116"/>
        <v>80</v>
      </c>
      <c r="AL494" s="63">
        <f>VLOOKUP($C494,ROP200F!$C$6:$O$994,13,FALSE)</f>
        <v>0</v>
      </c>
      <c r="AM494" s="63">
        <f>VLOOKUP($C494,'ROP100'!$B$6:$P$565,15,FALSE)</f>
        <v>0</v>
      </c>
      <c r="AN494" s="63">
        <f t="shared" si="117"/>
        <v>80</v>
      </c>
      <c r="AO494" s="58">
        <f t="shared" si="118"/>
        <v>320</v>
      </c>
      <c r="AP494" s="58">
        <f t="shared" si="119"/>
        <v>400</v>
      </c>
    </row>
    <row r="495" spans="1:42" hidden="1" x14ac:dyDescent="0.35">
      <c r="A495" s="64">
        <f t="shared" si="120"/>
        <v>487</v>
      </c>
      <c r="B495" s="65" t="s">
        <v>674</v>
      </c>
      <c r="C495" s="65" t="s">
        <v>675</v>
      </c>
      <c r="D495" s="66">
        <f>VLOOKUP($C495,'End Stock 2024'!$B$7:$C$1030,2,FALSE)</f>
        <v>24065</v>
      </c>
      <c r="E495" s="63">
        <f>VLOOKUP($C495,ROP200F!$C$6:$O$994,2,FALSE)</f>
        <v>44</v>
      </c>
      <c r="F495" s="63">
        <f>VLOOKUP($C495,'ROP100'!$B$6:$P$565,4,FALSE)</f>
        <v>0</v>
      </c>
      <c r="G495" s="63">
        <f t="shared" si="106"/>
        <v>24021</v>
      </c>
      <c r="H495" s="63">
        <f>VLOOKUP($C495,ROP200F!$C$6:$O$994,3,FALSE)</f>
        <v>55</v>
      </c>
      <c r="I495" s="63">
        <f>VLOOKUP($C495,'ROP100'!$B$6:$P$565,5,FALSE)</f>
        <v>0</v>
      </c>
      <c r="J495" s="63">
        <f t="shared" si="107"/>
        <v>23966</v>
      </c>
      <c r="K495" s="63">
        <f>VLOOKUP($C495,ROP200F!$C$6:$O$994,4,FALSE)</f>
        <v>66</v>
      </c>
      <c r="L495" s="63">
        <f>VLOOKUP($C495,'ROP100'!$B$6:$P$565,6,FALSE)</f>
        <v>0</v>
      </c>
      <c r="M495" s="63">
        <f t="shared" si="108"/>
        <v>23900</v>
      </c>
      <c r="N495" s="63">
        <f>VLOOKUP($C495,ROP200F!$C$6:$O$994,5,FALSE)</f>
        <v>55</v>
      </c>
      <c r="O495" s="63">
        <f>VLOOKUP($C495,'ROP100'!$B$6:$P$565,7,FALSE)</f>
        <v>0</v>
      </c>
      <c r="P495" s="63">
        <f t="shared" si="109"/>
        <v>23845</v>
      </c>
      <c r="Q495" s="63">
        <f>VLOOKUP($C495,ROP200F!$C$6:$O$994,6,FALSE)</f>
        <v>44</v>
      </c>
      <c r="R495" s="63">
        <f>VLOOKUP($C495,'ROP100'!$B$6:$P$565,8,FALSE)</f>
        <v>0</v>
      </c>
      <c r="S495" s="63">
        <f t="shared" si="110"/>
        <v>23801</v>
      </c>
      <c r="T495" s="63">
        <f>VLOOKUP($C495,ROP200F!$C$6:$O$994,7,FALSE)</f>
        <v>55</v>
      </c>
      <c r="U495" s="63">
        <f>VLOOKUP($C495,'ROP100'!$B$6:$P$565,9,FALSE)</f>
        <v>0</v>
      </c>
      <c r="V495" s="63">
        <f t="shared" si="111"/>
        <v>23746</v>
      </c>
      <c r="W495" s="63">
        <f>VLOOKUP($C495,ROP200F!$C$6:$O$994,8,FALSE)</f>
        <v>76</v>
      </c>
      <c r="X495" s="63">
        <f>VLOOKUP($C495,'ROP100'!$B$6:$P$565,10,FALSE)</f>
        <v>0</v>
      </c>
      <c r="Y495" s="63">
        <f t="shared" si="112"/>
        <v>23670</v>
      </c>
      <c r="Z495" s="63">
        <f>VLOOKUP($C495,ROP200F!$C$6:$O$994,9,FALSE)</f>
        <v>76</v>
      </c>
      <c r="AA495" s="63">
        <f>VLOOKUP($C495,'ROP100'!$B$6:$P$565,11,FALSE)</f>
        <v>0</v>
      </c>
      <c r="AB495" s="63">
        <f t="shared" si="113"/>
        <v>23594</v>
      </c>
      <c r="AC495" s="63">
        <f>VLOOKUP($C495,ROP200F!$C$6:$O$994,10,FALSE)</f>
        <v>76</v>
      </c>
      <c r="AD495" s="63">
        <f>VLOOKUP($C495,'ROP100'!$B$6:$P$565,12,FALSE)</f>
        <v>0</v>
      </c>
      <c r="AE495" s="63">
        <f t="shared" si="114"/>
        <v>23518</v>
      </c>
      <c r="AF495" s="63">
        <f>VLOOKUP($C495,ROP200F!$C$6:$O$994,11,FALSE)</f>
        <v>66</v>
      </c>
      <c r="AG495" s="63">
        <f>VLOOKUP($C495,'ROP100'!$B$6:$P$565,13,FALSE)</f>
        <v>0</v>
      </c>
      <c r="AH495" s="63">
        <f t="shared" si="115"/>
        <v>23452</v>
      </c>
      <c r="AI495" s="63">
        <f>VLOOKUP($C495,ROP200F!$C$6:$O$994,12,FALSE)</f>
        <v>55</v>
      </c>
      <c r="AJ495" s="63">
        <f>VLOOKUP($C495,'ROP100'!$B$6:$P$565,14,FALSE)</f>
        <v>0</v>
      </c>
      <c r="AK495" s="63">
        <f t="shared" si="116"/>
        <v>23397</v>
      </c>
      <c r="AL495" s="63">
        <f>VLOOKUP($C495,ROP200F!$C$6:$O$994,13,FALSE)</f>
        <v>55</v>
      </c>
      <c r="AM495" s="63">
        <f>VLOOKUP($C495,'ROP100'!$B$6:$P$565,15,FALSE)</f>
        <v>0</v>
      </c>
      <c r="AN495" s="63">
        <f t="shared" si="117"/>
        <v>23342</v>
      </c>
      <c r="AO495" s="58">
        <f t="shared" si="118"/>
        <v>723</v>
      </c>
      <c r="AP495" s="58">
        <f t="shared" si="119"/>
        <v>0</v>
      </c>
    </row>
    <row r="496" spans="1:42" hidden="1" x14ac:dyDescent="0.35">
      <c r="A496" s="64">
        <f t="shared" si="120"/>
        <v>488</v>
      </c>
      <c r="B496" s="65" t="s">
        <v>676</v>
      </c>
      <c r="C496" s="65" t="s">
        <v>677</v>
      </c>
      <c r="D496" s="66">
        <f>VLOOKUP($C496,'End Stock 2024'!$B$7:$C$1030,2,FALSE)</f>
        <v>516150</v>
      </c>
      <c r="E496" s="63">
        <f>VLOOKUP($C496,ROP200F!$C$6:$O$994,2,FALSE)</f>
        <v>324480</v>
      </c>
      <c r="F496" s="63">
        <f>VLOOKUP($C496,'ROP100'!$B$6:$P$565,4,FALSE)</f>
        <v>599400</v>
      </c>
      <c r="G496" s="63">
        <f t="shared" si="106"/>
        <v>791070</v>
      </c>
      <c r="H496" s="63">
        <f>VLOOKUP($C496,ROP200F!$C$6:$O$994,3,FALSE)</f>
        <v>336960</v>
      </c>
      <c r="I496" s="63">
        <f>VLOOKUP($C496,'ROP100'!$B$6:$P$565,5,FALSE)</f>
        <v>0</v>
      </c>
      <c r="J496" s="63">
        <f t="shared" si="107"/>
        <v>454110</v>
      </c>
      <c r="K496" s="63">
        <f>VLOOKUP($C496,ROP200F!$C$6:$O$994,4,FALSE)</f>
        <v>124800</v>
      </c>
      <c r="L496" s="63">
        <f>VLOOKUP($C496,'ROP100'!$B$6:$P$565,6,FALSE)</f>
        <v>599400</v>
      </c>
      <c r="M496" s="63">
        <f t="shared" si="108"/>
        <v>928710</v>
      </c>
      <c r="N496" s="63">
        <f>VLOOKUP($C496,ROP200F!$C$6:$O$994,5,FALSE)</f>
        <v>361920</v>
      </c>
      <c r="O496" s="63">
        <f>VLOOKUP($C496,'ROP100'!$B$6:$P$565,7,FALSE)</f>
        <v>0</v>
      </c>
      <c r="P496" s="63">
        <f t="shared" si="109"/>
        <v>566790</v>
      </c>
      <c r="Q496" s="63">
        <f>VLOOKUP($C496,ROP200F!$C$6:$O$994,6,FALSE)</f>
        <v>312000</v>
      </c>
      <c r="R496" s="63">
        <f>VLOOKUP($C496,'ROP100'!$B$6:$P$565,8,FALSE)</f>
        <v>599400</v>
      </c>
      <c r="S496" s="63">
        <f t="shared" si="110"/>
        <v>854190</v>
      </c>
      <c r="T496" s="63">
        <f>VLOOKUP($C496,ROP200F!$C$6:$O$994,7,FALSE)</f>
        <v>212160</v>
      </c>
      <c r="U496" s="63">
        <f>VLOOKUP($C496,'ROP100'!$B$6:$P$565,9,FALSE)</f>
        <v>599400</v>
      </c>
      <c r="V496" s="63">
        <f t="shared" si="111"/>
        <v>1241430</v>
      </c>
      <c r="W496" s="63">
        <f>VLOOKUP($C496,ROP200F!$C$6:$O$994,8,FALSE)</f>
        <v>324480</v>
      </c>
      <c r="X496" s="63">
        <f>VLOOKUP($C496,'ROP100'!$B$6:$P$565,10,FALSE)</f>
        <v>0</v>
      </c>
      <c r="Y496" s="63">
        <f t="shared" si="112"/>
        <v>916950</v>
      </c>
      <c r="Z496" s="63">
        <f>VLOOKUP($C496,ROP200F!$C$6:$O$994,9,FALSE)</f>
        <v>324480</v>
      </c>
      <c r="AA496" s="63">
        <f>VLOOKUP($C496,'ROP100'!$B$6:$P$565,11,FALSE)</f>
        <v>599400</v>
      </c>
      <c r="AB496" s="63">
        <f t="shared" si="113"/>
        <v>1191870</v>
      </c>
      <c r="AC496" s="63">
        <f>VLOOKUP($C496,ROP200F!$C$6:$O$994,10,FALSE)</f>
        <v>336960</v>
      </c>
      <c r="AD496" s="63">
        <f>VLOOKUP($C496,'ROP100'!$B$6:$P$565,12,FALSE)</f>
        <v>0</v>
      </c>
      <c r="AE496" s="63">
        <f t="shared" si="114"/>
        <v>854910</v>
      </c>
      <c r="AF496" s="63">
        <f>VLOOKUP($C496,ROP200F!$C$6:$O$994,11,FALSE)</f>
        <v>324480</v>
      </c>
      <c r="AG496" s="63">
        <f>VLOOKUP($C496,'ROP100'!$B$6:$P$565,13,FALSE)</f>
        <v>599400</v>
      </c>
      <c r="AH496" s="63">
        <f t="shared" si="115"/>
        <v>1129830</v>
      </c>
      <c r="AI496" s="63">
        <f>VLOOKUP($C496,ROP200F!$C$6:$O$994,12,FALSE)</f>
        <v>336960</v>
      </c>
      <c r="AJ496" s="63">
        <f>VLOOKUP($C496,'ROP100'!$B$6:$P$565,14,FALSE)</f>
        <v>0</v>
      </c>
      <c r="AK496" s="63">
        <f t="shared" si="116"/>
        <v>792870</v>
      </c>
      <c r="AL496" s="63">
        <f>VLOOKUP($C496,ROP200F!$C$6:$O$994,13,FALSE)</f>
        <v>336960</v>
      </c>
      <c r="AM496" s="63">
        <f>VLOOKUP($C496,'ROP100'!$B$6:$P$565,15,FALSE)</f>
        <v>599400</v>
      </c>
      <c r="AN496" s="63">
        <f t="shared" si="117"/>
        <v>1055310</v>
      </c>
      <c r="AO496" s="58">
        <f t="shared" si="118"/>
        <v>3656640</v>
      </c>
      <c r="AP496" s="58">
        <f t="shared" si="119"/>
        <v>4195800</v>
      </c>
    </row>
    <row r="497" spans="1:42" hidden="1" x14ac:dyDescent="0.35">
      <c r="A497" s="64">
        <f t="shared" si="120"/>
        <v>489</v>
      </c>
      <c r="B497" s="65" t="s">
        <v>678</v>
      </c>
      <c r="C497" s="65" t="s">
        <v>679</v>
      </c>
      <c r="D497" s="66">
        <f>VLOOKUP($C497,'End Stock 2024'!$B$7:$C$1030,2,FALSE)</f>
        <v>24</v>
      </c>
      <c r="E497" s="63">
        <f>VLOOKUP($C497,ROP200F!$C$6:$O$994,2,FALSE)</f>
        <v>2</v>
      </c>
      <c r="F497" s="63">
        <f>VLOOKUP($C497,'ROP100'!$B$6:$P$565,4,FALSE)</f>
        <v>0</v>
      </c>
      <c r="G497" s="63">
        <f t="shared" si="106"/>
        <v>22</v>
      </c>
      <c r="H497" s="63">
        <f>VLOOKUP($C497,ROP200F!$C$6:$O$994,3,FALSE)</f>
        <v>3</v>
      </c>
      <c r="I497" s="63">
        <f>VLOOKUP($C497,'ROP100'!$B$6:$P$565,5,FALSE)</f>
        <v>0</v>
      </c>
      <c r="J497" s="63">
        <f t="shared" si="107"/>
        <v>19</v>
      </c>
      <c r="K497" s="63">
        <f>VLOOKUP($C497,ROP200F!$C$6:$O$994,4,FALSE)</f>
        <v>3</v>
      </c>
      <c r="L497" s="63">
        <f>VLOOKUP($C497,'ROP100'!$B$6:$P$565,6,FALSE)</f>
        <v>0</v>
      </c>
      <c r="M497" s="63">
        <f t="shared" si="108"/>
        <v>16</v>
      </c>
      <c r="N497" s="63">
        <f>VLOOKUP($C497,ROP200F!$C$6:$O$994,5,FALSE)</f>
        <v>5</v>
      </c>
      <c r="O497" s="63">
        <f>VLOOKUP($C497,'ROP100'!$B$6:$P$565,7,FALSE)</f>
        <v>0</v>
      </c>
      <c r="P497" s="63">
        <f t="shared" si="109"/>
        <v>11</v>
      </c>
      <c r="Q497" s="63">
        <f>VLOOKUP($C497,ROP200F!$C$6:$O$994,6,FALSE)</f>
        <v>5</v>
      </c>
      <c r="R497" s="63">
        <f>VLOOKUP($C497,'ROP100'!$B$6:$P$565,8,FALSE)</f>
        <v>25</v>
      </c>
      <c r="S497" s="63">
        <f t="shared" si="110"/>
        <v>31</v>
      </c>
      <c r="T497" s="63">
        <f>VLOOKUP($C497,ROP200F!$C$6:$O$994,7,FALSE)</f>
        <v>4</v>
      </c>
      <c r="U497" s="63">
        <f>VLOOKUP($C497,'ROP100'!$B$6:$P$565,9,FALSE)</f>
        <v>0</v>
      </c>
      <c r="V497" s="63">
        <f t="shared" si="111"/>
        <v>27</v>
      </c>
      <c r="W497" s="63">
        <f>VLOOKUP($C497,ROP200F!$C$6:$O$994,8,FALSE)</f>
        <v>3</v>
      </c>
      <c r="X497" s="63">
        <f>VLOOKUP($C497,'ROP100'!$B$6:$P$565,10,FALSE)</f>
        <v>0</v>
      </c>
      <c r="Y497" s="63">
        <f t="shared" si="112"/>
        <v>24</v>
      </c>
      <c r="Z497" s="63">
        <f>VLOOKUP($C497,ROP200F!$C$6:$O$994,9,FALSE)</f>
        <v>3</v>
      </c>
      <c r="AA497" s="63">
        <f>VLOOKUP($C497,'ROP100'!$B$6:$P$565,11,FALSE)</f>
        <v>0</v>
      </c>
      <c r="AB497" s="63">
        <f t="shared" si="113"/>
        <v>21</v>
      </c>
      <c r="AC497" s="63">
        <f>VLOOKUP($C497,ROP200F!$C$6:$O$994,10,FALSE)</f>
        <v>4</v>
      </c>
      <c r="AD497" s="63">
        <f>VLOOKUP($C497,'ROP100'!$B$6:$P$565,12,FALSE)</f>
        <v>0</v>
      </c>
      <c r="AE497" s="63">
        <f t="shared" si="114"/>
        <v>17</v>
      </c>
      <c r="AF497" s="63">
        <f>VLOOKUP($C497,ROP200F!$C$6:$O$994,11,FALSE)</f>
        <v>3</v>
      </c>
      <c r="AG497" s="63">
        <f>VLOOKUP($C497,'ROP100'!$B$6:$P$565,13,FALSE)</f>
        <v>0</v>
      </c>
      <c r="AH497" s="63">
        <f t="shared" si="115"/>
        <v>14</v>
      </c>
      <c r="AI497" s="63">
        <f>VLOOKUP($C497,ROP200F!$C$6:$O$994,12,FALSE)</f>
        <v>2</v>
      </c>
      <c r="AJ497" s="63">
        <f>VLOOKUP($C497,'ROP100'!$B$6:$P$565,14,FALSE)</f>
        <v>0</v>
      </c>
      <c r="AK497" s="63">
        <f t="shared" si="116"/>
        <v>12</v>
      </c>
      <c r="AL497" s="63">
        <f>VLOOKUP($C497,ROP200F!$C$6:$O$994,13,FALSE)</f>
        <v>3</v>
      </c>
      <c r="AM497" s="63">
        <f>VLOOKUP($C497,'ROP100'!$B$6:$P$565,15,FALSE)</f>
        <v>0</v>
      </c>
      <c r="AN497" s="63">
        <f t="shared" si="117"/>
        <v>9</v>
      </c>
      <c r="AO497" s="58">
        <f t="shared" si="118"/>
        <v>40</v>
      </c>
      <c r="AP497" s="58">
        <f t="shared" si="119"/>
        <v>25</v>
      </c>
    </row>
    <row r="498" spans="1:42" hidden="1" x14ac:dyDescent="0.35">
      <c r="A498" s="64">
        <f t="shared" si="120"/>
        <v>490</v>
      </c>
      <c r="B498" s="65" t="s">
        <v>680</v>
      </c>
      <c r="C498" s="65" t="s">
        <v>681</v>
      </c>
      <c r="D498" s="66">
        <f>VLOOKUP($C498,'End Stock 2024'!$B$7:$C$1030,2,FALSE)</f>
        <v>73</v>
      </c>
      <c r="E498" s="63">
        <f>VLOOKUP($C498,ROP200F!$C$6:$O$994,2,FALSE)</f>
        <v>11</v>
      </c>
      <c r="F498" s="63">
        <f>VLOOKUP($C498,'ROP100'!$B$6:$P$565,4,FALSE)</f>
        <v>0</v>
      </c>
      <c r="G498" s="63">
        <f t="shared" si="106"/>
        <v>62</v>
      </c>
      <c r="H498" s="63">
        <f>VLOOKUP($C498,ROP200F!$C$6:$O$994,3,FALSE)</f>
        <v>8</v>
      </c>
      <c r="I498" s="63">
        <f>VLOOKUP($C498,'ROP100'!$B$6:$P$565,5,FALSE)</f>
        <v>0</v>
      </c>
      <c r="J498" s="63">
        <f t="shared" si="107"/>
        <v>54</v>
      </c>
      <c r="K498" s="63">
        <f>VLOOKUP($C498,ROP200F!$C$6:$O$994,4,FALSE)</f>
        <v>10</v>
      </c>
      <c r="L498" s="63">
        <f>VLOOKUP($C498,'ROP100'!$B$6:$P$565,6,FALSE)</f>
        <v>0</v>
      </c>
      <c r="M498" s="63">
        <f t="shared" si="108"/>
        <v>44</v>
      </c>
      <c r="N498" s="63">
        <f>VLOOKUP($C498,ROP200F!$C$6:$O$994,5,FALSE)</f>
        <v>9</v>
      </c>
      <c r="O498" s="63">
        <f>VLOOKUP($C498,'ROP100'!$B$6:$P$565,7,FALSE)</f>
        <v>0</v>
      </c>
      <c r="P498" s="63">
        <f t="shared" si="109"/>
        <v>35</v>
      </c>
      <c r="Q498" s="63">
        <f>VLOOKUP($C498,ROP200F!$C$6:$O$994,6,FALSE)</f>
        <v>18</v>
      </c>
      <c r="R498" s="63">
        <f>VLOOKUP($C498,'ROP100'!$B$6:$P$565,8,FALSE)</f>
        <v>50</v>
      </c>
      <c r="S498" s="63">
        <f t="shared" si="110"/>
        <v>67</v>
      </c>
      <c r="T498" s="63">
        <f>VLOOKUP($C498,ROP200F!$C$6:$O$994,7,FALSE)</f>
        <v>15</v>
      </c>
      <c r="U498" s="63">
        <f>VLOOKUP($C498,'ROP100'!$B$6:$P$565,9,FALSE)</f>
        <v>0</v>
      </c>
      <c r="V498" s="63">
        <f t="shared" si="111"/>
        <v>52</v>
      </c>
      <c r="W498" s="63">
        <f>VLOOKUP($C498,ROP200F!$C$6:$O$994,8,FALSE)</f>
        <v>10</v>
      </c>
      <c r="X498" s="63">
        <f>VLOOKUP($C498,'ROP100'!$B$6:$P$565,10,FALSE)</f>
        <v>0</v>
      </c>
      <c r="Y498" s="63">
        <f t="shared" si="112"/>
        <v>42</v>
      </c>
      <c r="Z498" s="63">
        <f>VLOOKUP($C498,ROP200F!$C$6:$O$994,9,FALSE)</f>
        <v>8</v>
      </c>
      <c r="AA498" s="63">
        <f>VLOOKUP($C498,'ROP100'!$B$6:$P$565,11,FALSE)</f>
        <v>0</v>
      </c>
      <c r="AB498" s="63">
        <f t="shared" si="113"/>
        <v>34</v>
      </c>
      <c r="AC498" s="63">
        <f>VLOOKUP($C498,ROP200F!$C$6:$O$994,10,FALSE)</f>
        <v>8</v>
      </c>
      <c r="AD498" s="63">
        <f>VLOOKUP($C498,'ROP100'!$B$6:$P$565,12,FALSE)</f>
        <v>0</v>
      </c>
      <c r="AE498" s="63">
        <f t="shared" si="114"/>
        <v>26</v>
      </c>
      <c r="AF498" s="63">
        <f>VLOOKUP($C498,ROP200F!$C$6:$O$994,11,FALSE)</f>
        <v>16</v>
      </c>
      <c r="AG498" s="63">
        <f>VLOOKUP($C498,'ROP100'!$B$6:$P$565,13,FALSE)</f>
        <v>0</v>
      </c>
      <c r="AH498" s="63">
        <f t="shared" si="115"/>
        <v>10</v>
      </c>
      <c r="AI498" s="63">
        <f>VLOOKUP($C498,ROP200F!$C$6:$O$994,12,FALSE)</f>
        <v>8</v>
      </c>
      <c r="AJ498" s="63">
        <f>VLOOKUP($C498,'ROP100'!$B$6:$P$565,14,FALSE)</f>
        <v>50</v>
      </c>
      <c r="AK498" s="63">
        <f t="shared" si="116"/>
        <v>52</v>
      </c>
      <c r="AL498" s="63">
        <f>VLOOKUP($C498,ROP200F!$C$6:$O$994,13,FALSE)</f>
        <v>8</v>
      </c>
      <c r="AM498" s="63">
        <f>VLOOKUP($C498,'ROP100'!$B$6:$P$565,15,FALSE)</f>
        <v>0</v>
      </c>
      <c r="AN498" s="63">
        <f t="shared" si="117"/>
        <v>44</v>
      </c>
      <c r="AO498" s="58">
        <f t="shared" si="118"/>
        <v>129</v>
      </c>
      <c r="AP498" s="58">
        <f t="shared" si="119"/>
        <v>100</v>
      </c>
    </row>
    <row r="499" spans="1:42" hidden="1" x14ac:dyDescent="0.35">
      <c r="A499" s="64">
        <f t="shared" si="120"/>
        <v>491</v>
      </c>
      <c r="B499" s="65" t="s">
        <v>682</v>
      </c>
      <c r="C499" s="65" t="s">
        <v>683</v>
      </c>
      <c r="D499" s="66">
        <f>VLOOKUP($C499,'End Stock 2024'!$B$7:$C$1030,2,FALSE)</f>
        <v>1289</v>
      </c>
      <c r="E499" s="63">
        <f>VLOOKUP($C499,ROP200F!$C$6:$O$994,2,FALSE)</f>
        <v>218</v>
      </c>
      <c r="F499" s="63">
        <f>VLOOKUP($C499,'ROP100'!$B$6:$P$565,4,FALSE)</f>
        <v>1000</v>
      </c>
      <c r="G499" s="63">
        <f t="shared" si="106"/>
        <v>2071</v>
      </c>
      <c r="H499" s="63">
        <f>VLOOKUP($C499,ROP200F!$C$6:$O$994,3,FALSE)</f>
        <v>273</v>
      </c>
      <c r="I499" s="63">
        <f>VLOOKUP($C499,'ROP100'!$B$6:$P$565,5,FALSE)</f>
        <v>0</v>
      </c>
      <c r="J499" s="63">
        <f t="shared" si="107"/>
        <v>1798</v>
      </c>
      <c r="K499" s="63">
        <f>VLOOKUP($C499,ROP200F!$C$6:$O$994,4,FALSE)</f>
        <v>328</v>
      </c>
      <c r="L499" s="63">
        <f>VLOOKUP($C499,'ROP100'!$B$6:$P$565,6,FALSE)</f>
        <v>0</v>
      </c>
      <c r="M499" s="63">
        <f t="shared" si="108"/>
        <v>1470</v>
      </c>
      <c r="N499" s="63">
        <f>VLOOKUP($C499,ROP200F!$C$6:$O$994,5,FALSE)</f>
        <v>273</v>
      </c>
      <c r="O499" s="63">
        <f>VLOOKUP($C499,'ROP100'!$B$6:$P$565,7,FALSE)</f>
        <v>0</v>
      </c>
      <c r="P499" s="63">
        <f t="shared" si="109"/>
        <v>1197</v>
      </c>
      <c r="Q499" s="63">
        <f>VLOOKUP($C499,ROP200F!$C$6:$O$994,6,FALSE)</f>
        <v>218</v>
      </c>
      <c r="R499" s="63">
        <f>VLOOKUP($C499,'ROP100'!$B$6:$P$565,8,FALSE)</f>
        <v>1000</v>
      </c>
      <c r="S499" s="63">
        <f t="shared" si="110"/>
        <v>1979</v>
      </c>
      <c r="T499" s="63">
        <f>VLOOKUP($C499,ROP200F!$C$6:$O$994,7,FALSE)</f>
        <v>273</v>
      </c>
      <c r="U499" s="63">
        <f>VLOOKUP($C499,'ROP100'!$B$6:$P$565,9,FALSE)</f>
        <v>0</v>
      </c>
      <c r="V499" s="63">
        <f t="shared" si="111"/>
        <v>1706</v>
      </c>
      <c r="W499" s="63">
        <f>VLOOKUP($C499,ROP200F!$C$6:$O$994,8,FALSE)</f>
        <v>382</v>
      </c>
      <c r="X499" s="63">
        <f>VLOOKUP($C499,'ROP100'!$B$6:$P$565,10,FALSE)</f>
        <v>0</v>
      </c>
      <c r="Y499" s="63">
        <f t="shared" si="112"/>
        <v>1324</v>
      </c>
      <c r="Z499" s="63">
        <f>VLOOKUP($C499,ROP200F!$C$6:$O$994,9,FALSE)</f>
        <v>382</v>
      </c>
      <c r="AA499" s="63">
        <f>VLOOKUP($C499,'ROP100'!$B$6:$P$565,11,FALSE)</f>
        <v>1000</v>
      </c>
      <c r="AB499" s="63">
        <f t="shared" si="113"/>
        <v>1942</v>
      </c>
      <c r="AC499" s="63">
        <f>VLOOKUP($C499,ROP200F!$C$6:$O$994,10,FALSE)</f>
        <v>382</v>
      </c>
      <c r="AD499" s="63">
        <f>VLOOKUP($C499,'ROP100'!$B$6:$P$565,12,FALSE)</f>
        <v>0</v>
      </c>
      <c r="AE499" s="63">
        <f t="shared" si="114"/>
        <v>1560</v>
      </c>
      <c r="AF499" s="63">
        <f>VLOOKUP($C499,ROP200F!$C$6:$O$994,11,FALSE)</f>
        <v>328</v>
      </c>
      <c r="AG499" s="63">
        <f>VLOOKUP($C499,'ROP100'!$B$6:$P$565,13,FALSE)</f>
        <v>0</v>
      </c>
      <c r="AH499" s="63">
        <f t="shared" si="115"/>
        <v>1232</v>
      </c>
      <c r="AI499" s="63">
        <f>VLOOKUP($C499,ROP200F!$C$6:$O$994,12,FALSE)</f>
        <v>273</v>
      </c>
      <c r="AJ499" s="63">
        <f>VLOOKUP($C499,'ROP100'!$B$6:$P$565,14,FALSE)</f>
        <v>1000</v>
      </c>
      <c r="AK499" s="63">
        <f t="shared" si="116"/>
        <v>1959</v>
      </c>
      <c r="AL499" s="63">
        <f>VLOOKUP($C499,ROP200F!$C$6:$O$994,13,FALSE)</f>
        <v>273</v>
      </c>
      <c r="AM499" s="63">
        <f>VLOOKUP($C499,'ROP100'!$B$6:$P$565,15,FALSE)</f>
        <v>0</v>
      </c>
      <c r="AN499" s="63">
        <f t="shared" si="117"/>
        <v>1686</v>
      </c>
      <c r="AO499" s="58">
        <f t="shared" si="118"/>
        <v>3603</v>
      </c>
      <c r="AP499" s="58">
        <f t="shared" si="119"/>
        <v>4000</v>
      </c>
    </row>
    <row r="500" spans="1:42" hidden="1" x14ac:dyDescent="0.35">
      <c r="A500" s="64">
        <f t="shared" si="120"/>
        <v>492</v>
      </c>
      <c r="B500" s="65" t="s">
        <v>684</v>
      </c>
      <c r="C500" s="65" t="s">
        <v>685</v>
      </c>
      <c r="D500" s="66">
        <f>VLOOKUP($C500,'End Stock 2024'!$B$7:$C$1030,2,FALSE)</f>
        <v>88521</v>
      </c>
      <c r="E500" s="63">
        <f>VLOOKUP($C500,ROP200F!$C$6:$O$994,2,FALSE)</f>
        <v>17900</v>
      </c>
      <c r="F500" s="63">
        <f>VLOOKUP($C500,'ROP100'!$B$6:$P$565,4,FALSE)</f>
        <v>0</v>
      </c>
      <c r="G500" s="63">
        <f t="shared" si="106"/>
        <v>70621</v>
      </c>
      <c r="H500" s="63">
        <f>VLOOKUP($C500,ROP200F!$C$6:$O$994,3,FALSE)</f>
        <v>0</v>
      </c>
      <c r="I500" s="63">
        <f>VLOOKUP($C500,'ROP100'!$B$6:$P$565,5,FALSE)</f>
        <v>100000</v>
      </c>
      <c r="J500" s="63">
        <f t="shared" si="107"/>
        <v>170621</v>
      </c>
      <c r="K500" s="63">
        <f>VLOOKUP($C500,ROP200F!$C$6:$O$994,4,FALSE)</f>
        <v>0</v>
      </c>
      <c r="L500" s="63">
        <f>VLOOKUP($C500,'ROP100'!$B$6:$P$565,6,FALSE)</f>
        <v>0</v>
      </c>
      <c r="M500" s="63">
        <f t="shared" si="108"/>
        <v>170621</v>
      </c>
      <c r="N500" s="63">
        <f>VLOOKUP($C500,ROP200F!$C$6:$O$994,5,FALSE)</f>
        <v>17900</v>
      </c>
      <c r="O500" s="63">
        <f>VLOOKUP($C500,'ROP100'!$B$6:$P$565,7,FALSE)</f>
        <v>0</v>
      </c>
      <c r="P500" s="63">
        <f t="shared" si="109"/>
        <v>152721</v>
      </c>
      <c r="Q500" s="63">
        <f>VLOOKUP($C500,ROP200F!$C$6:$O$994,6,FALSE)</f>
        <v>10150</v>
      </c>
      <c r="R500" s="63">
        <f>VLOOKUP($C500,'ROP100'!$B$6:$P$565,8,FALSE)</f>
        <v>0</v>
      </c>
      <c r="S500" s="63">
        <f t="shared" si="110"/>
        <v>142571</v>
      </c>
      <c r="T500" s="63">
        <f>VLOOKUP($C500,ROP200F!$C$6:$O$994,7,FALSE)</f>
        <v>17900</v>
      </c>
      <c r="U500" s="63">
        <f>VLOOKUP($C500,'ROP100'!$B$6:$P$565,9,FALSE)</f>
        <v>0</v>
      </c>
      <c r="V500" s="63">
        <f t="shared" si="111"/>
        <v>124671</v>
      </c>
      <c r="W500" s="63">
        <f>VLOOKUP($C500,ROP200F!$C$6:$O$994,8,FALSE)</f>
        <v>0</v>
      </c>
      <c r="X500" s="63">
        <f>VLOOKUP($C500,'ROP100'!$B$6:$P$565,10,FALSE)</f>
        <v>0</v>
      </c>
      <c r="Y500" s="63">
        <f t="shared" si="112"/>
        <v>124671</v>
      </c>
      <c r="Z500" s="63">
        <f>VLOOKUP($C500,ROP200F!$C$6:$O$994,9,FALSE)</f>
        <v>7750</v>
      </c>
      <c r="AA500" s="63">
        <f>VLOOKUP($C500,'ROP100'!$B$6:$P$565,11,FALSE)</f>
        <v>0</v>
      </c>
      <c r="AB500" s="63">
        <f t="shared" si="113"/>
        <v>116921</v>
      </c>
      <c r="AC500" s="63">
        <f>VLOOKUP($C500,ROP200F!$C$6:$O$994,10,FALSE)</f>
        <v>17900</v>
      </c>
      <c r="AD500" s="63">
        <f>VLOOKUP($C500,'ROP100'!$B$6:$P$565,12,FALSE)</f>
        <v>0</v>
      </c>
      <c r="AE500" s="63">
        <f t="shared" si="114"/>
        <v>99021</v>
      </c>
      <c r="AF500" s="63">
        <f>VLOOKUP($C500,ROP200F!$C$6:$O$994,11,FALSE)</f>
        <v>10150</v>
      </c>
      <c r="AG500" s="63">
        <f>VLOOKUP($C500,'ROP100'!$B$6:$P$565,13,FALSE)</f>
        <v>100000</v>
      </c>
      <c r="AH500" s="63">
        <f t="shared" si="115"/>
        <v>188871</v>
      </c>
      <c r="AI500" s="63">
        <f>VLOOKUP($C500,ROP200F!$C$6:$O$994,12,FALSE)</f>
        <v>17900</v>
      </c>
      <c r="AJ500" s="63">
        <f>VLOOKUP($C500,'ROP100'!$B$6:$P$565,14,FALSE)</f>
        <v>0</v>
      </c>
      <c r="AK500" s="63">
        <f t="shared" si="116"/>
        <v>170971</v>
      </c>
      <c r="AL500" s="63">
        <f>VLOOKUP($C500,ROP200F!$C$6:$O$994,13,FALSE)</f>
        <v>7750</v>
      </c>
      <c r="AM500" s="63">
        <f>VLOOKUP($C500,'ROP100'!$B$6:$P$565,15,FALSE)</f>
        <v>0</v>
      </c>
      <c r="AN500" s="63">
        <f t="shared" si="117"/>
        <v>163221</v>
      </c>
      <c r="AO500" s="58">
        <f t="shared" si="118"/>
        <v>125300</v>
      </c>
      <c r="AP500" s="58">
        <f t="shared" si="119"/>
        <v>200000</v>
      </c>
    </row>
    <row r="501" spans="1:42" hidden="1" x14ac:dyDescent="0.35">
      <c r="A501" s="64">
        <f t="shared" si="120"/>
        <v>493</v>
      </c>
      <c r="B501" s="65" t="s">
        <v>686</v>
      </c>
      <c r="C501" s="65" t="s">
        <v>687</v>
      </c>
      <c r="D501" s="66">
        <f>VLOOKUP($C501,'End Stock 2024'!$B$7:$C$1030,2,FALSE)</f>
        <v>281001</v>
      </c>
      <c r="E501" s="63">
        <f>VLOOKUP($C501,ROP200F!$C$6:$O$994,2,FALSE)</f>
        <v>10920</v>
      </c>
      <c r="F501" s="63">
        <f>VLOOKUP($C501,'ROP100'!$B$6:$P$565,4,FALSE)</f>
        <v>0</v>
      </c>
      <c r="G501" s="63">
        <f t="shared" si="106"/>
        <v>270081</v>
      </c>
      <c r="H501" s="63">
        <f>VLOOKUP($C501,ROP200F!$C$6:$O$994,3,FALSE)</f>
        <v>13650</v>
      </c>
      <c r="I501" s="63">
        <f>VLOOKUP($C501,'ROP100'!$B$6:$P$565,5,FALSE)</f>
        <v>0</v>
      </c>
      <c r="J501" s="63">
        <f t="shared" si="107"/>
        <v>256431</v>
      </c>
      <c r="K501" s="63">
        <f>VLOOKUP($C501,ROP200F!$C$6:$O$994,4,FALSE)</f>
        <v>16380</v>
      </c>
      <c r="L501" s="63">
        <f>VLOOKUP($C501,'ROP100'!$B$6:$P$565,6,FALSE)</f>
        <v>0</v>
      </c>
      <c r="M501" s="63">
        <f t="shared" si="108"/>
        <v>240051</v>
      </c>
      <c r="N501" s="63">
        <f>VLOOKUP($C501,ROP200F!$C$6:$O$994,5,FALSE)</f>
        <v>13650</v>
      </c>
      <c r="O501" s="63">
        <f>VLOOKUP($C501,'ROP100'!$B$6:$P$565,7,FALSE)</f>
        <v>0</v>
      </c>
      <c r="P501" s="63">
        <f t="shared" si="109"/>
        <v>226401</v>
      </c>
      <c r="Q501" s="63">
        <f>VLOOKUP($C501,ROP200F!$C$6:$O$994,6,FALSE)</f>
        <v>10920</v>
      </c>
      <c r="R501" s="63">
        <f>VLOOKUP($C501,'ROP100'!$B$6:$P$565,8,FALSE)</f>
        <v>0</v>
      </c>
      <c r="S501" s="63">
        <f t="shared" si="110"/>
        <v>215481</v>
      </c>
      <c r="T501" s="63">
        <f>VLOOKUP($C501,ROP200F!$C$6:$O$994,7,FALSE)</f>
        <v>13650</v>
      </c>
      <c r="U501" s="63">
        <f>VLOOKUP($C501,'ROP100'!$B$6:$P$565,9,FALSE)</f>
        <v>0</v>
      </c>
      <c r="V501" s="63">
        <f t="shared" si="111"/>
        <v>201831</v>
      </c>
      <c r="W501" s="63">
        <f>VLOOKUP($C501,ROP200F!$C$6:$O$994,8,FALSE)</f>
        <v>19110</v>
      </c>
      <c r="X501" s="63">
        <f>VLOOKUP($C501,'ROP100'!$B$6:$P$565,10,FALSE)</f>
        <v>0</v>
      </c>
      <c r="Y501" s="63">
        <f t="shared" si="112"/>
        <v>182721</v>
      </c>
      <c r="Z501" s="63">
        <f>VLOOKUP($C501,ROP200F!$C$6:$O$994,9,FALSE)</f>
        <v>19110</v>
      </c>
      <c r="AA501" s="63">
        <f>VLOOKUP($C501,'ROP100'!$B$6:$P$565,11,FALSE)</f>
        <v>0</v>
      </c>
      <c r="AB501" s="63">
        <f t="shared" si="113"/>
        <v>163611</v>
      </c>
      <c r="AC501" s="63">
        <f>VLOOKUP($C501,ROP200F!$C$6:$O$994,10,FALSE)</f>
        <v>19110</v>
      </c>
      <c r="AD501" s="63">
        <f>VLOOKUP($C501,'ROP100'!$B$6:$P$565,12,FALSE)</f>
        <v>0</v>
      </c>
      <c r="AE501" s="63">
        <f t="shared" si="114"/>
        <v>144501</v>
      </c>
      <c r="AF501" s="63">
        <f>VLOOKUP($C501,ROP200F!$C$6:$O$994,11,FALSE)</f>
        <v>16380</v>
      </c>
      <c r="AG501" s="63">
        <f>VLOOKUP($C501,'ROP100'!$B$6:$P$565,13,FALSE)</f>
        <v>0</v>
      </c>
      <c r="AH501" s="63">
        <f t="shared" si="115"/>
        <v>128121</v>
      </c>
      <c r="AI501" s="63">
        <f>VLOOKUP($C501,ROP200F!$C$6:$O$994,12,FALSE)</f>
        <v>13650</v>
      </c>
      <c r="AJ501" s="63">
        <f>VLOOKUP($C501,'ROP100'!$B$6:$P$565,14,FALSE)</f>
        <v>0</v>
      </c>
      <c r="AK501" s="63">
        <f t="shared" si="116"/>
        <v>114471</v>
      </c>
      <c r="AL501" s="63">
        <f>VLOOKUP($C501,ROP200F!$C$6:$O$994,13,FALSE)</f>
        <v>13650</v>
      </c>
      <c r="AM501" s="63">
        <f>VLOOKUP($C501,'ROP100'!$B$6:$P$565,15,FALSE)</f>
        <v>0</v>
      </c>
      <c r="AN501" s="63">
        <f t="shared" si="117"/>
        <v>100821</v>
      </c>
      <c r="AO501" s="58">
        <f t="shared" si="118"/>
        <v>180180</v>
      </c>
      <c r="AP501" s="58">
        <f t="shared" si="119"/>
        <v>0</v>
      </c>
    </row>
    <row r="502" spans="1:42" hidden="1" x14ac:dyDescent="0.35">
      <c r="A502" s="64">
        <f t="shared" si="120"/>
        <v>494</v>
      </c>
      <c r="B502" s="65" t="s">
        <v>688</v>
      </c>
      <c r="C502" s="65" t="s">
        <v>689</v>
      </c>
      <c r="D502" s="66">
        <f>VLOOKUP($C502,'End Stock 2024'!$B$7:$C$1030,2,FALSE)</f>
        <v>7075</v>
      </c>
      <c r="E502" s="63">
        <f>VLOOKUP($C502,ROP200F!$C$6:$O$994,2,FALSE)</f>
        <v>1548</v>
      </c>
      <c r="F502" s="63">
        <f>VLOOKUP($C502,'ROP100'!$B$6:$P$565,4,FALSE)</f>
        <v>10000</v>
      </c>
      <c r="G502" s="63">
        <f t="shared" si="106"/>
        <v>15527</v>
      </c>
      <c r="H502" s="63">
        <f>VLOOKUP($C502,ROP200F!$C$6:$O$994,3,FALSE)</f>
        <v>1701</v>
      </c>
      <c r="I502" s="63">
        <f>VLOOKUP($C502,'ROP100'!$B$6:$P$565,5,FALSE)</f>
        <v>0</v>
      </c>
      <c r="J502" s="63">
        <f t="shared" si="107"/>
        <v>13826</v>
      </c>
      <c r="K502" s="63">
        <f>VLOOKUP($C502,ROP200F!$C$6:$O$994,4,FALSE)</f>
        <v>1602</v>
      </c>
      <c r="L502" s="63">
        <f>VLOOKUP($C502,'ROP100'!$B$6:$P$565,6,FALSE)</f>
        <v>0</v>
      </c>
      <c r="M502" s="63">
        <f t="shared" si="108"/>
        <v>12224</v>
      </c>
      <c r="N502" s="63">
        <f>VLOOKUP($C502,ROP200F!$C$6:$O$994,5,FALSE)</f>
        <v>2385</v>
      </c>
      <c r="O502" s="63">
        <f>VLOOKUP($C502,'ROP100'!$B$6:$P$565,7,FALSE)</f>
        <v>0</v>
      </c>
      <c r="P502" s="63">
        <f t="shared" si="109"/>
        <v>9839</v>
      </c>
      <c r="Q502" s="63">
        <f>VLOOKUP($C502,ROP200F!$C$6:$O$994,6,FALSE)</f>
        <v>3018</v>
      </c>
      <c r="R502" s="63">
        <f>VLOOKUP($C502,'ROP100'!$B$6:$P$565,8,FALSE)</f>
        <v>0</v>
      </c>
      <c r="S502" s="63">
        <f t="shared" si="110"/>
        <v>6821</v>
      </c>
      <c r="T502" s="63">
        <f>VLOOKUP($C502,ROP200F!$C$6:$O$994,7,FALSE)</f>
        <v>2393</v>
      </c>
      <c r="U502" s="63">
        <f>VLOOKUP($C502,'ROP100'!$B$6:$P$565,9,FALSE)</f>
        <v>10000</v>
      </c>
      <c r="V502" s="63">
        <f t="shared" si="111"/>
        <v>14428</v>
      </c>
      <c r="W502" s="63">
        <f>VLOOKUP($C502,ROP200F!$C$6:$O$994,8,FALSE)</f>
        <v>1919</v>
      </c>
      <c r="X502" s="63">
        <f>VLOOKUP($C502,'ROP100'!$B$6:$P$565,10,FALSE)</f>
        <v>0</v>
      </c>
      <c r="Y502" s="63">
        <f t="shared" si="112"/>
        <v>12509</v>
      </c>
      <c r="Z502" s="63">
        <f>VLOOKUP($C502,ROP200F!$C$6:$O$994,9,FALSE)</f>
        <v>1920</v>
      </c>
      <c r="AA502" s="63">
        <f>VLOOKUP($C502,'ROP100'!$B$6:$P$565,11,FALSE)</f>
        <v>0</v>
      </c>
      <c r="AB502" s="63">
        <f t="shared" si="113"/>
        <v>10589</v>
      </c>
      <c r="AC502" s="63">
        <f>VLOOKUP($C502,ROP200F!$C$6:$O$994,10,FALSE)</f>
        <v>2131</v>
      </c>
      <c r="AD502" s="63">
        <f>VLOOKUP($C502,'ROP100'!$B$6:$P$565,12,FALSE)</f>
        <v>0</v>
      </c>
      <c r="AE502" s="63">
        <f t="shared" si="114"/>
        <v>8458</v>
      </c>
      <c r="AF502" s="63">
        <f>VLOOKUP($C502,ROP200F!$C$6:$O$994,11,FALSE)</f>
        <v>2040</v>
      </c>
      <c r="AG502" s="63">
        <f>VLOOKUP($C502,'ROP100'!$B$6:$P$565,13,FALSE)</f>
        <v>10000</v>
      </c>
      <c r="AH502" s="63">
        <f t="shared" si="115"/>
        <v>16418</v>
      </c>
      <c r="AI502" s="63">
        <f>VLOOKUP($C502,ROP200F!$C$6:$O$994,12,FALSE)</f>
        <v>1288</v>
      </c>
      <c r="AJ502" s="63">
        <f>VLOOKUP($C502,'ROP100'!$B$6:$P$565,14,FALSE)</f>
        <v>0</v>
      </c>
      <c r="AK502" s="63">
        <f t="shared" si="116"/>
        <v>15130</v>
      </c>
      <c r="AL502" s="63">
        <f>VLOOKUP($C502,ROP200F!$C$6:$O$994,13,FALSE)</f>
        <v>1604</v>
      </c>
      <c r="AM502" s="63">
        <f>VLOOKUP($C502,'ROP100'!$B$6:$P$565,15,FALSE)</f>
        <v>0</v>
      </c>
      <c r="AN502" s="63">
        <f t="shared" si="117"/>
        <v>13526</v>
      </c>
      <c r="AO502" s="58">
        <f t="shared" si="118"/>
        <v>23549</v>
      </c>
      <c r="AP502" s="58">
        <f t="shared" si="119"/>
        <v>30000</v>
      </c>
    </row>
    <row r="503" spans="1:42" hidden="1" x14ac:dyDescent="0.35">
      <c r="A503" s="64">
        <f t="shared" si="120"/>
        <v>495</v>
      </c>
      <c r="B503" s="65" t="s">
        <v>690</v>
      </c>
      <c r="C503" s="65" t="s">
        <v>691</v>
      </c>
      <c r="D503" s="66">
        <f>VLOOKUP($C503,'End Stock 2024'!$B$7:$C$1030,2,FALSE)</f>
        <v>666191</v>
      </c>
      <c r="E503" s="63">
        <f>VLOOKUP($C503,ROP200F!$C$6:$O$994,2,FALSE)</f>
        <v>0</v>
      </c>
      <c r="F503" s="63">
        <f>VLOOKUP($C503,'ROP100'!$B$6:$P$565,4,FALSE)</f>
        <v>0</v>
      </c>
      <c r="G503" s="63">
        <f t="shared" si="106"/>
        <v>666191</v>
      </c>
      <c r="H503" s="63">
        <f>VLOOKUP($C503,ROP200F!$C$6:$O$994,3,FALSE)</f>
        <v>152101</v>
      </c>
      <c r="I503" s="63">
        <f>VLOOKUP($C503,'ROP100'!$B$6:$P$565,5,FALSE)</f>
        <v>0</v>
      </c>
      <c r="J503" s="63">
        <f t="shared" si="107"/>
        <v>514090</v>
      </c>
      <c r="K503" s="63">
        <f>VLOOKUP($C503,ROP200F!$C$6:$O$994,4,FALSE)</f>
        <v>121681</v>
      </c>
      <c r="L503" s="63">
        <f>VLOOKUP($C503,'ROP100'!$B$6:$P$565,6,FALSE)</f>
        <v>0</v>
      </c>
      <c r="M503" s="63">
        <f t="shared" si="108"/>
        <v>392409</v>
      </c>
      <c r="N503" s="63">
        <f>VLOOKUP($C503,ROP200F!$C$6:$O$994,5,FALSE)</f>
        <v>0</v>
      </c>
      <c r="O503" s="63">
        <f>VLOOKUP($C503,'ROP100'!$B$6:$P$565,7,FALSE)</f>
        <v>450</v>
      </c>
      <c r="P503" s="63">
        <f t="shared" si="109"/>
        <v>392859</v>
      </c>
      <c r="Q503" s="63">
        <f>VLOOKUP($C503,ROP200F!$C$6:$O$994,6,FALSE)</f>
        <v>0</v>
      </c>
      <c r="R503" s="63">
        <f>VLOOKUP($C503,'ROP100'!$B$6:$P$565,8,FALSE)</f>
        <v>0</v>
      </c>
      <c r="S503" s="63">
        <f t="shared" si="110"/>
        <v>392859</v>
      </c>
      <c r="T503" s="63">
        <f>VLOOKUP($C503,ROP200F!$C$6:$O$994,7,FALSE)</f>
        <v>0</v>
      </c>
      <c r="U503" s="63">
        <f>VLOOKUP($C503,'ROP100'!$B$6:$P$565,9,FALSE)</f>
        <v>0</v>
      </c>
      <c r="V503" s="63">
        <f t="shared" si="111"/>
        <v>392859</v>
      </c>
      <c r="W503" s="63">
        <f>VLOOKUP($C503,ROP200F!$C$6:$O$994,8,FALSE)</f>
        <v>152101</v>
      </c>
      <c r="X503" s="63">
        <f>VLOOKUP($C503,'ROP100'!$B$6:$P$565,10,FALSE)</f>
        <v>0</v>
      </c>
      <c r="Y503" s="63">
        <f t="shared" si="112"/>
        <v>240758</v>
      </c>
      <c r="Z503" s="63">
        <f>VLOOKUP($C503,ROP200F!$C$6:$O$994,9,FALSE)</f>
        <v>121681</v>
      </c>
      <c r="AA503" s="63">
        <f>VLOOKUP($C503,'ROP100'!$B$6:$P$565,11,FALSE)</f>
        <v>0</v>
      </c>
      <c r="AB503" s="63">
        <f t="shared" si="113"/>
        <v>119077</v>
      </c>
      <c r="AC503" s="63">
        <f>VLOOKUP($C503,ROP200F!$C$6:$O$994,10,FALSE)</f>
        <v>0</v>
      </c>
      <c r="AD503" s="63">
        <f>VLOOKUP($C503,'ROP100'!$B$6:$P$565,12,FALSE)</f>
        <v>0</v>
      </c>
      <c r="AE503" s="63">
        <f t="shared" si="114"/>
        <v>119077</v>
      </c>
      <c r="AF503" s="63">
        <f>VLOOKUP($C503,ROP200F!$C$6:$O$994,11,FALSE)</f>
        <v>0</v>
      </c>
      <c r="AG503" s="63">
        <f>VLOOKUP($C503,'ROP100'!$B$6:$P$565,13,FALSE)</f>
        <v>0</v>
      </c>
      <c r="AH503" s="63">
        <f t="shared" si="115"/>
        <v>119077</v>
      </c>
      <c r="AI503" s="63">
        <f>VLOOKUP($C503,ROP200F!$C$6:$O$994,12,FALSE)</f>
        <v>0</v>
      </c>
      <c r="AJ503" s="63">
        <f>VLOOKUP($C503,'ROP100'!$B$6:$P$565,14,FALSE)</f>
        <v>450</v>
      </c>
      <c r="AK503" s="63">
        <f t="shared" si="116"/>
        <v>119527</v>
      </c>
      <c r="AL503" s="63">
        <f>VLOOKUP($C503,ROP200F!$C$6:$O$994,13,FALSE)</f>
        <v>0</v>
      </c>
      <c r="AM503" s="63">
        <f>VLOOKUP($C503,'ROP100'!$B$6:$P$565,15,FALSE)</f>
        <v>0</v>
      </c>
      <c r="AN503" s="63">
        <f t="shared" si="117"/>
        <v>119527</v>
      </c>
      <c r="AO503" s="58">
        <f t="shared" si="118"/>
        <v>547564</v>
      </c>
      <c r="AP503" s="58">
        <f t="shared" si="119"/>
        <v>900</v>
      </c>
    </row>
    <row r="504" spans="1:42" hidden="1" x14ac:dyDescent="0.35">
      <c r="A504" s="64">
        <f t="shared" si="120"/>
        <v>496</v>
      </c>
      <c r="B504" s="65" t="s">
        <v>692</v>
      </c>
      <c r="C504" s="65" t="s">
        <v>693</v>
      </c>
      <c r="D504" s="66">
        <f>VLOOKUP($C504,'End Stock 2024'!$B$7:$C$1030,2,FALSE)</f>
        <v>18000</v>
      </c>
      <c r="E504" s="63">
        <f>VLOOKUP($C504,ROP200F!$C$6:$O$994,2,FALSE)</f>
        <v>0</v>
      </c>
      <c r="F504" s="63">
        <f>VLOOKUP($C504,'ROP100'!$B$6:$P$565,4,FALSE)</f>
        <v>0</v>
      </c>
      <c r="G504" s="63">
        <f t="shared" si="106"/>
        <v>18000</v>
      </c>
      <c r="H504" s="63">
        <f>VLOOKUP($C504,ROP200F!$C$6:$O$994,3,FALSE)</f>
        <v>0</v>
      </c>
      <c r="I504" s="63">
        <f>VLOOKUP($C504,'ROP100'!$B$6:$P$565,5,FALSE)</f>
        <v>0</v>
      </c>
      <c r="J504" s="63">
        <f t="shared" si="107"/>
        <v>18000</v>
      </c>
      <c r="K504" s="63">
        <f>VLOOKUP($C504,ROP200F!$C$6:$O$994,4,FALSE)</f>
        <v>0</v>
      </c>
      <c r="L504" s="63">
        <f>VLOOKUP($C504,'ROP100'!$B$6:$P$565,6,FALSE)</f>
        <v>0</v>
      </c>
      <c r="M504" s="63">
        <f t="shared" si="108"/>
        <v>18000</v>
      </c>
      <c r="N504" s="63">
        <f>VLOOKUP($C504,ROP200F!$C$6:$O$994,5,FALSE)</f>
        <v>0</v>
      </c>
      <c r="O504" s="63">
        <f>VLOOKUP($C504,'ROP100'!$B$6:$P$565,7,FALSE)</f>
        <v>0</v>
      </c>
      <c r="P504" s="63">
        <f t="shared" si="109"/>
        <v>18000</v>
      </c>
      <c r="Q504" s="63">
        <f>VLOOKUP($C504,ROP200F!$C$6:$O$994,6,FALSE)</f>
        <v>10000</v>
      </c>
      <c r="R504" s="63">
        <f>VLOOKUP($C504,'ROP100'!$B$6:$P$565,8,FALSE)</f>
        <v>0</v>
      </c>
      <c r="S504" s="63">
        <f t="shared" si="110"/>
        <v>8000</v>
      </c>
      <c r="T504" s="63">
        <f>VLOOKUP($C504,ROP200F!$C$6:$O$994,7,FALSE)</f>
        <v>0</v>
      </c>
      <c r="U504" s="63">
        <f>VLOOKUP($C504,'ROP100'!$B$6:$P$565,9,FALSE)</f>
        <v>0</v>
      </c>
      <c r="V504" s="63">
        <f t="shared" si="111"/>
        <v>8000</v>
      </c>
      <c r="W504" s="63">
        <f>VLOOKUP($C504,ROP200F!$C$6:$O$994,8,FALSE)</f>
        <v>0</v>
      </c>
      <c r="X504" s="63">
        <f>VLOOKUP($C504,'ROP100'!$B$6:$P$565,10,FALSE)</f>
        <v>0</v>
      </c>
      <c r="Y504" s="63">
        <f t="shared" si="112"/>
        <v>8000</v>
      </c>
      <c r="Z504" s="63">
        <f>VLOOKUP($C504,ROP200F!$C$6:$O$994,9,FALSE)</f>
        <v>0</v>
      </c>
      <c r="AA504" s="63">
        <f>VLOOKUP($C504,'ROP100'!$B$6:$P$565,11,FALSE)</f>
        <v>0</v>
      </c>
      <c r="AB504" s="63">
        <f t="shared" si="113"/>
        <v>8000</v>
      </c>
      <c r="AC504" s="63">
        <f>VLOOKUP($C504,ROP200F!$C$6:$O$994,10,FALSE)</f>
        <v>0</v>
      </c>
      <c r="AD504" s="63">
        <f>VLOOKUP($C504,'ROP100'!$B$6:$P$565,12,FALSE)</f>
        <v>0</v>
      </c>
      <c r="AE504" s="63">
        <f t="shared" si="114"/>
        <v>8000</v>
      </c>
      <c r="AF504" s="63">
        <f>VLOOKUP($C504,ROP200F!$C$6:$O$994,11,FALSE)</f>
        <v>0</v>
      </c>
      <c r="AG504" s="63">
        <f>VLOOKUP($C504,'ROP100'!$B$6:$P$565,13,FALSE)</f>
        <v>0</v>
      </c>
      <c r="AH504" s="63">
        <f t="shared" si="115"/>
        <v>8000</v>
      </c>
      <c r="AI504" s="63">
        <f>VLOOKUP($C504,ROP200F!$C$6:$O$994,12,FALSE)</f>
        <v>0</v>
      </c>
      <c r="AJ504" s="63">
        <f>VLOOKUP($C504,'ROP100'!$B$6:$P$565,14,FALSE)</f>
        <v>40000</v>
      </c>
      <c r="AK504" s="63">
        <f t="shared" si="116"/>
        <v>48000</v>
      </c>
      <c r="AL504" s="63">
        <f>VLOOKUP($C504,ROP200F!$C$6:$O$994,13,FALSE)</f>
        <v>10000</v>
      </c>
      <c r="AM504" s="63">
        <f>VLOOKUP($C504,'ROP100'!$B$6:$P$565,15,FALSE)</f>
        <v>0</v>
      </c>
      <c r="AN504" s="63">
        <f t="shared" si="117"/>
        <v>38000</v>
      </c>
      <c r="AO504" s="58">
        <f t="shared" si="118"/>
        <v>20000</v>
      </c>
      <c r="AP504" s="58">
        <f t="shared" si="119"/>
        <v>40000</v>
      </c>
    </row>
    <row r="505" spans="1:42" hidden="1" x14ac:dyDescent="0.35">
      <c r="A505" s="64">
        <f t="shared" si="120"/>
        <v>497</v>
      </c>
      <c r="B505" s="65" t="s">
        <v>694</v>
      </c>
      <c r="C505" s="65" t="s">
        <v>695</v>
      </c>
      <c r="D505" s="66">
        <f>VLOOKUP($C505,'End Stock 2024'!$B$7:$C$1030,2,FALSE)</f>
        <v>53710</v>
      </c>
      <c r="E505" s="63">
        <f>VLOOKUP($C505,ROP200F!$C$6:$O$994,2,FALSE)</f>
        <v>10000</v>
      </c>
      <c r="F505" s="63">
        <f>VLOOKUP($C505,'ROP100'!$B$6:$P$565,4,FALSE)</f>
        <v>0</v>
      </c>
      <c r="G505" s="63">
        <f t="shared" si="106"/>
        <v>43710</v>
      </c>
      <c r="H505" s="63">
        <f>VLOOKUP($C505,ROP200F!$C$6:$O$994,3,FALSE)</f>
        <v>0</v>
      </c>
      <c r="I505" s="63">
        <f>VLOOKUP($C505,'ROP100'!$B$6:$P$565,5,FALSE)</f>
        <v>40000</v>
      </c>
      <c r="J505" s="63">
        <f t="shared" si="107"/>
        <v>83710</v>
      </c>
      <c r="K505" s="63">
        <f>VLOOKUP($C505,ROP200F!$C$6:$O$994,4,FALSE)</f>
        <v>20000</v>
      </c>
      <c r="L505" s="63">
        <f>VLOOKUP($C505,'ROP100'!$B$6:$P$565,6,FALSE)</f>
        <v>0</v>
      </c>
      <c r="M505" s="63">
        <f t="shared" si="108"/>
        <v>63710</v>
      </c>
      <c r="N505" s="63">
        <f>VLOOKUP($C505,ROP200F!$C$6:$O$994,5,FALSE)</f>
        <v>0</v>
      </c>
      <c r="O505" s="63">
        <f>VLOOKUP($C505,'ROP100'!$B$6:$P$565,7,FALSE)</f>
        <v>0</v>
      </c>
      <c r="P505" s="63">
        <f t="shared" si="109"/>
        <v>63710</v>
      </c>
      <c r="Q505" s="63">
        <f>VLOOKUP($C505,ROP200F!$C$6:$O$994,6,FALSE)</f>
        <v>20000</v>
      </c>
      <c r="R505" s="63">
        <f>VLOOKUP($C505,'ROP100'!$B$6:$P$565,8,FALSE)</f>
        <v>0</v>
      </c>
      <c r="S505" s="63">
        <f t="shared" si="110"/>
        <v>43710</v>
      </c>
      <c r="T505" s="63">
        <f>VLOOKUP($C505,ROP200F!$C$6:$O$994,7,FALSE)</f>
        <v>20000</v>
      </c>
      <c r="U505" s="63">
        <f>VLOOKUP($C505,'ROP100'!$B$6:$P$565,9,FALSE)</f>
        <v>40000</v>
      </c>
      <c r="V505" s="63">
        <f t="shared" si="111"/>
        <v>63710</v>
      </c>
      <c r="W505" s="63">
        <f>VLOOKUP($C505,ROP200F!$C$6:$O$994,8,FALSE)</f>
        <v>0</v>
      </c>
      <c r="X505" s="63">
        <f>VLOOKUP($C505,'ROP100'!$B$6:$P$565,10,FALSE)</f>
        <v>0</v>
      </c>
      <c r="Y505" s="63">
        <f t="shared" si="112"/>
        <v>63710</v>
      </c>
      <c r="Z505" s="63">
        <f>VLOOKUP($C505,ROP200F!$C$6:$O$994,9,FALSE)</f>
        <v>20000</v>
      </c>
      <c r="AA505" s="63">
        <f>VLOOKUP($C505,'ROP100'!$B$6:$P$565,11,FALSE)</f>
        <v>0</v>
      </c>
      <c r="AB505" s="63">
        <f t="shared" si="113"/>
        <v>43710</v>
      </c>
      <c r="AC505" s="63">
        <f>VLOOKUP($C505,ROP200F!$C$6:$O$994,10,FALSE)</f>
        <v>20000</v>
      </c>
      <c r="AD505" s="63">
        <f>VLOOKUP($C505,'ROP100'!$B$6:$P$565,12,FALSE)</f>
        <v>40000</v>
      </c>
      <c r="AE505" s="63">
        <f t="shared" si="114"/>
        <v>63710</v>
      </c>
      <c r="AF505" s="63">
        <f>VLOOKUP($C505,ROP200F!$C$6:$O$994,11,FALSE)</f>
        <v>20000</v>
      </c>
      <c r="AG505" s="63">
        <f>VLOOKUP($C505,'ROP100'!$B$6:$P$565,13,FALSE)</f>
        <v>0</v>
      </c>
      <c r="AH505" s="63">
        <f t="shared" si="115"/>
        <v>43710</v>
      </c>
      <c r="AI505" s="63">
        <f>VLOOKUP($C505,ROP200F!$C$6:$O$994,12,FALSE)</f>
        <v>20000</v>
      </c>
      <c r="AJ505" s="63">
        <f>VLOOKUP($C505,'ROP100'!$B$6:$P$565,14,FALSE)</f>
        <v>0</v>
      </c>
      <c r="AK505" s="63">
        <f t="shared" si="116"/>
        <v>23710</v>
      </c>
      <c r="AL505" s="63">
        <f>VLOOKUP($C505,ROP200F!$C$6:$O$994,13,FALSE)</f>
        <v>10000</v>
      </c>
      <c r="AM505" s="63">
        <f>VLOOKUP($C505,'ROP100'!$B$6:$P$565,15,FALSE)</f>
        <v>0</v>
      </c>
      <c r="AN505" s="63">
        <f t="shared" si="117"/>
        <v>13710</v>
      </c>
      <c r="AO505" s="58">
        <f t="shared" si="118"/>
        <v>160000</v>
      </c>
      <c r="AP505" s="58">
        <f t="shared" si="119"/>
        <v>120000</v>
      </c>
    </row>
    <row r="506" spans="1:42" hidden="1" x14ac:dyDescent="0.35">
      <c r="A506" s="64">
        <f t="shared" si="120"/>
        <v>498</v>
      </c>
      <c r="B506" s="65" t="s">
        <v>696</v>
      </c>
      <c r="C506" s="65" t="s">
        <v>697</v>
      </c>
      <c r="D506" s="66">
        <f>VLOOKUP($C506,'End Stock 2024'!$B$7:$C$1030,2,FALSE)</f>
        <v>46700</v>
      </c>
      <c r="E506" s="63">
        <f>VLOOKUP($C506,ROP200F!$C$6:$O$994,2,FALSE)</f>
        <v>10000</v>
      </c>
      <c r="F506" s="63">
        <f>VLOOKUP($C506,'ROP100'!$B$6:$P$565,4,FALSE)</f>
        <v>40000</v>
      </c>
      <c r="G506" s="63">
        <f t="shared" si="106"/>
        <v>76700</v>
      </c>
      <c r="H506" s="63">
        <f>VLOOKUP($C506,ROP200F!$C$6:$O$994,3,FALSE)</f>
        <v>0</v>
      </c>
      <c r="I506" s="63">
        <f>VLOOKUP($C506,'ROP100'!$B$6:$P$565,5,FALSE)</f>
        <v>0</v>
      </c>
      <c r="J506" s="63">
        <f t="shared" si="107"/>
        <v>76700</v>
      </c>
      <c r="K506" s="63">
        <f>VLOOKUP($C506,ROP200F!$C$6:$O$994,4,FALSE)</f>
        <v>20000</v>
      </c>
      <c r="L506" s="63">
        <f>VLOOKUP($C506,'ROP100'!$B$6:$P$565,6,FALSE)</f>
        <v>0</v>
      </c>
      <c r="M506" s="63">
        <f t="shared" si="108"/>
        <v>56700</v>
      </c>
      <c r="N506" s="63">
        <f>VLOOKUP($C506,ROP200F!$C$6:$O$994,5,FALSE)</f>
        <v>0</v>
      </c>
      <c r="O506" s="63">
        <f>VLOOKUP($C506,'ROP100'!$B$6:$P$565,7,FALSE)</f>
        <v>0</v>
      </c>
      <c r="P506" s="63">
        <f t="shared" si="109"/>
        <v>56700</v>
      </c>
      <c r="Q506" s="63">
        <f>VLOOKUP($C506,ROP200F!$C$6:$O$994,6,FALSE)</f>
        <v>0</v>
      </c>
      <c r="R506" s="63">
        <f>VLOOKUP($C506,'ROP100'!$B$6:$P$565,8,FALSE)</f>
        <v>0</v>
      </c>
      <c r="S506" s="63">
        <f t="shared" si="110"/>
        <v>56700</v>
      </c>
      <c r="T506" s="63">
        <f>VLOOKUP($C506,ROP200F!$C$6:$O$994,7,FALSE)</f>
        <v>20000</v>
      </c>
      <c r="U506" s="63">
        <f>VLOOKUP($C506,'ROP100'!$B$6:$P$565,9,FALSE)</f>
        <v>0</v>
      </c>
      <c r="V506" s="63">
        <f t="shared" si="111"/>
        <v>36700</v>
      </c>
      <c r="W506" s="63">
        <f>VLOOKUP($C506,ROP200F!$C$6:$O$994,8,FALSE)</f>
        <v>0</v>
      </c>
      <c r="X506" s="63">
        <f>VLOOKUP($C506,'ROP100'!$B$6:$P$565,10,FALSE)</f>
        <v>0</v>
      </c>
      <c r="Y506" s="63">
        <f t="shared" si="112"/>
        <v>36700</v>
      </c>
      <c r="Z506" s="63">
        <f>VLOOKUP($C506,ROP200F!$C$6:$O$994,9,FALSE)</f>
        <v>0</v>
      </c>
      <c r="AA506" s="63">
        <f>VLOOKUP($C506,'ROP100'!$B$6:$P$565,11,FALSE)</f>
        <v>40000</v>
      </c>
      <c r="AB506" s="63">
        <f t="shared" si="113"/>
        <v>76700</v>
      </c>
      <c r="AC506" s="63">
        <f>VLOOKUP($C506,ROP200F!$C$6:$O$994,10,FALSE)</f>
        <v>20000</v>
      </c>
      <c r="AD506" s="63">
        <f>VLOOKUP($C506,'ROP100'!$B$6:$P$565,12,FALSE)</f>
        <v>0</v>
      </c>
      <c r="AE506" s="63">
        <f t="shared" si="114"/>
        <v>56700</v>
      </c>
      <c r="AF506" s="63">
        <f>VLOOKUP($C506,ROP200F!$C$6:$O$994,11,FALSE)</f>
        <v>0</v>
      </c>
      <c r="AG506" s="63">
        <f>VLOOKUP($C506,'ROP100'!$B$6:$P$565,13,FALSE)</f>
        <v>0</v>
      </c>
      <c r="AH506" s="63">
        <f t="shared" si="115"/>
        <v>56700</v>
      </c>
      <c r="AI506" s="63">
        <f>VLOOKUP($C506,ROP200F!$C$6:$O$994,12,FALSE)</f>
        <v>0</v>
      </c>
      <c r="AJ506" s="63">
        <f>VLOOKUP($C506,'ROP100'!$B$6:$P$565,14,FALSE)</f>
        <v>0</v>
      </c>
      <c r="AK506" s="63">
        <f t="shared" si="116"/>
        <v>56700</v>
      </c>
      <c r="AL506" s="63">
        <f>VLOOKUP($C506,ROP200F!$C$6:$O$994,13,FALSE)</f>
        <v>10000</v>
      </c>
      <c r="AM506" s="63">
        <f>VLOOKUP($C506,'ROP100'!$B$6:$P$565,15,FALSE)</f>
        <v>0</v>
      </c>
      <c r="AN506" s="63">
        <f t="shared" si="117"/>
        <v>46700</v>
      </c>
      <c r="AO506" s="58">
        <f t="shared" si="118"/>
        <v>80000</v>
      </c>
      <c r="AP506" s="58">
        <f t="shared" si="119"/>
        <v>80000</v>
      </c>
    </row>
    <row r="507" spans="1:42" hidden="1" x14ac:dyDescent="0.35">
      <c r="A507" s="64">
        <f t="shared" si="120"/>
        <v>499</v>
      </c>
      <c r="B507" s="65" t="s">
        <v>698</v>
      </c>
      <c r="C507" s="65" t="s">
        <v>699</v>
      </c>
      <c r="D507" s="66">
        <f>VLOOKUP($C507,'End Stock 2024'!$B$7:$C$1030,2,FALSE)</f>
        <v>10350</v>
      </c>
      <c r="E507" s="63">
        <f>VLOOKUP($C507,ROP200F!$C$6:$O$994,2,FALSE)</f>
        <v>0</v>
      </c>
      <c r="F507" s="63">
        <f>VLOOKUP($C507,'ROP100'!$B$6:$P$565,4,FALSE)</f>
        <v>0</v>
      </c>
      <c r="G507" s="63">
        <f t="shared" si="106"/>
        <v>10350</v>
      </c>
      <c r="H507" s="63">
        <f>VLOOKUP($C507,ROP200F!$C$6:$O$994,3,FALSE)</f>
        <v>0</v>
      </c>
      <c r="I507" s="63">
        <f>VLOOKUP($C507,'ROP100'!$B$6:$P$565,5,FALSE)</f>
        <v>0</v>
      </c>
      <c r="J507" s="63">
        <f t="shared" si="107"/>
        <v>10350</v>
      </c>
      <c r="K507" s="63">
        <f>VLOOKUP($C507,ROP200F!$C$6:$O$994,4,FALSE)</f>
        <v>0</v>
      </c>
      <c r="L507" s="63">
        <f>VLOOKUP($C507,'ROP100'!$B$6:$P$565,6,FALSE)</f>
        <v>0</v>
      </c>
      <c r="M507" s="63">
        <f t="shared" si="108"/>
        <v>10350</v>
      </c>
      <c r="N507" s="63">
        <f>VLOOKUP($C507,ROP200F!$C$6:$O$994,5,FALSE)</f>
        <v>0</v>
      </c>
      <c r="O507" s="63">
        <f>VLOOKUP($C507,'ROP100'!$B$6:$P$565,7,FALSE)</f>
        <v>0</v>
      </c>
      <c r="P507" s="63">
        <f t="shared" si="109"/>
        <v>10350</v>
      </c>
      <c r="Q507" s="63">
        <f>VLOOKUP($C507,ROP200F!$C$6:$O$994,6,FALSE)</f>
        <v>0</v>
      </c>
      <c r="R507" s="63">
        <f>VLOOKUP($C507,'ROP100'!$B$6:$P$565,8,FALSE)</f>
        <v>0</v>
      </c>
      <c r="S507" s="63">
        <f t="shared" si="110"/>
        <v>10350</v>
      </c>
      <c r="T507" s="63">
        <f>VLOOKUP($C507,ROP200F!$C$6:$O$994,7,FALSE)</f>
        <v>10000</v>
      </c>
      <c r="U507" s="63">
        <f>VLOOKUP($C507,'ROP100'!$B$6:$P$565,9,FALSE)</f>
        <v>0</v>
      </c>
      <c r="V507" s="63">
        <f t="shared" si="111"/>
        <v>350</v>
      </c>
      <c r="W507" s="63">
        <f>VLOOKUP($C507,ROP200F!$C$6:$O$994,8,FALSE)</f>
        <v>0</v>
      </c>
      <c r="X507" s="63">
        <f>VLOOKUP($C507,'ROP100'!$B$6:$P$565,10,FALSE)</f>
        <v>0</v>
      </c>
      <c r="Y507" s="63">
        <f t="shared" si="112"/>
        <v>350</v>
      </c>
      <c r="Z507" s="63">
        <f>VLOOKUP($C507,ROP200F!$C$6:$O$994,9,FALSE)</f>
        <v>0</v>
      </c>
      <c r="AA507" s="63">
        <f>VLOOKUP($C507,'ROP100'!$B$6:$P$565,11,FALSE)</f>
        <v>0</v>
      </c>
      <c r="AB507" s="63">
        <f t="shared" si="113"/>
        <v>350</v>
      </c>
      <c r="AC507" s="63">
        <f>VLOOKUP($C507,ROP200F!$C$6:$O$994,10,FALSE)</f>
        <v>0</v>
      </c>
      <c r="AD507" s="63">
        <f>VLOOKUP($C507,'ROP100'!$B$6:$P$565,12,FALSE)</f>
        <v>0</v>
      </c>
      <c r="AE507" s="63">
        <f t="shared" si="114"/>
        <v>350</v>
      </c>
      <c r="AF507" s="63">
        <f>VLOOKUP($C507,ROP200F!$C$6:$O$994,11,FALSE)</f>
        <v>0</v>
      </c>
      <c r="AG507" s="63">
        <f>VLOOKUP($C507,'ROP100'!$B$6:$P$565,13,FALSE)</f>
        <v>0</v>
      </c>
      <c r="AH507" s="63">
        <f t="shared" si="115"/>
        <v>350</v>
      </c>
      <c r="AI507" s="63">
        <f>VLOOKUP($C507,ROP200F!$C$6:$O$994,12,FALSE)</f>
        <v>0</v>
      </c>
      <c r="AJ507" s="63">
        <f>VLOOKUP($C507,'ROP100'!$B$6:$P$565,14,FALSE)</f>
        <v>0</v>
      </c>
      <c r="AK507" s="63">
        <f t="shared" si="116"/>
        <v>350</v>
      </c>
      <c r="AL507" s="63">
        <f>VLOOKUP($C507,ROP200F!$C$6:$O$994,13,FALSE)</f>
        <v>0</v>
      </c>
      <c r="AM507" s="63">
        <f>VLOOKUP($C507,'ROP100'!$B$6:$P$565,15,FALSE)</f>
        <v>40000</v>
      </c>
      <c r="AN507" s="63">
        <f t="shared" si="117"/>
        <v>40350</v>
      </c>
      <c r="AO507" s="58">
        <f t="shared" si="118"/>
        <v>10000</v>
      </c>
      <c r="AP507" s="58">
        <f t="shared" si="119"/>
        <v>40000</v>
      </c>
    </row>
    <row r="508" spans="1:42" hidden="1" x14ac:dyDescent="0.35">
      <c r="A508" s="64">
        <f t="shared" si="120"/>
        <v>500</v>
      </c>
      <c r="B508" s="65" t="s">
        <v>700</v>
      </c>
      <c r="C508" s="65" t="s">
        <v>701</v>
      </c>
      <c r="D508" s="66">
        <f>VLOOKUP($C508,'End Stock 2024'!$B$7:$C$1030,2,FALSE)</f>
        <v>57430</v>
      </c>
      <c r="E508" s="63">
        <f>VLOOKUP($C508,ROP200F!$C$6:$O$994,2,FALSE)</f>
        <v>10000</v>
      </c>
      <c r="F508" s="63">
        <f>VLOOKUP($C508,'ROP100'!$B$6:$P$565,4,FALSE)</f>
        <v>0</v>
      </c>
      <c r="G508" s="63">
        <f t="shared" si="106"/>
        <v>47430</v>
      </c>
      <c r="H508" s="63">
        <f>VLOOKUP($C508,ROP200F!$C$6:$O$994,3,FALSE)</f>
        <v>20000</v>
      </c>
      <c r="I508" s="63">
        <f>VLOOKUP($C508,'ROP100'!$B$6:$P$565,5,FALSE)</f>
        <v>0</v>
      </c>
      <c r="J508" s="63">
        <f t="shared" si="107"/>
        <v>27430</v>
      </c>
      <c r="K508" s="63">
        <f>VLOOKUP($C508,ROP200F!$C$6:$O$994,4,FALSE)</f>
        <v>0</v>
      </c>
      <c r="L508" s="63">
        <f>VLOOKUP($C508,'ROP100'!$B$6:$P$565,6,FALSE)</f>
        <v>0</v>
      </c>
      <c r="M508" s="63">
        <f t="shared" si="108"/>
        <v>27430</v>
      </c>
      <c r="N508" s="63">
        <f>VLOOKUP($C508,ROP200F!$C$6:$O$994,5,FALSE)</f>
        <v>0</v>
      </c>
      <c r="O508" s="63">
        <f>VLOOKUP($C508,'ROP100'!$B$6:$P$565,7,FALSE)</f>
        <v>40000</v>
      </c>
      <c r="P508" s="63">
        <f t="shared" si="109"/>
        <v>67430</v>
      </c>
      <c r="Q508" s="63">
        <f>VLOOKUP($C508,ROP200F!$C$6:$O$994,6,FALSE)</f>
        <v>20000</v>
      </c>
      <c r="R508" s="63">
        <f>VLOOKUP($C508,'ROP100'!$B$6:$P$565,8,FALSE)</f>
        <v>0</v>
      </c>
      <c r="S508" s="63">
        <f t="shared" si="110"/>
        <v>47430</v>
      </c>
      <c r="T508" s="63">
        <f>VLOOKUP($C508,ROP200F!$C$6:$O$994,7,FALSE)</f>
        <v>0</v>
      </c>
      <c r="U508" s="63">
        <f>VLOOKUP($C508,'ROP100'!$B$6:$P$565,9,FALSE)</f>
        <v>0</v>
      </c>
      <c r="V508" s="63">
        <f t="shared" si="111"/>
        <v>47430</v>
      </c>
      <c r="W508" s="63">
        <f>VLOOKUP($C508,ROP200F!$C$6:$O$994,8,FALSE)</f>
        <v>20000</v>
      </c>
      <c r="X508" s="63">
        <f>VLOOKUP($C508,'ROP100'!$B$6:$P$565,10,FALSE)</f>
        <v>0</v>
      </c>
      <c r="Y508" s="63">
        <f t="shared" si="112"/>
        <v>27430</v>
      </c>
      <c r="Z508" s="63">
        <f>VLOOKUP($C508,ROP200F!$C$6:$O$994,9,FALSE)</f>
        <v>0</v>
      </c>
      <c r="AA508" s="63">
        <f>VLOOKUP($C508,'ROP100'!$B$6:$P$565,11,FALSE)</f>
        <v>0</v>
      </c>
      <c r="AB508" s="63">
        <f t="shared" si="113"/>
        <v>27430</v>
      </c>
      <c r="AC508" s="63">
        <f>VLOOKUP($C508,ROP200F!$C$6:$O$994,10,FALSE)</f>
        <v>0</v>
      </c>
      <c r="AD508" s="63">
        <f>VLOOKUP($C508,'ROP100'!$B$6:$P$565,12,FALSE)</f>
        <v>0</v>
      </c>
      <c r="AE508" s="63">
        <f t="shared" si="114"/>
        <v>27430</v>
      </c>
      <c r="AF508" s="63">
        <f>VLOOKUP($C508,ROP200F!$C$6:$O$994,11,FALSE)</f>
        <v>20000</v>
      </c>
      <c r="AG508" s="63">
        <f>VLOOKUP($C508,'ROP100'!$B$6:$P$565,13,FALSE)</f>
        <v>40000</v>
      </c>
      <c r="AH508" s="63">
        <f t="shared" si="115"/>
        <v>47430</v>
      </c>
      <c r="AI508" s="63">
        <f>VLOOKUP($C508,ROP200F!$C$6:$O$994,12,FALSE)</f>
        <v>0</v>
      </c>
      <c r="AJ508" s="63">
        <f>VLOOKUP($C508,'ROP100'!$B$6:$P$565,14,FALSE)</f>
        <v>0</v>
      </c>
      <c r="AK508" s="63">
        <f t="shared" si="116"/>
        <v>47430</v>
      </c>
      <c r="AL508" s="63">
        <f>VLOOKUP($C508,ROP200F!$C$6:$O$994,13,FALSE)</f>
        <v>10000</v>
      </c>
      <c r="AM508" s="63">
        <f>VLOOKUP($C508,'ROP100'!$B$6:$P$565,15,FALSE)</f>
        <v>0</v>
      </c>
      <c r="AN508" s="63">
        <f t="shared" si="117"/>
        <v>37430</v>
      </c>
      <c r="AO508" s="58">
        <f t="shared" si="118"/>
        <v>100000</v>
      </c>
      <c r="AP508" s="58">
        <f t="shared" si="119"/>
        <v>80000</v>
      </c>
    </row>
    <row r="509" spans="1:42" hidden="1" x14ac:dyDescent="0.35">
      <c r="A509" s="64">
        <f t="shared" si="120"/>
        <v>501</v>
      </c>
      <c r="B509" s="65" t="s">
        <v>702</v>
      </c>
      <c r="C509" s="65" t="s">
        <v>703</v>
      </c>
      <c r="D509" s="66">
        <f>VLOOKUP($C509,'End Stock 2024'!$B$7:$C$1030,2,FALSE)</f>
        <v>57010</v>
      </c>
      <c r="E509" s="63">
        <f>VLOOKUP($C509,ROP200F!$C$6:$O$994,2,FALSE)</f>
        <v>23040</v>
      </c>
      <c r="F509" s="63">
        <f>VLOOKUP($C509,'ROP100'!$B$6:$P$565,4,FALSE)</f>
        <v>0</v>
      </c>
      <c r="G509" s="63">
        <f t="shared" si="106"/>
        <v>33970</v>
      </c>
      <c r="H509" s="63">
        <f>VLOOKUP($C509,ROP200F!$C$6:$O$994,3,FALSE)</f>
        <v>17280</v>
      </c>
      <c r="I509" s="63">
        <f>VLOOKUP($C509,'ROP100'!$B$6:$P$565,5,FALSE)</f>
        <v>72000</v>
      </c>
      <c r="J509" s="63">
        <f t="shared" si="107"/>
        <v>88690</v>
      </c>
      <c r="K509" s="63">
        <f>VLOOKUP($C509,ROP200F!$C$6:$O$994,4,FALSE)</f>
        <v>17280</v>
      </c>
      <c r="L509" s="63">
        <f>VLOOKUP($C509,'ROP100'!$B$6:$P$565,6,FALSE)</f>
        <v>0</v>
      </c>
      <c r="M509" s="63">
        <f t="shared" si="108"/>
        <v>71410</v>
      </c>
      <c r="N509" s="63">
        <f>VLOOKUP($C509,ROP200F!$C$6:$O$994,5,FALSE)</f>
        <v>17280</v>
      </c>
      <c r="O509" s="63">
        <f>VLOOKUP($C509,'ROP100'!$B$6:$P$565,7,FALSE)</f>
        <v>0</v>
      </c>
      <c r="P509" s="63">
        <f t="shared" si="109"/>
        <v>54130</v>
      </c>
      <c r="Q509" s="63">
        <f>VLOOKUP($C509,ROP200F!$C$6:$O$994,6,FALSE)</f>
        <v>23040</v>
      </c>
      <c r="R509" s="63">
        <f>VLOOKUP($C509,'ROP100'!$B$6:$P$565,8,FALSE)</f>
        <v>72000</v>
      </c>
      <c r="S509" s="63">
        <f t="shared" si="110"/>
        <v>103090</v>
      </c>
      <c r="T509" s="63">
        <f>VLOOKUP($C509,ROP200F!$C$6:$O$994,7,FALSE)</f>
        <v>11520</v>
      </c>
      <c r="U509" s="63">
        <f>VLOOKUP($C509,'ROP100'!$B$6:$P$565,9,FALSE)</f>
        <v>0</v>
      </c>
      <c r="V509" s="63">
        <f t="shared" si="111"/>
        <v>91570</v>
      </c>
      <c r="W509" s="63">
        <f>VLOOKUP($C509,ROP200F!$C$6:$O$994,8,FALSE)</f>
        <v>17280</v>
      </c>
      <c r="X509" s="63">
        <f>VLOOKUP($C509,'ROP100'!$B$6:$P$565,10,FALSE)</f>
        <v>0</v>
      </c>
      <c r="Y509" s="63">
        <f t="shared" si="112"/>
        <v>74290</v>
      </c>
      <c r="Z509" s="63">
        <f>VLOOKUP($C509,ROP200F!$C$6:$O$994,9,FALSE)</f>
        <v>17280</v>
      </c>
      <c r="AA509" s="63">
        <f>VLOOKUP($C509,'ROP100'!$B$6:$P$565,11,FALSE)</f>
        <v>0</v>
      </c>
      <c r="AB509" s="63">
        <f t="shared" si="113"/>
        <v>57010</v>
      </c>
      <c r="AC509" s="63">
        <f>VLOOKUP($C509,ROP200F!$C$6:$O$994,10,FALSE)</f>
        <v>23040</v>
      </c>
      <c r="AD509" s="63">
        <f>VLOOKUP($C509,'ROP100'!$B$6:$P$565,12,FALSE)</f>
        <v>72000</v>
      </c>
      <c r="AE509" s="63">
        <f t="shared" si="114"/>
        <v>105970</v>
      </c>
      <c r="AF509" s="63">
        <f>VLOOKUP($C509,ROP200F!$C$6:$O$994,11,FALSE)</f>
        <v>17280</v>
      </c>
      <c r="AG509" s="63">
        <f>VLOOKUP($C509,'ROP100'!$B$6:$P$565,13,FALSE)</f>
        <v>0</v>
      </c>
      <c r="AH509" s="63">
        <f t="shared" si="115"/>
        <v>88690</v>
      </c>
      <c r="AI509" s="63">
        <f>VLOOKUP($C509,ROP200F!$C$6:$O$994,12,FALSE)</f>
        <v>17280</v>
      </c>
      <c r="AJ509" s="63">
        <f>VLOOKUP($C509,'ROP100'!$B$6:$P$565,14,FALSE)</f>
        <v>0</v>
      </c>
      <c r="AK509" s="63">
        <f t="shared" si="116"/>
        <v>71410</v>
      </c>
      <c r="AL509" s="63">
        <f>VLOOKUP($C509,ROP200F!$C$6:$O$994,13,FALSE)</f>
        <v>17280</v>
      </c>
      <c r="AM509" s="63">
        <f>VLOOKUP($C509,'ROP100'!$B$6:$P$565,15,FALSE)</f>
        <v>0</v>
      </c>
      <c r="AN509" s="63">
        <f t="shared" si="117"/>
        <v>54130</v>
      </c>
      <c r="AO509" s="58">
        <f t="shared" si="118"/>
        <v>218880</v>
      </c>
      <c r="AP509" s="58">
        <f t="shared" si="119"/>
        <v>216000</v>
      </c>
    </row>
    <row r="510" spans="1:42" hidden="1" x14ac:dyDescent="0.35">
      <c r="A510" s="64">
        <f t="shared" si="120"/>
        <v>502</v>
      </c>
      <c r="B510" s="65" t="s">
        <v>704</v>
      </c>
      <c r="C510" s="65" t="s">
        <v>705</v>
      </c>
      <c r="D510" s="66">
        <f>VLOOKUP($C510,'End Stock 2024'!$B$7:$C$1030,2,FALSE)</f>
        <v>0</v>
      </c>
      <c r="E510" s="63">
        <f>VLOOKUP($C510,ROP200F!$C$6:$O$994,2,FALSE)</f>
        <v>0</v>
      </c>
      <c r="F510" s="63">
        <f>VLOOKUP($C510,'ROP100'!$B$6:$P$565,4,FALSE)</f>
        <v>0</v>
      </c>
      <c r="G510" s="63">
        <f t="shared" si="106"/>
        <v>0</v>
      </c>
      <c r="H510" s="63">
        <f>VLOOKUP($C510,ROP200F!$C$6:$O$994,3,FALSE)</f>
        <v>0</v>
      </c>
      <c r="I510" s="63">
        <f>VLOOKUP($C510,'ROP100'!$B$6:$P$565,5,FALSE)</f>
        <v>500</v>
      </c>
      <c r="J510" s="63">
        <f t="shared" si="107"/>
        <v>500</v>
      </c>
      <c r="K510" s="63">
        <f>VLOOKUP($C510,ROP200F!$C$6:$O$994,4,FALSE)</f>
        <v>0</v>
      </c>
      <c r="L510" s="63">
        <f>VLOOKUP($C510,'ROP100'!$B$6:$P$565,6,FALSE)</f>
        <v>0</v>
      </c>
      <c r="M510" s="63">
        <f t="shared" si="108"/>
        <v>500</v>
      </c>
      <c r="N510" s="63">
        <f>VLOOKUP($C510,ROP200F!$C$6:$O$994,5,FALSE)</f>
        <v>482</v>
      </c>
      <c r="O510" s="63">
        <f>VLOOKUP($C510,'ROP100'!$B$6:$P$565,7,FALSE)</f>
        <v>0</v>
      </c>
      <c r="P510" s="63">
        <f t="shared" si="109"/>
        <v>18</v>
      </c>
      <c r="Q510" s="63">
        <f>VLOOKUP($C510,ROP200F!$C$6:$O$994,6,FALSE)</f>
        <v>0</v>
      </c>
      <c r="R510" s="63">
        <f>VLOOKUP($C510,'ROP100'!$B$6:$P$565,8,FALSE)</f>
        <v>0</v>
      </c>
      <c r="S510" s="63">
        <f t="shared" si="110"/>
        <v>18</v>
      </c>
      <c r="T510" s="63">
        <f>VLOOKUP($C510,ROP200F!$C$6:$O$994,7,FALSE)</f>
        <v>0</v>
      </c>
      <c r="U510" s="63">
        <f>VLOOKUP($C510,'ROP100'!$B$6:$P$565,9,FALSE)</f>
        <v>0</v>
      </c>
      <c r="V510" s="63">
        <f t="shared" si="111"/>
        <v>18</v>
      </c>
      <c r="W510" s="63">
        <f>VLOOKUP($C510,ROP200F!$C$6:$O$994,8,FALSE)</f>
        <v>0</v>
      </c>
      <c r="X510" s="63">
        <f>VLOOKUP($C510,'ROP100'!$B$6:$P$565,10,FALSE)</f>
        <v>500</v>
      </c>
      <c r="Y510" s="63">
        <f t="shared" si="112"/>
        <v>518</v>
      </c>
      <c r="Z510" s="63">
        <f>VLOOKUP($C510,ROP200F!$C$6:$O$994,9,FALSE)</f>
        <v>0</v>
      </c>
      <c r="AA510" s="63">
        <f>VLOOKUP($C510,'ROP100'!$B$6:$P$565,11,FALSE)</f>
        <v>0</v>
      </c>
      <c r="AB510" s="63">
        <f t="shared" si="113"/>
        <v>518</v>
      </c>
      <c r="AC510" s="63">
        <f>VLOOKUP($C510,ROP200F!$C$6:$O$994,10,FALSE)</f>
        <v>482</v>
      </c>
      <c r="AD510" s="63">
        <f>VLOOKUP($C510,'ROP100'!$B$6:$P$565,12,FALSE)</f>
        <v>0</v>
      </c>
      <c r="AE510" s="63">
        <f t="shared" si="114"/>
        <v>36</v>
      </c>
      <c r="AF510" s="63">
        <f>VLOOKUP($C510,ROP200F!$C$6:$O$994,11,FALSE)</f>
        <v>0</v>
      </c>
      <c r="AG510" s="63">
        <f>VLOOKUP($C510,'ROP100'!$B$6:$P$565,13,FALSE)</f>
        <v>0</v>
      </c>
      <c r="AH510" s="63">
        <f t="shared" si="115"/>
        <v>36</v>
      </c>
      <c r="AI510" s="63">
        <f>VLOOKUP($C510,ROP200F!$C$6:$O$994,12,FALSE)</f>
        <v>0</v>
      </c>
      <c r="AJ510" s="63">
        <f>VLOOKUP($C510,'ROP100'!$B$6:$P$565,14,FALSE)</f>
        <v>0</v>
      </c>
      <c r="AK510" s="63">
        <f t="shared" si="116"/>
        <v>36</v>
      </c>
      <c r="AL510" s="63">
        <f>VLOOKUP($C510,ROP200F!$C$6:$O$994,13,FALSE)</f>
        <v>0</v>
      </c>
      <c r="AM510" s="63">
        <f>VLOOKUP($C510,'ROP100'!$B$6:$P$565,15,FALSE)</f>
        <v>0</v>
      </c>
      <c r="AN510" s="63">
        <f t="shared" si="117"/>
        <v>36</v>
      </c>
      <c r="AO510" s="58">
        <f t="shared" si="118"/>
        <v>964</v>
      </c>
      <c r="AP510" s="58">
        <f t="shared" si="119"/>
        <v>1000</v>
      </c>
    </row>
    <row r="511" spans="1:42" hidden="1" x14ac:dyDescent="0.35">
      <c r="A511" s="64">
        <f t="shared" si="120"/>
        <v>503</v>
      </c>
      <c r="B511" s="65" t="s">
        <v>706</v>
      </c>
      <c r="C511" s="65" t="s">
        <v>707</v>
      </c>
      <c r="D511" s="66">
        <f>VLOOKUP($C511,'End Stock 2024'!$B$7:$C$1030,2,FALSE)</f>
        <v>911</v>
      </c>
      <c r="E511" s="63">
        <f>VLOOKUP($C511,ROP200F!$C$6:$O$994,2,FALSE)</f>
        <v>92</v>
      </c>
      <c r="F511" s="63">
        <f>VLOOKUP($C511,'ROP100'!$B$6:$P$565,4,FALSE)</f>
        <v>0</v>
      </c>
      <c r="G511" s="63">
        <f t="shared" si="106"/>
        <v>819</v>
      </c>
      <c r="H511" s="63">
        <f>VLOOKUP($C511,ROP200F!$C$6:$O$994,3,FALSE)</f>
        <v>183</v>
      </c>
      <c r="I511" s="63">
        <f>VLOOKUP($C511,'ROP100'!$B$6:$P$565,5,FALSE)</f>
        <v>300</v>
      </c>
      <c r="J511" s="63">
        <f t="shared" si="107"/>
        <v>936</v>
      </c>
      <c r="K511" s="63">
        <f>VLOOKUP($C511,ROP200F!$C$6:$O$994,4,FALSE)</f>
        <v>99</v>
      </c>
      <c r="L511" s="63">
        <f>VLOOKUP($C511,'ROP100'!$B$6:$P$565,6,FALSE)</f>
        <v>0</v>
      </c>
      <c r="M511" s="63">
        <f t="shared" si="108"/>
        <v>837</v>
      </c>
      <c r="N511" s="63">
        <f>VLOOKUP($C511,ROP200F!$C$6:$O$994,5,FALSE)</f>
        <v>142</v>
      </c>
      <c r="O511" s="63">
        <f>VLOOKUP($C511,'ROP100'!$B$6:$P$565,7,FALSE)</f>
        <v>0</v>
      </c>
      <c r="P511" s="63">
        <f t="shared" si="109"/>
        <v>695</v>
      </c>
      <c r="Q511" s="63">
        <f>VLOOKUP($C511,ROP200F!$C$6:$O$994,6,FALSE)</f>
        <v>162</v>
      </c>
      <c r="R511" s="63">
        <f>VLOOKUP($C511,'ROP100'!$B$6:$P$565,8,FALSE)</f>
        <v>0</v>
      </c>
      <c r="S511" s="63">
        <f t="shared" si="110"/>
        <v>533</v>
      </c>
      <c r="T511" s="63">
        <f>VLOOKUP($C511,ROP200F!$C$6:$O$994,7,FALSE)</f>
        <v>173</v>
      </c>
      <c r="U511" s="63">
        <f>VLOOKUP($C511,'ROP100'!$B$6:$P$565,9,FALSE)</f>
        <v>500</v>
      </c>
      <c r="V511" s="63">
        <f t="shared" si="111"/>
        <v>860</v>
      </c>
      <c r="W511" s="63">
        <f>VLOOKUP($C511,ROP200F!$C$6:$O$994,8,FALSE)</f>
        <v>209</v>
      </c>
      <c r="X511" s="63">
        <f>VLOOKUP($C511,'ROP100'!$B$6:$P$565,10,FALSE)</f>
        <v>0</v>
      </c>
      <c r="Y511" s="63">
        <f t="shared" si="112"/>
        <v>651</v>
      </c>
      <c r="Z511" s="63">
        <f>VLOOKUP($C511,ROP200F!$C$6:$O$994,9,FALSE)</f>
        <v>91</v>
      </c>
      <c r="AA511" s="63">
        <f>VLOOKUP($C511,'ROP100'!$B$6:$P$565,11,FALSE)</f>
        <v>0</v>
      </c>
      <c r="AB511" s="63">
        <f t="shared" si="113"/>
        <v>560</v>
      </c>
      <c r="AC511" s="63">
        <f>VLOOKUP($C511,ROP200F!$C$6:$O$994,10,FALSE)</f>
        <v>190</v>
      </c>
      <c r="AD511" s="63">
        <f>VLOOKUP($C511,'ROP100'!$B$6:$P$565,12,FALSE)</f>
        <v>0</v>
      </c>
      <c r="AE511" s="63">
        <f t="shared" si="114"/>
        <v>370</v>
      </c>
      <c r="AF511" s="63">
        <f>VLOOKUP($C511,ROP200F!$C$6:$O$994,11,FALSE)</f>
        <v>129</v>
      </c>
      <c r="AG511" s="63">
        <f>VLOOKUP($C511,'ROP100'!$B$6:$P$565,13,FALSE)</f>
        <v>700</v>
      </c>
      <c r="AH511" s="63">
        <f t="shared" si="115"/>
        <v>941</v>
      </c>
      <c r="AI511" s="63">
        <f>VLOOKUP($C511,ROP200F!$C$6:$O$994,12,FALSE)</f>
        <v>126</v>
      </c>
      <c r="AJ511" s="63">
        <f>VLOOKUP($C511,'ROP100'!$B$6:$P$565,14,FALSE)</f>
        <v>0</v>
      </c>
      <c r="AK511" s="63">
        <f t="shared" si="116"/>
        <v>815</v>
      </c>
      <c r="AL511" s="63">
        <f>VLOOKUP($C511,ROP200F!$C$6:$O$994,13,FALSE)</f>
        <v>185</v>
      </c>
      <c r="AM511" s="63">
        <f>VLOOKUP($C511,'ROP100'!$B$6:$P$565,15,FALSE)</f>
        <v>0</v>
      </c>
      <c r="AN511" s="63">
        <f t="shared" si="117"/>
        <v>630</v>
      </c>
      <c r="AO511" s="58">
        <f t="shared" si="118"/>
        <v>1781</v>
      </c>
      <c r="AP511" s="58">
        <f t="shared" si="119"/>
        <v>1500</v>
      </c>
    </row>
    <row r="512" spans="1:42" hidden="1" x14ac:dyDescent="0.35">
      <c r="A512" s="64">
        <f t="shared" si="120"/>
        <v>504</v>
      </c>
      <c r="B512" s="65" t="s">
        <v>709</v>
      </c>
      <c r="C512" s="65" t="s">
        <v>710</v>
      </c>
      <c r="D512" s="66">
        <f>VLOOKUP($C512,'End Stock 2024'!$B$7:$C$1030,2,FALSE)</f>
        <v>22885</v>
      </c>
      <c r="E512" s="63">
        <f>VLOOKUP($C512,ROP200F!$C$6:$O$994,2,FALSE)</f>
        <v>4564</v>
      </c>
      <c r="F512" s="63">
        <f>VLOOKUP($C512,'ROP100'!$B$6:$P$565,4,FALSE)</f>
        <v>0</v>
      </c>
      <c r="G512" s="63">
        <f t="shared" si="106"/>
        <v>18321</v>
      </c>
      <c r="H512" s="63">
        <f>VLOOKUP($C512,ROP200F!$C$6:$O$994,3,FALSE)</f>
        <v>3785</v>
      </c>
      <c r="I512" s="63">
        <f>VLOOKUP($C512,'ROP100'!$B$6:$P$565,5,FALSE)</f>
        <v>12000</v>
      </c>
      <c r="J512" s="63">
        <f t="shared" si="107"/>
        <v>26536</v>
      </c>
      <c r="K512" s="63">
        <f>VLOOKUP($C512,ROP200F!$C$6:$O$994,4,FALSE)</f>
        <v>4328</v>
      </c>
      <c r="L512" s="63">
        <f>VLOOKUP($C512,'ROP100'!$B$6:$P$565,6,FALSE)</f>
        <v>0</v>
      </c>
      <c r="M512" s="63">
        <f t="shared" si="108"/>
        <v>22208</v>
      </c>
      <c r="N512" s="63">
        <f>VLOOKUP($C512,ROP200F!$C$6:$O$994,5,FALSE)</f>
        <v>4616</v>
      </c>
      <c r="O512" s="63">
        <f>VLOOKUP($C512,'ROP100'!$B$6:$P$565,7,FALSE)</f>
        <v>12000</v>
      </c>
      <c r="P512" s="63">
        <f t="shared" si="109"/>
        <v>29592</v>
      </c>
      <c r="Q512" s="63">
        <f>VLOOKUP($C512,ROP200F!$C$6:$O$994,6,FALSE)</f>
        <v>8051</v>
      </c>
      <c r="R512" s="63">
        <f>VLOOKUP($C512,'ROP100'!$B$6:$P$565,8,FALSE)</f>
        <v>0</v>
      </c>
      <c r="S512" s="63">
        <f t="shared" si="110"/>
        <v>21541</v>
      </c>
      <c r="T512" s="63">
        <f>VLOOKUP($C512,ROP200F!$C$6:$O$994,7,FALSE)</f>
        <v>6420</v>
      </c>
      <c r="U512" s="63">
        <f>VLOOKUP($C512,'ROP100'!$B$6:$P$565,9,FALSE)</f>
        <v>0</v>
      </c>
      <c r="V512" s="63">
        <f t="shared" si="111"/>
        <v>15121</v>
      </c>
      <c r="W512" s="63">
        <f>VLOOKUP($C512,ROP200F!$C$6:$O$994,8,FALSE)</f>
        <v>4583</v>
      </c>
      <c r="X512" s="63">
        <f>VLOOKUP($C512,'ROP100'!$B$6:$P$565,10,FALSE)</f>
        <v>12000</v>
      </c>
      <c r="Y512" s="63">
        <f t="shared" si="112"/>
        <v>22538</v>
      </c>
      <c r="Z512" s="63">
        <f>VLOOKUP($C512,ROP200F!$C$6:$O$994,9,FALSE)</f>
        <v>3870</v>
      </c>
      <c r="AA512" s="63">
        <f>VLOOKUP($C512,'ROP100'!$B$6:$P$565,11,FALSE)</f>
        <v>0</v>
      </c>
      <c r="AB512" s="63">
        <f t="shared" si="113"/>
        <v>18668</v>
      </c>
      <c r="AC512" s="63">
        <f>VLOOKUP($C512,ROP200F!$C$6:$O$994,10,FALSE)</f>
        <v>4044</v>
      </c>
      <c r="AD512" s="63">
        <f>VLOOKUP($C512,'ROP100'!$B$6:$P$565,12,FALSE)</f>
        <v>12000</v>
      </c>
      <c r="AE512" s="63">
        <f t="shared" si="114"/>
        <v>26624</v>
      </c>
      <c r="AF512" s="63">
        <f>VLOOKUP($C512,ROP200F!$C$6:$O$994,11,FALSE)</f>
        <v>6381</v>
      </c>
      <c r="AG512" s="63">
        <f>VLOOKUP($C512,'ROP100'!$B$6:$P$565,13,FALSE)</f>
        <v>0</v>
      </c>
      <c r="AH512" s="63">
        <f t="shared" si="115"/>
        <v>20243</v>
      </c>
      <c r="AI512" s="63">
        <f>VLOOKUP($C512,ROP200F!$C$6:$O$994,12,FALSE)</f>
        <v>3365</v>
      </c>
      <c r="AJ512" s="63">
        <f>VLOOKUP($C512,'ROP100'!$B$6:$P$565,14,FALSE)</f>
        <v>12000</v>
      </c>
      <c r="AK512" s="63">
        <f t="shared" si="116"/>
        <v>28878</v>
      </c>
      <c r="AL512" s="63">
        <f>VLOOKUP($C512,ROP200F!$C$6:$O$994,13,FALSE)</f>
        <v>3615</v>
      </c>
      <c r="AM512" s="63">
        <f>VLOOKUP($C512,'ROP100'!$B$6:$P$565,15,FALSE)</f>
        <v>0</v>
      </c>
      <c r="AN512" s="63">
        <f t="shared" si="117"/>
        <v>25263</v>
      </c>
      <c r="AO512" s="58">
        <f t="shared" si="118"/>
        <v>57622</v>
      </c>
      <c r="AP512" s="58">
        <f t="shared" si="119"/>
        <v>60000</v>
      </c>
    </row>
    <row r="513" spans="1:42" hidden="1" x14ac:dyDescent="0.35">
      <c r="A513" s="64">
        <f t="shared" si="120"/>
        <v>505</v>
      </c>
      <c r="B513" s="65" t="s">
        <v>711</v>
      </c>
      <c r="C513" s="65" t="s">
        <v>712</v>
      </c>
      <c r="D513" s="66">
        <f>VLOOKUP($C513,'End Stock 2024'!$B$7:$C$1030,2,FALSE)</f>
        <v>5773</v>
      </c>
      <c r="E513" s="63">
        <f>VLOOKUP($C513,ROP200F!$C$6:$O$994,2,FALSE)</f>
        <v>1405</v>
      </c>
      <c r="F513" s="63">
        <f>VLOOKUP($C513,'ROP100'!$B$6:$P$565,4,FALSE)</f>
        <v>0</v>
      </c>
      <c r="G513" s="63">
        <f t="shared" si="106"/>
        <v>4368</v>
      </c>
      <c r="H513" s="63">
        <f>VLOOKUP($C513,ROP200F!$C$6:$O$994,3,FALSE)</f>
        <v>1555</v>
      </c>
      <c r="I513" s="63">
        <f>VLOOKUP($C513,'ROP100'!$B$6:$P$565,5,FALSE)</f>
        <v>2500</v>
      </c>
      <c r="J513" s="63">
        <f t="shared" si="107"/>
        <v>5313</v>
      </c>
      <c r="K513" s="63">
        <f>VLOOKUP($C513,ROP200F!$C$6:$O$994,4,FALSE)</f>
        <v>1144</v>
      </c>
      <c r="L513" s="63">
        <f>VLOOKUP($C513,'ROP100'!$B$6:$P$565,6,FALSE)</f>
        <v>0</v>
      </c>
      <c r="M513" s="63">
        <f t="shared" si="108"/>
        <v>4169</v>
      </c>
      <c r="N513" s="63">
        <f>VLOOKUP($C513,ROP200F!$C$6:$O$994,5,FALSE)</f>
        <v>1149</v>
      </c>
      <c r="O513" s="63">
        <f>VLOOKUP($C513,'ROP100'!$B$6:$P$565,7,FALSE)</f>
        <v>2500</v>
      </c>
      <c r="P513" s="63">
        <f t="shared" si="109"/>
        <v>5520</v>
      </c>
      <c r="Q513" s="63">
        <f>VLOOKUP($C513,ROP200F!$C$6:$O$994,6,FALSE)</f>
        <v>1366</v>
      </c>
      <c r="R513" s="63">
        <f>VLOOKUP($C513,'ROP100'!$B$6:$P$565,8,FALSE)</f>
        <v>2500</v>
      </c>
      <c r="S513" s="63">
        <f t="shared" si="110"/>
        <v>6654</v>
      </c>
      <c r="T513" s="63">
        <f>VLOOKUP($C513,ROP200F!$C$6:$O$994,7,FALSE)</f>
        <v>1555</v>
      </c>
      <c r="U513" s="63">
        <f>VLOOKUP($C513,'ROP100'!$B$6:$P$565,9,FALSE)</f>
        <v>0</v>
      </c>
      <c r="V513" s="63">
        <f t="shared" si="111"/>
        <v>5099</v>
      </c>
      <c r="W513" s="63">
        <f>VLOOKUP($C513,ROP200F!$C$6:$O$994,8,FALSE)</f>
        <v>1627</v>
      </c>
      <c r="X513" s="63">
        <f>VLOOKUP($C513,'ROP100'!$B$6:$P$565,10,FALSE)</f>
        <v>2500</v>
      </c>
      <c r="Y513" s="63">
        <f t="shared" si="112"/>
        <v>5972</v>
      </c>
      <c r="Z513" s="63">
        <f>VLOOKUP($C513,ROP200F!$C$6:$O$994,9,FALSE)</f>
        <v>1555</v>
      </c>
      <c r="AA513" s="63">
        <f>VLOOKUP($C513,'ROP100'!$B$6:$P$565,11,FALSE)</f>
        <v>0</v>
      </c>
      <c r="AB513" s="63">
        <f t="shared" si="113"/>
        <v>4417</v>
      </c>
      <c r="AC513" s="63">
        <f>VLOOKUP($C513,ROP200F!$C$6:$O$994,10,FALSE)</f>
        <v>1555</v>
      </c>
      <c r="AD513" s="63">
        <f>VLOOKUP($C513,'ROP100'!$B$6:$P$565,12,FALSE)</f>
        <v>2500</v>
      </c>
      <c r="AE513" s="63">
        <f t="shared" si="114"/>
        <v>5362</v>
      </c>
      <c r="AF513" s="63">
        <f>VLOOKUP($C513,ROP200F!$C$6:$O$994,11,FALSE)</f>
        <v>1811</v>
      </c>
      <c r="AG513" s="63">
        <f>VLOOKUP($C513,'ROP100'!$B$6:$P$565,13,FALSE)</f>
        <v>0</v>
      </c>
      <c r="AH513" s="63">
        <f t="shared" si="115"/>
        <v>3551</v>
      </c>
      <c r="AI513" s="63">
        <f>VLOOKUP($C513,ROP200F!$C$6:$O$994,12,FALSE)</f>
        <v>1371</v>
      </c>
      <c r="AJ513" s="63">
        <f>VLOOKUP($C513,'ROP100'!$B$6:$P$565,14,FALSE)</f>
        <v>2500</v>
      </c>
      <c r="AK513" s="63">
        <f t="shared" si="116"/>
        <v>4680</v>
      </c>
      <c r="AL513" s="63">
        <f>VLOOKUP($C513,ROP200F!$C$6:$O$994,13,FALSE)</f>
        <v>1777</v>
      </c>
      <c r="AM513" s="63">
        <f>VLOOKUP($C513,'ROP100'!$B$6:$P$565,15,FALSE)</f>
        <v>0</v>
      </c>
      <c r="AN513" s="63">
        <f t="shared" si="117"/>
        <v>2903</v>
      </c>
      <c r="AO513" s="58">
        <f t="shared" si="118"/>
        <v>17870</v>
      </c>
      <c r="AP513" s="58">
        <f t="shared" si="119"/>
        <v>15000</v>
      </c>
    </row>
    <row r="514" spans="1:42" hidden="1" x14ac:dyDescent="0.35">
      <c r="A514" s="64">
        <f t="shared" si="120"/>
        <v>506</v>
      </c>
      <c r="B514" s="65" t="s">
        <v>713</v>
      </c>
      <c r="C514" s="65" t="s">
        <v>714</v>
      </c>
      <c r="D514" s="66">
        <f>VLOOKUP($C514,'End Stock 2024'!$B$7:$C$1030,2,FALSE)</f>
        <v>448</v>
      </c>
      <c r="E514" s="63">
        <f>VLOOKUP($C514,ROP200F!$C$6:$O$994,2,FALSE)</f>
        <v>24</v>
      </c>
      <c r="F514" s="63">
        <f>VLOOKUP($C514,'ROP100'!$B$6:$P$565,4,FALSE)</f>
        <v>0</v>
      </c>
      <c r="G514" s="63">
        <f t="shared" si="106"/>
        <v>424</v>
      </c>
      <c r="H514" s="63">
        <f>VLOOKUP($C514,ROP200F!$C$6:$O$994,3,FALSE)</f>
        <v>100</v>
      </c>
      <c r="I514" s="63">
        <f>VLOOKUP($C514,'ROP100'!$B$6:$P$565,5,FALSE)</f>
        <v>0</v>
      </c>
      <c r="J514" s="63">
        <f t="shared" si="107"/>
        <v>324</v>
      </c>
      <c r="K514" s="63">
        <f>VLOOKUP($C514,ROP200F!$C$6:$O$994,4,FALSE)</f>
        <v>28</v>
      </c>
      <c r="L514" s="63">
        <f>VLOOKUP($C514,'ROP100'!$B$6:$P$565,6,FALSE)</f>
        <v>0</v>
      </c>
      <c r="M514" s="63">
        <f t="shared" si="108"/>
        <v>296</v>
      </c>
      <c r="N514" s="63">
        <f>VLOOKUP($C514,ROP200F!$C$6:$O$994,5,FALSE)</f>
        <v>58</v>
      </c>
      <c r="O514" s="63">
        <f>VLOOKUP($C514,'ROP100'!$B$6:$P$565,7,FALSE)</f>
        <v>0</v>
      </c>
      <c r="P514" s="63">
        <f t="shared" si="109"/>
        <v>238</v>
      </c>
      <c r="Q514" s="63">
        <f>VLOOKUP($C514,ROP200F!$C$6:$O$994,6,FALSE)</f>
        <v>46</v>
      </c>
      <c r="R514" s="63">
        <f>VLOOKUP($C514,'ROP100'!$B$6:$P$565,8,FALSE)</f>
        <v>0</v>
      </c>
      <c r="S514" s="63">
        <f t="shared" si="110"/>
        <v>192</v>
      </c>
      <c r="T514" s="63">
        <f>VLOOKUP($C514,ROP200F!$C$6:$O$994,7,FALSE)</f>
        <v>84</v>
      </c>
      <c r="U514" s="63">
        <f>VLOOKUP($C514,'ROP100'!$B$6:$P$565,9,FALSE)</f>
        <v>0</v>
      </c>
      <c r="V514" s="63">
        <f t="shared" si="111"/>
        <v>108</v>
      </c>
      <c r="W514" s="63">
        <f>VLOOKUP($C514,ROP200F!$C$6:$O$994,8,FALSE)</f>
        <v>59</v>
      </c>
      <c r="X514" s="63">
        <f>VLOOKUP($C514,'ROP100'!$B$6:$P$565,10,FALSE)</f>
        <v>420</v>
      </c>
      <c r="Y514" s="63">
        <f t="shared" si="112"/>
        <v>469</v>
      </c>
      <c r="Z514" s="63">
        <f>VLOOKUP($C514,ROP200F!$C$6:$O$994,9,FALSE)</f>
        <v>58</v>
      </c>
      <c r="AA514" s="63">
        <f>VLOOKUP($C514,'ROP100'!$B$6:$P$565,11,FALSE)</f>
        <v>0</v>
      </c>
      <c r="AB514" s="63">
        <f t="shared" si="113"/>
        <v>411</v>
      </c>
      <c r="AC514" s="63">
        <f>VLOOKUP($C514,ROP200F!$C$6:$O$994,10,FALSE)</f>
        <v>40</v>
      </c>
      <c r="AD514" s="63">
        <f>VLOOKUP($C514,'ROP100'!$B$6:$P$565,12,FALSE)</f>
        <v>0</v>
      </c>
      <c r="AE514" s="63">
        <f t="shared" si="114"/>
        <v>371</v>
      </c>
      <c r="AF514" s="63">
        <f>VLOOKUP($C514,ROP200F!$C$6:$O$994,11,FALSE)</f>
        <v>87</v>
      </c>
      <c r="AG514" s="63">
        <f>VLOOKUP($C514,'ROP100'!$B$6:$P$565,13,FALSE)</f>
        <v>0</v>
      </c>
      <c r="AH514" s="63">
        <f t="shared" si="115"/>
        <v>284</v>
      </c>
      <c r="AI514" s="63">
        <f>VLOOKUP($C514,ROP200F!$C$6:$O$994,12,FALSE)</f>
        <v>49</v>
      </c>
      <c r="AJ514" s="63">
        <f>VLOOKUP($C514,'ROP100'!$B$6:$P$565,14,FALSE)</f>
        <v>0</v>
      </c>
      <c r="AK514" s="63">
        <f t="shared" si="116"/>
        <v>235</v>
      </c>
      <c r="AL514" s="63">
        <f>VLOOKUP($C514,ROP200F!$C$6:$O$994,13,FALSE)</f>
        <v>76</v>
      </c>
      <c r="AM514" s="63">
        <f>VLOOKUP($C514,'ROP100'!$B$6:$P$565,15,FALSE)</f>
        <v>0</v>
      </c>
      <c r="AN514" s="63">
        <f t="shared" si="117"/>
        <v>159</v>
      </c>
      <c r="AO514" s="58">
        <f t="shared" si="118"/>
        <v>709</v>
      </c>
      <c r="AP514" s="58">
        <f t="shared" si="119"/>
        <v>420</v>
      </c>
    </row>
    <row r="515" spans="1:42" hidden="1" x14ac:dyDescent="0.35">
      <c r="A515" s="64">
        <f t="shared" si="120"/>
        <v>507</v>
      </c>
      <c r="B515" s="65" t="s">
        <v>715</v>
      </c>
      <c r="C515" s="65" t="s">
        <v>716</v>
      </c>
      <c r="D515" s="66">
        <f>VLOOKUP($C515,'End Stock 2024'!$B$7:$C$1030,2,FALSE)</f>
        <v>106</v>
      </c>
      <c r="E515" s="63">
        <f>VLOOKUP($C515,ROP200F!$C$6:$O$994,2,FALSE)</f>
        <v>8</v>
      </c>
      <c r="F515" s="63">
        <f>VLOOKUP($C515,'ROP100'!$B$6:$P$565,4,FALSE)</f>
        <v>0</v>
      </c>
      <c r="G515" s="63">
        <f t="shared" si="106"/>
        <v>98</v>
      </c>
      <c r="H515" s="63">
        <f>VLOOKUP($C515,ROP200F!$C$6:$O$994,3,FALSE)</f>
        <v>18</v>
      </c>
      <c r="I515" s="63">
        <f>VLOOKUP($C515,'ROP100'!$B$6:$P$565,5,FALSE)</f>
        <v>0</v>
      </c>
      <c r="J515" s="63">
        <f t="shared" si="107"/>
        <v>80</v>
      </c>
      <c r="K515" s="63">
        <f>VLOOKUP($C515,ROP200F!$C$6:$O$994,4,FALSE)</f>
        <v>5</v>
      </c>
      <c r="L515" s="63">
        <f>VLOOKUP($C515,'ROP100'!$B$6:$P$565,6,FALSE)</f>
        <v>0</v>
      </c>
      <c r="M515" s="63">
        <f t="shared" si="108"/>
        <v>75</v>
      </c>
      <c r="N515" s="63">
        <f>VLOOKUP($C515,ROP200F!$C$6:$O$994,5,FALSE)</f>
        <v>8</v>
      </c>
      <c r="O515" s="63">
        <f>VLOOKUP($C515,'ROP100'!$B$6:$P$565,7,FALSE)</f>
        <v>0</v>
      </c>
      <c r="P515" s="63">
        <f t="shared" si="109"/>
        <v>67</v>
      </c>
      <c r="Q515" s="63">
        <f>VLOOKUP($C515,ROP200F!$C$6:$O$994,6,FALSE)</f>
        <v>8</v>
      </c>
      <c r="R515" s="63">
        <f>VLOOKUP($C515,'ROP100'!$B$6:$P$565,8,FALSE)</f>
        <v>0</v>
      </c>
      <c r="S515" s="63">
        <f t="shared" si="110"/>
        <v>59</v>
      </c>
      <c r="T515" s="63">
        <f>VLOOKUP($C515,ROP200F!$C$6:$O$994,7,FALSE)</f>
        <v>21</v>
      </c>
      <c r="U515" s="63">
        <f>VLOOKUP($C515,'ROP100'!$B$6:$P$565,9,FALSE)</f>
        <v>0</v>
      </c>
      <c r="V515" s="63">
        <f t="shared" si="111"/>
        <v>38</v>
      </c>
      <c r="W515" s="63">
        <f>VLOOKUP($C515,ROP200F!$C$6:$O$994,8,FALSE)</f>
        <v>12</v>
      </c>
      <c r="X515" s="63">
        <f>VLOOKUP($C515,'ROP100'!$B$6:$P$565,10,FALSE)</f>
        <v>0</v>
      </c>
      <c r="Y515" s="63">
        <f t="shared" si="112"/>
        <v>26</v>
      </c>
      <c r="Z515" s="63">
        <f>VLOOKUP($C515,ROP200F!$C$6:$O$994,9,FALSE)</f>
        <v>2</v>
      </c>
      <c r="AA515" s="63">
        <f>VLOOKUP($C515,'ROP100'!$B$6:$P$565,11,FALSE)</f>
        <v>0</v>
      </c>
      <c r="AB515" s="63">
        <f t="shared" si="113"/>
        <v>24</v>
      </c>
      <c r="AC515" s="63">
        <f>VLOOKUP($C515,ROP200F!$C$6:$O$994,10,FALSE)</f>
        <v>12</v>
      </c>
      <c r="AD515" s="63">
        <f>VLOOKUP($C515,'ROP100'!$B$6:$P$565,12,FALSE)</f>
        <v>100</v>
      </c>
      <c r="AE515" s="63">
        <f t="shared" si="114"/>
        <v>112</v>
      </c>
      <c r="AF515" s="63">
        <f>VLOOKUP($C515,ROP200F!$C$6:$O$994,11,FALSE)</f>
        <v>11</v>
      </c>
      <c r="AG515" s="63">
        <f>VLOOKUP($C515,'ROP100'!$B$6:$P$565,13,FALSE)</f>
        <v>0</v>
      </c>
      <c r="AH515" s="63">
        <f t="shared" si="115"/>
        <v>101</v>
      </c>
      <c r="AI515" s="63">
        <f>VLOOKUP($C515,ROP200F!$C$6:$O$994,12,FALSE)</f>
        <v>7</v>
      </c>
      <c r="AJ515" s="63">
        <f>VLOOKUP($C515,'ROP100'!$B$6:$P$565,14,FALSE)</f>
        <v>0</v>
      </c>
      <c r="AK515" s="63">
        <f t="shared" si="116"/>
        <v>94</v>
      </c>
      <c r="AL515" s="63">
        <f>VLOOKUP($C515,ROP200F!$C$6:$O$994,13,FALSE)</f>
        <v>7</v>
      </c>
      <c r="AM515" s="63">
        <f>VLOOKUP($C515,'ROP100'!$B$6:$P$565,15,FALSE)</f>
        <v>0</v>
      </c>
      <c r="AN515" s="63">
        <f t="shared" si="117"/>
        <v>87</v>
      </c>
      <c r="AO515" s="58">
        <f t="shared" si="118"/>
        <v>119</v>
      </c>
      <c r="AP515" s="58">
        <f t="shared" si="119"/>
        <v>100</v>
      </c>
    </row>
    <row r="516" spans="1:42" hidden="1" x14ac:dyDescent="0.35">
      <c r="A516" s="64">
        <f t="shared" si="120"/>
        <v>508</v>
      </c>
      <c r="B516" s="65" t="s">
        <v>717</v>
      </c>
      <c r="C516" s="65" t="s">
        <v>718</v>
      </c>
      <c r="D516" s="66">
        <f>VLOOKUP($C516,'End Stock 2024'!$B$7:$C$1030,2,FALSE)</f>
        <v>41</v>
      </c>
      <c r="E516" s="63">
        <f>VLOOKUP($C516,ROP200F!$C$6:$O$994,2,FALSE)</f>
        <v>0</v>
      </c>
      <c r="F516" s="63">
        <f>VLOOKUP($C516,'ROP100'!$B$6:$P$565,4,FALSE)</f>
        <v>0</v>
      </c>
      <c r="G516" s="63">
        <f t="shared" si="106"/>
        <v>41</v>
      </c>
      <c r="H516" s="63">
        <f>VLOOKUP($C516,ROP200F!$C$6:$O$994,3,FALSE)</f>
        <v>5</v>
      </c>
      <c r="I516" s="63">
        <f>VLOOKUP($C516,'ROP100'!$B$6:$P$565,5,FALSE)</f>
        <v>0</v>
      </c>
      <c r="J516" s="63">
        <f t="shared" si="107"/>
        <v>36</v>
      </c>
      <c r="K516" s="63">
        <f>VLOOKUP($C516,ROP200F!$C$6:$O$994,4,FALSE)</f>
        <v>0</v>
      </c>
      <c r="L516" s="63">
        <f>VLOOKUP($C516,'ROP100'!$B$6:$P$565,6,FALSE)</f>
        <v>0</v>
      </c>
      <c r="M516" s="63">
        <f t="shared" si="108"/>
        <v>36</v>
      </c>
      <c r="N516" s="63">
        <f>VLOOKUP($C516,ROP200F!$C$6:$O$994,5,FALSE)</f>
        <v>4</v>
      </c>
      <c r="O516" s="63">
        <f>VLOOKUP($C516,'ROP100'!$B$6:$P$565,7,FALSE)</f>
        <v>0</v>
      </c>
      <c r="P516" s="63">
        <f t="shared" si="109"/>
        <v>32</v>
      </c>
      <c r="Q516" s="63">
        <f>VLOOKUP($C516,ROP200F!$C$6:$O$994,6,FALSE)</f>
        <v>4</v>
      </c>
      <c r="R516" s="63">
        <f>VLOOKUP($C516,'ROP100'!$B$6:$P$565,8,FALSE)</f>
        <v>0</v>
      </c>
      <c r="S516" s="63">
        <f t="shared" si="110"/>
        <v>28</v>
      </c>
      <c r="T516" s="63">
        <f>VLOOKUP($C516,ROP200F!$C$6:$O$994,7,FALSE)</f>
        <v>6</v>
      </c>
      <c r="U516" s="63">
        <f>VLOOKUP($C516,'ROP100'!$B$6:$P$565,9,FALSE)</f>
        <v>0</v>
      </c>
      <c r="V516" s="63">
        <f t="shared" si="111"/>
        <v>22</v>
      </c>
      <c r="W516" s="63">
        <f>VLOOKUP($C516,ROP200F!$C$6:$O$994,8,FALSE)</f>
        <v>5</v>
      </c>
      <c r="X516" s="63">
        <f>VLOOKUP($C516,'ROP100'!$B$6:$P$565,10,FALSE)</f>
        <v>0</v>
      </c>
      <c r="Y516" s="63">
        <f t="shared" si="112"/>
        <v>17</v>
      </c>
      <c r="Z516" s="63">
        <f>VLOOKUP($C516,ROP200F!$C$6:$O$994,9,FALSE)</f>
        <v>0</v>
      </c>
      <c r="AA516" s="63">
        <f>VLOOKUP($C516,'ROP100'!$B$6:$P$565,11,FALSE)</f>
        <v>0</v>
      </c>
      <c r="AB516" s="63">
        <f t="shared" si="113"/>
        <v>17</v>
      </c>
      <c r="AC516" s="63">
        <f>VLOOKUP($C516,ROP200F!$C$6:$O$994,10,FALSE)</f>
        <v>4</v>
      </c>
      <c r="AD516" s="63">
        <f>VLOOKUP($C516,'ROP100'!$B$6:$P$565,12,FALSE)</f>
        <v>10</v>
      </c>
      <c r="AE516" s="63">
        <f t="shared" si="114"/>
        <v>23</v>
      </c>
      <c r="AF516" s="63">
        <f>VLOOKUP($C516,ROP200F!$C$6:$O$994,11,FALSE)</f>
        <v>2</v>
      </c>
      <c r="AG516" s="63">
        <f>VLOOKUP($C516,'ROP100'!$B$6:$P$565,13,FALSE)</f>
        <v>0</v>
      </c>
      <c r="AH516" s="63">
        <f t="shared" si="115"/>
        <v>21</v>
      </c>
      <c r="AI516" s="63">
        <f>VLOOKUP($C516,ROP200F!$C$6:$O$994,12,FALSE)</f>
        <v>0</v>
      </c>
      <c r="AJ516" s="63">
        <f>VLOOKUP($C516,'ROP100'!$B$6:$P$565,14,FALSE)</f>
        <v>0</v>
      </c>
      <c r="AK516" s="63">
        <f t="shared" si="116"/>
        <v>21</v>
      </c>
      <c r="AL516" s="63">
        <f>VLOOKUP($C516,ROP200F!$C$6:$O$994,13,FALSE)</f>
        <v>4</v>
      </c>
      <c r="AM516" s="63">
        <f>VLOOKUP($C516,'ROP100'!$B$6:$P$565,15,FALSE)</f>
        <v>0</v>
      </c>
      <c r="AN516" s="63">
        <f t="shared" si="117"/>
        <v>17</v>
      </c>
      <c r="AO516" s="58">
        <f t="shared" si="118"/>
        <v>34</v>
      </c>
      <c r="AP516" s="58">
        <f t="shared" si="119"/>
        <v>10</v>
      </c>
    </row>
    <row r="517" spans="1:42" hidden="1" x14ac:dyDescent="0.35">
      <c r="A517" s="64">
        <f t="shared" si="120"/>
        <v>509</v>
      </c>
      <c r="B517" s="65" t="s">
        <v>1462</v>
      </c>
      <c r="C517" s="65" t="s">
        <v>1463</v>
      </c>
      <c r="D517" s="66">
        <f>VLOOKUP($C517,'End Stock 2024'!$B$7:$C$1030,2,FALSE)</f>
        <v>0</v>
      </c>
      <c r="E517" s="63">
        <f>VLOOKUP($C517,ROP200F!$C$6:$O$994,2,FALSE)</f>
        <v>1</v>
      </c>
      <c r="F517" s="63">
        <f>VLOOKUP($C517,'ROP100'!$B$6:$P$565,4,FALSE)</f>
        <v>5</v>
      </c>
      <c r="G517" s="63">
        <f t="shared" si="106"/>
        <v>4</v>
      </c>
      <c r="H517" s="63">
        <f>VLOOKUP($C517,ROP200F!$C$6:$O$994,3,FALSE)</f>
        <v>0</v>
      </c>
      <c r="I517" s="63">
        <f>VLOOKUP($C517,'ROP100'!$B$6:$P$565,5,FALSE)</f>
        <v>0</v>
      </c>
      <c r="J517" s="63">
        <f t="shared" si="107"/>
        <v>4</v>
      </c>
      <c r="K517" s="63">
        <f>VLOOKUP($C517,ROP200F!$C$6:$O$994,4,FALSE)</f>
        <v>1</v>
      </c>
      <c r="L517" s="63">
        <f>VLOOKUP($C517,'ROP100'!$B$6:$P$565,6,FALSE)</f>
        <v>0</v>
      </c>
      <c r="M517" s="63">
        <f t="shared" si="108"/>
        <v>3</v>
      </c>
      <c r="N517" s="63">
        <f>VLOOKUP($C517,ROP200F!$C$6:$O$994,5,FALSE)</f>
        <v>0</v>
      </c>
      <c r="O517" s="63">
        <f>VLOOKUP($C517,'ROP100'!$B$6:$P$565,7,FALSE)</f>
        <v>0</v>
      </c>
      <c r="P517" s="63">
        <f t="shared" si="109"/>
        <v>3</v>
      </c>
      <c r="Q517" s="63">
        <f>VLOOKUP($C517,ROP200F!$C$6:$O$994,6,FALSE)</f>
        <v>1</v>
      </c>
      <c r="R517" s="63">
        <f>VLOOKUP($C517,'ROP100'!$B$6:$P$565,8,FALSE)</f>
        <v>0</v>
      </c>
      <c r="S517" s="63">
        <f t="shared" si="110"/>
        <v>2</v>
      </c>
      <c r="T517" s="63">
        <f>VLOOKUP($C517,ROP200F!$C$6:$O$994,7,FALSE)</f>
        <v>0</v>
      </c>
      <c r="U517" s="63">
        <f>VLOOKUP($C517,'ROP100'!$B$6:$P$565,9,FALSE)</f>
        <v>0</v>
      </c>
      <c r="V517" s="63">
        <f t="shared" si="111"/>
        <v>2</v>
      </c>
      <c r="W517" s="63">
        <f>VLOOKUP($C517,ROP200F!$C$6:$O$994,8,FALSE)</f>
        <v>0</v>
      </c>
      <c r="X517" s="63">
        <f>VLOOKUP($C517,'ROP100'!$B$6:$P$565,10,FALSE)</f>
        <v>0</v>
      </c>
      <c r="Y517" s="63">
        <f t="shared" si="112"/>
        <v>2</v>
      </c>
      <c r="Z517" s="63">
        <f>VLOOKUP($C517,ROP200F!$C$6:$O$994,9,FALSE)</f>
        <v>1</v>
      </c>
      <c r="AA517" s="63">
        <f>VLOOKUP($C517,'ROP100'!$B$6:$P$565,11,FALSE)</f>
        <v>0</v>
      </c>
      <c r="AB517" s="63">
        <f t="shared" si="113"/>
        <v>1</v>
      </c>
      <c r="AC517" s="63">
        <f>VLOOKUP($C517,ROP200F!$C$6:$O$994,10,FALSE)</f>
        <v>0</v>
      </c>
      <c r="AD517" s="63">
        <f>VLOOKUP($C517,'ROP100'!$B$6:$P$565,12,FALSE)</f>
        <v>0</v>
      </c>
      <c r="AE517" s="63">
        <f t="shared" si="114"/>
        <v>1</v>
      </c>
      <c r="AF517" s="63">
        <f>VLOOKUP($C517,ROP200F!$C$6:$O$994,11,FALSE)</f>
        <v>0</v>
      </c>
      <c r="AG517" s="63">
        <f>VLOOKUP($C517,'ROP100'!$B$6:$P$565,13,FALSE)</f>
        <v>0</v>
      </c>
      <c r="AH517" s="63">
        <f t="shared" si="115"/>
        <v>1</v>
      </c>
      <c r="AI517" s="63">
        <f>VLOOKUP($C517,ROP200F!$C$6:$O$994,12,FALSE)</f>
        <v>0</v>
      </c>
      <c r="AJ517" s="63">
        <f>VLOOKUP($C517,'ROP100'!$B$6:$P$565,14,FALSE)</f>
        <v>0</v>
      </c>
      <c r="AK517" s="63">
        <f t="shared" si="116"/>
        <v>1</v>
      </c>
      <c r="AL517" s="63">
        <f>VLOOKUP($C517,ROP200F!$C$6:$O$994,13,FALSE)</f>
        <v>0</v>
      </c>
      <c r="AM517" s="63">
        <f>VLOOKUP($C517,'ROP100'!$B$6:$P$565,15,FALSE)</f>
        <v>0</v>
      </c>
      <c r="AN517" s="63">
        <f t="shared" si="117"/>
        <v>1</v>
      </c>
      <c r="AO517" s="58">
        <f t="shared" si="118"/>
        <v>4</v>
      </c>
      <c r="AP517" s="58">
        <f t="shared" si="119"/>
        <v>5</v>
      </c>
    </row>
    <row r="518" spans="1:42" hidden="1" x14ac:dyDescent="0.35">
      <c r="A518" s="64">
        <f t="shared" si="120"/>
        <v>510</v>
      </c>
      <c r="B518" s="65" t="s">
        <v>719</v>
      </c>
      <c r="C518" s="65" t="s">
        <v>720</v>
      </c>
      <c r="D518" s="66">
        <f>VLOOKUP($C518,'End Stock 2024'!$B$7:$C$1030,2,FALSE)</f>
        <v>7421</v>
      </c>
      <c r="E518" s="63">
        <f>VLOOKUP($C518,ROP200F!$C$6:$O$994,2,FALSE)</f>
        <v>0</v>
      </c>
      <c r="F518" s="63">
        <f>VLOOKUP($C518,'ROP100'!$B$6:$P$565,4,FALSE)</f>
        <v>0</v>
      </c>
      <c r="G518" s="63">
        <f t="shared" si="106"/>
        <v>7421</v>
      </c>
      <c r="H518" s="63">
        <f>VLOOKUP($C518,ROP200F!$C$6:$O$994,3,FALSE)</f>
        <v>2250</v>
      </c>
      <c r="I518" s="63">
        <f>VLOOKUP($C518,'ROP100'!$B$6:$P$565,5,FALSE)</f>
        <v>0</v>
      </c>
      <c r="J518" s="63">
        <f t="shared" si="107"/>
        <v>5171</v>
      </c>
      <c r="K518" s="63">
        <f>VLOOKUP($C518,ROP200F!$C$6:$O$994,4,FALSE)</f>
        <v>0</v>
      </c>
      <c r="L518" s="63">
        <f>VLOOKUP($C518,'ROP100'!$B$6:$P$565,6,FALSE)</f>
        <v>0</v>
      </c>
      <c r="M518" s="63">
        <f t="shared" si="108"/>
        <v>5171</v>
      </c>
      <c r="N518" s="63">
        <f>VLOOKUP($C518,ROP200F!$C$6:$O$994,5,FALSE)</f>
        <v>0</v>
      </c>
      <c r="O518" s="63">
        <f>VLOOKUP($C518,'ROP100'!$B$6:$P$565,7,FALSE)</f>
        <v>0</v>
      </c>
      <c r="P518" s="63">
        <f t="shared" si="109"/>
        <v>5171</v>
      </c>
      <c r="Q518" s="63">
        <f>VLOOKUP($C518,ROP200F!$C$6:$O$994,6,FALSE)</f>
        <v>0</v>
      </c>
      <c r="R518" s="63">
        <f>VLOOKUP($C518,'ROP100'!$B$6:$P$565,8,FALSE)</f>
        <v>0</v>
      </c>
      <c r="S518" s="63">
        <f t="shared" si="110"/>
        <v>5171</v>
      </c>
      <c r="T518" s="63">
        <f>VLOOKUP($C518,ROP200F!$C$6:$O$994,7,FALSE)</f>
        <v>2500</v>
      </c>
      <c r="U518" s="63">
        <f>VLOOKUP($C518,'ROP100'!$B$6:$P$565,9,FALSE)</f>
        <v>0</v>
      </c>
      <c r="V518" s="63">
        <f t="shared" si="111"/>
        <v>2671</v>
      </c>
      <c r="W518" s="63">
        <f>VLOOKUP($C518,ROP200F!$C$6:$O$994,8,FALSE)</f>
        <v>0</v>
      </c>
      <c r="X518" s="63">
        <f>VLOOKUP($C518,'ROP100'!$B$6:$P$565,10,FALSE)</f>
        <v>0</v>
      </c>
      <c r="Y518" s="63">
        <f t="shared" si="112"/>
        <v>2671</v>
      </c>
      <c r="Z518" s="63">
        <f>VLOOKUP($C518,ROP200F!$C$6:$O$994,9,FALSE)</f>
        <v>0</v>
      </c>
      <c r="AA518" s="63">
        <f>VLOOKUP($C518,'ROP100'!$B$6:$P$565,11,FALSE)</f>
        <v>0</v>
      </c>
      <c r="AB518" s="63">
        <f t="shared" si="113"/>
        <v>2671</v>
      </c>
      <c r="AC518" s="63">
        <f>VLOOKUP($C518,ROP200F!$C$6:$O$994,10,FALSE)</f>
        <v>250</v>
      </c>
      <c r="AD518" s="63">
        <f>VLOOKUP($C518,'ROP100'!$B$6:$P$565,12,FALSE)</f>
        <v>0</v>
      </c>
      <c r="AE518" s="63">
        <f t="shared" si="114"/>
        <v>2421</v>
      </c>
      <c r="AF518" s="63">
        <f>VLOOKUP($C518,ROP200F!$C$6:$O$994,11,FALSE)</f>
        <v>1500</v>
      </c>
      <c r="AG518" s="63">
        <f>VLOOKUP($C518,'ROP100'!$B$6:$P$565,13,FALSE)</f>
        <v>5000</v>
      </c>
      <c r="AH518" s="63">
        <f t="shared" si="115"/>
        <v>5921</v>
      </c>
      <c r="AI518" s="63">
        <f>VLOOKUP($C518,ROP200F!$C$6:$O$994,12,FALSE)</f>
        <v>0</v>
      </c>
      <c r="AJ518" s="63">
        <f>VLOOKUP($C518,'ROP100'!$B$6:$P$565,14,FALSE)</f>
        <v>0</v>
      </c>
      <c r="AK518" s="63">
        <f t="shared" si="116"/>
        <v>5921</v>
      </c>
      <c r="AL518" s="63">
        <f>VLOOKUP($C518,ROP200F!$C$6:$O$994,13,FALSE)</f>
        <v>0</v>
      </c>
      <c r="AM518" s="63">
        <f>VLOOKUP($C518,'ROP100'!$B$6:$P$565,15,FALSE)</f>
        <v>0</v>
      </c>
      <c r="AN518" s="63">
        <f t="shared" si="117"/>
        <v>5921</v>
      </c>
      <c r="AO518" s="58">
        <f t="shared" si="118"/>
        <v>6500</v>
      </c>
      <c r="AP518" s="58">
        <f t="shared" si="119"/>
        <v>5000</v>
      </c>
    </row>
    <row r="519" spans="1:42" hidden="1" x14ac:dyDescent="0.35">
      <c r="A519" s="64">
        <f t="shared" si="120"/>
        <v>511</v>
      </c>
      <c r="B519" s="65" t="s">
        <v>1464</v>
      </c>
      <c r="C519" s="65" t="s">
        <v>1465</v>
      </c>
      <c r="D519" s="66">
        <f>VLOOKUP($C519,'End Stock 2024'!$B$7:$C$1030,2,FALSE)</f>
        <v>14980</v>
      </c>
      <c r="E519" s="63">
        <f>VLOOKUP($C519,ROP200F!$C$6:$O$994,2,FALSE)</f>
        <v>1785</v>
      </c>
      <c r="F519" s="63">
        <f>VLOOKUP($C519,'ROP100'!$B$6:$P$565,4,FALSE)</f>
        <v>0</v>
      </c>
      <c r="G519" s="63">
        <f t="shared" si="106"/>
        <v>13195</v>
      </c>
      <c r="H519" s="63">
        <f>VLOOKUP($C519,ROP200F!$C$6:$O$994,3,FALSE)</f>
        <v>2380</v>
      </c>
      <c r="I519" s="63">
        <f>VLOOKUP($C519,'ROP100'!$B$6:$P$565,5,FALSE)</f>
        <v>0</v>
      </c>
      <c r="J519" s="63">
        <f t="shared" si="107"/>
        <v>10815</v>
      </c>
      <c r="K519" s="63">
        <f>VLOOKUP($C519,ROP200F!$C$6:$O$994,4,FALSE)</f>
        <v>1984</v>
      </c>
      <c r="L519" s="63">
        <f>VLOOKUP($C519,'ROP100'!$B$6:$P$565,6,FALSE)</f>
        <v>14000</v>
      </c>
      <c r="M519" s="63">
        <f t="shared" si="108"/>
        <v>22831</v>
      </c>
      <c r="N519" s="63">
        <f>VLOOKUP($C519,ROP200F!$C$6:$O$994,5,FALSE)</f>
        <v>3570</v>
      </c>
      <c r="O519" s="63">
        <f>VLOOKUP($C519,'ROP100'!$B$6:$P$565,7,FALSE)</f>
        <v>0</v>
      </c>
      <c r="P519" s="63">
        <f t="shared" si="109"/>
        <v>19261</v>
      </c>
      <c r="Q519" s="63">
        <f>VLOOKUP($C519,ROP200F!$C$6:$O$994,6,FALSE)</f>
        <v>3769</v>
      </c>
      <c r="R519" s="63">
        <f>VLOOKUP($C519,'ROP100'!$B$6:$P$565,8,FALSE)</f>
        <v>0</v>
      </c>
      <c r="S519" s="63">
        <f t="shared" si="110"/>
        <v>15492</v>
      </c>
      <c r="T519" s="63">
        <f>VLOOKUP($C519,ROP200F!$C$6:$O$994,7,FALSE)</f>
        <v>2975</v>
      </c>
      <c r="U519" s="63">
        <f>VLOOKUP($C519,'ROP100'!$B$6:$P$565,9,FALSE)</f>
        <v>0</v>
      </c>
      <c r="V519" s="63">
        <f t="shared" si="111"/>
        <v>12517</v>
      </c>
      <c r="W519" s="63">
        <f>VLOOKUP($C519,ROP200F!$C$6:$O$994,8,FALSE)</f>
        <v>2579</v>
      </c>
      <c r="X519" s="63">
        <f>VLOOKUP($C519,'ROP100'!$B$6:$P$565,10,FALSE)</f>
        <v>0</v>
      </c>
      <c r="Y519" s="63">
        <f t="shared" si="112"/>
        <v>9938</v>
      </c>
      <c r="Z519" s="63">
        <f>VLOOKUP($C519,ROP200F!$C$6:$O$994,9,FALSE)</f>
        <v>2579</v>
      </c>
      <c r="AA519" s="63">
        <f>VLOOKUP($C519,'ROP100'!$B$6:$P$565,11,FALSE)</f>
        <v>14000</v>
      </c>
      <c r="AB519" s="63">
        <f t="shared" si="113"/>
        <v>21359</v>
      </c>
      <c r="AC519" s="63">
        <f>VLOOKUP($C519,ROP200F!$C$6:$O$994,10,FALSE)</f>
        <v>2975</v>
      </c>
      <c r="AD519" s="63">
        <f>VLOOKUP($C519,'ROP100'!$B$6:$P$565,12,FALSE)</f>
        <v>0</v>
      </c>
      <c r="AE519" s="63">
        <f t="shared" si="114"/>
        <v>18384</v>
      </c>
      <c r="AF519" s="63">
        <f>VLOOKUP($C519,ROP200F!$C$6:$O$994,11,FALSE)</f>
        <v>1984</v>
      </c>
      <c r="AG519" s="63">
        <f>VLOOKUP($C519,'ROP100'!$B$6:$P$565,13,FALSE)</f>
        <v>0</v>
      </c>
      <c r="AH519" s="63">
        <f t="shared" si="115"/>
        <v>16400</v>
      </c>
      <c r="AI519" s="63">
        <f>VLOOKUP($C519,ROP200F!$C$6:$O$994,12,FALSE)</f>
        <v>1389</v>
      </c>
      <c r="AJ519" s="63">
        <f>VLOOKUP($C519,'ROP100'!$B$6:$P$565,14,FALSE)</f>
        <v>0</v>
      </c>
      <c r="AK519" s="63">
        <f t="shared" si="116"/>
        <v>15011</v>
      </c>
      <c r="AL519" s="63">
        <f>VLOOKUP($C519,ROP200F!$C$6:$O$994,13,FALSE)</f>
        <v>1984</v>
      </c>
      <c r="AM519" s="63">
        <f>VLOOKUP($C519,'ROP100'!$B$6:$P$565,15,FALSE)</f>
        <v>0</v>
      </c>
      <c r="AN519" s="63">
        <f t="shared" si="117"/>
        <v>13027</v>
      </c>
      <c r="AO519" s="58">
        <f t="shared" si="118"/>
        <v>29953</v>
      </c>
      <c r="AP519" s="58">
        <f t="shared" si="119"/>
        <v>28000</v>
      </c>
    </row>
    <row r="520" spans="1:42" x14ac:dyDescent="0.35">
      <c r="A520" s="64">
        <f t="shared" si="120"/>
        <v>512</v>
      </c>
      <c r="B520" s="65" t="s">
        <v>721</v>
      </c>
      <c r="C520" s="65" t="s">
        <v>722</v>
      </c>
      <c r="D520" s="66">
        <f>VLOOKUP($C520,'End Stock 2024'!$B$7:$C$1030,2,FALSE)</f>
        <v>0</v>
      </c>
      <c r="E520" s="63">
        <f>VLOOKUP($C520,ROP200F!$C$6:$O$994,2,FALSE)</f>
        <v>0</v>
      </c>
      <c r="F520" s="63" t="e">
        <f>VLOOKUP($C520,'ROP100'!$B$6:$P$565,4,FALSE)</f>
        <v>#N/A</v>
      </c>
      <c r="G520" s="63" t="e">
        <f t="shared" si="106"/>
        <v>#N/A</v>
      </c>
      <c r="H520" s="63">
        <f>VLOOKUP($C520,ROP200F!$C$6:$O$994,3,FALSE)</f>
        <v>88200</v>
      </c>
      <c r="I520" s="63" t="e">
        <f>VLOOKUP($C520,'ROP100'!$B$6:$P$565,5,FALSE)</f>
        <v>#N/A</v>
      </c>
      <c r="J520" s="63" t="e">
        <f t="shared" si="107"/>
        <v>#N/A</v>
      </c>
      <c r="K520" s="63">
        <f>VLOOKUP($C520,ROP200F!$C$6:$O$994,4,FALSE)</f>
        <v>0</v>
      </c>
      <c r="L520" s="63" t="e">
        <f>VLOOKUP($C520,'ROP100'!$B$6:$P$565,6,FALSE)</f>
        <v>#N/A</v>
      </c>
      <c r="M520" s="63" t="e">
        <f t="shared" si="108"/>
        <v>#N/A</v>
      </c>
      <c r="N520" s="63">
        <f>VLOOKUP($C520,ROP200F!$C$6:$O$994,5,FALSE)</f>
        <v>0</v>
      </c>
      <c r="O520" s="63" t="e">
        <f>VLOOKUP($C520,'ROP100'!$B$6:$P$565,7,FALSE)</f>
        <v>#N/A</v>
      </c>
      <c r="P520" s="63" t="e">
        <f t="shared" si="109"/>
        <v>#N/A</v>
      </c>
      <c r="Q520" s="63">
        <f>VLOOKUP($C520,ROP200F!$C$6:$O$994,6,FALSE)</f>
        <v>0</v>
      </c>
      <c r="R520" s="63" t="e">
        <f>VLOOKUP($C520,'ROP100'!$B$6:$P$565,8,FALSE)</f>
        <v>#N/A</v>
      </c>
      <c r="S520" s="63" t="e">
        <f t="shared" si="110"/>
        <v>#N/A</v>
      </c>
      <c r="T520" s="63">
        <f>VLOOKUP($C520,ROP200F!$C$6:$O$994,7,FALSE)</f>
        <v>63000</v>
      </c>
      <c r="U520" s="63" t="e">
        <f>VLOOKUP($C520,'ROP100'!$B$6:$P$565,9,FALSE)</f>
        <v>#N/A</v>
      </c>
      <c r="V520" s="63" t="e">
        <f t="shared" si="111"/>
        <v>#N/A</v>
      </c>
      <c r="W520" s="63">
        <f>VLOOKUP($C520,ROP200F!$C$6:$O$994,8,FALSE)</f>
        <v>0</v>
      </c>
      <c r="X520" s="63" t="e">
        <f>VLOOKUP($C520,'ROP100'!$B$6:$P$565,10,FALSE)</f>
        <v>#N/A</v>
      </c>
      <c r="Y520" s="63" t="e">
        <f t="shared" si="112"/>
        <v>#N/A</v>
      </c>
      <c r="Z520" s="63">
        <f>VLOOKUP($C520,ROP200F!$C$6:$O$994,9,FALSE)</f>
        <v>0</v>
      </c>
      <c r="AA520" s="63" t="e">
        <f>VLOOKUP($C520,'ROP100'!$B$6:$P$565,11,FALSE)</f>
        <v>#N/A</v>
      </c>
      <c r="AB520" s="63" t="e">
        <f t="shared" si="113"/>
        <v>#N/A</v>
      </c>
      <c r="AC520" s="63">
        <f>VLOOKUP($C520,ROP200F!$C$6:$O$994,10,FALSE)</f>
        <v>0</v>
      </c>
      <c r="AD520" s="63" t="e">
        <f>VLOOKUP($C520,'ROP100'!$B$6:$P$565,12,FALSE)</f>
        <v>#N/A</v>
      </c>
      <c r="AE520" s="63" t="e">
        <f t="shared" si="114"/>
        <v>#N/A</v>
      </c>
      <c r="AF520" s="63">
        <f>VLOOKUP($C520,ROP200F!$C$6:$O$994,11,FALSE)</f>
        <v>37800</v>
      </c>
      <c r="AG520" s="63" t="e">
        <f>VLOOKUP($C520,'ROP100'!$B$6:$P$565,13,FALSE)</f>
        <v>#N/A</v>
      </c>
      <c r="AH520" s="63" t="e">
        <f t="shared" si="115"/>
        <v>#N/A</v>
      </c>
      <c r="AI520" s="63">
        <f>VLOOKUP($C520,ROP200F!$C$6:$O$994,12,FALSE)</f>
        <v>0</v>
      </c>
      <c r="AJ520" s="63" t="e">
        <f>VLOOKUP($C520,'ROP100'!$B$6:$P$565,14,FALSE)</f>
        <v>#N/A</v>
      </c>
      <c r="AK520" s="63" t="e">
        <f t="shared" si="116"/>
        <v>#N/A</v>
      </c>
      <c r="AL520" s="63">
        <f>VLOOKUP($C520,ROP200F!$C$6:$O$994,13,FALSE)</f>
        <v>0</v>
      </c>
      <c r="AM520" s="63" t="e">
        <f>VLOOKUP($C520,'ROP100'!$B$6:$P$565,15,FALSE)</f>
        <v>#N/A</v>
      </c>
      <c r="AN520" s="63" t="e">
        <f t="shared" si="117"/>
        <v>#N/A</v>
      </c>
      <c r="AO520" s="58">
        <f t="shared" si="118"/>
        <v>189000</v>
      </c>
      <c r="AP520" s="58" t="e">
        <f t="shared" si="119"/>
        <v>#N/A</v>
      </c>
    </row>
    <row r="521" spans="1:42" x14ac:dyDescent="0.35">
      <c r="A521" s="64">
        <f t="shared" si="120"/>
        <v>513</v>
      </c>
      <c r="B521" s="65" t="s">
        <v>1466</v>
      </c>
      <c r="C521" s="65" t="s">
        <v>1467</v>
      </c>
      <c r="D521" s="66">
        <f>VLOOKUP($C521,'End Stock 2024'!$B$7:$C$1030,2,FALSE)</f>
        <v>0</v>
      </c>
      <c r="E521" s="63">
        <f>VLOOKUP($C521,ROP200F!$C$6:$O$994,2,FALSE)</f>
        <v>0</v>
      </c>
      <c r="F521" s="63" t="e">
        <f>VLOOKUP($C521,'ROP100'!$B$6:$P$565,4,FALSE)</f>
        <v>#N/A</v>
      </c>
      <c r="G521" s="63" t="e">
        <f t="shared" si="106"/>
        <v>#N/A</v>
      </c>
      <c r="H521" s="63">
        <f>VLOOKUP($C521,ROP200F!$C$6:$O$994,3,FALSE)</f>
        <v>50400</v>
      </c>
      <c r="I521" s="63" t="e">
        <f>VLOOKUP($C521,'ROP100'!$B$6:$P$565,5,FALSE)</f>
        <v>#N/A</v>
      </c>
      <c r="J521" s="63" t="e">
        <f t="shared" si="107"/>
        <v>#N/A</v>
      </c>
      <c r="K521" s="63">
        <f>VLOOKUP($C521,ROP200F!$C$6:$O$994,4,FALSE)</f>
        <v>0</v>
      </c>
      <c r="L521" s="63" t="e">
        <f>VLOOKUP($C521,'ROP100'!$B$6:$P$565,6,FALSE)</f>
        <v>#N/A</v>
      </c>
      <c r="M521" s="63" t="e">
        <f t="shared" si="108"/>
        <v>#N/A</v>
      </c>
      <c r="N521" s="63">
        <f>VLOOKUP($C521,ROP200F!$C$6:$O$994,5,FALSE)</f>
        <v>0</v>
      </c>
      <c r="O521" s="63" t="e">
        <f>VLOOKUP($C521,'ROP100'!$B$6:$P$565,7,FALSE)</f>
        <v>#N/A</v>
      </c>
      <c r="P521" s="63" t="e">
        <f t="shared" si="109"/>
        <v>#N/A</v>
      </c>
      <c r="Q521" s="63">
        <f>VLOOKUP($C521,ROP200F!$C$6:$O$994,6,FALSE)</f>
        <v>0</v>
      </c>
      <c r="R521" s="63" t="e">
        <f>VLOOKUP($C521,'ROP100'!$B$6:$P$565,8,FALSE)</f>
        <v>#N/A</v>
      </c>
      <c r="S521" s="63" t="e">
        <f t="shared" si="110"/>
        <v>#N/A</v>
      </c>
      <c r="T521" s="63">
        <f>VLOOKUP($C521,ROP200F!$C$6:$O$994,7,FALSE)</f>
        <v>37800</v>
      </c>
      <c r="U521" s="63" t="e">
        <f>VLOOKUP($C521,'ROP100'!$B$6:$P$565,9,FALSE)</f>
        <v>#N/A</v>
      </c>
      <c r="V521" s="63" t="e">
        <f t="shared" si="111"/>
        <v>#N/A</v>
      </c>
      <c r="W521" s="63">
        <f>VLOOKUP($C521,ROP200F!$C$6:$O$994,8,FALSE)</f>
        <v>0</v>
      </c>
      <c r="X521" s="63" t="e">
        <f>VLOOKUP($C521,'ROP100'!$B$6:$P$565,10,FALSE)</f>
        <v>#N/A</v>
      </c>
      <c r="Y521" s="63" t="e">
        <f t="shared" si="112"/>
        <v>#N/A</v>
      </c>
      <c r="Z521" s="63">
        <f>VLOOKUP($C521,ROP200F!$C$6:$O$994,9,FALSE)</f>
        <v>0</v>
      </c>
      <c r="AA521" s="63" t="e">
        <f>VLOOKUP($C521,'ROP100'!$B$6:$P$565,11,FALSE)</f>
        <v>#N/A</v>
      </c>
      <c r="AB521" s="63" t="e">
        <f t="shared" si="113"/>
        <v>#N/A</v>
      </c>
      <c r="AC521" s="63">
        <f>VLOOKUP($C521,ROP200F!$C$6:$O$994,10,FALSE)</f>
        <v>0</v>
      </c>
      <c r="AD521" s="63" t="e">
        <f>VLOOKUP($C521,'ROP100'!$B$6:$P$565,12,FALSE)</f>
        <v>#N/A</v>
      </c>
      <c r="AE521" s="63" t="e">
        <f t="shared" si="114"/>
        <v>#N/A</v>
      </c>
      <c r="AF521" s="63">
        <f>VLOOKUP($C521,ROP200F!$C$6:$O$994,11,FALSE)</f>
        <v>25200</v>
      </c>
      <c r="AG521" s="63" t="e">
        <f>VLOOKUP($C521,'ROP100'!$B$6:$P$565,13,FALSE)</f>
        <v>#N/A</v>
      </c>
      <c r="AH521" s="63" t="e">
        <f t="shared" si="115"/>
        <v>#N/A</v>
      </c>
      <c r="AI521" s="63">
        <f>VLOOKUP($C521,ROP200F!$C$6:$O$994,12,FALSE)</f>
        <v>0</v>
      </c>
      <c r="AJ521" s="63" t="e">
        <f>VLOOKUP($C521,'ROP100'!$B$6:$P$565,14,FALSE)</f>
        <v>#N/A</v>
      </c>
      <c r="AK521" s="63" t="e">
        <f t="shared" si="116"/>
        <v>#N/A</v>
      </c>
      <c r="AL521" s="63">
        <f>VLOOKUP($C521,ROP200F!$C$6:$O$994,13,FALSE)</f>
        <v>0</v>
      </c>
      <c r="AM521" s="63" t="e">
        <f>VLOOKUP($C521,'ROP100'!$B$6:$P$565,15,FALSE)</f>
        <v>#N/A</v>
      </c>
      <c r="AN521" s="63" t="e">
        <f t="shared" si="117"/>
        <v>#N/A</v>
      </c>
      <c r="AO521" s="58">
        <f t="shared" si="118"/>
        <v>113400</v>
      </c>
      <c r="AP521" s="58" t="e">
        <f t="shared" si="119"/>
        <v>#N/A</v>
      </c>
    </row>
    <row r="522" spans="1:42" x14ac:dyDescent="0.35">
      <c r="A522" s="64">
        <f t="shared" si="120"/>
        <v>514</v>
      </c>
      <c r="B522" s="65" t="s">
        <v>723</v>
      </c>
      <c r="C522" s="65" t="s">
        <v>724</v>
      </c>
      <c r="D522" s="66">
        <f>VLOOKUP($C522,'End Stock 2024'!$B$7:$C$1030,2,FALSE)</f>
        <v>0</v>
      </c>
      <c r="E522" s="63">
        <f>VLOOKUP($C522,ROP200F!$C$6:$O$994,2,FALSE)</f>
        <v>0</v>
      </c>
      <c r="F522" s="63" t="e">
        <f>VLOOKUP($C522,'ROP100'!$B$6:$P$565,4,FALSE)</f>
        <v>#N/A</v>
      </c>
      <c r="G522" s="63" t="e">
        <f t="shared" ref="G522:G534" si="121">+D522+F522-E522</f>
        <v>#N/A</v>
      </c>
      <c r="H522" s="63">
        <f>VLOOKUP($C522,ROP200F!$C$6:$O$994,3,FALSE)</f>
        <v>138600</v>
      </c>
      <c r="I522" s="63" t="e">
        <f>VLOOKUP($C522,'ROP100'!$B$6:$P$565,5,FALSE)</f>
        <v>#N/A</v>
      </c>
      <c r="J522" s="63" t="e">
        <f t="shared" ref="J522:J534" si="122">+G522+I522-H522</f>
        <v>#N/A</v>
      </c>
      <c r="K522" s="63">
        <f>VLOOKUP($C522,ROP200F!$C$6:$O$994,4,FALSE)</f>
        <v>0</v>
      </c>
      <c r="L522" s="63" t="e">
        <f>VLOOKUP($C522,'ROP100'!$B$6:$P$565,6,FALSE)</f>
        <v>#N/A</v>
      </c>
      <c r="M522" s="63" t="e">
        <f t="shared" ref="M522:M534" si="123">+J522+L522-K522</f>
        <v>#N/A</v>
      </c>
      <c r="N522" s="63">
        <f>VLOOKUP($C522,ROP200F!$C$6:$O$994,5,FALSE)</f>
        <v>0</v>
      </c>
      <c r="O522" s="63" t="e">
        <f>VLOOKUP($C522,'ROP100'!$B$6:$P$565,7,FALSE)</f>
        <v>#N/A</v>
      </c>
      <c r="P522" s="63" t="e">
        <f t="shared" ref="P522:P534" si="124">+M522+O522-N522</f>
        <v>#N/A</v>
      </c>
      <c r="Q522" s="63">
        <f>VLOOKUP($C522,ROP200F!$C$6:$O$994,6,FALSE)</f>
        <v>0</v>
      </c>
      <c r="R522" s="63" t="e">
        <f>VLOOKUP($C522,'ROP100'!$B$6:$P$565,8,FALSE)</f>
        <v>#N/A</v>
      </c>
      <c r="S522" s="63" t="e">
        <f t="shared" ref="S522:S534" si="125">+P522+R522-Q522</f>
        <v>#N/A</v>
      </c>
      <c r="T522" s="63">
        <f>VLOOKUP($C522,ROP200F!$C$6:$O$994,7,FALSE)</f>
        <v>100800</v>
      </c>
      <c r="U522" s="63" t="e">
        <f>VLOOKUP($C522,'ROP100'!$B$6:$P$565,9,FALSE)</f>
        <v>#N/A</v>
      </c>
      <c r="V522" s="63" t="e">
        <f t="shared" ref="V522:V534" si="126">+S522+U522-T522</f>
        <v>#N/A</v>
      </c>
      <c r="W522" s="63">
        <f>VLOOKUP($C522,ROP200F!$C$6:$O$994,8,FALSE)</f>
        <v>0</v>
      </c>
      <c r="X522" s="63" t="e">
        <f>VLOOKUP($C522,'ROP100'!$B$6:$P$565,10,FALSE)</f>
        <v>#N/A</v>
      </c>
      <c r="Y522" s="63" t="e">
        <f t="shared" ref="Y522:Y534" si="127">+V522+X522-W522</f>
        <v>#N/A</v>
      </c>
      <c r="Z522" s="63">
        <f>VLOOKUP($C522,ROP200F!$C$6:$O$994,9,FALSE)</f>
        <v>0</v>
      </c>
      <c r="AA522" s="63" t="e">
        <f>VLOOKUP($C522,'ROP100'!$B$6:$P$565,11,FALSE)</f>
        <v>#N/A</v>
      </c>
      <c r="AB522" s="63" t="e">
        <f t="shared" ref="AB522:AB534" si="128">+Y522+AA522-Z522</f>
        <v>#N/A</v>
      </c>
      <c r="AC522" s="63">
        <f>VLOOKUP($C522,ROP200F!$C$6:$O$994,10,FALSE)</f>
        <v>0</v>
      </c>
      <c r="AD522" s="63" t="e">
        <f>VLOOKUP($C522,'ROP100'!$B$6:$P$565,12,FALSE)</f>
        <v>#N/A</v>
      </c>
      <c r="AE522" s="63" t="e">
        <f t="shared" ref="AE522:AE534" si="129">+AB522+AD522-AC522</f>
        <v>#N/A</v>
      </c>
      <c r="AF522" s="63">
        <f>VLOOKUP($C522,ROP200F!$C$6:$O$994,11,FALSE)</f>
        <v>63000</v>
      </c>
      <c r="AG522" s="63" t="e">
        <f>VLOOKUP($C522,'ROP100'!$B$6:$P$565,13,FALSE)</f>
        <v>#N/A</v>
      </c>
      <c r="AH522" s="63" t="e">
        <f t="shared" ref="AH522:AH534" si="130">+AE522+AG522-AF522</f>
        <v>#N/A</v>
      </c>
      <c r="AI522" s="63">
        <f>VLOOKUP($C522,ROP200F!$C$6:$O$994,12,FALSE)</f>
        <v>0</v>
      </c>
      <c r="AJ522" s="63" t="e">
        <f>VLOOKUP($C522,'ROP100'!$B$6:$P$565,14,FALSE)</f>
        <v>#N/A</v>
      </c>
      <c r="AK522" s="63" t="e">
        <f t="shared" ref="AK522:AK534" si="131">+AH522+AJ522-AI522</f>
        <v>#N/A</v>
      </c>
      <c r="AL522" s="63">
        <f>VLOOKUP($C522,ROP200F!$C$6:$O$994,13,FALSE)</f>
        <v>0</v>
      </c>
      <c r="AM522" s="63" t="e">
        <f>VLOOKUP($C522,'ROP100'!$B$6:$P$565,15,FALSE)</f>
        <v>#N/A</v>
      </c>
      <c r="AN522" s="63" t="e">
        <f t="shared" ref="AN522:AN534" si="132">+AK522+AM522-AL522</f>
        <v>#N/A</v>
      </c>
      <c r="AO522" s="58">
        <f t="shared" ref="AO522:AO534" si="133">E522+H522+K522+N522+Q522+T522+W522+Z522+AC522+AF522+AI522+AL522</f>
        <v>302400</v>
      </c>
      <c r="AP522" s="58" t="e">
        <f t="shared" ref="AP522:AP534" si="134">F522+I522+L522+O522+R522+U522+X522+AA522+AD522+AG522+AJ522+AM522</f>
        <v>#N/A</v>
      </c>
    </row>
    <row r="523" spans="1:42" x14ac:dyDescent="0.35">
      <c r="A523" s="64">
        <f t="shared" ref="A523:A534" si="135">1+A522</f>
        <v>515</v>
      </c>
      <c r="B523" s="65" t="s">
        <v>1468</v>
      </c>
      <c r="C523" s="65" t="s">
        <v>1469</v>
      </c>
      <c r="D523" s="66">
        <f>VLOOKUP($C523,'End Stock 2024'!$B$7:$C$1030,2,FALSE)</f>
        <v>0</v>
      </c>
      <c r="E523" s="63">
        <f>VLOOKUP($C523,ROP200F!$C$6:$O$994,2,FALSE)</f>
        <v>52920</v>
      </c>
      <c r="F523" s="63" t="e">
        <f>VLOOKUP($C523,'ROP100'!$B$6:$P$565,4,FALSE)</f>
        <v>#N/A</v>
      </c>
      <c r="G523" s="63" t="e">
        <f t="shared" si="121"/>
        <v>#N/A</v>
      </c>
      <c r="H523" s="63">
        <f>VLOOKUP($C523,ROP200F!$C$6:$O$994,3,FALSE)</f>
        <v>26460</v>
      </c>
      <c r="I523" s="63" t="e">
        <f>VLOOKUP($C523,'ROP100'!$B$6:$P$565,5,FALSE)</f>
        <v>#N/A</v>
      </c>
      <c r="J523" s="63" t="e">
        <f t="shared" si="122"/>
        <v>#N/A</v>
      </c>
      <c r="K523" s="63">
        <f>VLOOKUP($C523,ROP200F!$C$6:$O$994,4,FALSE)</f>
        <v>66150</v>
      </c>
      <c r="L523" s="63" t="e">
        <f>VLOOKUP($C523,'ROP100'!$B$6:$P$565,6,FALSE)</f>
        <v>#N/A</v>
      </c>
      <c r="M523" s="63" t="e">
        <f t="shared" si="123"/>
        <v>#N/A</v>
      </c>
      <c r="N523" s="63">
        <f>VLOOKUP($C523,ROP200F!$C$6:$O$994,5,FALSE)</f>
        <v>171990</v>
      </c>
      <c r="O523" s="63" t="e">
        <f>VLOOKUP($C523,'ROP100'!$B$6:$P$565,7,FALSE)</f>
        <v>#N/A</v>
      </c>
      <c r="P523" s="63" t="e">
        <f t="shared" si="124"/>
        <v>#N/A</v>
      </c>
      <c r="Q523" s="63">
        <f>VLOOKUP($C523,ROP200F!$C$6:$O$994,6,FALSE)</f>
        <v>119070</v>
      </c>
      <c r="R523" s="63" t="e">
        <f>VLOOKUP($C523,'ROP100'!$B$6:$P$565,8,FALSE)</f>
        <v>#N/A</v>
      </c>
      <c r="S523" s="63" t="e">
        <f t="shared" si="125"/>
        <v>#N/A</v>
      </c>
      <c r="T523" s="63">
        <f>VLOOKUP($C523,ROP200F!$C$6:$O$994,7,FALSE)</f>
        <v>52920</v>
      </c>
      <c r="U523" s="63" t="e">
        <f>VLOOKUP($C523,'ROP100'!$B$6:$P$565,9,FALSE)</f>
        <v>#N/A</v>
      </c>
      <c r="V523" s="63" t="e">
        <f t="shared" si="126"/>
        <v>#N/A</v>
      </c>
      <c r="W523" s="63">
        <f>VLOOKUP($C523,ROP200F!$C$6:$O$994,8,FALSE)</f>
        <v>158760</v>
      </c>
      <c r="X523" s="63" t="e">
        <f>VLOOKUP($C523,'ROP100'!$B$6:$P$565,10,FALSE)</f>
        <v>#N/A</v>
      </c>
      <c r="Y523" s="63" t="e">
        <f t="shared" si="127"/>
        <v>#N/A</v>
      </c>
      <c r="Z523" s="63">
        <f>VLOOKUP($C523,ROP200F!$C$6:$O$994,9,FALSE)</f>
        <v>171990</v>
      </c>
      <c r="AA523" s="63" t="e">
        <f>VLOOKUP($C523,'ROP100'!$B$6:$P$565,11,FALSE)</f>
        <v>#N/A</v>
      </c>
      <c r="AB523" s="63" t="e">
        <f t="shared" si="128"/>
        <v>#N/A</v>
      </c>
      <c r="AC523" s="63">
        <f>VLOOKUP($C523,ROP200F!$C$6:$O$994,10,FALSE)</f>
        <v>119070</v>
      </c>
      <c r="AD523" s="63" t="e">
        <f>VLOOKUP($C523,'ROP100'!$B$6:$P$565,12,FALSE)</f>
        <v>#N/A</v>
      </c>
      <c r="AE523" s="63" t="e">
        <f t="shared" si="129"/>
        <v>#N/A</v>
      </c>
      <c r="AF523" s="63">
        <f>VLOOKUP($C523,ROP200F!$C$6:$O$994,11,FALSE)</f>
        <v>119070</v>
      </c>
      <c r="AG523" s="63" t="e">
        <f>VLOOKUP($C523,'ROP100'!$B$6:$P$565,13,FALSE)</f>
        <v>#N/A</v>
      </c>
      <c r="AH523" s="63" t="e">
        <f t="shared" si="130"/>
        <v>#N/A</v>
      </c>
      <c r="AI523" s="63">
        <f>VLOOKUP($C523,ROP200F!$C$6:$O$994,12,FALSE)</f>
        <v>145530</v>
      </c>
      <c r="AJ523" s="63" t="e">
        <f>VLOOKUP($C523,'ROP100'!$B$6:$P$565,14,FALSE)</f>
        <v>#N/A</v>
      </c>
      <c r="AK523" s="63" t="e">
        <f t="shared" si="131"/>
        <v>#N/A</v>
      </c>
      <c r="AL523" s="63">
        <f>VLOOKUP($C523,ROP200F!$C$6:$O$994,13,FALSE)</f>
        <v>224910</v>
      </c>
      <c r="AM523" s="63" t="e">
        <f>VLOOKUP($C523,'ROP100'!$B$6:$P$565,15,FALSE)</f>
        <v>#N/A</v>
      </c>
      <c r="AN523" s="63" t="e">
        <f t="shared" si="132"/>
        <v>#N/A</v>
      </c>
      <c r="AO523" s="58">
        <f t="shared" si="133"/>
        <v>1428840</v>
      </c>
      <c r="AP523" s="58" t="e">
        <f t="shared" si="134"/>
        <v>#N/A</v>
      </c>
    </row>
    <row r="524" spans="1:42" x14ac:dyDescent="0.35">
      <c r="A524" s="64">
        <f t="shared" si="135"/>
        <v>516</v>
      </c>
      <c r="B524" s="65" t="s">
        <v>725</v>
      </c>
      <c r="C524" s="65" t="s">
        <v>726</v>
      </c>
      <c r="D524" s="66">
        <f>VLOOKUP($C524,'End Stock 2024'!$B$7:$C$1030,2,FALSE)</f>
        <v>0</v>
      </c>
      <c r="E524" s="63">
        <f>VLOOKUP($C524,ROP200F!$C$6:$O$994,2,FALSE)</f>
        <v>52920</v>
      </c>
      <c r="F524" s="63" t="e">
        <f>VLOOKUP($C524,'ROP100'!$B$6:$P$565,4,FALSE)</f>
        <v>#N/A</v>
      </c>
      <c r="G524" s="63" t="e">
        <f t="shared" si="121"/>
        <v>#N/A</v>
      </c>
      <c r="H524" s="63">
        <f>VLOOKUP($C524,ROP200F!$C$6:$O$994,3,FALSE)</f>
        <v>26460</v>
      </c>
      <c r="I524" s="63" t="e">
        <f>VLOOKUP($C524,'ROP100'!$B$6:$P$565,5,FALSE)</f>
        <v>#N/A</v>
      </c>
      <c r="J524" s="63" t="e">
        <f t="shared" si="122"/>
        <v>#N/A</v>
      </c>
      <c r="K524" s="63">
        <f>VLOOKUP($C524,ROP200F!$C$6:$O$994,4,FALSE)</f>
        <v>66150</v>
      </c>
      <c r="L524" s="63" t="e">
        <f>VLOOKUP($C524,'ROP100'!$B$6:$P$565,6,FALSE)</f>
        <v>#N/A</v>
      </c>
      <c r="M524" s="63" t="e">
        <f t="shared" si="123"/>
        <v>#N/A</v>
      </c>
      <c r="N524" s="63">
        <f>VLOOKUP($C524,ROP200F!$C$6:$O$994,5,FALSE)</f>
        <v>171990</v>
      </c>
      <c r="O524" s="63" t="e">
        <f>VLOOKUP($C524,'ROP100'!$B$6:$P$565,7,FALSE)</f>
        <v>#N/A</v>
      </c>
      <c r="P524" s="63" t="e">
        <f t="shared" si="124"/>
        <v>#N/A</v>
      </c>
      <c r="Q524" s="63">
        <f>VLOOKUP($C524,ROP200F!$C$6:$O$994,6,FALSE)</f>
        <v>119070</v>
      </c>
      <c r="R524" s="63" t="e">
        <f>VLOOKUP($C524,'ROP100'!$B$6:$P$565,8,FALSE)</f>
        <v>#N/A</v>
      </c>
      <c r="S524" s="63" t="e">
        <f t="shared" si="125"/>
        <v>#N/A</v>
      </c>
      <c r="T524" s="63">
        <f>VLOOKUP($C524,ROP200F!$C$6:$O$994,7,FALSE)</f>
        <v>52920</v>
      </c>
      <c r="U524" s="63" t="e">
        <f>VLOOKUP($C524,'ROP100'!$B$6:$P$565,9,FALSE)</f>
        <v>#N/A</v>
      </c>
      <c r="V524" s="63" t="e">
        <f t="shared" si="126"/>
        <v>#N/A</v>
      </c>
      <c r="W524" s="63">
        <f>VLOOKUP($C524,ROP200F!$C$6:$O$994,8,FALSE)</f>
        <v>158760</v>
      </c>
      <c r="X524" s="63" t="e">
        <f>VLOOKUP($C524,'ROP100'!$B$6:$P$565,10,FALSE)</f>
        <v>#N/A</v>
      </c>
      <c r="Y524" s="63" t="e">
        <f t="shared" si="127"/>
        <v>#N/A</v>
      </c>
      <c r="Z524" s="63">
        <f>VLOOKUP($C524,ROP200F!$C$6:$O$994,9,FALSE)</f>
        <v>171990</v>
      </c>
      <c r="AA524" s="63" t="e">
        <f>VLOOKUP($C524,'ROP100'!$B$6:$P$565,11,FALSE)</f>
        <v>#N/A</v>
      </c>
      <c r="AB524" s="63" t="e">
        <f t="shared" si="128"/>
        <v>#N/A</v>
      </c>
      <c r="AC524" s="63">
        <f>VLOOKUP($C524,ROP200F!$C$6:$O$994,10,FALSE)</f>
        <v>119070</v>
      </c>
      <c r="AD524" s="63" t="e">
        <f>VLOOKUP($C524,'ROP100'!$B$6:$P$565,12,FALSE)</f>
        <v>#N/A</v>
      </c>
      <c r="AE524" s="63" t="e">
        <f t="shared" si="129"/>
        <v>#N/A</v>
      </c>
      <c r="AF524" s="63">
        <f>VLOOKUP($C524,ROP200F!$C$6:$O$994,11,FALSE)</f>
        <v>119070</v>
      </c>
      <c r="AG524" s="63" t="e">
        <f>VLOOKUP($C524,'ROP100'!$B$6:$P$565,13,FALSE)</f>
        <v>#N/A</v>
      </c>
      <c r="AH524" s="63" t="e">
        <f t="shared" si="130"/>
        <v>#N/A</v>
      </c>
      <c r="AI524" s="63">
        <f>VLOOKUP($C524,ROP200F!$C$6:$O$994,12,FALSE)</f>
        <v>145530</v>
      </c>
      <c r="AJ524" s="63" t="e">
        <f>VLOOKUP($C524,'ROP100'!$B$6:$P$565,14,FALSE)</f>
        <v>#N/A</v>
      </c>
      <c r="AK524" s="63" t="e">
        <f t="shared" si="131"/>
        <v>#N/A</v>
      </c>
      <c r="AL524" s="63">
        <f>VLOOKUP($C524,ROP200F!$C$6:$O$994,13,FALSE)</f>
        <v>224910</v>
      </c>
      <c r="AM524" s="63" t="e">
        <f>VLOOKUP($C524,'ROP100'!$B$6:$P$565,15,FALSE)</f>
        <v>#N/A</v>
      </c>
      <c r="AN524" s="63" t="e">
        <f t="shared" si="132"/>
        <v>#N/A</v>
      </c>
      <c r="AO524" s="58">
        <f t="shared" si="133"/>
        <v>1428840</v>
      </c>
      <c r="AP524" s="58" t="e">
        <f t="shared" si="134"/>
        <v>#N/A</v>
      </c>
    </row>
    <row r="525" spans="1:42" hidden="1" x14ac:dyDescent="0.35">
      <c r="A525" s="64">
        <f t="shared" si="135"/>
        <v>517</v>
      </c>
      <c r="B525" s="65" t="s">
        <v>727</v>
      </c>
      <c r="C525" s="65" t="s">
        <v>728</v>
      </c>
      <c r="D525" s="66">
        <f>VLOOKUP($C525,'End Stock 2024'!$B$7:$C$1030,2,FALSE)</f>
        <v>22968</v>
      </c>
      <c r="E525" s="63">
        <f>VLOOKUP($C525,ROP200F!$C$6:$O$994,2,FALSE)</f>
        <v>0</v>
      </c>
      <c r="F525" s="63">
        <f>VLOOKUP($C525,'ROP100'!$B$6:$P$565,4,FALSE)</f>
        <v>0</v>
      </c>
      <c r="G525" s="63">
        <f t="shared" si="121"/>
        <v>22968</v>
      </c>
      <c r="H525" s="63">
        <f>VLOOKUP($C525,ROP200F!$C$6:$O$994,3,FALSE)</f>
        <v>678</v>
      </c>
      <c r="I525" s="63">
        <f>VLOOKUP($C525,'ROP100'!$B$6:$P$565,5,FALSE)</f>
        <v>10000</v>
      </c>
      <c r="J525" s="63">
        <f t="shared" si="122"/>
        <v>32290</v>
      </c>
      <c r="K525" s="63">
        <f>VLOOKUP($C525,ROP200F!$C$6:$O$994,4,FALSE)</f>
        <v>542</v>
      </c>
      <c r="L525" s="63">
        <f>VLOOKUP($C525,'ROP100'!$B$6:$P$565,6,FALSE)</f>
        <v>0</v>
      </c>
      <c r="M525" s="63">
        <f t="shared" si="123"/>
        <v>31748</v>
      </c>
      <c r="N525" s="63">
        <f>VLOOKUP($C525,ROP200F!$C$6:$O$994,5,FALSE)</f>
        <v>0</v>
      </c>
      <c r="O525" s="63">
        <f>VLOOKUP($C525,'ROP100'!$B$6:$P$565,7,FALSE)</f>
        <v>0</v>
      </c>
      <c r="P525" s="63">
        <f t="shared" si="124"/>
        <v>31748</v>
      </c>
      <c r="Q525" s="63">
        <f>VLOOKUP($C525,ROP200F!$C$6:$O$994,6,FALSE)</f>
        <v>0</v>
      </c>
      <c r="R525" s="63">
        <f>VLOOKUP($C525,'ROP100'!$B$6:$P$565,8,FALSE)</f>
        <v>0</v>
      </c>
      <c r="S525" s="63">
        <f t="shared" si="125"/>
        <v>31748</v>
      </c>
      <c r="T525" s="63">
        <f>VLOOKUP($C525,ROP200F!$C$6:$O$994,7,FALSE)</f>
        <v>0</v>
      </c>
      <c r="U525" s="63">
        <f>VLOOKUP($C525,'ROP100'!$B$6:$P$565,9,FALSE)</f>
        <v>0</v>
      </c>
      <c r="V525" s="63">
        <f t="shared" si="126"/>
        <v>31748</v>
      </c>
      <c r="W525" s="63">
        <f>VLOOKUP($C525,ROP200F!$C$6:$O$994,8,FALSE)</f>
        <v>678</v>
      </c>
      <c r="X525" s="63">
        <f>VLOOKUP($C525,'ROP100'!$B$6:$P$565,10,FALSE)</f>
        <v>0</v>
      </c>
      <c r="Y525" s="63">
        <f t="shared" si="127"/>
        <v>31070</v>
      </c>
      <c r="Z525" s="63">
        <f>VLOOKUP($C525,ROP200F!$C$6:$O$994,9,FALSE)</f>
        <v>542</v>
      </c>
      <c r="AA525" s="63">
        <f>VLOOKUP($C525,'ROP100'!$B$6:$P$565,11,FALSE)</f>
        <v>0</v>
      </c>
      <c r="AB525" s="63">
        <f t="shared" si="128"/>
        <v>30528</v>
      </c>
      <c r="AC525" s="63">
        <f>VLOOKUP($C525,ROP200F!$C$6:$O$994,10,FALSE)</f>
        <v>0</v>
      </c>
      <c r="AD525" s="63">
        <f>VLOOKUP($C525,'ROP100'!$B$6:$P$565,12,FALSE)</f>
        <v>0</v>
      </c>
      <c r="AE525" s="63">
        <f t="shared" si="129"/>
        <v>30528</v>
      </c>
      <c r="AF525" s="63">
        <f>VLOOKUP($C525,ROP200F!$C$6:$O$994,11,FALSE)</f>
        <v>0</v>
      </c>
      <c r="AG525" s="63">
        <f>VLOOKUP($C525,'ROP100'!$B$6:$P$565,13,FALSE)</f>
        <v>0</v>
      </c>
      <c r="AH525" s="63">
        <f t="shared" si="130"/>
        <v>30528</v>
      </c>
      <c r="AI525" s="63">
        <f>VLOOKUP($C525,ROP200F!$C$6:$O$994,12,FALSE)</f>
        <v>0</v>
      </c>
      <c r="AJ525" s="63">
        <f>VLOOKUP($C525,'ROP100'!$B$6:$P$565,14,FALSE)</f>
        <v>0</v>
      </c>
      <c r="AK525" s="63">
        <f t="shared" si="131"/>
        <v>30528</v>
      </c>
      <c r="AL525" s="63">
        <f>VLOOKUP($C525,ROP200F!$C$6:$O$994,13,FALSE)</f>
        <v>0</v>
      </c>
      <c r="AM525" s="63">
        <f>VLOOKUP($C525,'ROP100'!$B$6:$P$565,15,FALSE)</f>
        <v>25000</v>
      </c>
      <c r="AN525" s="63">
        <f t="shared" si="132"/>
        <v>55528</v>
      </c>
      <c r="AO525" s="58">
        <f t="shared" si="133"/>
        <v>2440</v>
      </c>
      <c r="AP525" s="58">
        <f t="shared" si="134"/>
        <v>35000</v>
      </c>
    </row>
    <row r="526" spans="1:42" x14ac:dyDescent="0.35">
      <c r="A526" s="64">
        <f t="shared" si="135"/>
        <v>518</v>
      </c>
      <c r="B526" s="65" t="s">
        <v>729</v>
      </c>
      <c r="C526" s="65" t="s">
        <v>730</v>
      </c>
      <c r="D526" s="66">
        <f>VLOOKUP($C526,'End Stock 2024'!$B$7:$C$1030,2,FALSE)</f>
        <v>1105</v>
      </c>
      <c r="E526" s="63">
        <f>VLOOKUP($C526,ROP200F!$C$6:$O$994,2,FALSE)</f>
        <v>1790</v>
      </c>
      <c r="F526" s="63" t="e">
        <f>VLOOKUP($C526,'ROP100'!$B$6:$P$565,4,FALSE)</f>
        <v>#N/A</v>
      </c>
      <c r="G526" s="63" t="e">
        <f t="shared" si="121"/>
        <v>#N/A</v>
      </c>
      <c r="H526" s="63">
        <f>VLOOKUP($C526,ROP200F!$C$6:$O$994,3,FALSE)</f>
        <v>0</v>
      </c>
      <c r="I526" s="63" t="e">
        <f>VLOOKUP($C526,'ROP100'!$B$6:$P$565,5,FALSE)</f>
        <v>#N/A</v>
      </c>
      <c r="J526" s="63" t="e">
        <f t="shared" si="122"/>
        <v>#N/A</v>
      </c>
      <c r="K526" s="63">
        <f>VLOOKUP($C526,ROP200F!$C$6:$O$994,4,FALSE)</f>
        <v>0</v>
      </c>
      <c r="L526" s="63" t="e">
        <f>VLOOKUP($C526,'ROP100'!$B$6:$P$565,6,FALSE)</f>
        <v>#N/A</v>
      </c>
      <c r="M526" s="63" t="e">
        <f t="shared" si="123"/>
        <v>#N/A</v>
      </c>
      <c r="N526" s="63">
        <f>VLOOKUP($C526,ROP200F!$C$6:$O$994,5,FALSE)</f>
        <v>1790</v>
      </c>
      <c r="O526" s="63" t="e">
        <f>VLOOKUP($C526,'ROP100'!$B$6:$P$565,7,FALSE)</f>
        <v>#N/A</v>
      </c>
      <c r="P526" s="63" t="e">
        <f t="shared" si="124"/>
        <v>#N/A</v>
      </c>
      <c r="Q526" s="63">
        <f>VLOOKUP($C526,ROP200F!$C$6:$O$994,6,FALSE)</f>
        <v>1015</v>
      </c>
      <c r="R526" s="63" t="e">
        <f>VLOOKUP($C526,'ROP100'!$B$6:$P$565,8,FALSE)</f>
        <v>#N/A</v>
      </c>
      <c r="S526" s="63" t="e">
        <f t="shared" si="125"/>
        <v>#N/A</v>
      </c>
      <c r="T526" s="63">
        <f>VLOOKUP($C526,ROP200F!$C$6:$O$994,7,FALSE)</f>
        <v>1790</v>
      </c>
      <c r="U526" s="63" t="e">
        <f>VLOOKUP($C526,'ROP100'!$B$6:$P$565,9,FALSE)</f>
        <v>#N/A</v>
      </c>
      <c r="V526" s="63" t="e">
        <f t="shared" si="126"/>
        <v>#N/A</v>
      </c>
      <c r="W526" s="63">
        <f>VLOOKUP($C526,ROP200F!$C$6:$O$994,8,FALSE)</f>
        <v>0</v>
      </c>
      <c r="X526" s="63" t="e">
        <f>VLOOKUP($C526,'ROP100'!$B$6:$P$565,10,FALSE)</f>
        <v>#N/A</v>
      </c>
      <c r="Y526" s="63" t="e">
        <f t="shared" si="127"/>
        <v>#N/A</v>
      </c>
      <c r="Z526" s="63">
        <f>VLOOKUP($C526,ROP200F!$C$6:$O$994,9,FALSE)</f>
        <v>775</v>
      </c>
      <c r="AA526" s="63" t="e">
        <f>VLOOKUP($C526,'ROP100'!$B$6:$P$565,11,FALSE)</f>
        <v>#N/A</v>
      </c>
      <c r="AB526" s="63" t="e">
        <f t="shared" si="128"/>
        <v>#N/A</v>
      </c>
      <c r="AC526" s="63">
        <f>VLOOKUP($C526,ROP200F!$C$6:$O$994,10,FALSE)</f>
        <v>1790</v>
      </c>
      <c r="AD526" s="63" t="e">
        <f>VLOOKUP($C526,'ROP100'!$B$6:$P$565,12,FALSE)</f>
        <v>#N/A</v>
      </c>
      <c r="AE526" s="63" t="e">
        <f t="shared" si="129"/>
        <v>#N/A</v>
      </c>
      <c r="AF526" s="63">
        <f>VLOOKUP($C526,ROP200F!$C$6:$O$994,11,FALSE)</f>
        <v>1015</v>
      </c>
      <c r="AG526" s="63" t="e">
        <f>VLOOKUP($C526,'ROP100'!$B$6:$P$565,13,FALSE)</f>
        <v>#N/A</v>
      </c>
      <c r="AH526" s="63" t="e">
        <f t="shared" si="130"/>
        <v>#N/A</v>
      </c>
      <c r="AI526" s="63">
        <f>VLOOKUP($C526,ROP200F!$C$6:$O$994,12,FALSE)</f>
        <v>1790</v>
      </c>
      <c r="AJ526" s="63" t="e">
        <f>VLOOKUP($C526,'ROP100'!$B$6:$P$565,14,FALSE)</f>
        <v>#N/A</v>
      </c>
      <c r="AK526" s="63" t="e">
        <f t="shared" si="131"/>
        <v>#N/A</v>
      </c>
      <c r="AL526" s="63">
        <f>VLOOKUP($C526,ROP200F!$C$6:$O$994,13,FALSE)</f>
        <v>775</v>
      </c>
      <c r="AM526" s="63" t="e">
        <f>VLOOKUP($C526,'ROP100'!$B$6:$P$565,15,FALSE)</f>
        <v>#N/A</v>
      </c>
      <c r="AN526" s="63" t="e">
        <f t="shared" si="132"/>
        <v>#N/A</v>
      </c>
      <c r="AO526" s="58">
        <f t="shared" si="133"/>
        <v>12530</v>
      </c>
      <c r="AP526" s="58" t="e">
        <f t="shared" si="134"/>
        <v>#N/A</v>
      </c>
    </row>
    <row r="527" spans="1:42" hidden="1" x14ac:dyDescent="0.35">
      <c r="A527" s="64">
        <f t="shared" si="135"/>
        <v>519</v>
      </c>
      <c r="B527" s="65" t="s">
        <v>731</v>
      </c>
      <c r="C527" s="65" t="s">
        <v>732</v>
      </c>
      <c r="D527" s="66">
        <f>VLOOKUP($C527,'End Stock 2024'!$B$7:$C$1030,2,FALSE)</f>
        <v>82</v>
      </c>
      <c r="E527" s="63">
        <f>VLOOKUP($C527,ROP200F!$C$6:$O$994,2,FALSE)</f>
        <v>15</v>
      </c>
      <c r="F527" s="63">
        <f>VLOOKUP($C527,'ROP100'!$B$6:$P$565,4,FALSE)</f>
        <v>0</v>
      </c>
      <c r="G527" s="63">
        <f t="shared" si="121"/>
        <v>67</v>
      </c>
      <c r="H527" s="63">
        <f>VLOOKUP($C527,ROP200F!$C$6:$O$994,3,FALSE)</f>
        <v>26</v>
      </c>
      <c r="I527" s="63">
        <f>VLOOKUP($C527,'ROP100'!$B$6:$P$565,5,FALSE)</f>
        <v>50</v>
      </c>
      <c r="J527" s="63">
        <f t="shared" si="122"/>
        <v>91</v>
      </c>
      <c r="K527" s="63">
        <f>VLOOKUP($C527,ROP200F!$C$6:$O$994,4,FALSE)</f>
        <v>17</v>
      </c>
      <c r="L527" s="63">
        <f>VLOOKUP($C527,'ROP100'!$B$6:$P$565,6,FALSE)</f>
        <v>0</v>
      </c>
      <c r="M527" s="63">
        <f t="shared" si="123"/>
        <v>74</v>
      </c>
      <c r="N527" s="63">
        <f>VLOOKUP($C527,ROP200F!$C$6:$O$994,5,FALSE)</f>
        <v>15</v>
      </c>
      <c r="O527" s="63">
        <f>VLOOKUP($C527,'ROP100'!$B$6:$P$565,7,FALSE)</f>
        <v>0</v>
      </c>
      <c r="P527" s="63">
        <f t="shared" si="124"/>
        <v>59</v>
      </c>
      <c r="Q527" s="63">
        <f>VLOOKUP($C527,ROP200F!$C$6:$O$994,6,FALSE)</f>
        <v>19</v>
      </c>
      <c r="R527" s="63">
        <f>VLOOKUP($C527,'ROP100'!$B$6:$P$565,8,FALSE)</f>
        <v>50</v>
      </c>
      <c r="S527" s="63">
        <f t="shared" si="125"/>
        <v>90</v>
      </c>
      <c r="T527" s="63">
        <f>VLOOKUP($C527,ROP200F!$C$6:$O$994,7,FALSE)</f>
        <v>25</v>
      </c>
      <c r="U527" s="63">
        <f>VLOOKUP($C527,'ROP100'!$B$6:$P$565,9,FALSE)</f>
        <v>0</v>
      </c>
      <c r="V527" s="63">
        <f t="shared" si="126"/>
        <v>65</v>
      </c>
      <c r="W527" s="63">
        <f>VLOOKUP($C527,ROP200F!$C$6:$O$994,8,FALSE)</f>
        <v>22</v>
      </c>
      <c r="X527" s="63">
        <f>VLOOKUP($C527,'ROP100'!$B$6:$P$565,10,FALSE)</f>
        <v>0</v>
      </c>
      <c r="Y527" s="63">
        <f t="shared" si="127"/>
        <v>43</v>
      </c>
      <c r="Z527" s="63">
        <f>VLOOKUP($C527,ROP200F!$C$6:$O$994,9,FALSE)</f>
        <v>15</v>
      </c>
      <c r="AA527" s="63">
        <f>VLOOKUP($C527,'ROP100'!$B$6:$P$565,11,FALSE)</f>
        <v>100</v>
      </c>
      <c r="AB527" s="63">
        <f t="shared" si="128"/>
        <v>128</v>
      </c>
      <c r="AC527" s="63">
        <f>VLOOKUP($C527,ROP200F!$C$6:$O$994,10,FALSE)</f>
        <v>23</v>
      </c>
      <c r="AD527" s="63">
        <f>VLOOKUP($C527,'ROP100'!$B$6:$P$565,12,FALSE)</f>
        <v>0</v>
      </c>
      <c r="AE527" s="63">
        <f t="shared" si="129"/>
        <v>105</v>
      </c>
      <c r="AF527" s="63">
        <f>VLOOKUP($C527,ROP200F!$C$6:$O$994,11,FALSE)</f>
        <v>22</v>
      </c>
      <c r="AG527" s="63">
        <f>VLOOKUP($C527,'ROP100'!$B$6:$P$565,13,FALSE)</f>
        <v>0</v>
      </c>
      <c r="AH527" s="63">
        <f t="shared" si="130"/>
        <v>83</v>
      </c>
      <c r="AI527" s="63">
        <f>VLOOKUP($C527,ROP200F!$C$6:$O$994,12,FALSE)</f>
        <v>21</v>
      </c>
      <c r="AJ527" s="63">
        <f>VLOOKUP($C527,'ROP100'!$B$6:$P$565,14,FALSE)</f>
        <v>50</v>
      </c>
      <c r="AK527" s="63">
        <f t="shared" si="131"/>
        <v>112</v>
      </c>
      <c r="AL527" s="63">
        <f>VLOOKUP($C527,ROP200F!$C$6:$O$994,13,FALSE)</f>
        <v>23</v>
      </c>
      <c r="AM527" s="63">
        <f>VLOOKUP($C527,'ROP100'!$B$6:$P$565,15,FALSE)</f>
        <v>0</v>
      </c>
      <c r="AN527" s="63">
        <f t="shared" si="132"/>
        <v>89</v>
      </c>
      <c r="AO527" s="58">
        <f t="shared" si="133"/>
        <v>243</v>
      </c>
      <c r="AP527" s="58">
        <f t="shared" si="134"/>
        <v>250</v>
      </c>
    </row>
    <row r="528" spans="1:42" hidden="1" x14ac:dyDescent="0.35">
      <c r="A528" s="64">
        <f t="shared" si="135"/>
        <v>520</v>
      </c>
      <c r="B528" s="65" t="s">
        <v>733</v>
      </c>
      <c r="C528" s="65" t="s">
        <v>734</v>
      </c>
      <c r="D528" s="66">
        <f>VLOOKUP($C528,'End Stock 2024'!$B$7:$C$1030,2,FALSE)</f>
        <v>2500</v>
      </c>
      <c r="E528" s="63">
        <f>VLOOKUP($C528,ROP200F!$C$6:$O$994,2,FALSE)</f>
        <v>1000</v>
      </c>
      <c r="F528" s="63">
        <f>VLOOKUP($C528,'ROP100'!$B$6:$P$565,4,FALSE)</f>
        <v>4000</v>
      </c>
      <c r="G528" s="63">
        <f t="shared" si="121"/>
        <v>5500</v>
      </c>
      <c r="H528" s="63">
        <f>VLOOKUP($C528,ROP200F!$C$6:$O$994,3,FALSE)</f>
        <v>0</v>
      </c>
      <c r="I528" s="63">
        <f>VLOOKUP($C528,'ROP100'!$B$6:$P$565,5,FALSE)</f>
        <v>0</v>
      </c>
      <c r="J528" s="63">
        <f t="shared" si="122"/>
        <v>5500</v>
      </c>
      <c r="K528" s="63">
        <f>VLOOKUP($C528,ROP200F!$C$6:$O$994,4,FALSE)</f>
        <v>1000</v>
      </c>
      <c r="L528" s="63">
        <f>VLOOKUP($C528,'ROP100'!$B$6:$P$565,6,FALSE)</f>
        <v>0</v>
      </c>
      <c r="M528" s="63">
        <f t="shared" si="123"/>
        <v>4500</v>
      </c>
      <c r="N528" s="63">
        <f>VLOOKUP($C528,ROP200F!$C$6:$O$994,5,FALSE)</f>
        <v>1000</v>
      </c>
      <c r="O528" s="63">
        <f>VLOOKUP($C528,'ROP100'!$B$6:$P$565,7,FALSE)</f>
        <v>0</v>
      </c>
      <c r="P528" s="63">
        <f t="shared" si="124"/>
        <v>3500</v>
      </c>
      <c r="Q528" s="63">
        <f>VLOOKUP($C528,ROP200F!$C$6:$O$994,6,FALSE)</f>
        <v>1000</v>
      </c>
      <c r="R528" s="63">
        <f>VLOOKUP($C528,'ROP100'!$B$6:$P$565,8,FALSE)</f>
        <v>0</v>
      </c>
      <c r="S528" s="63">
        <f t="shared" si="125"/>
        <v>2500</v>
      </c>
      <c r="T528" s="63">
        <f>VLOOKUP($C528,ROP200F!$C$6:$O$994,7,FALSE)</f>
        <v>0</v>
      </c>
      <c r="U528" s="63">
        <f>VLOOKUP($C528,'ROP100'!$B$6:$P$565,9,FALSE)</f>
        <v>0</v>
      </c>
      <c r="V528" s="63">
        <f t="shared" si="126"/>
        <v>2500</v>
      </c>
      <c r="W528" s="63">
        <f>VLOOKUP($C528,ROP200F!$C$6:$O$994,8,FALSE)</f>
        <v>1000</v>
      </c>
      <c r="X528" s="63">
        <f>VLOOKUP($C528,'ROP100'!$B$6:$P$565,10,FALSE)</f>
        <v>6000</v>
      </c>
      <c r="Y528" s="63">
        <f t="shared" si="127"/>
        <v>7500</v>
      </c>
      <c r="Z528" s="63">
        <f>VLOOKUP($C528,ROP200F!$C$6:$O$994,9,FALSE)</f>
        <v>1000</v>
      </c>
      <c r="AA528" s="63">
        <f>VLOOKUP($C528,'ROP100'!$B$6:$P$565,11,FALSE)</f>
        <v>0</v>
      </c>
      <c r="AB528" s="63">
        <f t="shared" si="128"/>
        <v>6500</v>
      </c>
      <c r="AC528" s="63">
        <f>VLOOKUP($C528,ROP200F!$C$6:$O$994,10,FALSE)</f>
        <v>1000</v>
      </c>
      <c r="AD528" s="63">
        <f>VLOOKUP($C528,'ROP100'!$B$6:$P$565,12,FALSE)</f>
        <v>0</v>
      </c>
      <c r="AE528" s="63">
        <f t="shared" si="129"/>
        <v>5500</v>
      </c>
      <c r="AF528" s="63">
        <f>VLOOKUP($C528,ROP200F!$C$6:$O$994,11,FALSE)</f>
        <v>0</v>
      </c>
      <c r="AG528" s="63">
        <f>VLOOKUP($C528,'ROP100'!$B$6:$P$565,13,FALSE)</f>
        <v>0</v>
      </c>
      <c r="AH528" s="63">
        <f t="shared" si="130"/>
        <v>5500</v>
      </c>
      <c r="AI528" s="63">
        <f>VLOOKUP($C528,ROP200F!$C$6:$O$994,12,FALSE)</f>
        <v>1000</v>
      </c>
      <c r="AJ528" s="63">
        <f>VLOOKUP($C528,'ROP100'!$B$6:$P$565,14,FALSE)</f>
        <v>0</v>
      </c>
      <c r="AK528" s="63">
        <f t="shared" si="131"/>
        <v>4500</v>
      </c>
      <c r="AL528" s="63">
        <f>VLOOKUP($C528,ROP200F!$C$6:$O$994,13,FALSE)</f>
        <v>0</v>
      </c>
      <c r="AM528" s="63">
        <f>VLOOKUP($C528,'ROP100'!$B$6:$P$565,15,FALSE)</f>
        <v>0</v>
      </c>
      <c r="AN528" s="63">
        <f t="shared" si="132"/>
        <v>4500</v>
      </c>
      <c r="AO528" s="58">
        <f t="shared" si="133"/>
        <v>8000</v>
      </c>
      <c r="AP528" s="58">
        <f t="shared" si="134"/>
        <v>10000</v>
      </c>
    </row>
    <row r="529" spans="1:42" hidden="1" x14ac:dyDescent="0.35">
      <c r="A529" s="64">
        <f t="shared" si="135"/>
        <v>521</v>
      </c>
      <c r="B529" s="65" t="s">
        <v>735</v>
      </c>
      <c r="C529" s="65" t="s">
        <v>736</v>
      </c>
      <c r="D529" s="66">
        <f>VLOOKUP($C529,'End Stock 2024'!$B$7:$C$1030,2,FALSE)</f>
        <v>0</v>
      </c>
      <c r="E529" s="63">
        <f>VLOOKUP($C529,ROP200F!$C$6:$O$994,2,FALSE)</f>
        <v>0</v>
      </c>
      <c r="F529" s="63">
        <f>VLOOKUP($C529,'ROP100'!$B$6:$P$565,4,FALSE)</f>
        <v>0</v>
      </c>
      <c r="G529" s="63">
        <f t="shared" si="121"/>
        <v>0</v>
      </c>
      <c r="H529" s="63">
        <f>VLOOKUP($C529,ROP200F!$C$6:$O$994,3,FALSE)</f>
        <v>8</v>
      </c>
      <c r="I529" s="63">
        <f>VLOOKUP($C529,'ROP100'!$B$6:$P$565,5,FALSE)</f>
        <v>0</v>
      </c>
      <c r="J529" s="63">
        <f t="shared" si="122"/>
        <v>-8</v>
      </c>
      <c r="K529" s="63">
        <f>VLOOKUP($C529,ROP200F!$C$6:$O$994,4,FALSE)</f>
        <v>0</v>
      </c>
      <c r="L529" s="63">
        <f>VLOOKUP($C529,'ROP100'!$B$6:$P$565,6,FALSE)</f>
        <v>0</v>
      </c>
      <c r="M529" s="63">
        <f t="shared" si="123"/>
        <v>-8</v>
      </c>
      <c r="N529" s="63">
        <f>VLOOKUP($C529,ROP200F!$C$6:$O$994,5,FALSE)</f>
        <v>9</v>
      </c>
      <c r="O529" s="63">
        <f>VLOOKUP($C529,'ROP100'!$B$6:$P$565,7,FALSE)</f>
        <v>0</v>
      </c>
      <c r="P529" s="63">
        <f t="shared" si="124"/>
        <v>-17</v>
      </c>
      <c r="Q529" s="63">
        <f>VLOOKUP($C529,ROP200F!$C$6:$O$994,6,FALSE)</f>
        <v>0</v>
      </c>
      <c r="R529" s="63">
        <f>VLOOKUP($C529,'ROP100'!$B$6:$P$565,8,FALSE)</f>
        <v>0</v>
      </c>
      <c r="S529" s="63">
        <f t="shared" si="125"/>
        <v>-17</v>
      </c>
      <c r="T529" s="63">
        <f>VLOOKUP($C529,ROP200F!$C$6:$O$994,7,FALSE)</f>
        <v>9</v>
      </c>
      <c r="U529" s="63">
        <f>VLOOKUP($C529,'ROP100'!$B$6:$P$565,9,FALSE)</f>
        <v>1500</v>
      </c>
      <c r="V529" s="63">
        <f t="shared" si="126"/>
        <v>1474</v>
      </c>
      <c r="W529" s="63">
        <f>VLOOKUP($C529,ROP200F!$C$6:$O$994,8,FALSE)</f>
        <v>0</v>
      </c>
      <c r="X529" s="63">
        <f>VLOOKUP($C529,'ROP100'!$B$6:$P$565,10,FALSE)</f>
        <v>0</v>
      </c>
      <c r="Y529" s="63">
        <f t="shared" si="127"/>
        <v>1474</v>
      </c>
      <c r="Z529" s="63">
        <f>VLOOKUP($C529,ROP200F!$C$6:$O$994,9,FALSE)</f>
        <v>14</v>
      </c>
      <c r="AA529" s="63">
        <f>VLOOKUP($C529,'ROP100'!$B$6:$P$565,11,FALSE)</f>
        <v>0</v>
      </c>
      <c r="AB529" s="63">
        <f t="shared" si="128"/>
        <v>1460</v>
      </c>
      <c r="AC529" s="63">
        <f>VLOOKUP($C529,ROP200F!$C$6:$O$994,10,FALSE)</f>
        <v>4</v>
      </c>
      <c r="AD529" s="63">
        <f>VLOOKUP($C529,'ROP100'!$B$6:$P$565,12,FALSE)</f>
        <v>0</v>
      </c>
      <c r="AE529" s="63">
        <f t="shared" si="129"/>
        <v>1456</v>
      </c>
      <c r="AF529" s="63">
        <f>VLOOKUP($C529,ROP200F!$C$6:$O$994,11,FALSE)</f>
        <v>14</v>
      </c>
      <c r="AG529" s="63">
        <f>VLOOKUP($C529,'ROP100'!$B$6:$P$565,13,FALSE)</f>
        <v>0</v>
      </c>
      <c r="AH529" s="63">
        <f t="shared" si="130"/>
        <v>1442</v>
      </c>
      <c r="AI529" s="63">
        <f>VLOOKUP($C529,ROP200F!$C$6:$O$994,12,FALSE)</f>
        <v>4</v>
      </c>
      <c r="AJ529" s="63">
        <f>VLOOKUP($C529,'ROP100'!$B$6:$P$565,14,FALSE)</f>
        <v>0</v>
      </c>
      <c r="AK529" s="63">
        <f t="shared" si="131"/>
        <v>1438</v>
      </c>
      <c r="AL529" s="63">
        <f>VLOOKUP($C529,ROP200F!$C$6:$O$994,13,FALSE)</f>
        <v>11</v>
      </c>
      <c r="AM529" s="63">
        <f>VLOOKUP($C529,'ROP100'!$B$6:$P$565,15,FALSE)</f>
        <v>0</v>
      </c>
      <c r="AN529" s="63">
        <f t="shared" si="132"/>
        <v>1427</v>
      </c>
      <c r="AO529" s="58">
        <f t="shared" si="133"/>
        <v>73</v>
      </c>
      <c r="AP529" s="58">
        <f t="shared" si="134"/>
        <v>1500</v>
      </c>
    </row>
    <row r="530" spans="1:42" hidden="1" x14ac:dyDescent="0.35">
      <c r="A530" s="64">
        <f t="shared" si="135"/>
        <v>522</v>
      </c>
      <c r="B530" s="65" t="s">
        <v>737</v>
      </c>
      <c r="C530" s="65" t="s">
        <v>738</v>
      </c>
      <c r="D530" s="66">
        <f>VLOOKUP($C530,'End Stock 2024'!$B$7:$C$1030,2,FALSE)</f>
        <v>0</v>
      </c>
      <c r="E530" s="63" t="e">
        <f>VLOOKUP($C530,ROP200F!$C$6:$O$994,2,FALSE)</f>
        <v>#N/A</v>
      </c>
      <c r="F530" s="63">
        <f>VLOOKUP($C530,'ROP100'!$B$6:$P$565,4,FALSE)</f>
        <v>0</v>
      </c>
      <c r="G530" s="63" t="e">
        <f t="shared" si="121"/>
        <v>#N/A</v>
      </c>
      <c r="H530" s="63" t="e">
        <f>VLOOKUP($C530,ROP200F!$C$6:$O$994,3,FALSE)</f>
        <v>#N/A</v>
      </c>
      <c r="I530" s="63">
        <f>VLOOKUP($C530,'ROP100'!$B$6:$P$565,5,FALSE)</f>
        <v>0</v>
      </c>
      <c r="J530" s="63" t="e">
        <f t="shared" si="122"/>
        <v>#N/A</v>
      </c>
      <c r="K530" s="63" t="e">
        <f>VLOOKUP($C530,ROP200F!$C$6:$O$994,4,FALSE)</f>
        <v>#N/A</v>
      </c>
      <c r="L530" s="63">
        <f>VLOOKUP($C530,'ROP100'!$B$6:$P$565,6,FALSE)</f>
        <v>0</v>
      </c>
      <c r="M530" s="63" t="e">
        <f t="shared" si="123"/>
        <v>#N/A</v>
      </c>
      <c r="N530" s="63" t="e">
        <f>VLOOKUP($C530,ROP200F!$C$6:$O$994,5,FALSE)</f>
        <v>#N/A</v>
      </c>
      <c r="O530" s="63">
        <f>VLOOKUP($C530,'ROP100'!$B$6:$P$565,7,FALSE)</f>
        <v>0</v>
      </c>
      <c r="P530" s="63" t="e">
        <f t="shared" si="124"/>
        <v>#N/A</v>
      </c>
      <c r="Q530" s="63" t="e">
        <f>VLOOKUP($C530,ROP200F!$C$6:$O$994,6,FALSE)</f>
        <v>#N/A</v>
      </c>
      <c r="R530" s="63">
        <f>VLOOKUP($C530,'ROP100'!$B$6:$P$565,8,FALSE)</f>
        <v>0</v>
      </c>
      <c r="S530" s="63" t="e">
        <f t="shared" si="125"/>
        <v>#N/A</v>
      </c>
      <c r="T530" s="63" t="e">
        <f>VLOOKUP($C530,ROP200F!$C$6:$O$994,7,FALSE)</f>
        <v>#N/A</v>
      </c>
      <c r="U530" s="63">
        <f>VLOOKUP($C530,'ROP100'!$B$6:$P$565,9,FALSE)</f>
        <v>2500</v>
      </c>
      <c r="V530" s="63" t="e">
        <f t="shared" si="126"/>
        <v>#N/A</v>
      </c>
      <c r="W530" s="63" t="e">
        <f>VLOOKUP($C530,ROP200F!$C$6:$O$994,8,FALSE)</f>
        <v>#N/A</v>
      </c>
      <c r="X530" s="63">
        <f>VLOOKUP($C530,'ROP100'!$B$6:$P$565,10,FALSE)</f>
        <v>0</v>
      </c>
      <c r="Y530" s="63" t="e">
        <f t="shared" si="127"/>
        <v>#N/A</v>
      </c>
      <c r="Z530" s="63" t="e">
        <f>VLOOKUP($C530,ROP200F!$C$6:$O$994,9,FALSE)</f>
        <v>#N/A</v>
      </c>
      <c r="AA530" s="63">
        <f>VLOOKUP($C530,'ROP100'!$B$6:$P$565,11,FALSE)</f>
        <v>0</v>
      </c>
      <c r="AB530" s="63" t="e">
        <f t="shared" si="128"/>
        <v>#N/A</v>
      </c>
      <c r="AC530" s="63" t="e">
        <f>VLOOKUP($C530,ROP200F!$C$6:$O$994,10,FALSE)</f>
        <v>#N/A</v>
      </c>
      <c r="AD530" s="63">
        <f>VLOOKUP($C530,'ROP100'!$B$6:$P$565,12,FALSE)</f>
        <v>0</v>
      </c>
      <c r="AE530" s="63" t="e">
        <f t="shared" si="129"/>
        <v>#N/A</v>
      </c>
      <c r="AF530" s="63" t="e">
        <f>VLOOKUP($C530,ROP200F!$C$6:$O$994,11,FALSE)</f>
        <v>#N/A</v>
      </c>
      <c r="AG530" s="63">
        <f>VLOOKUP($C530,'ROP100'!$B$6:$P$565,13,FALSE)</f>
        <v>0</v>
      </c>
      <c r="AH530" s="63" t="e">
        <f t="shared" si="130"/>
        <v>#N/A</v>
      </c>
      <c r="AI530" s="63" t="e">
        <f>VLOOKUP($C530,ROP200F!$C$6:$O$994,12,FALSE)</f>
        <v>#N/A</v>
      </c>
      <c r="AJ530" s="63">
        <f>VLOOKUP($C530,'ROP100'!$B$6:$P$565,14,FALSE)</f>
        <v>0</v>
      </c>
      <c r="AK530" s="63" t="e">
        <f t="shared" si="131"/>
        <v>#N/A</v>
      </c>
      <c r="AL530" s="63" t="e">
        <f>VLOOKUP($C530,ROP200F!$C$6:$O$994,13,FALSE)</f>
        <v>#N/A</v>
      </c>
      <c r="AM530" s="63">
        <f>VLOOKUP($C530,'ROP100'!$B$6:$P$565,15,FALSE)</f>
        <v>0</v>
      </c>
      <c r="AN530" s="63" t="e">
        <f t="shared" si="132"/>
        <v>#N/A</v>
      </c>
      <c r="AO530" s="58" t="e">
        <f t="shared" si="133"/>
        <v>#N/A</v>
      </c>
      <c r="AP530" s="58">
        <f t="shared" si="134"/>
        <v>2500</v>
      </c>
    </row>
    <row r="531" spans="1:42" hidden="1" x14ac:dyDescent="0.35">
      <c r="A531" s="64">
        <f t="shared" si="135"/>
        <v>523</v>
      </c>
      <c r="B531" s="65" t="s">
        <v>739</v>
      </c>
      <c r="C531" s="65" t="s">
        <v>740</v>
      </c>
      <c r="D531" s="66">
        <f>VLOOKUP($C531,'End Stock 2024'!$B$7:$C$1030,2,FALSE)</f>
        <v>1244</v>
      </c>
      <c r="E531" s="63">
        <f>VLOOKUP($C531,ROP200F!$C$6:$O$994,2,FALSE)</f>
        <v>42</v>
      </c>
      <c r="F531" s="63">
        <f>VLOOKUP($C531,'ROP100'!$B$6:$P$565,4,FALSE)</f>
        <v>0</v>
      </c>
      <c r="G531" s="63">
        <f t="shared" si="121"/>
        <v>1202</v>
      </c>
      <c r="H531" s="63">
        <f>VLOOKUP($C531,ROP200F!$C$6:$O$994,3,FALSE)</f>
        <v>242</v>
      </c>
      <c r="I531" s="63">
        <f>VLOOKUP($C531,'ROP100'!$B$6:$P$565,5,FALSE)</f>
        <v>0</v>
      </c>
      <c r="J531" s="63">
        <f t="shared" si="122"/>
        <v>960</v>
      </c>
      <c r="K531" s="63">
        <f>VLOOKUP($C531,ROP200F!$C$6:$O$994,4,FALSE)</f>
        <v>53</v>
      </c>
      <c r="L531" s="63">
        <f>VLOOKUP($C531,'ROP100'!$B$6:$P$565,6,FALSE)</f>
        <v>0</v>
      </c>
      <c r="M531" s="63">
        <f t="shared" si="123"/>
        <v>907</v>
      </c>
      <c r="N531" s="63">
        <f>VLOOKUP($C531,ROP200F!$C$6:$O$994,5,FALSE)</f>
        <v>138</v>
      </c>
      <c r="O531" s="63">
        <f>VLOOKUP($C531,'ROP100'!$B$6:$P$565,7,FALSE)</f>
        <v>0</v>
      </c>
      <c r="P531" s="63">
        <f t="shared" si="124"/>
        <v>769</v>
      </c>
      <c r="Q531" s="63">
        <f>VLOOKUP($C531,ROP200F!$C$6:$O$994,6,FALSE)</f>
        <v>95</v>
      </c>
      <c r="R531" s="63">
        <f>VLOOKUP($C531,'ROP100'!$B$6:$P$565,8,FALSE)</f>
        <v>0</v>
      </c>
      <c r="S531" s="63">
        <f t="shared" si="125"/>
        <v>674</v>
      </c>
      <c r="T531" s="63">
        <f>VLOOKUP($C531,ROP200F!$C$6:$O$994,7,FALSE)</f>
        <v>203</v>
      </c>
      <c r="U531" s="63">
        <f>VLOOKUP($C531,'ROP100'!$B$6:$P$565,9,FALSE)</f>
        <v>1000</v>
      </c>
      <c r="V531" s="63">
        <f t="shared" si="126"/>
        <v>1471</v>
      </c>
      <c r="W531" s="63">
        <f>VLOOKUP($C531,ROP200F!$C$6:$O$994,8,FALSE)</f>
        <v>127</v>
      </c>
      <c r="X531" s="63">
        <f>VLOOKUP($C531,'ROP100'!$B$6:$P$565,10,FALSE)</f>
        <v>0</v>
      </c>
      <c r="Y531" s="63">
        <f t="shared" si="127"/>
        <v>1344</v>
      </c>
      <c r="Z531" s="63">
        <f>VLOOKUP($C531,ROP200F!$C$6:$O$994,9,FALSE)</f>
        <v>138</v>
      </c>
      <c r="AA531" s="63">
        <f>VLOOKUP($C531,'ROP100'!$B$6:$P$565,11,FALSE)</f>
        <v>0</v>
      </c>
      <c r="AB531" s="63">
        <f t="shared" si="128"/>
        <v>1206</v>
      </c>
      <c r="AC531" s="63">
        <f>VLOOKUP($C531,ROP200F!$C$6:$O$994,10,FALSE)</f>
        <v>95</v>
      </c>
      <c r="AD531" s="63">
        <f>VLOOKUP($C531,'ROP100'!$B$6:$P$565,12,FALSE)</f>
        <v>0</v>
      </c>
      <c r="AE531" s="63">
        <f t="shared" si="129"/>
        <v>1111</v>
      </c>
      <c r="AF531" s="63">
        <f>VLOOKUP($C531,ROP200F!$C$6:$O$994,11,FALSE)</f>
        <v>196</v>
      </c>
      <c r="AG531" s="63">
        <f>VLOOKUP($C531,'ROP100'!$B$6:$P$565,13,FALSE)</f>
        <v>0</v>
      </c>
      <c r="AH531" s="63">
        <f t="shared" si="130"/>
        <v>915</v>
      </c>
      <c r="AI531" s="63">
        <f>VLOOKUP($C531,ROP200F!$C$6:$O$994,12,FALSE)</f>
        <v>117</v>
      </c>
      <c r="AJ531" s="63">
        <f>VLOOKUP($C531,'ROP100'!$B$6:$P$565,14,FALSE)</f>
        <v>0</v>
      </c>
      <c r="AK531" s="63">
        <f t="shared" si="131"/>
        <v>798</v>
      </c>
      <c r="AL531" s="63">
        <f>VLOOKUP($C531,ROP200F!$C$6:$O$994,13,FALSE)</f>
        <v>180</v>
      </c>
      <c r="AM531" s="63">
        <f>VLOOKUP($C531,'ROP100'!$B$6:$P$565,15,FALSE)</f>
        <v>0</v>
      </c>
      <c r="AN531" s="63">
        <f t="shared" si="132"/>
        <v>618</v>
      </c>
      <c r="AO531" s="58">
        <f t="shared" si="133"/>
        <v>1626</v>
      </c>
      <c r="AP531" s="58">
        <f t="shared" si="134"/>
        <v>1000</v>
      </c>
    </row>
    <row r="532" spans="1:42" hidden="1" x14ac:dyDescent="0.35">
      <c r="A532" s="64">
        <f t="shared" si="135"/>
        <v>524</v>
      </c>
      <c r="B532" s="65" t="s">
        <v>741</v>
      </c>
      <c r="C532" s="65" t="s">
        <v>742</v>
      </c>
      <c r="D532" s="66">
        <f>VLOOKUP($C532,'End Stock 2024'!$B$7:$C$1030,2,FALSE)</f>
        <v>34267</v>
      </c>
      <c r="E532" s="63">
        <f>VLOOKUP($C532,ROP200F!$C$6:$O$994,2,FALSE)</f>
        <v>946</v>
      </c>
      <c r="F532" s="63">
        <f>VLOOKUP($C532,'ROP100'!$B$6:$P$565,4,FALSE)</f>
        <v>0</v>
      </c>
      <c r="G532" s="63">
        <f t="shared" si="121"/>
        <v>33321</v>
      </c>
      <c r="H532" s="63">
        <f>VLOOKUP($C532,ROP200F!$C$6:$O$994,3,FALSE)</f>
        <v>1262</v>
      </c>
      <c r="I532" s="63">
        <f>VLOOKUP($C532,'ROP100'!$B$6:$P$565,5,FALSE)</f>
        <v>0</v>
      </c>
      <c r="J532" s="63">
        <f t="shared" si="122"/>
        <v>32059</v>
      </c>
      <c r="K532" s="63">
        <f>VLOOKUP($C532,ROP200F!$C$6:$O$994,4,FALSE)</f>
        <v>1051</v>
      </c>
      <c r="L532" s="63">
        <f>VLOOKUP($C532,'ROP100'!$B$6:$P$565,6,FALSE)</f>
        <v>0</v>
      </c>
      <c r="M532" s="63">
        <f t="shared" si="123"/>
        <v>31008</v>
      </c>
      <c r="N532" s="63">
        <f>VLOOKUP($C532,ROP200F!$C$6:$O$994,5,FALSE)</f>
        <v>1893</v>
      </c>
      <c r="O532" s="63">
        <f>VLOOKUP($C532,'ROP100'!$B$6:$P$565,7,FALSE)</f>
        <v>0</v>
      </c>
      <c r="P532" s="63">
        <f t="shared" si="124"/>
        <v>29115</v>
      </c>
      <c r="Q532" s="63">
        <f>VLOOKUP($C532,ROP200F!$C$6:$O$994,6,FALSE)</f>
        <v>1998</v>
      </c>
      <c r="R532" s="63">
        <f>VLOOKUP($C532,'ROP100'!$B$6:$P$565,8,FALSE)</f>
        <v>0</v>
      </c>
      <c r="S532" s="63">
        <f t="shared" si="125"/>
        <v>27117</v>
      </c>
      <c r="T532" s="63">
        <f>VLOOKUP($C532,ROP200F!$C$6:$O$994,7,FALSE)</f>
        <v>1577</v>
      </c>
      <c r="U532" s="63">
        <f>VLOOKUP($C532,'ROP100'!$B$6:$P$565,9,FALSE)</f>
        <v>0</v>
      </c>
      <c r="V532" s="63">
        <f t="shared" si="126"/>
        <v>25540</v>
      </c>
      <c r="W532" s="63">
        <f>VLOOKUP($C532,ROP200F!$C$6:$O$994,8,FALSE)</f>
        <v>1367</v>
      </c>
      <c r="X532" s="63">
        <f>VLOOKUP($C532,'ROP100'!$B$6:$P$565,10,FALSE)</f>
        <v>0</v>
      </c>
      <c r="Y532" s="63">
        <f t="shared" si="127"/>
        <v>24173</v>
      </c>
      <c r="Z532" s="63">
        <f>VLOOKUP($C532,ROP200F!$C$6:$O$994,9,FALSE)</f>
        <v>1367</v>
      </c>
      <c r="AA532" s="63">
        <f>VLOOKUP($C532,'ROP100'!$B$6:$P$565,11,FALSE)</f>
        <v>0</v>
      </c>
      <c r="AB532" s="63">
        <f t="shared" si="128"/>
        <v>22806</v>
      </c>
      <c r="AC532" s="63">
        <f>VLOOKUP($C532,ROP200F!$C$6:$O$994,10,FALSE)</f>
        <v>1577</v>
      </c>
      <c r="AD532" s="63">
        <f>VLOOKUP($C532,'ROP100'!$B$6:$P$565,12,FALSE)</f>
        <v>0</v>
      </c>
      <c r="AE532" s="63">
        <f t="shared" si="129"/>
        <v>21229</v>
      </c>
      <c r="AF532" s="63">
        <f>VLOOKUP($C532,ROP200F!$C$6:$O$994,11,FALSE)</f>
        <v>1051</v>
      </c>
      <c r="AG532" s="63">
        <f>VLOOKUP($C532,'ROP100'!$B$6:$P$565,13,FALSE)</f>
        <v>0</v>
      </c>
      <c r="AH532" s="63">
        <f t="shared" si="130"/>
        <v>20178</v>
      </c>
      <c r="AI532" s="63">
        <f>VLOOKUP($C532,ROP200F!$C$6:$O$994,12,FALSE)</f>
        <v>736</v>
      </c>
      <c r="AJ532" s="63">
        <f>VLOOKUP($C532,'ROP100'!$B$6:$P$565,14,FALSE)</f>
        <v>0</v>
      </c>
      <c r="AK532" s="63">
        <f t="shared" si="131"/>
        <v>19442</v>
      </c>
      <c r="AL532" s="63">
        <f>VLOOKUP($C532,ROP200F!$C$6:$O$994,13,FALSE)</f>
        <v>1051</v>
      </c>
      <c r="AM532" s="63">
        <f>VLOOKUP($C532,'ROP100'!$B$6:$P$565,15,FALSE)</f>
        <v>0</v>
      </c>
      <c r="AN532" s="63">
        <f t="shared" si="132"/>
        <v>18391</v>
      </c>
      <c r="AO532" s="58">
        <f t="shared" si="133"/>
        <v>15876</v>
      </c>
      <c r="AP532" s="58">
        <f t="shared" si="134"/>
        <v>0</v>
      </c>
    </row>
    <row r="533" spans="1:42" hidden="1" x14ac:dyDescent="0.35">
      <c r="A533" s="64">
        <f t="shared" si="135"/>
        <v>525</v>
      </c>
      <c r="B533" s="65" t="s">
        <v>743</v>
      </c>
      <c r="C533" s="65" t="s">
        <v>744</v>
      </c>
      <c r="D533" s="66">
        <f>VLOOKUP($C533,'End Stock 2024'!$B$7:$C$1030,2,FALSE)</f>
        <v>20650</v>
      </c>
      <c r="E533" s="63">
        <f>VLOOKUP($C533,ROP200F!$C$6:$O$994,2,FALSE)</f>
        <v>3494</v>
      </c>
      <c r="F533" s="63">
        <f>VLOOKUP($C533,'ROP100'!$B$6:$P$565,4,FALSE)</f>
        <v>24640</v>
      </c>
      <c r="G533" s="63">
        <f t="shared" si="121"/>
        <v>41796</v>
      </c>
      <c r="H533" s="63">
        <f>VLOOKUP($C533,ROP200F!$C$6:$O$994,3,FALSE)</f>
        <v>4367</v>
      </c>
      <c r="I533" s="63">
        <f>VLOOKUP($C533,'ROP100'!$B$6:$P$565,5,FALSE)</f>
        <v>0</v>
      </c>
      <c r="J533" s="63">
        <f t="shared" si="122"/>
        <v>37429</v>
      </c>
      <c r="K533" s="63">
        <f>VLOOKUP($C533,ROP200F!$C$6:$O$994,4,FALSE)</f>
        <v>5240</v>
      </c>
      <c r="L533" s="63">
        <f>VLOOKUP($C533,'ROP100'!$B$6:$P$565,6,FALSE)</f>
        <v>24640</v>
      </c>
      <c r="M533" s="63">
        <f t="shared" si="123"/>
        <v>56829</v>
      </c>
      <c r="N533" s="63">
        <f>VLOOKUP($C533,ROP200F!$C$6:$O$994,5,FALSE)</f>
        <v>4367</v>
      </c>
      <c r="O533" s="63">
        <f>VLOOKUP($C533,'ROP100'!$B$6:$P$565,7,FALSE)</f>
        <v>0</v>
      </c>
      <c r="P533" s="63">
        <f t="shared" si="124"/>
        <v>52462</v>
      </c>
      <c r="Q533" s="63">
        <f>VLOOKUP($C533,ROP200F!$C$6:$O$994,6,FALSE)</f>
        <v>3494</v>
      </c>
      <c r="R533" s="63">
        <f>VLOOKUP($C533,'ROP100'!$B$6:$P$565,8,FALSE)</f>
        <v>24640</v>
      </c>
      <c r="S533" s="63">
        <f t="shared" si="125"/>
        <v>73608</v>
      </c>
      <c r="T533" s="63">
        <f>VLOOKUP($C533,ROP200F!$C$6:$O$994,7,FALSE)</f>
        <v>4367</v>
      </c>
      <c r="U533" s="63">
        <f>VLOOKUP($C533,'ROP100'!$B$6:$P$565,9,FALSE)</f>
        <v>0</v>
      </c>
      <c r="V533" s="63">
        <f t="shared" si="126"/>
        <v>69241</v>
      </c>
      <c r="W533" s="63">
        <f>VLOOKUP($C533,ROP200F!$C$6:$O$994,8,FALSE)</f>
        <v>6114</v>
      </c>
      <c r="X533" s="63">
        <f>VLOOKUP($C533,'ROP100'!$B$6:$P$565,10,FALSE)</f>
        <v>0</v>
      </c>
      <c r="Y533" s="63">
        <f t="shared" si="127"/>
        <v>63127</v>
      </c>
      <c r="Z533" s="63">
        <f>VLOOKUP($C533,ROP200F!$C$6:$O$994,9,FALSE)</f>
        <v>6114</v>
      </c>
      <c r="AA533" s="63">
        <f>VLOOKUP($C533,'ROP100'!$B$6:$P$565,11,FALSE)</f>
        <v>0</v>
      </c>
      <c r="AB533" s="63">
        <f t="shared" si="128"/>
        <v>57013</v>
      </c>
      <c r="AC533" s="63">
        <f>VLOOKUP($C533,ROP200F!$C$6:$O$994,10,FALSE)</f>
        <v>6114</v>
      </c>
      <c r="AD533" s="63">
        <f>VLOOKUP($C533,'ROP100'!$B$6:$P$565,12,FALSE)</f>
        <v>0</v>
      </c>
      <c r="AE533" s="63">
        <f t="shared" si="129"/>
        <v>50899</v>
      </c>
      <c r="AF533" s="63">
        <f>VLOOKUP($C533,ROP200F!$C$6:$O$994,11,FALSE)</f>
        <v>5240</v>
      </c>
      <c r="AG533" s="63">
        <f>VLOOKUP($C533,'ROP100'!$B$6:$P$565,13,FALSE)</f>
        <v>0</v>
      </c>
      <c r="AH533" s="63">
        <f t="shared" si="130"/>
        <v>45659</v>
      </c>
      <c r="AI533" s="63">
        <f>VLOOKUP($C533,ROP200F!$C$6:$O$994,12,FALSE)</f>
        <v>4367</v>
      </c>
      <c r="AJ533" s="63">
        <f>VLOOKUP($C533,'ROP100'!$B$6:$P$565,14,FALSE)</f>
        <v>0</v>
      </c>
      <c r="AK533" s="63">
        <f t="shared" si="131"/>
        <v>41292</v>
      </c>
      <c r="AL533" s="63">
        <f>VLOOKUP($C533,ROP200F!$C$6:$O$994,13,FALSE)</f>
        <v>4367</v>
      </c>
      <c r="AM533" s="63">
        <f>VLOOKUP($C533,'ROP100'!$B$6:$P$565,15,FALSE)</f>
        <v>0</v>
      </c>
      <c r="AN533" s="63">
        <f t="shared" si="132"/>
        <v>36925</v>
      </c>
      <c r="AO533" s="58">
        <f t="shared" si="133"/>
        <v>57645</v>
      </c>
      <c r="AP533" s="58">
        <f t="shared" si="134"/>
        <v>73920</v>
      </c>
    </row>
    <row r="534" spans="1:42" hidden="1" x14ac:dyDescent="0.35">
      <c r="A534" s="64">
        <f t="shared" si="135"/>
        <v>526</v>
      </c>
      <c r="B534" s="65" t="s">
        <v>1470</v>
      </c>
      <c r="C534" s="65" t="s">
        <v>1471</v>
      </c>
      <c r="D534" s="66">
        <f>VLOOKUP($C534,'End Stock 2024'!$B$7:$C$1030,2,FALSE)</f>
        <v>0</v>
      </c>
      <c r="E534" s="63">
        <f>VLOOKUP($C534,ROP200F!$C$6:$O$994,2,FALSE)</f>
        <v>100000</v>
      </c>
      <c r="F534" s="63">
        <f>VLOOKUP($C534,'ROP100'!$B$6:$P$565,4,FALSE)</f>
        <v>100000</v>
      </c>
      <c r="G534" s="63">
        <f t="shared" si="121"/>
        <v>0</v>
      </c>
      <c r="H534" s="63">
        <f>VLOOKUP($C534,ROP200F!$C$6:$O$994,3,FALSE)</f>
        <v>95000</v>
      </c>
      <c r="I534" s="63">
        <f>VLOOKUP($C534,'ROP100'!$B$6:$P$565,5,FALSE)</f>
        <v>95000</v>
      </c>
      <c r="J534" s="63">
        <f t="shared" si="122"/>
        <v>0</v>
      </c>
      <c r="K534" s="63">
        <f>VLOOKUP($C534,ROP200F!$C$6:$O$994,4,FALSE)</f>
        <v>60000</v>
      </c>
      <c r="L534" s="63">
        <f>VLOOKUP($C534,'ROP100'!$B$6:$P$565,6,FALSE)</f>
        <v>60000</v>
      </c>
      <c r="M534" s="63">
        <f t="shared" si="123"/>
        <v>0</v>
      </c>
      <c r="N534" s="63">
        <f>VLOOKUP($C534,ROP200F!$C$6:$O$994,5,FALSE)</f>
        <v>75000</v>
      </c>
      <c r="O534" s="63">
        <f>VLOOKUP($C534,'ROP100'!$B$6:$P$565,7,FALSE)</f>
        <v>75000</v>
      </c>
      <c r="P534" s="63">
        <f t="shared" si="124"/>
        <v>0</v>
      </c>
      <c r="Q534" s="63">
        <f>VLOOKUP($C534,ROP200F!$C$6:$O$994,6,FALSE)</f>
        <v>135000</v>
      </c>
      <c r="R534" s="63">
        <f>VLOOKUP($C534,'ROP100'!$B$6:$P$565,8,FALSE)</f>
        <v>135000</v>
      </c>
      <c r="S534" s="63">
        <f t="shared" si="125"/>
        <v>0</v>
      </c>
      <c r="T534" s="63">
        <f>VLOOKUP($C534,ROP200F!$C$6:$O$994,7,FALSE)</f>
        <v>135000</v>
      </c>
      <c r="U534" s="63">
        <f>VLOOKUP($C534,'ROP100'!$B$6:$P$565,9,FALSE)</f>
        <v>135000</v>
      </c>
      <c r="V534" s="63">
        <f t="shared" si="126"/>
        <v>0</v>
      </c>
      <c r="W534" s="63">
        <f>VLOOKUP($C534,ROP200F!$C$6:$O$994,8,FALSE)</f>
        <v>95000</v>
      </c>
      <c r="X534" s="63">
        <f>VLOOKUP($C534,'ROP100'!$B$6:$P$565,10,FALSE)</f>
        <v>95000</v>
      </c>
      <c r="Y534" s="63">
        <f t="shared" si="127"/>
        <v>0</v>
      </c>
      <c r="Z534" s="63">
        <f>VLOOKUP($C534,ROP200F!$C$6:$O$994,9,FALSE)</f>
        <v>90000</v>
      </c>
      <c r="AA534" s="63">
        <f>VLOOKUP($C534,'ROP100'!$B$6:$P$565,11,FALSE)</f>
        <v>90000</v>
      </c>
      <c r="AB534" s="63">
        <f t="shared" si="128"/>
        <v>0</v>
      </c>
      <c r="AC534" s="63">
        <f>VLOOKUP($C534,ROP200F!$C$6:$O$994,10,FALSE)</f>
        <v>90000</v>
      </c>
      <c r="AD534" s="63">
        <f>VLOOKUP($C534,'ROP100'!$B$6:$P$565,12,FALSE)</f>
        <v>90000</v>
      </c>
      <c r="AE534" s="63">
        <f t="shared" si="129"/>
        <v>0</v>
      </c>
      <c r="AF534" s="63">
        <f>VLOOKUP($C534,ROP200F!$C$6:$O$994,11,FALSE)</f>
        <v>70000</v>
      </c>
      <c r="AG534" s="63">
        <f>VLOOKUP($C534,'ROP100'!$B$6:$P$565,13,FALSE)</f>
        <v>70000</v>
      </c>
      <c r="AH534" s="63">
        <f t="shared" si="130"/>
        <v>0</v>
      </c>
      <c r="AI534" s="63">
        <f>VLOOKUP($C534,ROP200F!$C$6:$O$994,12,FALSE)</f>
        <v>60000</v>
      </c>
      <c r="AJ534" s="63">
        <f>VLOOKUP($C534,'ROP100'!$B$6:$P$565,14,FALSE)</f>
        <v>60000</v>
      </c>
      <c r="AK534" s="63">
        <f t="shared" si="131"/>
        <v>0</v>
      </c>
      <c r="AL534" s="63">
        <f>VLOOKUP($C534,ROP200F!$C$6:$O$994,13,FALSE)</f>
        <v>20000</v>
      </c>
      <c r="AM534" s="63">
        <f>VLOOKUP($C534,'ROP100'!$B$6:$P$565,15,FALSE)</f>
        <v>20000</v>
      </c>
      <c r="AN534" s="63">
        <f t="shared" si="132"/>
        <v>0</v>
      </c>
      <c r="AO534" s="58">
        <f t="shared" si="133"/>
        <v>1025000</v>
      </c>
      <c r="AP534" s="58">
        <f t="shared" si="134"/>
        <v>1025000</v>
      </c>
    </row>
    <row r="537" spans="1:42" x14ac:dyDescent="0.35">
      <c r="C537" s="57" t="s">
        <v>327</v>
      </c>
      <c r="D537" s="58" t="e">
        <f>VLOOKUP(C537,[2]Sheet1!$B$3:$C$293,2,FALSE)</f>
        <v>#N/A</v>
      </c>
    </row>
    <row r="538" spans="1:42" x14ac:dyDescent="0.35">
      <c r="C538" s="57" t="s">
        <v>1415</v>
      </c>
      <c r="D538" s="58" t="e">
        <f>VLOOKUP(C538,[2]Sheet1!$B$3:$C$293,2,FALSE)</f>
        <v>#N/A</v>
      </c>
    </row>
    <row r="539" spans="1:42" x14ac:dyDescent="0.35">
      <c r="C539" s="57" t="s">
        <v>496</v>
      </c>
      <c r="D539" s="58" t="e">
        <f>VLOOKUP(C539,[2]Sheet1!$B$3:$C$293,2,FALSE)</f>
        <v>#N/A</v>
      </c>
    </row>
    <row r="540" spans="1:42" x14ac:dyDescent="0.35">
      <c r="C540" s="57" t="s">
        <v>502</v>
      </c>
      <c r="D540" s="58" t="e">
        <f>VLOOKUP(C540,[2]Sheet1!$B$3:$C$293,2,FALSE)</f>
        <v>#N/A</v>
      </c>
    </row>
    <row r="541" spans="1:42" x14ac:dyDescent="0.35">
      <c r="C541" s="57" t="s">
        <v>1447</v>
      </c>
      <c r="D541" s="58" t="e">
        <f>VLOOKUP(C541,[2]Sheet1!$B$3:$C$293,2,FALSE)</f>
        <v>#N/A</v>
      </c>
    </row>
    <row r="542" spans="1:42" x14ac:dyDescent="0.35">
      <c r="C542" s="57" t="s">
        <v>510</v>
      </c>
      <c r="D542" s="58" t="e">
        <f>VLOOKUP(C542,[2]Sheet1!$B$3:$C$293,2,FALSE)</f>
        <v>#N/A</v>
      </c>
    </row>
    <row r="543" spans="1:42" x14ac:dyDescent="0.35">
      <c r="C543" s="57" t="s">
        <v>1449</v>
      </c>
      <c r="D543" s="58" t="e">
        <f>VLOOKUP(C543,[2]Sheet1!$B$3:$C$293,2,FALSE)</f>
        <v>#N/A</v>
      </c>
    </row>
    <row r="544" spans="1:42" x14ac:dyDescent="0.35">
      <c r="C544" s="57" t="s">
        <v>921</v>
      </c>
      <c r="D544" s="58" t="e">
        <f>VLOOKUP(C544,[2]Sheet1!$B$3:$C$293,2,FALSE)</f>
        <v>#N/A</v>
      </c>
    </row>
    <row r="545" spans="3:4" x14ac:dyDescent="0.35">
      <c r="C545" s="57" t="s">
        <v>580</v>
      </c>
      <c r="D545" s="58" t="e">
        <f>VLOOKUP(C545,[2]Sheet1!$B$3:$C$293,2,FALSE)</f>
        <v>#N/A</v>
      </c>
    </row>
    <row r="546" spans="3:4" x14ac:dyDescent="0.35">
      <c r="C546" s="57" t="s">
        <v>683</v>
      </c>
      <c r="D546" s="58" t="e">
        <f>VLOOKUP(C546,[2]Sheet1!$B$3:$C$293,2,FALSE)</f>
        <v>#N/A</v>
      </c>
    </row>
    <row r="547" spans="3:4" x14ac:dyDescent="0.35">
      <c r="C547" s="57" t="s">
        <v>695</v>
      </c>
      <c r="D547" s="58" t="e">
        <f>VLOOKUP(C547,[2]Sheet1!$B$3:$C$293,2,FALSE)</f>
        <v>#N/A</v>
      </c>
    </row>
    <row r="548" spans="3:4" x14ac:dyDescent="0.35">
      <c r="C548" s="57" t="s">
        <v>701</v>
      </c>
      <c r="D548" s="58" t="e">
        <f>VLOOKUP(C548,[2]Sheet1!$B$3:$C$293,2,FALSE)</f>
        <v>#N/A</v>
      </c>
    </row>
  </sheetData>
  <autoFilter ref="A8:WWV534" xr:uid="{00000000-0009-0000-0000-000001000000}">
    <filterColumn colId="5">
      <filters>
        <filter val="#N/A"/>
      </filters>
    </filterColumn>
  </autoFilter>
  <mergeCells count="17">
    <mergeCell ref="Z7:AB7"/>
    <mergeCell ref="A7:A8"/>
    <mergeCell ref="B7:B8"/>
    <mergeCell ref="C7:C8"/>
    <mergeCell ref="D7:D8"/>
    <mergeCell ref="E7:G7"/>
    <mergeCell ref="H7:J7"/>
    <mergeCell ref="K7:M7"/>
    <mergeCell ref="N7:P7"/>
    <mergeCell ref="Q7:S7"/>
    <mergeCell ref="T7:V7"/>
    <mergeCell ref="W7:Y7"/>
    <mergeCell ref="AC7:AE7"/>
    <mergeCell ref="AF7:AH7"/>
    <mergeCell ref="AI7:AK7"/>
    <mergeCell ref="AL7:AN7"/>
    <mergeCell ref="AO7:AP7"/>
  </mergeCells>
  <conditionalFormatting sqref="AN1:AN526 AN535:AN1048576">
    <cfRule type="cellIs" dxfId="1" priority="2" operator="lessThan">
      <formula>0</formula>
    </cfRule>
  </conditionalFormatting>
  <conditionalFormatting sqref="AN527:AN534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1"/>
  <sheetViews>
    <sheetView tabSelected="1" workbookViewId="0">
      <pane xSplit="3" ySplit="5" topLeftCell="D383" activePane="bottomRight" state="frozen"/>
      <selection pane="topRight" activeCell="D1" sqref="D1"/>
      <selection pane="bottomLeft" activeCell="A6" sqref="A6"/>
      <selection pane="bottomRight" activeCell="G389" sqref="G389"/>
    </sheetView>
  </sheetViews>
  <sheetFormatPr defaultRowHeight="14.5" outlineLevelCol="1" x14ac:dyDescent="0.35"/>
  <cols>
    <col min="1" max="1" width="5.6328125" style="22" customWidth="1"/>
    <col min="2" max="2" width="28.90625" bestFit="1" customWidth="1"/>
    <col min="3" max="3" width="11.36328125" bestFit="1" customWidth="1"/>
    <col min="4" max="15" width="10" customWidth="1" outlineLevel="1"/>
    <col min="16" max="16" width="11" bestFit="1" customWidth="1"/>
    <col min="17" max="17" width="14.54296875" bestFit="1" customWidth="1"/>
    <col min="20" max="20" width="16.36328125" bestFit="1" customWidth="1"/>
  </cols>
  <sheetData>
    <row r="1" spans="1:51" s="4" customFormat="1" x14ac:dyDescent="0.35">
      <c r="A1" s="2" t="s">
        <v>745</v>
      </c>
      <c r="B1" s="3"/>
      <c r="D1" s="5"/>
      <c r="E1" s="5"/>
      <c r="F1" s="5"/>
      <c r="G1" s="5"/>
      <c r="H1" s="5"/>
      <c r="I1" s="6"/>
      <c r="J1" s="7"/>
      <c r="K1" s="8"/>
      <c r="L1" s="9"/>
      <c r="M1" s="7"/>
      <c r="N1" s="7"/>
      <c r="O1" s="8"/>
      <c r="P1" s="8"/>
      <c r="Q1" s="9"/>
      <c r="R1" s="8"/>
      <c r="Y1" s="8"/>
      <c r="AC1" s="10"/>
      <c r="AG1" s="9"/>
      <c r="AK1" s="8"/>
      <c r="AO1" s="11"/>
      <c r="AS1" s="11"/>
      <c r="AY1" s="3"/>
    </row>
    <row r="2" spans="1:51" s="4" customFormat="1" x14ac:dyDescent="0.35">
      <c r="A2" s="2" t="s">
        <v>746</v>
      </c>
      <c r="B2" s="3"/>
      <c r="D2" s="5"/>
      <c r="E2" s="5"/>
      <c r="F2" s="5"/>
      <c r="G2" s="5"/>
      <c r="H2" s="5"/>
      <c r="I2" s="6"/>
      <c r="J2" s="7"/>
      <c r="K2" s="8"/>
      <c r="L2" s="9"/>
      <c r="M2" s="7"/>
      <c r="N2" s="7"/>
      <c r="O2" s="8"/>
      <c r="P2" s="8"/>
      <c r="Q2" s="9"/>
      <c r="R2" s="8"/>
      <c r="Y2" s="8"/>
      <c r="AC2" s="10"/>
      <c r="AF2" s="12"/>
      <c r="AG2" s="13"/>
      <c r="AK2" s="8"/>
      <c r="AO2" s="11"/>
      <c r="AS2" s="11"/>
      <c r="AY2" s="3"/>
    </row>
    <row r="3" spans="1:51" s="3" customFormat="1" x14ac:dyDescent="0.35">
      <c r="A3" s="2" t="s">
        <v>1208</v>
      </c>
      <c r="C3" s="4"/>
      <c r="D3" s="5"/>
      <c r="E3" s="5"/>
      <c r="F3" s="5"/>
      <c r="G3" s="5"/>
      <c r="H3" s="5"/>
      <c r="I3" s="6"/>
      <c r="J3" s="7"/>
      <c r="K3" s="5"/>
      <c r="L3" s="14"/>
      <c r="M3" s="7"/>
      <c r="N3" s="7"/>
      <c r="O3" s="5"/>
      <c r="P3" s="5"/>
      <c r="Q3" s="14"/>
      <c r="R3" s="5"/>
      <c r="T3" s="5">
        <f>SUM(T5:T494)</f>
        <v>1468634975.4299996</v>
      </c>
      <c r="Y3" s="5"/>
      <c r="AC3" s="15"/>
      <c r="AG3" s="14"/>
      <c r="AK3" s="5"/>
      <c r="AO3" s="16"/>
      <c r="AS3" s="16"/>
    </row>
    <row r="4" spans="1:51" s="3" customFormat="1" x14ac:dyDescent="0.35">
      <c r="A4" s="21"/>
      <c r="C4" s="4">
        <v>1</v>
      </c>
      <c r="D4" s="5">
        <f>C4+1</f>
        <v>2</v>
      </c>
      <c r="E4" s="5">
        <f t="shared" ref="E4:P4" si="0">D4+1</f>
        <v>3</v>
      </c>
      <c r="F4" s="5">
        <f t="shared" si="0"/>
        <v>4</v>
      </c>
      <c r="G4" s="5">
        <f t="shared" si="0"/>
        <v>5</v>
      </c>
      <c r="H4" s="5">
        <f t="shared" si="0"/>
        <v>6</v>
      </c>
      <c r="I4" s="5">
        <f t="shared" si="0"/>
        <v>7</v>
      </c>
      <c r="J4" s="5">
        <f t="shared" si="0"/>
        <v>8</v>
      </c>
      <c r="K4" s="5">
        <f t="shared" si="0"/>
        <v>9</v>
      </c>
      <c r="L4" s="5">
        <f t="shared" si="0"/>
        <v>10</v>
      </c>
      <c r="M4" s="5">
        <f t="shared" si="0"/>
        <v>11</v>
      </c>
      <c r="N4" s="5">
        <f t="shared" si="0"/>
        <v>12</v>
      </c>
      <c r="O4" s="5">
        <f t="shared" si="0"/>
        <v>13</v>
      </c>
      <c r="P4" s="5">
        <f t="shared" si="0"/>
        <v>14</v>
      </c>
      <c r="Q4" s="14"/>
      <c r="R4" s="5"/>
      <c r="Y4" s="5"/>
      <c r="AC4" s="15"/>
      <c r="AG4" s="14"/>
      <c r="AK4" s="5"/>
      <c r="AO4" s="16"/>
      <c r="AS4" s="16"/>
    </row>
    <row r="5" spans="1:51" s="17" customFormat="1" x14ac:dyDescent="0.35">
      <c r="A5" s="17" t="s">
        <v>747</v>
      </c>
      <c r="B5" s="17" t="s">
        <v>748</v>
      </c>
      <c r="C5" s="17" t="s">
        <v>749</v>
      </c>
      <c r="D5" s="18" t="s">
        <v>750</v>
      </c>
      <c r="E5" s="18" t="s">
        <v>751</v>
      </c>
      <c r="F5" s="18" t="s">
        <v>752</v>
      </c>
      <c r="G5" s="18" t="s">
        <v>753</v>
      </c>
      <c r="H5" s="18" t="s">
        <v>754</v>
      </c>
      <c r="I5" s="18" t="s">
        <v>755</v>
      </c>
      <c r="J5" s="18" t="s">
        <v>756</v>
      </c>
      <c r="K5" s="18" t="s">
        <v>757</v>
      </c>
      <c r="L5" s="18" t="s">
        <v>758</v>
      </c>
      <c r="M5" s="18" t="s">
        <v>759</v>
      </c>
      <c r="N5" s="18" t="s">
        <v>760</v>
      </c>
      <c r="O5" s="18" t="s">
        <v>761</v>
      </c>
      <c r="P5" s="18" t="s">
        <v>762</v>
      </c>
      <c r="Q5" s="18" t="s">
        <v>763</v>
      </c>
      <c r="S5" s="81" t="s">
        <v>1205</v>
      </c>
      <c r="T5" s="17" t="s">
        <v>1206</v>
      </c>
    </row>
    <row r="6" spans="1:51" x14ac:dyDescent="0.35">
      <c r="A6" s="22">
        <v>1</v>
      </c>
      <c r="B6" t="s">
        <v>2004</v>
      </c>
      <c r="C6" t="s">
        <v>2005</v>
      </c>
      <c r="D6" s="19">
        <v>0</v>
      </c>
      <c r="E6" s="19">
        <v>1397</v>
      </c>
      <c r="F6" s="19">
        <v>0</v>
      </c>
      <c r="G6" s="19">
        <v>0</v>
      </c>
      <c r="H6" s="19">
        <v>0</v>
      </c>
      <c r="I6" s="19">
        <v>2096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3493</v>
      </c>
      <c r="Q6" s="19">
        <v>345807</v>
      </c>
      <c r="S6" t="e">
        <f>VLOOKUP($C6,[1]FPBD2023!$B$1:$E$982,4,0)</f>
        <v>#N/A</v>
      </c>
    </row>
    <row r="7" spans="1:51" x14ac:dyDescent="0.35">
      <c r="A7" s="22">
        <v>2</v>
      </c>
      <c r="B7" t="s">
        <v>1951</v>
      </c>
      <c r="C7" t="s">
        <v>1952</v>
      </c>
      <c r="D7" s="19">
        <v>3569</v>
      </c>
      <c r="E7" s="19">
        <v>3569</v>
      </c>
      <c r="F7" s="19">
        <v>3569</v>
      </c>
      <c r="G7" s="19">
        <v>1784</v>
      </c>
      <c r="H7" s="19">
        <v>3569</v>
      </c>
      <c r="I7" s="19">
        <v>1784</v>
      </c>
      <c r="J7" s="19">
        <v>3569</v>
      </c>
      <c r="K7" s="19">
        <v>3569</v>
      </c>
      <c r="L7" s="19">
        <v>3569</v>
      </c>
      <c r="M7" s="19">
        <v>3569</v>
      </c>
      <c r="N7" s="19">
        <v>3569</v>
      </c>
      <c r="O7" s="19">
        <v>1784</v>
      </c>
      <c r="P7" s="19">
        <v>37473</v>
      </c>
      <c r="Q7" s="19">
        <v>3709827</v>
      </c>
      <c r="S7" t="e">
        <f>VLOOKUP($C7,[1]FPBD2023!$B$1:$E$982,4,0)</f>
        <v>#N/A</v>
      </c>
    </row>
    <row r="8" spans="1:51" x14ac:dyDescent="0.35">
      <c r="A8" s="22">
        <v>3</v>
      </c>
      <c r="B8" t="s">
        <v>0</v>
      </c>
      <c r="C8" t="s">
        <v>1</v>
      </c>
      <c r="D8" s="19">
        <v>5541</v>
      </c>
      <c r="E8" s="19">
        <v>4134</v>
      </c>
      <c r="F8" s="19">
        <v>4221</v>
      </c>
      <c r="G8" s="19">
        <v>5454</v>
      </c>
      <c r="H8" s="19">
        <v>4221</v>
      </c>
      <c r="I8" s="19">
        <v>1320</v>
      </c>
      <c r="J8" s="19">
        <v>8281</v>
      </c>
      <c r="K8" s="19">
        <v>6861</v>
      </c>
      <c r="L8" s="19">
        <v>2814</v>
      </c>
      <c r="M8" s="19">
        <v>2814</v>
      </c>
      <c r="N8" s="19">
        <v>5454</v>
      </c>
      <c r="O8" s="19">
        <v>4221</v>
      </c>
      <c r="P8" s="19">
        <v>55336</v>
      </c>
      <c r="Q8" s="19">
        <v>34861680</v>
      </c>
      <c r="S8" t="str">
        <f>VLOOKUP($C8,[1]FPBD2023!$B$1:$E$982,4,0)</f>
        <v>DOM</v>
      </c>
    </row>
    <row r="9" spans="1:51" x14ac:dyDescent="0.35">
      <c r="A9" s="22">
        <v>4</v>
      </c>
      <c r="B9" t="s">
        <v>2</v>
      </c>
      <c r="C9" t="s">
        <v>3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19285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19285</v>
      </c>
      <c r="Q9" s="19">
        <v>4435550</v>
      </c>
      <c r="S9" t="str">
        <f>VLOOKUP($C9,[1]FPBD2023!$B$1:$E$982,4,0)</f>
        <v>DOM</v>
      </c>
    </row>
    <row r="10" spans="1:51" x14ac:dyDescent="0.35">
      <c r="A10" s="22">
        <v>5</v>
      </c>
      <c r="B10" t="s">
        <v>4</v>
      </c>
      <c r="C10" t="s">
        <v>5</v>
      </c>
      <c r="D10" s="19">
        <v>2326</v>
      </c>
      <c r="E10" s="19">
        <v>1744</v>
      </c>
      <c r="F10" s="19">
        <v>1744</v>
      </c>
      <c r="G10" s="19">
        <v>1744</v>
      </c>
      <c r="H10" s="19">
        <v>2326</v>
      </c>
      <c r="I10" s="19">
        <v>1163</v>
      </c>
      <c r="J10" s="19">
        <v>1744</v>
      </c>
      <c r="K10" s="19">
        <v>1744</v>
      </c>
      <c r="L10" s="19">
        <v>2326</v>
      </c>
      <c r="M10" s="19">
        <v>1744</v>
      </c>
      <c r="N10" s="19">
        <v>1744</v>
      </c>
      <c r="O10" s="19">
        <v>1744</v>
      </c>
      <c r="P10" s="19">
        <v>22093</v>
      </c>
      <c r="Q10" s="19">
        <v>11488360</v>
      </c>
      <c r="S10" t="str">
        <f>VLOOKUP($C10,[1]FPBD2023!$B$1:$E$982,4,0)</f>
        <v>DOM</v>
      </c>
    </row>
    <row r="11" spans="1:51" x14ac:dyDescent="0.35">
      <c r="A11" s="22">
        <v>6</v>
      </c>
      <c r="B11" t="s">
        <v>6</v>
      </c>
      <c r="C11" t="s">
        <v>7</v>
      </c>
      <c r="D11" s="19">
        <v>3400</v>
      </c>
      <c r="E11" s="19">
        <v>4250</v>
      </c>
      <c r="F11" s="19">
        <v>5100</v>
      </c>
      <c r="G11" s="19">
        <v>4250</v>
      </c>
      <c r="H11" s="19">
        <v>3400</v>
      </c>
      <c r="I11" s="19">
        <v>4250</v>
      </c>
      <c r="J11" s="19">
        <v>5951</v>
      </c>
      <c r="K11" s="19">
        <v>5951</v>
      </c>
      <c r="L11" s="19">
        <v>5951</v>
      </c>
      <c r="M11" s="19">
        <v>5100</v>
      </c>
      <c r="N11" s="19">
        <v>4250</v>
      </c>
      <c r="O11" s="19">
        <v>4250</v>
      </c>
      <c r="P11" s="19">
        <v>56103</v>
      </c>
      <c r="Q11" s="19">
        <v>12903690</v>
      </c>
      <c r="S11" t="str">
        <f>VLOOKUP($C11,[1]FPBD2023!$B$1:$E$982,4,0)</f>
        <v>DOM</v>
      </c>
    </row>
    <row r="12" spans="1:51" x14ac:dyDescent="0.35">
      <c r="A12" s="22">
        <v>7</v>
      </c>
      <c r="B12" t="s">
        <v>1209</v>
      </c>
      <c r="C12" t="s">
        <v>1210</v>
      </c>
      <c r="D12" s="19">
        <v>3400</v>
      </c>
      <c r="E12" s="19">
        <v>4250</v>
      </c>
      <c r="F12" s="19">
        <v>5100</v>
      </c>
      <c r="G12" s="19">
        <v>4250</v>
      </c>
      <c r="H12" s="19">
        <v>3400</v>
      </c>
      <c r="I12" s="19">
        <v>4250</v>
      </c>
      <c r="J12" s="19">
        <v>5951</v>
      </c>
      <c r="K12" s="19">
        <v>5951</v>
      </c>
      <c r="L12" s="19">
        <v>5951</v>
      </c>
      <c r="M12" s="19">
        <v>5100</v>
      </c>
      <c r="N12" s="19">
        <v>4250</v>
      </c>
      <c r="O12" s="19">
        <v>4250</v>
      </c>
      <c r="P12" s="19">
        <v>56103</v>
      </c>
      <c r="Q12" s="19">
        <v>47014314</v>
      </c>
      <c r="S12" t="e">
        <f>VLOOKUP($C12,[1]FPBD2023!$B$1:$E$982,4,0)</f>
        <v>#N/A</v>
      </c>
    </row>
    <row r="13" spans="1:51" x14ac:dyDescent="0.35">
      <c r="A13" s="22">
        <v>8</v>
      </c>
      <c r="B13" t="s">
        <v>2006</v>
      </c>
      <c r="C13" t="s">
        <v>2007</v>
      </c>
      <c r="D13" s="19">
        <v>0</v>
      </c>
      <c r="E13" s="19">
        <v>2096</v>
      </c>
      <c r="F13" s="19">
        <v>0</v>
      </c>
      <c r="G13" s="19">
        <v>0</v>
      </c>
      <c r="H13" s="19">
        <v>0</v>
      </c>
      <c r="I13" s="19">
        <v>2794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4890</v>
      </c>
      <c r="Q13" s="19">
        <v>484110</v>
      </c>
      <c r="S13" t="e">
        <f>VLOOKUP($C13,[1]FPBD2023!$B$1:$E$982,4,0)</f>
        <v>#N/A</v>
      </c>
    </row>
    <row r="14" spans="1:51" x14ac:dyDescent="0.35">
      <c r="A14" s="22">
        <v>9</v>
      </c>
      <c r="B14" t="s">
        <v>8</v>
      </c>
      <c r="C14" t="s">
        <v>9</v>
      </c>
      <c r="D14" s="19">
        <v>16312</v>
      </c>
      <c r="E14" s="19">
        <v>17271</v>
      </c>
      <c r="F14" s="19">
        <v>23028</v>
      </c>
      <c r="G14" s="19">
        <v>16312</v>
      </c>
      <c r="H14" s="19">
        <v>22069</v>
      </c>
      <c r="I14" s="19">
        <v>18231</v>
      </c>
      <c r="J14" s="19">
        <v>28785</v>
      </c>
      <c r="K14" s="19">
        <v>22069</v>
      </c>
      <c r="L14" s="19">
        <v>22069</v>
      </c>
      <c r="M14" s="19">
        <v>25907</v>
      </c>
      <c r="N14" s="19">
        <v>26866</v>
      </c>
      <c r="O14" s="19">
        <v>24947</v>
      </c>
      <c r="P14" s="19">
        <v>263866</v>
      </c>
      <c r="Q14" s="19">
        <v>26122734</v>
      </c>
      <c r="S14" t="str">
        <f>VLOOKUP($C14,[1]FPBD2023!$B$1:$E$982,4,0)</f>
        <v>DOM</v>
      </c>
    </row>
    <row r="15" spans="1:51" x14ac:dyDescent="0.35">
      <c r="A15" s="22">
        <v>10</v>
      </c>
      <c r="B15" t="s">
        <v>10</v>
      </c>
      <c r="C15" t="s">
        <v>11</v>
      </c>
      <c r="D15" s="19">
        <v>3569</v>
      </c>
      <c r="E15" s="19">
        <v>3569</v>
      </c>
      <c r="F15" s="19">
        <v>1784</v>
      </c>
      <c r="G15" s="19">
        <v>1784</v>
      </c>
      <c r="H15" s="19">
        <v>3569</v>
      </c>
      <c r="I15" s="19">
        <v>1784</v>
      </c>
      <c r="J15" s="19">
        <v>1784</v>
      </c>
      <c r="K15" s="19">
        <v>3569</v>
      </c>
      <c r="L15" s="19">
        <v>1784</v>
      </c>
      <c r="M15" s="19">
        <v>3569</v>
      </c>
      <c r="N15" s="19">
        <v>1784</v>
      </c>
      <c r="O15" s="19">
        <v>1784</v>
      </c>
      <c r="P15" s="19">
        <v>30333</v>
      </c>
      <c r="Q15" s="19">
        <v>3002967</v>
      </c>
      <c r="S15" t="str">
        <f>VLOOKUP($C15,[1]FPBD2023!$B$1:$E$982,4,0)</f>
        <v>DOM</v>
      </c>
    </row>
    <row r="16" spans="1:51" x14ac:dyDescent="0.35">
      <c r="A16" s="22">
        <v>11</v>
      </c>
      <c r="B16" t="s">
        <v>12</v>
      </c>
      <c r="C16" t="s">
        <v>13</v>
      </c>
      <c r="D16" s="19">
        <v>3569</v>
      </c>
      <c r="E16" s="19">
        <v>1784</v>
      </c>
      <c r="F16" s="19">
        <v>1784</v>
      </c>
      <c r="G16" s="19">
        <v>1784</v>
      </c>
      <c r="H16" s="19">
        <v>0</v>
      </c>
      <c r="I16" s="19">
        <v>1784</v>
      </c>
      <c r="J16" s="19">
        <v>1784</v>
      </c>
      <c r="K16" s="19">
        <v>1784</v>
      </c>
      <c r="L16" s="19">
        <v>1784</v>
      </c>
      <c r="M16" s="19">
        <v>1784</v>
      </c>
      <c r="N16" s="19">
        <v>0</v>
      </c>
      <c r="O16" s="19">
        <v>1784</v>
      </c>
      <c r="P16" s="19">
        <v>19625</v>
      </c>
      <c r="Q16" s="19">
        <v>1942875</v>
      </c>
      <c r="S16" t="str">
        <f>VLOOKUP($C16,[1]FPBD2023!$B$1:$E$982,4,0)</f>
        <v>DOM</v>
      </c>
    </row>
    <row r="17" spans="1:19" x14ac:dyDescent="0.35">
      <c r="A17" s="22">
        <v>12</v>
      </c>
      <c r="B17" t="s">
        <v>1211</v>
      </c>
      <c r="C17" t="s">
        <v>1212</v>
      </c>
      <c r="D17" s="19">
        <v>0</v>
      </c>
      <c r="E17" s="19">
        <v>0</v>
      </c>
      <c r="F17" s="19">
        <v>0</v>
      </c>
      <c r="G17" s="19">
        <v>1784</v>
      </c>
      <c r="H17" s="19">
        <v>0</v>
      </c>
      <c r="I17" s="19">
        <v>0</v>
      </c>
      <c r="J17" s="19">
        <v>0</v>
      </c>
      <c r="K17" s="19">
        <v>0</v>
      </c>
      <c r="L17" s="19">
        <v>1784</v>
      </c>
      <c r="M17" s="19">
        <v>0</v>
      </c>
      <c r="N17" s="19">
        <v>0</v>
      </c>
      <c r="O17" s="19">
        <v>0</v>
      </c>
      <c r="P17" s="19">
        <v>3568</v>
      </c>
      <c r="Q17" s="19">
        <v>353232</v>
      </c>
      <c r="S17" t="e">
        <f>VLOOKUP($C17,[1]FPBD2023!$B$1:$E$982,4,0)</f>
        <v>#N/A</v>
      </c>
    </row>
    <row r="18" spans="1:19" x14ac:dyDescent="0.35">
      <c r="A18" s="22">
        <v>13</v>
      </c>
      <c r="B18" t="s">
        <v>1953</v>
      </c>
      <c r="C18" t="s">
        <v>1954</v>
      </c>
      <c r="D18" s="19">
        <v>1768</v>
      </c>
      <c r="E18" s="19">
        <v>1178</v>
      </c>
      <c r="F18" s="19">
        <v>1178</v>
      </c>
      <c r="G18" s="19">
        <v>1178</v>
      </c>
      <c r="H18" s="19">
        <v>0</v>
      </c>
      <c r="I18" s="19">
        <v>1178</v>
      </c>
      <c r="J18" s="19">
        <v>1178</v>
      </c>
      <c r="K18" s="19">
        <v>1178</v>
      </c>
      <c r="L18" s="19">
        <v>1178</v>
      </c>
      <c r="M18" s="19">
        <v>1178</v>
      </c>
      <c r="N18" s="19">
        <v>0</v>
      </c>
      <c r="O18" s="19">
        <v>1178</v>
      </c>
      <c r="P18" s="19">
        <v>12370</v>
      </c>
      <c r="Q18" s="19">
        <v>1224630</v>
      </c>
      <c r="S18" t="e">
        <f>VLOOKUP($C18,[1]FPBD2023!$B$1:$E$982,4,0)</f>
        <v>#N/A</v>
      </c>
    </row>
    <row r="19" spans="1:19" x14ac:dyDescent="0.35">
      <c r="A19" s="22">
        <v>14</v>
      </c>
      <c r="B19" t="s">
        <v>14</v>
      </c>
      <c r="C19" t="s">
        <v>15</v>
      </c>
      <c r="D19" s="19">
        <v>1226</v>
      </c>
      <c r="E19" s="19">
        <v>0</v>
      </c>
      <c r="F19" s="19">
        <v>0</v>
      </c>
      <c r="G19" s="19">
        <v>1226</v>
      </c>
      <c r="H19" s="19">
        <v>0</v>
      </c>
      <c r="I19" s="19">
        <v>0</v>
      </c>
      <c r="J19" s="19">
        <v>1226</v>
      </c>
      <c r="K19" s="19">
        <v>0</v>
      </c>
      <c r="L19" s="19">
        <v>0</v>
      </c>
      <c r="M19" s="19">
        <v>0</v>
      </c>
      <c r="N19" s="19">
        <v>1226</v>
      </c>
      <c r="O19" s="19">
        <v>0</v>
      </c>
      <c r="P19" s="19">
        <v>4904</v>
      </c>
      <c r="Q19" s="19">
        <v>377608</v>
      </c>
      <c r="S19" t="str">
        <f>VLOOKUP($C19,[1]FPBD2023!$B$1:$E$982,4,0)</f>
        <v>DOM</v>
      </c>
    </row>
    <row r="20" spans="1:19" x14ac:dyDescent="0.35">
      <c r="A20" s="22">
        <v>15</v>
      </c>
      <c r="B20" t="s">
        <v>1955</v>
      </c>
      <c r="C20" t="s">
        <v>1956</v>
      </c>
      <c r="D20" s="19">
        <v>0</v>
      </c>
      <c r="E20" s="19">
        <v>266</v>
      </c>
      <c r="F20" s="19">
        <v>0</v>
      </c>
      <c r="G20" s="19">
        <v>639</v>
      </c>
      <c r="H20" s="19">
        <v>491</v>
      </c>
      <c r="I20" s="19">
        <v>0</v>
      </c>
      <c r="J20" s="19">
        <v>228</v>
      </c>
      <c r="K20" s="19">
        <v>0</v>
      </c>
      <c r="L20" s="19">
        <v>639</v>
      </c>
      <c r="M20" s="19">
        <v>0</v>
      </c>
      <c r="N20" s="19">
        <v>0</v>
      </c>
      <c r="O20" s="19">
        <v>491</v>
      </c>
      <c r="P20" s="19">
        <v>2754</v>
      </c>
      <c r="Q20" s="19">
        <v>636174</v>
      </c>
      <c r="S20" t="e">
        <f>VLOOKUP($C20,[1]FPBD2023!$B$1:$E$982,4,0)</f>
        <v>#N/A</v>
      </c>
    </row>
    <row r="21" spans="1:19" x14ac:dyDescent="0.35">
      <c r="A21" s="22">
        <v>16</v>
      </c>
      <c r="B21" t="s">
        <v>16</v>
      </c>
      <c r="C21" t="s">
        <v>17</v>
      </c>
      <c r="D21" s="19">
        <v>393</v>
      </c>
      <c r="E21" s="19">
        <v>0</v>
      </c>
      <c r="F21" s="19">
        <v>393</v>
      </c>
      <c r="G21" s="19">
        <v>0</v>
      </c>
      <c r="H21" s="19">
        <v>0</v>
      </c>
      <c r="I21" s="19">
        <v>393</v>
      </c>
      <c r="J21" s="19">
        <v>0</v>
      </c>
      <c r="K21" s="19">
        <v>0</v>
      </c>
      <c r="L21" s="19">
        <v>393</v>
      </c>
      <c r="M21" s="19">
        <v>0</v>
      </c>
      <c r="N21" s="19">
        <v>0</v>
      </c>
      <c r="O21" s="19">
        <v>393</v>
      </c>
      <c r="P21" s="19">
        <v>1965</v>
      </c>
      <c r="Q21" s="19">
        <v>451950</v>
      </c>
      <c r="S21" t="str">
        <f>VLOOKUP($C21,[1]FPBD2023!$B$1:$E$982,4,0)</f>
        <v>DOM</v>
      </c>
    </row>
    <row r="22" spans="1:19" x14ac:dyDescent="0.35">
      <c r="A22" s="22">
        <v>17</v>
      </c>
      <c r="B22" t="s">
        <v>18</v>
      </c>
      <c r="C22" t="s">
        <v>19</v>
      </c>
      <c r="D22" s="19">
        <v>5191</v>
      </c>
      <c r="E22" s="19">
        <v>3863</v>
      </c>
      <c r="F22" s="19">
        <v>4907</v>
      </c>
      <c r="G22" s="19">
        <v>11927</v>
      </c>
      <c r="H22" s="19">
        <v>11680</v>
      </c>
      <c r="I22" s="19">
        <v>5809</v>
      </c>
      <c r="J22" s="19">
        <v>9048</v>
      </c>
      <c r="K22" s="19">
        <v>15635</v>
      </c>
      <c r="L22" s="19">
        <v>11680</v>
      </c>
      <c r="M22" s="19">
        <v>10201</v>
      </c>
      <c r="N22" s="19">
        <v>14276</v>
      </c>
      <c r="O22" s="19">
        <v>21651</v>
      </c>
      <c r="P22" s="19">
        <v>125868</v>
      </c>
      <c r="Q22" s="19">
        <v>12460932</v>
      </c>
      <c r="S22" t="str">
        <f>VLOOKUP($C22,[1]FPBD2023!$B$1:$E$982,4,0)</f>
        <v>DOM</v>
      </c>
    </row>
    <row r="23" spans="1:19" x14ac:dyDescent="0.35">
      <c r="A23" s="22">
        <v>18</v>
      </c>
      <c r="B23" t="s">
        <v>20</v>
      </c>
      <c r="C23" t="s">
        <v>21</v>
      </c>
      <c r="D23" s="19">
        <v>0</v>
      </c>
      <c r="E23" s="19">
        <v>261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261</v>
      </c>
      <c r="L23" s="19">
        <v>0</v>
      </c>
      <c r="M23" s="19">
        <v>0</v>
      </c>
      <c r="N23" s="19">
        <v>0</v>
      </c>
      <c r="O23" s="19">
        <v>0</v>
      </c>
      <c r="P23" s="19">
        <v>522</v>
      </c>
      <c r="Q23" s="19">
        <v>210105</v>
      </c>
      <c r="S23" t="str">
        <f>VLOOKUP($C23,[1]FPBD2023!$B$1:$E$982,4,0)</f>
        <v>DOM</v>
      </c>
    </row>
    <row r="24" spans="1:19" x14ac:dyDescent="0.35">
      <c r="A24" s="22">
        <v>19</v>
      </c>
      <c r="B24" t="s">
        <v>1213</v>
      </c>
      <c r="C24" t="s">
        <v>1214</v>
      </c>
      <c r="D24" s="19">
        <v>3554</v>
      </c>
      <c r="E24" s="19">
        <v>0</v>
      </c>
      <c r="F24" s="19">
        <v>3544</v>
      </c>
      <c r="G24" s="19">
        <v>0</v>
      </c>
      <c r="H24" s="19">
        <v>3321</v>
      </c>
      <c r="I24" s="19">
        <v>0</v>
      </c>
      <c r="J24" s="19">
        <v>3148</v>
      </c>
      <c r="K24" s="19">
        <v>0</v>
      </c>
      <c r="L24" s="19">
        <v>4458</v>
      </c>
      <c r="M24" s="19">
        <v>0</v>
      </c>
      <c r="N24" s="19">
        <v>3433</v>
      </c>
      <c r="O24" s="19">
        <v>0</v>
      </c>
      <c r="P24" s="19">
        <v>21458</v>
      </c>
      <c r="Q24" s="19">
        <v>2596418</v>
      </c>
      <c r="S24" t="e">
        <f>VLOOKUP($C24,[1]FPBD2023!$B$1:$E$982,4,0)</f>
        <v>#N/A</v>
      </c>
    </row>
    <row r="25" spans="1:19" x14ac:dyDescent="0.35">
      <c r="A25" s="22">
        <v>20</v>
      </c>
      <c r="B25" t="s">
        <v>22</v>
      </c>
      <c r="C25" t="s">
        <v>23</v>
      </c>
      <c r="D25" s="19">
        <v>0</v>
      </c>
      <c r="E25" s="19">
        <v>261</v>
      </c>
      <c r="F25" s="19">
        <v>960</v>
      </c>
      <c r="G25" s="19">
        <v>0</v>
      </c>
      <c r="H25" s="19">
        <v>0</v>
      </c>
      <c r="I25" s="19">
        <v>960</v>
      </c>
      <c r="J25" s="19">
        <v>0</v>
      </c>
      <c r="K25" s="19">
        <v>1221</v>
      </c>
      <c r="L25" s="19">
        <v>0</v>
      </c>
      <c r="M25" s="19">
        <v>960</v>
      </c>
      <c r="N25" s="19">
        <v>0</v>
      </c>
      <c r="O25" s="19">
        <v>480</v>
      </c>
      <c r="P25" s="19">
        <v>4842</v>
      </c>
      <c r="Q25" s="19">
        <v>1210500</v>
      </c>
      <c r="S25" t="str">
        <f>VLOOKUP($C25,[1]FPBD2023!$B$1:$E$982,4,0)</f>
        <v>DOM</v>
      </c>
    </row>
    <row r="26" spans="1:19" x14ac:dyDescent="0.35">
      <c r="A26" s="22">
        <v>21</v>
      </c>
      <c r="B26" t="s">
        <v>1215</v>
      </c>
      <c r="C26" t="s">
        <v>1216</v>
      </c>
      <c r="D26" s="19">
        <v>0</v>
      </c>
      <c r="E26" s="19">
        <v>259</v>
      </c>
      <c r="F26" s="19">
        <v>960</v>
      </c>
      <c r="G26" s="19">
        <v>0</v>
      </c>
      <c r="H26" s="19">
        <v>0</v>
      </c>
      <c r="I26" s="19">
        <v>960</v>
      </c>
      <c r="J26" s="19">
        <v>0</v>
      </c>
      <c r="K26" s="19">
        <v>1219</v>
      </c>
      <c r="L26" s="19">
        <v>0</v>
      </c>
      <c r="M26" s="19">
        <v>960</v>
      </c>
      <c r="N26" s="19">
        <v>0</v>
      </c>
      <c r="O26" s="19">
        <v>480</v>
      </c>
      <c r="P26" s="19">
        <v>4838</v>
      </c>
      <c r="Q26" s="19">
        <v>3047940</v>
      </c>
      <c r="S26" t="str">
        <f>VLOOKUP($C26,[1]FPBD2023!$B$1:$E$982,4,0)</f>
        <v>DOM</v>
      </c>
    </row>
    <row r="27" spans="1:19" x14ac:dyDescent="0.35">
      <c r="A27" s="22">
        <v>22</v>
      </c>
      <c r="B27" t="s">
        <v>24</v>
      </c>
      <c r="C27" t="s">
        <v>25</v>
      </c>
      <c r="D27" s="19">
        <v>5554</v>
      </c>
      <c r="E27" s="19">
        <v>4147</v>
      </c>
      <c r="F27" s="19">
        <v>4221</v>
      </c>
      <c r="G27" s="19">
        <v>5480</v>
      </c>
      <c r="H27" s="19">
        <v>4221</v>
      </c>
      <c r="I27" s="19">
        <v>1333</v>
      </c>
      <c r="J27" s="19">
        <v>8294</v>
      </c>
      <c r="K27" s="19">
        <v>6887</v>
      </c>
      <c r="L27" s="19">
        <v>2814</v>
      </c>
      <c r="M27" s="19">
        <v>2814</v>
      </c>
      <c r="N27" s="19">
        <v>5480</v>
      </c>
      <c r="O27" s="19">
        <v>4221</v>
      </c>
      <c r="P27" s="19">
        <v>55466</v>
      </c>
      <c r="Q27" s="19">
        <v>9504654</v>
      </c>
      <c r="S27" t="str">
        <f>VLOOKUP($C27,[1]FPBD2023!$B$1:$E$982,4,0)</f>
        <v>DOM</v>
      </c>
    </row>
    <row r="28" spans="1:19" x14ac:dyDescent="0.35">
      <c r="A28" s="22">
        <v>23</v>
      </c>
      <c r="B28" t="s">
        <v>1217</v>
      </c>
      <c r="C28" t="s">
        <v>1218</v>
      </c>
      <c r="D28" s="19">
        <v>0</v>
      </c>
      <c r="E28" s="19">
        <v>0</v>
      </c>
      <c r="F28" s="19">
        <v>0</v>
      </c>
      <c r="G28" s="19">
        <v>0</v>
      </c>
      <c r="H28" s="19">
        <v>107</v>
      </c>
      <c r="I28" s="19">
        <v>0</v>
      </c>
      <c r="J28" s="19">
        <v>0</v>
      </c>
      <c r="K28" s="19">
        <v>0</v>
      </c>
      <c r="L28" s="19">
        <v>107</v>
      </c>
      <c r="M28" s="19">
        <v>0</v>
      </c>
      <c r="N28" s="19">
        <v>0</v>
      </c>
      <c r="O28" s="19">
        <v>107</v>
      </c>
      <c r="P28" s="19">
        <v>321</v>
      </c>
      <c r="Q28" s="19">
        <v>353100</v>
      </c>
      <c r="S28" t="e">
        <f>VLOOKUP($C28,[1]FPBD2023!$B$1:$E$982,4,0)</f>
        <v>#N/A</v>
      </c>
    </row>
    <row r="29" spans="1:19" x14ac:dyDescent="0.35">
      <c r="A29" s="22">
        <v>24</v>
      </c>
      <c r="B29" t="s">
        <v>26</v>
      </c>
      <c r="C29" t="s">
        <v>27</v>
      </c>
      <c r="D29" s="19">
        <v>0</v>
      </c>
      <c r="E29" s="19">
        <v>393</v>
      </c>
      <c r="F29" s="19">
        <v>0</v>
      </c>
      <c r="G29" s="19">
        <v>0</v>
      </c>
      <c r="H29" s="19">
        <v>0</v>
      </c>
      <c r="I29" s="19">
        <v>393</v>
      </c>
      <c r="J29" s="19">
        <v>0</v>
      </c>
      <c r="K29" s="19">
        <v>0</v>
      </c>
      <c r="L29" s="19">
        <v>393</v>
      </c>
      <c r="M29" s="19">
        <v>0</v>
      </c>
      <c r="N29" s="19">
        <v>0</v>
      </c>
      <c r="O29" s="19">
        <v>0</v>
      </c>
      <c r="P29" s="19">
        <v>1179</v>
      </c>
      <c r="Q29" s="19">
        <v>90783</v>
      </c>
      <c r="S29" t="str">
        <f>VLOOKUP($C29,[1]FPBD2023!$B$1:$E$982,4,0)</f>
        <v>DOM</v>
      </c>
    </row>
    <row r="30" spans="1:19" x14ac:dyDescent="0.35">
      <c r="A30" s="22">
        <v>25</v>
      </c>
      <c r="B30" t="s">
        <v>28</v>
      </c>
      <c r="C30" t="s">
        <v>29</v>
      </c>
      <c r="D30" s="19">
        <v>0</v>
      </c>
      <c r="E30" s="19">
        <v>0</v>
      </c>
      <c r="F30" s="19">
        <v>0</v>
      </c>
      <c r="G30" s="19">
        <v>12</v>
      </c>
      <c r="H30" s="19">
        <v>0</v>
      </c>
      <c r="I30" s="19">
        <v>0</v>
      </c>
      <c r="J30" s="19">
        <v>0</v>
      </c>
      <c r="K30" s="19">
        <v>12</v>
      </c>
      <c r="L30" s="19">
        <v>0</v>
      </c>
      <c r="M30" s="19">
        <v>0</v>
      </c>
      <c r="N30" s="19">
        <v>0</v>
      </c>
      <c r="O30" s="19">
        <v>8</v>
      </c>
      <c r="P30" s="19">
        <v>32</v>
      </c>
      <c r="Q30" s="19">
        <v>3168</v>
      </c>
      <c r="S30" t="str">
        <f>VLOOKUP($C30,[1]FPBD2023!$B$1:$E$982,4,0)</f>
        <v>DOM</v>
      </c>
    </row>
    <row r="31" spans="1:19" x14ac:dyDescent="0.35">
      <c r="A31" s="22">
        <v>26</v>
      </c>
      <c r="B31" t="s">
        <v>1219</v>
      </c>
      <c r="C31" t="s">
        <v>1220</v>
      </c>
      <c r="D31" s="19">
        <v>0</v>
      </c>
      <c r="E31" s="19">
        <v>0</v>
      </c>
      <c r="F31" s="19">
        <v>0</v>
      </c>
      <c r="G31" s="19">
        <v>0</v>
      </c>
      <c r="H31" s="19">
        <v>107</v>
      </c>
      <c r="I31" s="19">
        <v>0</v>
      </c>
      <c r="J31" s="19">
        <v>0</v>
      </c>
      <c r="K31" s="19">
        <v>0</v>
      </c>
      <c r="L31" s="19">
        <v>107</v>
      </c>
      <c r="M31" s="19">
        <v>0</v>
      </c>
      <c r="N31" s="19">
        <v>0</v>
      </c>
      <c r="O31" s="19">
        <v>107</v>
      </c>
      <c r="P31" s="19">
        <v>321</v>
      </c>
      <c r="Q31" s="19">
        <v>96300</v>
      </c>
      <c r="S31" t="e">
        <f>VLOOKUP($C31,[1]FPBD2023!$B$1:$E$982,4,0)</f>
        <v>#N/A</v>
      </c>
    </row>
    <row r="32" spans="1:19" x14ac:dyDescent="0.35">
      <c r="A32" s="22">
        <v>27</v>
      </c>
      <c r="B32" t="s">
        <v>1221</v>
      </c>
      <c r="C32" t="s">
        <v>1222</v>
      </c>
      <c r="D32" s="19">
        <v>0</v>
      </c>
      <c r="E32" s="19">
        <v>0</v>
      </c>
      <c r="F32" s="19">
        <v>3377</v>
      </c>
      <c r="G32" s="19">
        <v>0</v>
      </c>
      <c r="H32" s="19">
        <v>0</v>
      </c>
      <c r="I32" s="19">
        <v>3859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7236</v>
      </c>
      <c r="Q32" s="19">
        <v>904500</v>
      </c>
      <c r="S32" t="e">
        <f>VLOOKUP($C32,[1]FPBD2023!$B$1:$E$982,4,0)</f>
        <v>#N/A</v>
      </c>
    </row>
    <row r="33" spans="1:19" x14ac:dyDescent="0.35">
      <c r="A33" s="22">
        <v>28</v>
      </c>
      <c r="B33" t="s">
        <v>1223</v>
      </c>
      <c r="C33" t="s">
        <v>1224</v>
      </c>
      <c r="D33" s="19">
        <v>0</v>
      </c>
      <c r="E33" s="19">
        <v>0</v>
      </c>
      <c r="F33" s="19">
        <v>3377</v>
      </c>
      <c r="G33" s="19">
        <v>0</v>
      </c>
      <c r="H33" s="19">
        <v>0</v>
      </c>
      <c r="I33" s="19">
        <v>3859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7236</v>
      </c>
      <c r="Q33" s="19">
        <v>1230120</v>
      </c>
      <c r="S33" t="e">
        <f>VLOOKUP($C33,[1]FPBD2023!$B$1:$E$982,4,0)</f>
        <v>#N/A</v>
      </c>
    </row>
    <row r="34" spans="1:19" x14ac:dyDescent="0.35">
      <c r="A34" s="22">
        <v>29</v>
      </c>
      <c r="B34" t="s">
        <v>30</v>
      </c>
      <c r="C34" t="s">
        <v>31</v>
      </c>
      <c r="D34" s="19">
        <v>0</v>
      </c>
      <c r="E34" s="19">
        <v>0</v>
      </c>
      <c r="F34" s="19">
        <v>960</v>
      </c>
      <c r="G34" s="19">
        <v>0</v>
      </c>
      <c r="H34" s="19">
        <v>0</v>
      </c>
      <c r="I34" s="19">
        <v>960</v>
      </c>
      <c r="J34" s="19">
        <v>0</v>
      </c>
      <c r="K34" s="19">
        <v>960</v>
      </c>
      <c r="L34" s="19">
        <v>0</v>
      </c>
      <c r="M34" s="19">
        <v>960</v>
      </c>
      <c r="N34" s="19">
        <v>0</v>
      </c>
      <c r="O34" s="19">
        <v>480</v>
      </c>
      <c r="P34" s="19">
        <v>4320</v>
      </c>
      <c r="Q34" s="19">
        <v>1512000</v>
      </c>
      <c r="S34" t="str">
        <f>VLOOKUP($C34,[1]FPBD2023!$B$1:$E$982,4,0)</f>
        <v>DOM</v>
      </c>
    </row>
    <row r="35" spans="1:19" x14ac:dyDescent="0.35">
      <c r="A35" s="22">
        <v>30</v>
      </c>
      <c r="B35" t="s">
        <v>32</v>
      </c>
      <c r="C35" t="s">
        <v>33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9440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9440</v>
      </c>
      <c r="Q35" s="19">
        <v>2869760</v>
      </c>
      <c r="S35" t="str">
        <f>VLOOKUP($C35,[1]FPBD2023!$B$1:$E$982,4,0)</f>
        <v>DOM</v>
      </c>
    </row>
    <row r="36" spans="1:19" x14ac:dyDescent="0.35">
      <c r="A36" s="22">
        <v>31</v>
      </c>
      <c r="B36" t="s">
        <v>1225</v>
      </c>
      <c r="C36" t="s">
        <v>1226</v>
      </c>
      <c r="D36" s="19">
        <v>0</v>
      </c>
      <c r="E36" s="19">
        <v>7210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8240</v>
      </c>
      <c r="N36" s="19">
        <v>0</v>
      </c>
      <c r="O36" s="19">
        <v>0</v>
      </c>
      <c r="P36" s="19">
        <v>15450</v>
      </c>
      <c r="Q36" s="19">
        <v>12205500</v>
      </c>
      <c r="S36" t="e">
        <f>VLOOKUP($C36,[1]FPBD2023!$B$1:$E$982,4,0)</f>
        <v>#N/A</v>
      </c>
    </row>
    <row r="37" spans="1:19" x14ac:dyDescent="0.35">
      <c r="A37" s="22">
        <v>32</v>
      </c>
      <c r="B37" t="s">
        <v>1227</v>
      </c>
      <c r="C37" t="s">
        <v>1228</v>
      </c>
      <c r="D37" s="19">
        <v>0</v>
      </c>
      <c r="E37" s="19">
        <v>82</v>
      </c>
      <c r="F37" s="19">
        <v>82</v>
      </c>
      <c r="G37" s="19">
        <v>82</v>
      </c>
      <c r="H37" s="19">
        <v>82</v>
      </c>
      <c r="I37" s="19">
        <v>82</v>
      </c>
      <c r="J37" s="19">
        <v>164</v>
      </c>
      <c r="K37" s="19">
        <v>164</v>
      </c>
      <c r="L37" s="19">
        <v>0</v>
      </c>
      <c r="M37" s="19">
        <v>164</v>
      </c>
      <c r="N37" s="19">
        <v>164</v>
      </c>
      <c r="O37" s="19">
        <v>82</v>
      </c>
      <c r="P37" s="19">
        <v>1148</v>
      </c>
      <c r="Q37" s="19">
        <v>918400</v>
      </c>
      <c r="S37" t="e">
        <f>VLOOKUP($C37,[1]FPBD2023!$B$1:$E$982,4,0)</f>
        <v>#N/A</v>
      </c>
    </row>
    <row r="38" spans="1:19" x14ac:dyDescent="0.35">
      <c r="A38" s="22">
        <v>33</v>
      </c>
      <c r="B38" t="s">
        <v>1229</v>
      </c>
      <c r="C38" t="s">
        <v>1230</v>
      </c>
      <c r="D38" s="19">
        <v>0</v>
      </c>
      <c r="E38" s="19">
        <v>82</v>
      </c>
      <c r="F38" s="19">
        <v>82</v>
      </c>
      <c r="G38" s="19">
        <v>82</v>
      </c>
      <c r="H38" s="19">
        <v>82</v>
      </c>
      <c r="I38" s="19">
        <v>82</v>
      </c>
      <c r="J38" s="19">
        <v>164</v>
      </c>
      <c r="K38" s="19">
        <v>164</v>
      </c>
      <c r="L38" s="19">
        <v>0</v>
      </c>
      <c r="M38" s="19">
        <v>164</v>
      </c>
      <c r="N38" s="19">
        <v>164</v>
      </c>
      <c r="O38" s="19">
        <v>82</v>
      </c>
      <c r="P38" s="19">
        <v>1148</v>
      </c>
      <c r="Q38" s="19">
        <v>229600</v>
      </c>
      <c r="S38" t="e">
        <f>VLOOKUP($C38,[1]FPBD2023!$B$1:$E$982,4,0)</f>
        <v>#N/A</v>
      </c>
    </row>
    <row r="39" spans="1:19" x14ac:dyDescent="0.35">
      <c r="A39" s="22">
        <v>34</v>
      </c>
      <c r="B39" t="s">
        <v>34</v>
      </c>
      <c r="C39" t="s">
        <v>35</v>
      </c>
      <c r="D39" s="19">
        <v>0</v>
      </c>
      <c r="E39" s="19">
        <v>6386</v>
      </c>
      <c r="F39" s="19">
        <v>15821</v>
      </c>
      <c r="G39" s="19">
        <v>0</v>
      </c>
      <c r="H39" s="19">
        <v>0</v>
      </c>
      <c r="I39" s="19">
        <v>0</v>
      </c>
      <c r="J39" s="19">
        <v>15821</v>
      </c>
      <c r="K39" s="19">
        <v>0</v>
      </c>
      <c r="L39" s="19">
        <v>0</v>
      </c>
      <c r="M39" s="19">
        <v>15821</v>
      </c>
      <c r="N39" s="19">
        <v>0</v>
      </c>
      <c r="O39" s="19">
        <v>4120</v>
      </c>
      <c r="P39" s="19">
        <v>57969</v>
      </c>
      <c r="Q39" s="19">
        <v>45795510</v>
      </c>
      <c r="S39" t="str">
        <f>VLOOKUP($C39,[1]FPBD2023!$B$1:$E$982,4,0)</f>
        <v>DOM</v>
      </c>
    </row>
    <row r="40" spans="1:19" x14ac:dyDescent="0.35">
      <c r="A40" s="22">
        <v>35</v>
      </c>
      <c r="B40" t="s">
        <v>1232</v>
      </c>
      <c r="C40" t="s">
        <v>1233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308</v>
      </c>
      <c r="L40" s="19">
        <v>0</v>
      </c>
      <c r="M40" s="19">
        <v>0</v>
      </c>
      <c r="N40" s="19">
        <v>308</v>
      </c>
      <c r="O40" s="19">
        <v>0</v>
      </c>
      <c r="P40" s="19">
        <v>616</v>
      </c>
      <c r="Q40" s="19">
        <v>646800</v>
      </c>
      <c r="S40" t="e">
        <f>VLOOKUP($C40,[1]FPBD2023!$B$1:$E$982,4,0)</f>
        <v>#N/A</v>
      </c>
    </row>
    <row r="41" spans="1:19" x14ac:dyDescent="0.35">
      <c r="A41" s="22">
        <v>36</v>
      </c>
      <c r="B41" t="s">
        <v>36</v>
      </c>
      <c r="C41" t="s">
        <v>37</v>
      </c>
      <c r="D41" s="19">
        <v>0</v>
      </c>
      <c r="E41" s="19">
        <v>326</v>
      </c>
      <c r="F41" s="19">
        <v>222</v>
      </c>
      <c r="G41" s="19">
        <v>0</v>
      </c>
      <c r="H41" s="19">
        <v>0</v>
      </c>
      <c r="I41" s="19">
        <v>0</v>
      </c>
      <c r="J41" s="19">
        <v>46</v>
      </c>
      <c r="K41" s="19">
        <v>152</v>
      </c>
      <c r="L41" s="19">
        <v>0</v>
      </c>
      <c r="M41" s="19">
        <v>0</v>
      </c>
      <c r="N41" s="19">
        <v>75</v>
      </c>
      <c r="O41" s="19">
        <v>0</v>
      </c>
      <c r="P41" s="19">
        <v>821</v>
      </c>
      <c r="Q41" s="19">
        <v>152706</v>
      </c>
      <c r="S41" t="str">
        <f>VLOOKUP($C41,[1]FPBD2023!$B$1:$E$982,4,0)</f>
        <v>DOM</v>
      </c>
    </row>
    <row r="42" spans="1:19" x14ac:dyDescent="0.35">
      <c r="A42" s="22">
        <v>37</v>
      </c>
      <c r="B42" t="s">
        <v>38</v>
      </c>
      <c r="C42" t="s">
        <v>39</v>
      </c>
      <c r="D42" s="19">
        <v>0</v>
      </c>
      <c r="E42" s="19">
        <v>326</v>
      </c>
      <c r="F42" s="19">
        <v>222</v>
      </c>
      <c r="G42" s="19">
        <v>0</v>
      </c>
      <c r="H42" s="19">
        <v>0</v>
      </c>
      <c r="I42" s="19">
        <v>0</v>
      </c>
      <c r="J42" s="19">
        <v>46</v>
      </c>
      <c r="K42" s="19">
        <v>152</v>
      </c>
      <c r="L42" s="19">
        <v>0</v>
      </c>
      <c r="M42" s="19">
        <v>0</v>
      </c>
      <c r="N42" s="19">
        <v>75</v>
      </c>
      <c r="O42" s="19">
        <v>0</v>
      </c>
      <c r="P42" s="19">
        <v>821</v>
      </c>
      <c r="Q42" s="19">
        <v>266825</v>
      </c>
      <c r="S42" t="str">
        <f>VLOOKUP($C42,[1]FPBD2023!$B$1:$E$982,4,0)</f>
        <v>DOM</v>
      </c>
    </row>
    <row r="43" spans="1:19" x14ac:dyDescent="0.35">
      <c r="A43" s="22">
        <v>38</v>
      </c>
      <c r="B43" t="s">
        <v>1234</v>
      </c>
      <c r="C43" t="s">
        <v>1235</v>
      </c>
      <c r="D43" s="19">
        <v>0</v>
      </c>
      <c r="E43" s="19">
        <v>235</v>
      </c>
      <c r="F43" s="19">
        <v>0</v>
      </c>
      <c r="G43" s="19">
        <v>0</v>
      </c>
      <c r="H43" s="19">
        <v>0</v>
      </c>
      <c r="I43" s="19">
        <v>0</v>
      </c>
      <c r="J43" s="19">
        <v>26</v>
      </c>
      <c r="K43" s="19">
        <v>235</v>
      </c>
      <c r="L43" s="19">
        <v>0</v>
      </c>
      <c r="M43" s="19">
        <v>0</v>
      </c>
      <c r="N43" s="19">
        <v>235</v>
      </c>
      <c r="O43" s="19">
        <v>0</v>
      </c>
      <c r="P43" s="19">
        <v>731</v>
      </c>
      <c r="Q43" s="19">
        <v>237575</v>
      </c>
      <c r="S43" t="str">
        <f>VLOOKUP($C43,[1]FPBD2023!$B$1:$E$982,4,0)</f>
        <v>DOM</v>
      </c>
    </row>
    <row r="44" spans="1:19" x14ac:dyDescent="0.35">
      <c r="A44" s="22">
        <v>39</v>
      </c>
      <c r="B44" t="s">
        <v>1236</v>
      </c>
      <c r="C44" t="s">
        <v>1237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308</v>
      </c>
      <c r="L44" s="19">
        <v>0</v>
      </c>
      <c r="M44" s="19">
        <v>0</v>
      </c>
      <c r="N44" s="19">
        <v>308</v>
      </c>
      <c r="O44" s="19">
        <v>0</v>
      </c>
      <c r="P44" s="19">
        <v>616</v>
      </c>
      <c r="Q44" s="19">
        <v>425040</v>
      </c>
      <c r="S44" t="e">
        <f>VLOOKUP($C44,[1]FPBD2023!$B$1:$E$982,4,0)</f>
        <v>#N/A</v>
      </c>
    </row>
    <row r="45" spans="1:19" x14ac:dyDescent="0.35">
      <c r="A45" s="22">
        <v>40</v>
      </c>
      <c r="B45" t="s">
        <v>40</v>
      </c>
      <c r="C45" t="s">
        <v>41</v>
      </c>
      <c r="D45" s="19">
        <v>2326</v>
      </c>
      <c r="E45" s="19">
        <v>1744</v>
      </c>
      <c r="F45" s="19">
        <v>1744</v>
      </c>
      <c r="G45" s="19">
        <v>1744</v>
      </c>
      <c r="H45" s="19">
        <v>2326</v>
      </c>
      <c r="I45" s="19">
        <v>1163</v>
      </c>
      <c r="J45" s="19">
        <v>1744</v>
      </c>
      <c r="K45" s="19">
        <v>1744</v>
      </c>
      <c r="L45" s="19">
        <v>2326</v>
      </c>
      <c r="M45" s="19">
        <v>1744</v>
      </c>
      <c r="N45" s="19">
        <v>1744</v>
      </c>
      <c r="O45" s="19">
        <v>1744</v>
      </c>
      <c r="P45" s="19">
        <v>22093</v>
      </c>
      <c r="Q45" s="19">
        <v>5788366</v>
      </c>
      <c r="S45" t="str">
        <f>VLOOKUP($C45,[1]FPBD2023!$B$1:$E$982,4,0)</f>
        <v>DOM</v>
      </c>
    </row>
    <row r="46" spans="1:19" x14ac:dyDescent="0.35">
      <c r="A46" s="22">
        <v>41</v>
      </c>
      <c r="B46" t="s">
        <v>42</v>
      </c>
      <c r="C46" t="s">
        <v>43</v>
      </c>
      <c r="D46" s="19">
        <v>0</v>
      </c>
      <c r="E46" s="19">
        <v>14544</v>
      </c>
      <c r="F46" s="19">
        <v>11635</v>
      </c>
      <c r="G46" s="19">
        <v>0</v>
      </c>
      <c r="H46" s="19">
        <v>0</v>
      </c>
      <c r="I46" s="19">
        <v>0</v>
      </c>
      <c r="J46" s="19">
        <v>14544</v>
      </c>
      <c r="K46" s="19">
        <v>11635</v>
      </c>
      <c r="L46" s="19">
        <v>0</v>
      </c>
      <c r="M46" s="19">
        <v>0</v>
      </c>
      <c r="N46" s="19">
        <v>0</v>
      </c>
      <c r="O46" s="19">
        <v>0</v>
      </c>
      <c r="P46" s="19">
        <v>52358</v>
      </c>
      <c r="Q46" s="19">
        <v>12042340</v>
      </c>
      <c r="S46" t="str">
        <f>VLOOKUP($C46,[1]FPBD2023!$B$1:$E$982,4,0)</f>
        <v>DOM</v>
      </c>
    </row>
    <row r="47" spans="1:19" x14ac:dyDescent="0.35">
      <c r="A47" s="22">
        <v>42</v>
      </c>
      <c r="B47" t="s">
        <v>1238</v>
      </c>
      <c r="C47" t="s">
        <v>1239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19285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19285</v>
      </c>
      <c r="Q47" s="19">
        <v>15235150</v>
      </c>
      <c r="S47" t="e">
        <f>VLOOKUP($C47,[1]FPBD2023!$B$1:$E$982,4,0)</f>
        <v>#N/A</v>
      </c>
    </row>
    <row r="48" spans="1:19" x14ac:dyDescent="0.35">
      <c r="A48" s="22">
        <v>43</v>
      </c>
      <c r="B48" t="s">
        <v>1240</v>
      </c>
      <c r="C48" t="s">
        <v>1241</v>
      </c>
      <c r="D48" s="19">
        <v>0</v>
      </c>
      <c r="E48" s="19">
        <v>0</v>
      </c>
      <c r="F48" s="19">
        <v>0</v>
      </c>
      <c r="G48" s="19">
        <v>49440</v>
      </c>
      <c r="H48" s="19">
        <v>0</v>
      </c>
      <c r="I48" s="19">
        <v>0</v>
      </c>
      <c r="J48" s="19">
        <v>49440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98880</v>
      </c>
      <c r="Q48" s="19">
        <v>49835520</v>
      </c>
      <c r="S48" t="e">
        <f>VLOOKUP($C48,[1]FPBD2023!$B$1:$E$982,4,0)</f>
        <v>#N/A</v>
      </c>
    </row>
    <row r="49" spans="1:19" x14ac:dyDescent="0.35">
      <c r="A49" s="22">
        <v>44</v>
      </c>
      <c r="B49" t="s">
        <v>44</v>
      </c>
      <c r="C49" t="s">
        <v>45</v>
      </c>
      <c r="D49" s="19">
        <v>0</v>
      </c>
      <c r="E49" s="19">
        <v>0</v>
      </c>
      <c r="F49" s="19">
        <v>0</v>
      </c>
      <c r="G49" s="19">
        <v>49440</v>
      </c>
      <c r="H49" s="19">
        <v>0</v>
      </c>
      <c r="I49" s="19">
        <v>0</v>
      </c>
      <c r="J49" s="19">
        <v>49440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98880</v>
      </c>
      <c r="Q49" s="19">
        <v>17798400</v>
      </c>
      <c r="S49" t="str">
        <f>VLOOKUP($C49,[1]FPBD2023!$B$1:$E$982,4,0)</f>
        <v>DOM</v>
      </c>
    </row>
    <row r="50" spans="1:19" x14ac:dyDescent="0.35">
      <c r="A50" s="22">
        <v>45</v>
      </c>
      <c r="B50" t="s">
        <v>46</v>
      </c>
      <c r="C50" t="s">
        <v>47</v>
      </c>
      <c r="D50" s="19">
        <v>784</v>
      </c>
      <c r="E50" s="19">
        <v>784</v>
      </c>
      <c r="F50" s="19">
        <v>780</v>
      </c>
      <c r="G50" s="19">
        <v>784</v>
      </c>
      <c r="H50" s="19">
        <v>784</v>
      </c>
      <c r="I50" s="19">
        <v>1564</v>
      </c>
      <c r="J50" s="19">
        <v>784</v>
      </c>
      <c r="K50" s="19">
        <v>784</v>
      </c>
      <c r="L50" s="19">
        <v>784</v>
      </c>
      <c r="M50" s="19">
        <v>1564</v>
      </c>
      <c r="N50" s="19">
        <v>784</v>
      </c>
      <c r="O50" s="19">
        <v>784</v>
      </c>
      <c r="P50" s="19">
        <v>10964</v>
      </c>
      <c r="Q50" s="19">
        <v>1206040</v>
      </c>
      <c r="S50" t="str">
        <f>VLOOKUP($C50,[1]FPBD2023!$B$1:$E$982,4,0)</f>
        <v>DOM</v>
      </c>
    </row>
    <row r="51" spans="1:19" x14ac:dyDescent="0.35">
      <c r="A51" s="22">
        <v>46</v>
      </c>
      <c r="B51" t="s">
        <v>48</v>
      </c>
      <c r="C51" t="s">
        <v>49</v>
      </c>
      <c r="D51" s="19">
        <v>0</v>
      </c>
      <c r="E51" s="19">
        <v>127</v>
      </c>
      <c r="F51" s="19">
        <v>0</v>
      </c>
      <c r="G51" s="19">
        <v>148</v>
      </c>
      <c r="H51" s="19">
        <v>296</v>
      </c>
      <c r="I51" s="19">
        <v>0</v>
      </c>
      <c r="J51" s="19">
        <v>148</v>
      </c>
      <c r="K51" s="19">
        <v>0</v>
      </c>
      <c r="L51" s="19">
        <v>148</v>
      </c>
      <c r="M51" s="19">
        <v>0</v>
      </c>
      <c r="N51" s="19">
        <v>0</v>
      </c>
      <c r="O51" s="19">
        <v>296</v>
      </c>
      <c r="P51" s="19">
        <v>1163</v>
      </c>
      <c r="Q51" s="19">
        <v>76758</v>
      </c>
      <c r="S51" t="str">
        <f>VLOOKUP($C51,[1]FPBD2023!$B$1:$E$982,4,0)</f>
        <v>DOM</v>
      </c>
    </row>
    <row r="52" spans="1:19" x14ac:dyDescent="0.35">
      <c r="A52" s="22">
        <v>47</v>
      </c>
      <c r="B52" t="s">
        <v>1242</v>
      </c>
      <c r="C52" t="s">
        <v>1243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15450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15450</v>
      </c>
      <c r="Q52" s="19">
        <v>7786800</v>
      </c>
      <c r="S52" t="e">
        <f>VLOOKUP($C52,[1]FPBD2023!$B$1:$E$982,4,0)</f>
        <v>#N/A</v>
      </c>
    </row>
    <row r="53" spans="1:19" x14ac:dyDescent="0.35">
      <c r="A53" s="22">
        <v>48</v>
      </c>
      <c r="B53" t="s">
        <v>50</v>
      </c>
      <c r="C53" t="s">
        <v>51</v>
      </c>
      <c r="D53" s="19">
        <v>2030</v>
      </c>
      <c r="E53" s="19">
        <v>0</v>
      </c>
      <c r="F53" s="19">
        <v>2233</v>
      </c>
      <c r="G53" s="19">
        <v>0</v>
      </c>
      <c r="H53" s="19">
        <v>6699</v>
      </c>
      <c r="I53" s="19">
        <v>0</v>
      </c>
      <c r="J53" s="19">
        <v>10150</v>
      </c>
      <c r="K53" s="19">
        <v>0</v>
      </c>
      <c r="L53" s="19">
        <v>2233</v>
      </c>
      <c r="M53" s="19">
        <v>0</v>
      </c>
      <c r="N53" s="19">
        <v>4466</v>
      </c>
      <c r="O53" s="19">
        <v>0</v>
      </c>
      <c r="P53" s="19">
        <v>27811</v>
      </c>
      <c r="Q53" s="19">
        <v>6396530</v>
      </c>
      <c r="S53" t="str">
        <f>VLOOKUP($C53,[1]FPBD2023!$B$1:$E$982,4,0)</f>
        <v>DOM</v>
      </c>
    </row>
    <row r="54" spans="1:19" x14ac:dyDescent="0.35">
      <c r="A54" s="22">
        <v>49</v>
      </c>
      <c r="B54" t="s">
        <v>52</v>
      </c>
      <c r="C54" t="s">
        <v>53</v>
      </c>
      <c r="D54" s="19">
        <v>0</v>
      </c>
      <c r="E54" s="19">
        <v>3152</v>
      </c>
      <c r="F54" s="19">
        <v>0</v>
      </c>
      <c r="G54" s="19">
        <v>0</v>
      </c>
      <c r="H54" s="19">
        <v>0</v>
      </c>
      <c r="I54" s="19">
        <v>3546</v>
      </c>
      <c r="J54" s="19">
        <v>0</v>
      </c>
      <c r="K54" s="19">
        <v>0</v>
      </c>
      <c r="L54" s="19">
        <v>0</v>
      </c>
      <c r="M54" s="19">
        <v>2364</v>
      </c>
      <c r="N54" s="19">
        <v>0</v>
      </c>
      <c r="O54" s="19">
        <v>0</v>
      </c>
      <c r="P54" s="19">
        <v>9062</v>
      </c>
      <c r="Q54" s="19">
        <v>897138</v>
      </c>
      <c r="S54" t="str">
        <f>VLOOKUP($C54,[1]FPBD2023!$B$1:$E$982,4,0)</f>
        <v>DOM</v>
      </c>
    </row>
    <row r="55" spans="1:19" x14ac:dyDescent="0.35">
      <c r="A55" s="22">
        <v>50</v>
      </c>
      <c r="B55" t="s">
        <v>54</v>
      </c>
      <c r="C55" t="s">
        <v>55</v>
      </c>
      <c r="D55" s="19">
        <v>0</v>
      </c>
      <c r="E55" s="19">
        <v>2835</v>
      </c>
      <c r="F55" s="19">
        <v>2835</v>
      </c>
      <c r="G55" s="19">
        <v>0</v>
      </c>
      <c r="H55" s="19">
        <v>0</v>
      </c>
      <c r="I55" s="19">
        <v>2835</v>
      </c>
      <c r="J55" s="19">
        <v>0</v>
      </c>
      <c r="K55" s="19">
        <v>2835</v>
      </c>
      <c r="L55" s="19">
        <v>0</v>
      </c>
      <c r="M55" s="19">
        <v>0</v>
      </c>
      <c r="N55" s="19">
        <v>2835</v>
      </c>
      <c r="O55" s="19">
        <v>2835</v>
      </c>
      <c r="P55" s="19">
        <v>17010</v>
      </c>
      <c r="Q55" s="19">
        <v>1309770</v>
      </c>
      <c r="S55" t="str">
        <f>VLOOKUP($C55,[1]FPBD2023!$B$1:$E$982,4,0)</f>
        <v>DOM</v>
      </c>
    </row>
    <row r="56" spans="1:19" x14ac:dyDescent="0.35">
      <c r="A56" s="22">
        <v>51</v>
      </c>
      <c r="B56" t="s">
        <v>56</v>
      </c>
      <c r="C56" t="s">
        <v>57</v>
      </c>
      <c r="D56" s="19">
        <v>0</v>
      </c>
      <c r="E56" s="19">
        <v>45360</v>
      </c>
      <c r="F56" s="19">
        <v>56700</v>
      </c>
      <c r="G56" s="19">
        <v>0</v>
      </c>
      <c r="H56" s="19">
        <v>56700</v>
      </c>
      <c r="I56" s="19">
        <v>51030</v>
      </c>
      <c r="J56" s="19">
        <v>0</v>
      </c>
      <c r="K56" s="19">
        <v>62370</v>
      </c>
      <c r="L56" s="19">
        <v>51030</v>
      </c>
      <c r="M56" s="19">
        <v>0</v>
      </c>
      <c r="N56" s="19">
        <v>62370</v>
      </c>
      <c r="O56" s="19">
        <v>68040</v>
      </c>
      <c r="P56" s="19">
        <v>453600</v>
      </c>
      <c r="Q56" s="19">
        <v>34927200</v>
      </c>
      <c r="S56" t="str">
        <f>VLOOKUP($C56,[1]FPBD2023!$B$1:$E$982,4,0)</f>
        <v>DOM</v>
      </c>
    </row>
    <row r="57" spans="1:19" x14ac:dyDescent="0.35">
      <c r="A57" s="22">
        <v>52</v>
      </c>
      <c r="B57" t="s">
        <v>58</v>
      </c>
      <c r="C57" t="s">
        <v>59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2384</v>
      </c>
      <c r="N57" s="19">
        <v>0</v>
      </c>
      <c r="O57" s="19">
        <v>0</v>
      </c>
      <c r="P57" s="19">
        <v>2384</v>
      </c>
      <c r="Q57" s="19">
        <v>183568</v>
      </c>
      <c r="S57" t="str">
        <f>VLOOKUP($C57,[1]FPBD2023!$B$1:$E$982,4,0)</f>
        <v>DOM</v>
      </c>
    </row>
    <row r="58" spans="1:19" x14ac:dyDescent="0.35">
      <c r="A58" s="22">
        <v>53</v>
      </c>
      <c r="B58" t="s">
        <v>2008</v>
      </c>
      <c r="C58" t="s">
        <v>1957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2384</v>
      </c>
      <c r="L58" s="19">
        <v>0</v>
      </c>
      <c r="M58" s="19">
        <v>0</v>
      </c>
      <c r="N58" s="19">
        <v>2384</v>
      </c>
      <c r="O58" s="19">
        <v>0</v>
      </c>
      <c r="P58" s="19">
        <v>4768</v>
      </c>
      <c r="Q58" s="19">
        <v>343296</v>
      </c>
      <c r="S58" t="e">
        <f>VLOOKUP($C58,[1]FPBD2023!$B$1:$E$982,4,0)</f>
        <v>#N/A</v>
      </c>
    </row>
    <row r="59" spans="1:19" x14ac:dyDescent="0.35">
      <c r="A59" s="22">
        <v>54</v>
      </c>
      <c r="B59" t="s">
        <v>58</v>
      </c>
      <c r="C59" t="s">
        <v>60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2384</v>
      </c>
      <c r="N59" s="19">
        <v>0</v>
      </c>
      <c r="O59" s="19">
        <v>0</v>
      </c>
      <c r="P59" s="19">
        <v>2384</v>
      </c>
      <c r="Q59" s="19">
        <v>183568</v>
      </c>
      <c r="S59" t="str">
        <f>VLOOKUP($C59,[1]FPBD2023!$B$1:$E$982,4,0)</f>
        <v>DOM</v>
      </c>
    </row>
    <row r="60" spans="1:19" x14ac:dyDescent="0.35">
      <c r="A60" s="22">
        <v>55</v>
      </c>
      <c r="B60" t="s">
        <v>61</v>
      </c>
      <c r="C60" t="s">
        <v>62</v>
      </c>
      <c r="D60" s="19">
        <v>0</v>
      </c>
      <c r="E60" s="19">
        <v>266</v>
      </c>
      <c r="F60" s="19">
        <v>0</v>
      </c>
      <c r="G60" s="19">
        <v>639</v>
      </c>
      <c r="H60" s="19">
        <v>491</v>
      </c>
      <c r="I60" s="19">
        <v>0</v>
      </c>
      <c r="J60" s="19">
        <v>228</v>
      </c>
      <c r="K60" s="19">
        <v>0</v>
      </c>
      <c r="L60" s="19">
        <v>639</v>
      </c>
      <c r="M60" s="19">
        <v>0</v>
      </c>
      <c r="N60" s="19">
        <v>0</v>
      </c>
      <c r="O60" s="19">
        <v>491</v>
      </c>
      <c r="P60" s="19">
        <v>2754</v>
      </c>
      <c r="Q60" s="19">
        <v>272646</v>
      </c>
      <c r="S60" t="str">
        <f>VLOOKUP($C60,[1]FPBD2023!$B$1:$E$982,4,0)</f>
        <v>DOM</v>
      </c>
    </row>
    <row r="61" spans="1:19" x14ac:dyDescent="0.35">
      <c r="A61" s="22">
        <v>56</v>
      </c>
      <c r="B61" t="s">
        <v>63</v>
      </c>
      <c r="C61" t="s">
        <v>64</v>
      </c>
      <c r="D61" s="19">
        <v>25619</v>
      </c>
      <c r="E61" s="19">
        <v>11318</v>
      </c>
      <c r="F61" s="19">
        <v>13792</v>
      </c>
      <c r="G61" s="19">
        <v>30077</v>
      </c>
      <c r="H61" s="19">
        <v>28400</v>
      </c>
      <c r="I61" s="19">
        <v>18646</v>
      </c>
      <c r="J61" s="19">
        <v>10899</v>
      </c>
      <c r="K61" s="19">
        <v>12819</v>
      </c>
      <c r="L61" s="19">
        <v>27318</v>
      </c>
      <c r="M61" s="19">
        <v>28819</v>
      </c>
      <c r="N61" s="19">
        <v>20918</v>
      </c>
      <c r="O61" s="19">
        <v>19638</v>
      </c>
      <c r="P61" s="19">
        <v>248263</v>
      </c>
      <c r="Q61" s="19">
        <v>106753090</v>
      </c>
      <c r="S61" t="str">
        <f>VLOOKUP($C61,[1]FPBD2023!$B$1:$E$982,4,0)</f>
        <v>DOM</v>
      </c>
    </row>
    <row r="62" spans="1:19" x14ac:dyDescent="0.35">
      <c r="A62" s="22">
        <v>57</v>
      </c>
      <c r="B62" t="s">
        <v>65</v>
      </c>
      <c r="C62" t="s">
        <v>66</v>
      </c>
      <c r="D62" s="19">
        <v>7355</v>
      </c>
      <c r="E62" s="19">
        <v>0</v>
      </c>
      <c r="F62" s="19">
        <v>7355</v>
      </c>
      <c r="G62" s="19">
        <v>0</v>
      </c>
      <c r="H62" s="19">
        <v>7355</v>
      </c>
      <c r="I62" s="19">
        <v>0</v>
      </c>
      <c r="J62" s="19">
        <v>7355</v>
      </c>
      <c r="K62" s="19">
        <v>0</v>
      </c>
      <c r="L62" s="19">
        <v>0</v>
      </c>
      <c r="M62" s="19">
        <v>7355</v>
      </c>
      <c r="N62" s="19">
        <v>0</v>
      </c>
      <c r="O62" s="19">
        <v>0</v>
      </c>
      <c r="P62" s="19">
        <v>36775</v>
      </c>
      <c r="Q62" s="19">
        <v>2831675</v>
      </c>
      <c r="S62" t="str">
        <f>VLOOKUP($C62,[1]FPBD2023!$B$1:$E$982,4,0)</f>
        <v>DOM</v>
      </c>
    </row>
    <row r="63" spans="1:19" x14ac:dyDescent="0.35">
      <c r="A63" s="22">
        <v>58</v>
      </c>
      <c r="B63" t="s">
        <v>1244</v>
      </c>
      <c r="C63" t="s">
        <v>1245</v>
      </c>
      <c r="D63" s="19">
        <v>0</v>
      </c>
      <c r="E63" s="19">
        <v>0</v>
      </c>
      <c r="F63" s="19">
        <v>1226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1226</v>
      </c>
      <c r="Q63" s="19">
        <v>88272</v>
      </c>
      <c r="S63" t="e">
        <f>VLOOKUP($C63,[1]FPBD2023!$B$1:$E$982,4,0)</f>
        <v>#N/A</v>
      </c>
    </row>
    <row r="64" spans="1:19" x14ac:dyDescent="0.35">
      <c r="A64" s="22">
        <v>59</v>
      </c>
      <c r="B64" t="s">
        <v>1958</v>
      </c>
      <c r="C64" t="s">
        <v>1959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8243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8243</v>
      </c>
      <c r="Q64" s="19">
        <v>634711</v>
      </c>
      <c r="S64" t="str">
        <f>VLOOKUP($C64,[1]FPBD2023!$B$1:$E$982,4,0)</f>
        <v>DOM</v>
      </c>
    </row>
    <row r="65" spans="1:19" x14ac:dyDescent="0.35">
      <c r="A65" s="22">
        <v>60</v>
      </c>
      <c r="B65" t="s">
        <v>67</v>
      </c>
      <c r="C65" t="s">
        <v>68</v>
      </c>
      <c r="D65" s="19">
        <v>0</v>
      </c>
      <c r="E65" s="19">
        <v>0</v>
      </c>
      <c r="F65" s="19">
        <v>0</v>
      </c>
      <c r="G65" s="19">
        <v>7506</v>
      </c>
      <c r="H65" s="19">
        <v>0</v>
      </c>
      <c r="I65" s="19">
        <v>0</v>
      </c>
      <c r="J65" s="19">
        <v>0</v>
      </c>
      <c r="K65" s="19">
        <v>0</v>
      </c>
      <c r="L65" s="19">
        <v>8478</v>
      </c>
      <c r="M65" s="19">
        <v>0</v>
      </c>
      <c r="N65" s="19">
        <v>0</v>
      </c>
      <c r="O65" s="19">
        <v>0</v>
      </c>
      <c r="P65" s="19">
        <v>15984</v>
      </c>
      <c r="Q65" s="19">
        <v>1230768</v>
      </c>
      <c r="S65" t="str">
        <f>VLOOKUP($C65,[1]FPBD2023!$B$1:$E$982,4,0)</f>
        <v>DOM</v>
      </c>
    </row>
    <row r="66" spans="1:19" x14ac:dyDescent="0.35">
      <c r="A66" s="22">
        <v>61</v>
      </c>
      <c r="B66" t="s">
        <v>1960</v>
      </c>
      <c r="C66" t="s">
        <v>1961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8243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8243</v>
      </c>
      <c r="Q66" s="19">
        <v>634711</v>
      </c>
      <c r="S66" t="str">
        <f>VLOOKUP($C66,[1]FPBD2023!$B$1:$E$982,4,0)</f>
        <v>DOM</v>
      </c>
    </row>
    <row r="67" spans="1:19" x14ac:dyDescent="0.35">
      <c r="A67" s="22">
        <v>62</v>
      </c>
      <c r="B67" t="s">
        <v>1246</v>
      </c>
      <c r="C67" t="s">
        <v>1247</v>
      </c>
      <c r="D67" s="19">
        <v>0</v>
      </c>
      <c r="E67" s="19">
        <v>8478</v>
      </c>
      <c r="F67" s="19">
        <v>0</v>
      </c>
      <c r="G67" s="19">
        <v>0</v>
      </c>
      <c r="H67" s="19">
        <v>0</v>
      </c>
      <c r="I67" s="19">
        <v>0</v>
      </c>
      <c r="J67" s="19">
        <v>8478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16956</v>
      </c>
      <c r="Q67" s="19">
        <v>1305612</v>
      </c>
      <c r="S67" t="str">
        <f>VLOOKUP($C67,[1]FPBD2023!$B$1:$E$982,4,0)</f>
        <v>DOM</v>
      </c>
    </row>
    <row r="68" spans="1:19" x14ac:dyDescent="0.35">
      <c r="A68" s="22">
        <v>63</v>
      </c>
      <c r="B68" t="s">
        <v>69</v>
      </c>
      <c r="C68" t="s">
        <v>70</v>
      </c>
      <c r="D68" s="19">
        <v>0</v>
      </c>
      <c r="E68" s="19">
        <v>30385</v>
      </c>
      <c r="F68" s="19">
        <v>0</v>
      </c>
      <c r="G68" s="19">
        <v>0</v>
      </c>
      <c r="H68" s="19">
        <v>0</v>
      </c>
      <c r="I68" s="19">
        <v>15450</v>
      </c>
      <c r="J68" s="19">
        <v>0</v>
      </c>
      <c r="K68" s="19">
        <v>12360</v>
      </c>
      <c r="L68" s="19">
        <v>0</v>
      </c>
      <c r="M68" s="19">
        <v>23690</v>
      </c>
      <c r="N68" s="19">
        <v>0</v>
      </c>
      <c r="O68" s="19">
        <v>0</v>
      </c>
      <c r="P68" s="19">
        <v>81885</v>
      </c>
      <c r="Q68" s="19">
        <v>64689150</v>
      </c>
      <c r="S68" t="str">
        <f>VLOOKUP($C68,[1]FPBD2023!$B$1:$E$982,4,0)</f>
        <v>DOM</v>
      </c>
    </row>
    <row r="69" spans="1:19" x14ac:dyDescent="0.35">
      <c r="A69" s="22">
        <v>64</v>
      </c>
      <c r="B69" t="s">
        <v>71</v>
      </c>
      <c r="C69" t="s">
        <v>72</v>
      </c>
      <c r="D69" s="19">
        <v>25619</v>
      </c>
      <c r="E69" s="19">
        <v>11318</v>
      </c>
      <c r="F69" s="19">
        <v>13792</v>
      </c>
      <c r="G69" s="19">
        <v>30077</v>
      </c>
      <c r="H69" s="19">
        <v>28400</v>
      </c>
      <c r="I69" s="19">
        <v>18646</v>
      </c>
      <c r="J69" s="19">
        <v>10899</v>
      </c>
      <c r="K69" s="19">
        <v>12819</v>
      </c>
      <c r="L69" s="19">
        <v>27318</v>
      </c>
      <c r="M69" s="19">
        <v>28819</v>
      </c>
      <c r="N69" s="19">
        <v>20918</v>
      </c>
      <c r="O69" s="19">
        <v>19638</v>
      </c>
      <c r="P69" s="19">
        <v>248263</v>
      </c>
      <c r="Q69" s="19">
        <v>57100490</v>
      </c>
      <c r="S69" t="str">
        <f>VLOOKUP($C69,[1]FPBD2023!$B$1:$E$982,4,0)</f>
        <v>DOM</v>
      </c>
    </row>
    <row r="70" spans="1:19" x14ac:dyDescent="0.35">
      <c r="A70" s="22">
        <v>65</v>
      </c>
      <c r="B70" t="s">
        <v>2009</v>
      </c>
      <c r="C70" t="s">
        <v>1962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4795</v>
      </c>
      <c r="J70" s="19">
        <v>0</v>
      </c>
      <c r="K70" s="19">
        <v>0</v>
      </c>
      <c r="L70" s="19">
        <v>0</v>
      </c>
      <c r="M70" s="19">
        <v>4795</v>
      </c>
      <c r="N70" s="19">
        <v>0</v>
      </c>
      <c r="O70" s="19">
        <v>0</v>
      </c>
      <c r="P70" s="19">
        <v>9590</v>
      </c>
      <c r="Q70" s="19">
        <v>738430</v>
      </c>
      <c r="S70" t="str">
        <f>VLOOKUP($C70,[1]FPBD2023!$B$1:$E$982,4,0)</f>
        <v>DOM</v>
      </c>
    </row>
    <row r="71" spans="1:19" x14ac:dyDescent="0.35">
      <c r="A71" s="22">
        <v>66</v>
      </c>
      <c r="B71" t="s">
        <v>1248</v>
      </c>
      <c r="C71" t="s">
        <v>1249</v>
      </c>
      <c r="D71" s="19">
        <v>3015</v>
      </c>
      <c r="E71" s="19">
        <v>2010</v>
      </c>
      <c r="F71" s="19">
        <v>4020</v>
      </c>
      <c r="G71" s="19">
        <v>0</v>
      </c>
      <c r="H71" s="19">
        <v>5025</v>
      </c>
      <c r="I71" s="19">
        <v>5025</v>
      </c>
      <c r="J71" s="19">
        <v>2010</v>
      </c>
      <c r="K71" s="19">
        <v>2010</v>
      </c>
      <c r="L71" s="19">
        <v>4020</v>
      </c>
      <c r="M71" s="19">
        <v>4020</v>
      </c>
      <c r="N71" s="19">
        <v>2010</v>
      </c>
      <c r="O71" s="19">
        <v>4020</v>
      </c>
      <c r="P71" s="19">
        <v>37185</v>
      </c>
      <c r="Q71" s="19">
        <v>34396125</v>
      </c>
      <c r="S71" t="e">
        <f>VLOOKUP($C71,[1]FPBD2023!$B$1:$E$982,4,0)</f>
        <v>#N/A</v>
      </c>
    </row>
    <row r="72" spans="1:19" x14ac:dyDescent="0.35">
      <c r="A72" s="22">
        <v>67</v>
      </c>
      <c r="B72" t="s">
        <v>1250</v>
      </c>
      <c r="C72" t="s">
        <v>1251</v>
      </c>
      <c r="D72" s="19">
        <v>3010</v>
      </c>
      <c r="E72" s="19">
        <v>2000</v>
      </c>
      <c r="F72" s="19">
        <v>4020</v>
      </c>
      <c r="G72" s="19">
        <v>0</v>
      </c>
      <c r="H72" s="19">
        <v>5015</v>
      </c>
      <c r="I72" s="19">
        <v>5025</v>
      </c>
      <c r="J72" s="19">
        <v>2000</v>
      </c>
      <c r="K72" s="19">
        <v>2010</v>
      </c>
      <c r="L72" s="19">
        <v>4020</v>
      </c>
      <c r="M72" s="19">
        <v>4010</v>
      </c>
      <c r="N72" s="19">
        <v>2010</v>
      </c>
      <c r="O72" s="19">
        <v>4015</v>
      </c>
      <c r="P72" s="19">
        <v>37135</v>
      </c>
      <c r="Q72" s="19">
        <v>6869975</v>
      </c>
      <c r="S72" t="e">
        <f>VLOOKUP($C72,[1]FPBD2023!$B$1:$E$982,4,0)</f>
        <v>#N/A</v>
      </c>
    </row>
    <row r="73" spans="1:19" x14ac:dyDescent="0.35">
      <c r="A73" s="22">
        <v>68</v>
      </c>
      <c r="B73" t="s">
        <v>1252</v>
      </c>
      <c r="C73" t="s">
        <v>1253</v>
      </c>
      <c r="D73" s="19">
        <v>3143</v>
      </c>
      <c r="E73" s="19">
        <v>0</v>
      </c>
      <c r="F73" s="19">
        <v>2694</v>
      </c>
      <c r="G73" s="19">
        <v>0</v>
      </c>
      <c r="H73" s="19">
        <v>4490</v>
      </c>
      <c r="I73" s="19">
        <v>0</v>
      </c>
      <c r="J73" s="19">
        <v>0</v>
      </c>
      <c r="K73" s="19">
        <v>2694</v>
      </c>
      <c r="L73" s="19">
        <v>0</v>
      </c>
      <c r="M73" s="19">
        <v>0</v>
      </c>
      <c r="N73" s="19">
        <v>1347</v>
      </c>
      <c r="O73" s="19">
        <v>0</v>
      </c>
      <c r="P73" s="19">
        <v>14368</v>
      </c>
      <c r="Q73" s="19">
        <v>5172480</v>
      </c>
      <c r="S73" t="e">
        <f>VLOOKUP($C73,[1]FPBD2023!$B$1:$E$982,4,0)</f>
        <v>#N/A</v>
      </c>
    </row>
    <row r="74" spans="1:19" x14ac:dyDescent="0.35">
      <c r="A74" s="22">
        <v>69</v>
      </c>
      <c r="B74" t="s">
        <v>1254</v>
      </c>
      <c r="C74" t="s">
        <v>1255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5732</v>
      </c>
      <c r="M74" s="19">
        <v>0</v>
      </c>
      <c r="N74" s="19">
        <v>0</v>
      </c>
      <c r="O74" s="19">
        <v>0</v>
      </c>
      <c r="P74" s="19">
        <v>5732</v>
      </c>
      <c r="Q74" s="19">
        <v>441364</v>
      </c>
      <c r="S74" t="e">
        <f>VLOOKUP($C74,[1]FPBD2023!$B$1:$E$982,4,0)</f>
        <v>#N/A</v>
      </c>
    </row>
    <row r="75" spans="1:19" x14ac:dyDescent="0.35">
      <c r="A75" s="22">
        <v>70</v>
      </c>
      <c r="B75" t="s">
        <v>1256</v>
      </c>
      <c r="C75" t="s">
        <v>1257</v>
      </c>
      <c r="D75" s="19">
        <v>17195</v>
      </c>
      <c r="E75" s="19">
        <v>17195</v>
      </c>
      <c r="F75" s="19">
        <v>22927</v>
      </c>
      <c r="G75" s="19">
        <v>22927</v>
      </c>
      <c r="H75" s="19">
        <v>11464</v>
      </c>
      <c r="I75" s="19">
        <v>17195</v>
      </c>
      <c r="J75" s="19">
        <v>22927</v>
      </c>
      <c r="K75" s="19">
        <v>11464</v>
      </c>
      <c r="L75" s="19">
        <v>17195</v>
      </c>
      <c r="M75" s="19">
        <v>17195</v>
      </c>
      <c r="N75" s="19">
        <v>22927</v>
      </c>
      <c r="O75" s="19">
        <v>5732</v>
      </c>
      <c r="P75" s="19">
        <v>206343</v>
      </c>
      <c r="Q75" s="19">
        <v>15888411</v>
      </c>
      <c r="S75" t="e">
        <f>VLOOKUP($C75,[1]FPBD2023!$B$1:$E$982,4,0)</f>
        <v>#N/A</v>
      </c>
    </row>
    <row r="76" spans="1:19" x14ac:dyDescent="0.35">
      <c r="A76" s="22">
        <v>71</v>
      </c>
      <c r="B76" t="s">
        <v>1258</v>
      </c>
      <c r="C76" t="s">
        <v>1259</v>
      </c>
      <c r="D76" s="19">
        <v>0</v>
      </c>
      <c r="E76" s="19">
        <v>0</v>
      </c>
      <c r="F76" s="19">
        <v>0</v>
      </c>
      <c r="G76" s="19">
        <v>0</v>
      </c>
      <c r="H76" s="19">
        <v>2293</v>
      </c>
      <c r="I76" s="19">
        <v>0</v>
      </c>
      <c r="J76" s="19">
        <v>0</v>
      </c>
      <c r="K76" s="19">
        <v>0</v>
      </c>
      <c r="L76" s="19">
        <v>0</v>
      </c>
      <c r="M76" s="19">
        <v>1146</v>
      </c>
      <c r="N76" s="19">
        <v>0</v>
      </c>
      <c r="O76" s="19">
        <v>1146</v>
      </c>
      <c r="P76" s="19">
        <v>4585</v>
      </c>
      <c r="Q76" s="19">
        <v>353045</v>
      </c>
      <c r="S76" t="e">
        <f>VLOOKUP($C76,[1]FPBD2023!$B$1:$E$982,4,0)</f>
        <v>#N/A</v>
      </c>
    </row>
    <row r="77" spans="1:19" x14ac:dyDescent="0.35">
      <c r="A77" s="22">
        <v>72</v>
      </c>
      <c r="B77" t="s">
        <v>1260</v>
      </c>
      <c r="C77" t="s">
        <v>1261</v>
      </c>
      <c r="D77" s="19">
        <v>34391</v>
      </c>
      <c r="E77" s="19">
        <v>40122</v>
      </c>
      <c r="F77" s="19">
        <v>28659</v>
      </c>
      <c r="G77" s="19">
        <v>28659</v>
      </c>
      <c r="H77" s="19">
        <v>34391</v>
      </c>
      <c r="I77" s="19">
        <v>40122</v>
      </c>
      <c r="J77" s="19">
        <v>40122</v>
      </c>
      <c r="K77" s="19">
        <v>40122</v>
      </c>
      <c r="L77" s="19">
        <v>40122</v>
      </c>
      <c r="M77" s="19">
        <v>45854</v>
      </c>
      <c r="N77" s="19">
        <v>34391</v>
      </c>
      <c r="O77" s="19">
        <v>45854</v>
      </c>
      <c r="P77" s="19">
        <v>452809</v>
      </c>
      <c r="Q77" s="19">
        <v>34866293</v>
      </c>
      <c r="S77" t="e">
        <f>VLOOKUP($C77,[1]FPBD2023!$B$1:$E$982,4,0)</f>
        <v>#N/A</v>
      </c>
    </row>
    <row r="78" spans="1:19" x14ac:dyDescent="0.35">
      <c r="A78" s="22">
        <v>73</v>
      </c>
      <c r="B78" t="s">
        <v>1262</v>
      </c>
      <c r="C78" t="s">
        <v>1263</v>
      </c>
      <c r="D78" s="19">
        <v>5732</v>
      </c>
      <c r="E78" s="19">
        <v>5732</v>
      </c>
      <c r="F78" s="19">
        <v>5732</v>
      </c>
      <c r="G78" s="19">
        <v>5732</v>
      </c>
      <c r="H78" s="19">
        <v>5732</v>
      </c>
      <c r="I78" s="19">
        <v>5732</v>
      </c>
      <c r="J78" s="19">
        <v>5732</v>
      </c>
      <c r="K78" s="19">
        <v>5732</v>
      </c>
      <c r="L78" s="19">
        <v>5732</v>
      </c>
      <c r="M78" s="19">
        <v>5732</v>
      </c>
      <c r="N78" s="19">
        <v>5732</v>
      </c>
      <c r="O78" s="19">
        <v>5732</v>
      </c>
      <c r="P78" s="19">
        <v>68784</v>
      </c>
      <c r="Q78" s="19">
        <v>5296368</v>
      </c>
      <c r="S78" t="e">
        <f>VLOOKUP($C78,[1]FPBD2023!$B$1:$E$982,4,0)</f>
        <v>#N/A</v>
      </c>
    </row>
    <row r="79" spans="1:19" x14ac:dyDescent="0.35">
      <c r="A79" s="22">
        <v>74</v>
      </c>
      <c r="B79" t="s">
        <v>1264</v>
      </c>
      <c r="C79" t="s">
        <v>1265</v>
      </c>
      <c r="D79" s="19">
        <v>0</v>
      </c>
      <c r="E79" s="19">
        <v>0</v>
      </c>
      <c r="F79" s="19">
        <v>2293</v>
      </c>
      <c r="G79" s="19">
        <v>0</v>
      </c>
      <c r="H79" s="19">
        <v>0</v>
      </c>
      <c r="I79" s="19">
        <v>2293</v>
      </c>
      <c r="J79" s="19">
        <v>0</v>
      </c>
      <c r="K79" s="19">
        <v>0</v>
      </c>
      <c r="L79" s="19">
        <v>0</v>
      </c>
      <c r="M79" s="19">
        <v>2293</v>
      </c>
      <c r="N79" s="19">
        <v>0</v>
      </c>
      <c r="O79" s="19">
        <v>0</v>
      </c>
      <c r="P79" s="19">
        <v>6879</v>
      </c>
      <c r="Q79" s="19">
        <v>529683</v>
      </c>
      <c r="S79" t="e">
        <f>VLOOKUP($C79,[1]FPBD2023!$B$1:$E$982,4,0)</f>
        <v>#N/A</v>
      </c>
    </row>
    <row r="80" spans="1:19" x14ac:dyDescent="0.35">
      <c r="A80" s="22">
        <v>75</v>
      </c>
      <c r="B80" t="s">
        <v>1963</v>
      </c>
      <c r="C80" t="s">
        <v>1964</v>
      </c>
      <c r="D80" s="19">
        <v>0</v>
      </c>
      <c r="E80" s="19">
        <v>2293</v>
      </c>
      <c r="F80" s="19">
        <v>0</v>
      </c>
      <c r="G80" s="19">
        <v>0</v>
      </c>
      <c r="H80" s="19">
        <v>0</v>
      </c>
      <c r="I80" s="19">
        <v>2293</v>
      </c>
      <c r="J80" s="19">
        <v>0</v>
      </c>
      <c r="K80" s="19">
        <v>0</v>
      </c>
      <c r="L80" s="19">
        <v>2293</v>
      </c>
      <c r="M80" s="19">
        <v>379</v>
      </c>
      <c r="N80" s="19">
        <v>0</v>
      </c>
      <c r="O80" s="19">
        <v>0</v>
      </c>
      <c r="P80" s="19">
        <v>7258</v>
      </c>
      <c r="Q80" s="19">
        <v>6895100</v>
      </c>
      <c r="S80" t="e">
        <f>VLOOKUP($C80,[1]FPBD2023!$B$1:$E$982,4,0)</f>
        <v>#N/A</v>
      </c>
    </row>
    <row r="81" spans="1:19" x14ac:dyDescent="0.35">
      <c r="A81" s="22">
        <v>76</v>
      </c>
      <c r="B81" t="s">
        <v>1266</v>
      </c>
      <c r="C81" t="s">
        <v>1267</v>
      </c>
      <c r="D81" s="19">
        <v>11464</v>
      </c>
      <c r="E81" s="19">
        <v>11464</v>
      </c>
      <c r="F81" s="19">
        <v>17195</v>
      </c>
      <c r="G81" s="19">
        <v>11464</v>
      </c>
      <c r="H81" s="19">
        <v>22927</v>
      </c>
      <c r="I81" s="19">
        <v>17195</v>
      </c>
      <c r="J81" s="19">
        <v>17195</v>
      </c>
      <c r="K81" s="19">
        <v>17195</v>
      </c>
      <c r="L81" s="19">
        <v>11464</v>
      </c>
      <c r="M81" s="19">
        <v>17195</v>
      </c>
      <c r="N81" s="19">
        <v>11464</v>
      </c>
      <c r="O81" s="19">
        <v>11464</v>
      </c>
      <c r="P81" s="19">
        <v>177686</v>
      </c>
      <c r="Q81" s="19">
        <v>13681822</v>
      </c>
      <c r="S81" t="e">
        <f>VLOOKUP($C81,[1]FPBD2023!$B$1:$E$982,4,0)</f>
        <v>#N/A</v>
      </c>
    </row>
    <row r="82" spans="1:19" x14ac:dyDescent="0.35">
      <c r="A82" s="22">
        <v>77</v>
      </c>
      <c r="B82" t="s">
        <v>1268</v>
      </c>
      <c r="C82" t="s">
        <v>1269</v>
      </c>
      <c r="D82" s="19">
        <v>0</v>
      </c>
      <c r="E82" s="19">
        <v>5732</v>
      </c>
      <c r="F82" s="19">
        <v>0</v>
      </c>
      <c r="G82" s="19">
        <v>5732</v>
      </c>
      <c r="H82" s="19">
        <v>5732</v>
      </c>
      <c r="I82" s="19">
        <v>5732</v>
      </c>
      <c r="J82" s="19">
        <v>0</v>
      </c>
      <c r="K82" s="19">
        <v>5732</v>
      </c>
      <c r="L82" s="19">
        <v>5732</v>
      </c>
      <c r="M82" s="19">
        <v>0</v>
      </c>
      <c r="N82" s="19">
        <v>5732</v>
      </c>
      <c r="O82" s="19">
        <v>5732</v>
      </c>
      <c r="P82" s="19">
        <v>45856</v>
      </c>
      <c r="Q82" s="19">
        <v>3530912</v>
      </c>
      <c r="S82" t="e">
        <f>VLOOKUP($C82,[1]FPBD2023!$B$1:$E$982,4,0)</f>
        <v>#N/A</v>
      </c>
    </row>
    <row r="83" spans="1:19" x14ac:dyDescent="0.35">
      <c r="A83" s="22">
        <v>78</v>
      </c>
      <c r="B83" t="s">
        <v>1270</v>
      </c>
      <c r="C83" t="s">
        <v>1271</v>
      </c>
      <c r="D83" s="19">
        <v>5732</v>
      </c>
      <c r="E83" s="19">
        <v>0</v>
      </c>
      <c r="F83" s="19">
        <v>0</v>
      </c>
      <c r="G83" s="19">
        <v>5732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11464</v>
      </c>
      <c r="Q83" s="19">
        <v>882728</v>
      </c>
      <c r="S83" t="e">
        <f>VLOOKUP($C83,[1]FPBD2023!$B$1:$E$982,4,0)</f>
        <v>#N/A</v>
      </c>
    </row>
    <row r="84" spans="1:19" x14ac:dyDescent="0.35">
      <c r="A84" s="22">
        <v>79</v>
      </c>
      <c r="B84" t="s">
        <v>1272</v>
      </c>
      <c r="C84" t="s">
        <v>1273</v>
      </c>
      <c r="D84" s="19">
        <v>17195</v>
      </c>
      <c r="E84" s="19">
        <v>22927</v>
      </c>
      <c r="F84" s="19">
        <v>22927</v>
      </c>
      <c r="G84" s="19">
        <v>22927</v>
      </c>
      <c r="H84" s="19">
        <v>22927</v>
      </c>
      <c r="I84" s="19">
        <v>22927</v>
      </c>
      <c r="J84" s="19">
        <v>22927</v>
      </c>
      <c r="K84" s="19">
        <v>28659</v>
      </c>
      <c r="L84" s="19">
        <v>17195</v>
      </c>
      <c r="M84" s="19">
        <v>22927</v>
      </c>
      <c r="N84" s="19">
        <v>22927</v>
      </c>
      <c r="O84" s="19">
        <v>22927</v>
      </c>
      <c r="P84" s="19">
        <v>269392</v>
      </c>
      <c r="Q84" s="19">
        <v>20743184</v>
      </c>
      <c r="S84" t="e">
        <f>VLOOKUP($C84,[1]FPBD2023!$B$1:$E$982,4,0)</f>
        <v>#N/A</v>
      </c>
    </row>
    <row r="85" spans="1:19" x14ac:dyDescent="0.35">
      <c r="A85" s="22">
        <v>80</v>
      </c>
      <c r="B85" t="s">
        <v>1274</v>
      </c>
      <c r="C85" t="s">
        <v>1275</v>
      </c>
      <c r="D85" s="19">
        <v>0</v>
      </c>
      <c r="E85" s="19">
        <v>0</v>
      </c>
      <c r="F85" s="19">
        <v>0</v>
      </c>
      <c r="G85" s="19">
        <v>0</v>
      </c>
      <c r="H85" s="19">
        <v>1146</v>
      </c>
      <c r="I85" s="19">
        <v>0</v>
      </c>
      <c r="J85" s="19">
        <v>0</v>
      </c>
      <c r="K85" s="19">
        <v>0</v>
      </c>
      <c r="L85" s="19">
        <v>0</v>
      </c>
      <c r="M85" s="19">
        <v>1146</v>
      </c>
      <c r="N85" s="19">
        <v>0</v>
      </c>
      <c r="O85" s="19">
        <v>0</v>
      </c>
      <c r="P85" s="19">
        <v>2292</v>
      </c>
      <c r="Q85" s="19">
        <v>176484</v>
      </c>
      <c r="S85" t="e">
        <f>VLOOKUP($C85,[1]FPBD2023!$B$1:$E$982,4,0)</f>
        <v>#N/A</v>
      </c>
    </row>
    <row r="86" spans="1:19" x14ac:dyDescent="0.35">
      <c r="A86" s="22">
        <v>81</v>
      </c>
      <c r="B86" t="s">
        <v>1276</v>
      </c>
      <c r="C86" t="s">
        <v>1277</v>
      </c>
      <c r="D86" s="19">
        <v>0</v>
      </c>
      <c r="E86" s="19">
        <v>0</v>
      </c>
      <c r="F86" s="19">
        <v>0</v>
      </c>
      <c r="G86" s="19">
        <v>1146</v>
      </c>
      <c r="H86" s="19">
        <v>0</v>
      </c>
      <c r="I86" s="19">
        <v>0</v>
      </c>
      <c r="J86" s="19">
        <v>0</v>
      </c>
      <c r="K86" s="19">
        <v>1146</v>
      </c>
      <c r="L86" s="19">
        <v>0</v>
      </c>
      <c r="M86" s="19">
        <v>0</v>
      </c>
      <c r="N86" s="19">
        <v>0</v>
      </c>
      <c r="O86" s="19">
        <v>0</v>
      </c>
      <c r="P86" s="19">
        <v>2292</v>
      </c>
      <c r="Q86" s="19">
        <v>176484</v>
      </c>
      <c r="S86" t="e">
        <f>VLOOKUP($C86,[1]FPBD2023!$B$1:$E$982,4,0)</f>
        <v>#N/A</v>
      </c>
    </row>
    <row r="87" spans="1:19" x14ac:dyDescent="0.35">
      <c r="A87" s="22">
        <v>82</v>
      </c>
      <c r="B87" t="s">
        <v>1278</v>
      </c>
      <c r="C87" t="s">
        <v>1279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1146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1146</v>
      </c>
      <c r="Q87" s="19">
        <v>88242</v>
      </c>
      <c r="S87" t="e">
        <f>VLOOKUP($C87,[1]FPBD2023!$B$1:$E$982,4,0)</f>
        <v>#N/A</v>
      </c>
    </row>
    <row r="88" spans="1:19" x14ac:dyDescent="0.35">
      <c r="A88" s="22">
        <v>83</v>
      </c>
      <c r="B88" t="s">
        <v>1280</v>
      </c>
      <c r="C88" t="s">
        <v>1281</v>
      </c>
      <c r="D88" s="19">
        <v>5732</v>
      </c>
      <c r="E88" s="19">
        <v>0</v>
      </c>
      <c r="F88" s="19">
        <v>0</v>
      </c>
      <c r="G88" s="19">
        <v>5732</v>
      </c>
      <c r="H88" s="19">
        <v>0</v>
      </c>
      <c r="I88" s="19">
        <v>0</v>
      </c>
      <c r="J88" s="19">
        <v>5732</v>
      </c>
      <c r="K88" s="19">
        <v>0</v>
      </c>
      <c r="L88" s="19">
        <v>0</v>
      </c>
      <c r="M88" s="19">
        <v>5732</v>
      </c>
      <c r="N88" s="19">
        <v>0</v>
      </c>
      <c r="O88" s="19">
        <v>0</v>
      </c>
      <c r="P88" s="19">
        <v>22928</v>
      </c>
      <c r="Q88" s="19">
        <v>1765456</v>
      </c>
      <c r="S88" t="e">
        <f>VLOOKUP($C88,[1]FPBD2023!$B$1:$E$982,4,0)</f>
        <v>#N/A</v>
      </c>
    </row>
    <row r="89" spans="1:19" x14ac:dyDescent="0.35">
      <c r="A89" s="22">
        <v>84</v>
      </c>
      <c r="B89" t="s">
        <v>1282</v>
      </c>
      <c r="C89" t="s">
        <v>1283</v>
      </c>
      <c r="D89" s="19">
        <v>2293</v>
      </c>
      <c r="E89" s="19">
        <v>0</v>
      </c>
      <c r="F89" s="19">
        <v>2293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4586</v>
      </c>
      <c r="Q89" s="19">
        <v>353122</v>
      </c>
      <c r="S89" t="e">
        <f>VLOOKUP($C89,[1]FPBD2023!$B$1:$E$982,4,0)</f>
        <v>#N/A</v>
      </c>
    </row>
    <row r="90" spans="1:19" x14ac:dyDescent="0.35">
      <c r="A90" s="22">
        <v>85</v>
      </c>
      <c r="B90" t="s">
        <v>1284</v>
      </c>
      <c r="C90" t="s">
        <v>1285</v>
      </c>
      <c r="D90" s="19">
        <v>5732</v>
      </c>
      <c r="E90" s="19">
        <v>0</v>
      </c>
      <c r="F90" s="19">
        <v>5732</v>
      </c>
      <c r="G90" s="19">
        <v>0</v>
      </c>
      <c r="H90" s="19">
        <v>5732</v>
      </c>
      <c r="I90" s="19">
        <v>0</v>
      </c>
      <c r="J90" s="19">
        <v>0</v>
      </c>
      <c r="K90" s="19">
        <v>0</v>
      </c>
      <c r="L90" s="19">
        <v>5732</v>
      </c>
      <c r="M90" s="19">
        <v>0</v>
      </c>
      <c r="N90" s="19">
        <v>0</v>
      </c>
      <c r="O90" s="19">
        <v>0</v>
      </c>
      <c r="P90" s="19">
        <v>22928</v>
      </c>
      <c r="Q90" s="19">
        <v>1765456</v>
      </c>
      <c r="S90" t="e">
        <f>VLOOKUP($C90,[1]FPBD2023!$B$1:$E$982,4,0)</f>
        <v>#N/A</v>
      </c>
    </row>
    <row r="91" spans="1:19" x14ac:dyDescent="0.35">
      <c r="A91" s="22">
        <v>86</v>
      </c>
      <c r="B91" t="s">
        <v>73</v>
      </c>
      <c r="C91" t="s">
        <v>74</v>
      </c>
      <c r="D91" s="19">
        <v>804</v>
      </c>
      <c r="E91" s="19">
        <v>0</v>
      </c>
      <c r="F91" s="19">
        <v>804</v>
      </c>
      <c r="G91" s="19">
        <v>0</v>
      </c>
      <c r="H91" s="19">
        <v>804</v>
      </c>
      <c r="I91" s="19">
        <v>0</v>
      </c>
      <c r="J91" s="19">
        <v>804</v>
      </c>
      <c r="K91" s="19">
        <v>0</v>
      </c>
      <c r="L91" s="19">
        <v>0</v>
      </c>
      <c r="M91" s="19">
        <v>804</v>
      </c>
      <c r="N91" s="19">
        <v>0</v>
      </c>
      <c r="O91" s="19">
        <v>0</v>
      </c>
      <c r="P91" s="19">
        <v>4020</v>
      </c>
      <c r="Q91" s="19">
        <v>265320</v>
      </c>
      <c r="S91" t="str">
        <f>VLOOKUP($C91,[1]FPBD2023!$B$1:$E$982,4,0)</f>
        <v>DOM</v>
      </c>
    </row>
    <row r="92" spans="1:19" x14ac:dyDescent="0.35">
      <c r="A92" s="22">
        <v>87</v>
      </c>
      <c r="B92" t="s">
        <v>75</v>
      </c>
      <c r="C92" t="s">
        <v>76</v>
      </c>
      <c r="D92" s="19">
        <v>5191</v>
      </c>
      <c r="E92" s="19">
        <v>3863</v>
      </c>
      <c r="F92" s="19">
        <v>4907</v>
      </c>
      <c r="G92" s="19">
        <v>11927</v>
      </c>
      <c r="H92" s="19">
        <v>11680</v>
      </c>
      <c r="I92" s="19">
        <v>5809</v>
      </c>
      <c r="J92" s="19">
        <v>9048</v>
      </c>
      <c r="K92" s="19">
        <v>15635</v>
      </c>
      <c r="L92" s="19">
        <v>11680</v>
      </c>
      <c r="M92" s="19">
        <v>10201</v>
      </c>
      <c r="N92" s="19">
        <v>14276</v>
      </c>
      <c r="O92" s="19">
        <v>21651</v>
      </c>
      <c r="P92" s="19">
        <v>125868</v>
      </c>
      <c r="Q92" s="19">
        <v>99435720</v>
      </c>
      <c r="S92" t="str">
        <f>VLOOKUP($C92,[1]FPBD2023!$B$1:$E$982,4,0)</f>
        <v>DOM</v>
      </c>
    </row>
    <row r="93" spans="1:19" x14ac:dyDescent="0.35">
      <c r="A93" s="22">
        <v>88</v>
      </c>
      <c r="B93" t="s">
        <v>77</v>
      </c>
      <c r="C93" t="s">
        <v>78</v>
      </c>
      <c r="D93" s="19">
        <v>0</v>
      </c>
      <c r="E93" s="19">
        <v>4813</v>
      </c>
      <c r="F93" s="19">
        <v>0</v>
      </c>
      <c r="G93" s="19">
        <v>0</v>
      </c>
      <c r="H93" s="19">
        <v>0</v>
      </c>
      <c r="I93" s="19">
        <v>4813</v>
      </c>
      <c r="J93" s="19">
        <v>0</v>
      </c>
      <c r="K93" s="19">
        <v>0</v>
      </c>
      <c r="L93" s="19">
        <v>4813</v>
      </c>
      <c r="M93" s="19">
        <v>0</v>
      </c>
      <c r="N93" s="19">
        <v>0</v>
      </c>
      <c r="O93" s="19">
        <v>0</v>
      </c>
      <c r="P93" s="19">
        <v>14439</v>
      </c>
      <c r="Q93" s="19">
        <v>1111803</v>
      </c>
      <c r="S93" t="str">
        <f>VLOOKUP($C93,[1]FPBD2023!$B$1:$E$982,4,0)</f>
        <v>DOM</v>
      </c>
    </row>
    <row r="94" spans="1:19" x14ac:dyDescent="0.35">
      <c r="A94" s="22">
        <v>89</v>
      </c>
      <c r="B94" t="s">
        <v>79</v>
      </c>
      <c r="C94" t="s">
        <v>80</v>
      </c>
      <c r="D94" s="19">
        <v>0</v>
      </c>
      <c r="E94" s="19">
        <v>3110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3110</v>
      </c>
      <c r="M94" s="19">
        <v>0</v>
      </c>
      <c r="N94" s="19">
        <v>0</v>
      </c>
      <c r="O94" s="19">
        <v>0</v>
      </c>
      <c r="P94" s="19">
        <v>6220</v>
      </c>
      <c r="Q94" s="19">
        <v>478940</v>
      </c>
      <c r="S94" t="str">
        <f>VLOOKUP($C94,[1]FPBD2023!$B$1:$E$982,4,0)</f>
        <v>DOM</v>
      </c>
    </row>
    <row r="95" spans="1:19" x14ac:dyDescent="0.35">
      <c r="A95" s="22">
        <v>90</v>
      </c>
      <c r="B95" t="s">
        <v>1286</v>
      </c>
      <c r="C95" t="s">
        <v>1287</v>
      </c>
      <c r="D95" s="19">
        <v>804</v>
      </c>
      <c r="E95" s="19">
        <v>0</v>
      </c>
      <c r="F95" s="19">
        <v>804</v>
      </c>
      <c r="G95" s="19">
        <v>0</v>
      </c>
      <c r="H95" s="19">
        <v>804</v>
      </c>
      <c r="I95" s="19">
        <v>0</v>
      </c>
      <c r="J95" s="19">
        <v>804</v>
      </c>
      <c r="K95" s="19">
        <v>0</v>
      </c>
      <c r="L95" s="19">
        <v>804</v>
      </c>
      <c r="M95" s="19">
        <v>0</v>
      </c>
      <c r="N95" s="19">
        <v>0</v>
      </c>
      <c r="O95" s="19">
        <v>0</v>
      </c>
      <c r="P95" s="19">
        <v>4020</v>
      </c>
      <c r="Q95" s="19">
        <v>397980</v>
      </c>
      <c r="S95" t="e">
        <f>VLOOKUP($C95,[1]FPBD2023!$B$1:$E$982,4,0)</f>
        <v>#N/A</v>
      </c>
    </row>
    <row r="96" spans="1:19" x14ac:dyDescent="0.35">
      <c r="A96" s="22">
        <v>91</v>
      </c>
      <c r="B96" t="s">
        <v>1288</v>
      </c>
      <c r="C96" t="s">
        <v>1289</v>
      </c>
      <c r="D96" s="19">
        <v>0</v>
      </c>
      <c r="E96" s="19">
        <v>79310</v>
      </c>
      <c r="F96" s="19">
        <v>0</v>
      </c>
      <c r="G96" s="19">
        <v>0</v>
      </c>
      <c r="H96" s="19">
        <v>0</v>
      </c>
      <c r="I96" s="19">
        <v>61800</v>
      </c>
      <c r="J96" s="19">
        <v>0</v>
      </c>
      <c r="K96" s="19">
        <v>0</v>
      </c>
      <c r="L96" s="19">
        <v>0</v>
      </c>
      <c r="M96" s="19">
        <v>28016</v>
      </c>
      <c r="N96" s="19">
        <v>0</v>
      </c>
      <c r="O96" s="19">
        <v>0</v>
      </c>
      <c r="P96" s="19">
        <v>169126</v>
      </c>
      <c r="Q96" s="19">
        <v>85239504</v>
      </c>
      <c r="S96" t="e">
        <f>VLOOKUP($C96,[1]FPBD2023!$B$1:$E$982,4,0)</f>
        <v>#N/A</v>
      </c>
    </row>
    <row r="97" spans="1:19" x14ac:dyDescent="0.35">
      <c r="A97" s="22">
        <v>92</v>
      </c>
      <c r="B97" t="s">
        <v>81</v>
      </c>
      <c r="C97" t="s">
        <v>82</v>
      </c>
      <c r="D97" s="19">
        <v>2870</v>
      </c>
      <c r="E97" s="19">
        <v>0</v>
      </c>
      <c r="F97" s="19">
        <v>0</v>
      </c>
      <c r="G97" s="19">
        <v>2870</v>
      </c>
      <c r="H97" s="19">
        <v>0</v>
      </c>
      <c r="I97" s="19">
        <v>2870</v>
      </c>
      <c r="J97" s="19">
        <v>0</v>
      </c>
      <c r="K97" s="19">
        <v>2870</v>
      </c>
      <c r="L97" s="19">
        <v>2870</v>
      </c>
      <c r="M97" s="19">
        <v>0</v>
      </c>
      <c r="N97" s="19">
        <v>2870</v>
      </c>
      <c r="O97" s="19">
        <v>2870</v>
      </c>
      <c r="P97" s="19">
        <v>20090</v>
      </c>
      <c r="Q97" s="19">
        <v>3113950</v>
      </c>
      <c r="S97" t="str">
        <f>VLOOKUP($C97,[1]FPBD2023!$B$1:$E$982,4,0)</f>
        <v>DOM</v>
      </c>
    </row>
    <row r="98" spans="1:19" x14ac:dyDescent="0.35">
      <c r="A98" s="22">
        <v>93</v>
      </c>
      <c r="B98" t="s">
        <v>83</v>
      </c>
      <c r="C98" t="s">
        <v>84</v>
      </c>
      <c r="D98" s="19">
        <v>1920</v>
      </c>
      <c r="E98" s="19">
        <v>0</v>
      </c>
      <c r="F98" s="19">
        <v>0</v>
      </c>
      <c r="G98" s="19">
        <v>1920</v>
      </c>
      <c r="H98" s="19">
        <v>1920</v>
      </c>
      <c r="I98" s="19">
        <v>1920</v>
      </c>
      <c r="J98" s="19">
        <v>0</v>
      </c>
      <c r="K98" s="19">
        <v>0</v>
      </c>
      <c r="L98" s="19">
        <v>1920</v>
      </c>
      <c r="M98" s="19">
        <v>1920</v>
      </c>
      <c r="N98" s="19">
        <v>1920</v>
      </c>
      <c r="O98" s="19">
        <v>0</v>
      </c>
      <c r="P98" s="19">
        <v>13440</v>
      </c>
      <c r="Q98" s="19">
        <v>2083200</v>
      </c>
      <c r="S98" t="str">
        <f>VLOOKUP($C98,[1]FPBD2023!$B$1:$E$982,4,0)</f>
        <v>DOM</v>
      </c>
    </row>
    <row r="99" spans="1:19" x14ac:dyDescent="0.35">
      <c r="A99" s="22">
        <v>94</v>
      </c>
      <c r="B99" t="s">
        <v>85</v>
      </c>
      <c r="C99" t="s">
        <v>86</v>
      </c>
      <c r="D99" s="19">
        <v>102</v>
      </c>
      <c r="E99" s="19">
        <v>0</v>
      </c>
      <c r="F99" s="19">
        <v>102</v>
      </c>
      <c r="G99" s="19">
        <v>102</v>
      </c>
      <c r="H99" s="19">
        <v>102</v>
      </c>
      <c r="I99" s="19">
        <v>0</v>
      </c>
      <c r="J99" s="19">
        <v>102</v>
      </c>
      <c r="K99" s="19">
        <v>102</v>
      </c>
      <c r="L99" s="19">
        <v>102</v>
      </c>
      <c r="M99" s="19">
        <v>0</v>
      </c>
      <c r="N99" s="19">
        <v>102</v>
      </c>
      <c r="O99" s="19">
        <v>0</v>
      </c>
      <c r="P99" s="19">
        <v>816</v>
      </c>
      <c r="Q99" s="19">
        <v>146880</v>
      </c>
      <c r="S99" t="str">
        <f>VLOOKUP($C99,[1]FPBD2023!$B$1:$E$982,4,0)</f>
        <v>DOM</v>
      </c>
    </row>
    <row r="100" spans="1:19" x14ac:dyDescent="0.35">
      <c r="A100" s="22">
        <v>95</v>
      </c>
      <c r="B100" t="s">
        <v>1290</v>
      </c>
      <c r="C100" t="s">
        <v>1291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824</v>
      </c>
      <c r="N100" s="19">
        <v>0</v>
      </c>
      <c r="O100" s="19">
        <v>0</v>
      </c>
      <c r="P100" s="19">
        <v>824</v>
      </c>
      <c r="Q100" s="19">
        <v>650960</v>
      </c>
      <c r="S100" t="str">
        <f>VLOOKUP($C100,[1]FPBD2023!$B$1:$E$982,4,0)</f>
        <v>DOM</v>
      </c>
    </row>
    <row r="101" spans="1:19" x14ac:dyDescent="0.35">
      <c r="A101" s="22">
        <v>96</v>
      </c>
      <c r="B101" t="s">
        <v>87</v>
      </c>
      <c r="C101" t="s">
        <v>88</v>
      </c>
      <c r="D101" s="19">
        <v>41496</v>
      </c>
      <c r="E101" s="19">
        <v>0</v>
      </c>
      <c r="F101" s="19">
        <v>0</v>
      </c>
      <c r="G101" s="19">
        <v>41496</v>
      </c>
      <c r="H101" s="19">
        <v>0</v>
      </c>
      <c r="I101" s="19">
        <v>0</v>
      </c>
      <c r="J101" s="19">
        <v>51072</v>
      </c>
      <c r="K101" s="19">
        <v>0</v>
      </c>
      <c r="L101" s="19">
        <v>0</v>
      </c>
      <c r="M101" s="19">
        <v>51072</v>
      </c>
      <c r="N101" s="19">
        <v>0</v>
      </c>
      <c r="O101" s="19">
        <v>0</v>
      </c>
      <c r="P101" s="19">
        <v>185136</v>
      </c>
      <c r="Q101" s="19">
        <v>14255472</v>
      </c>
      <c r="S101" t="str">
        <f>VLOOKUP($C101,[1]FPBD2023!$B$1:$E$982,4,0)</f>
        <v>DOM</v>
      </c>
    </row>
    <row r="102" spans="1:19" x14ac:dyDescent="0.35">
      <c r="A102" s="22">
        <v>97</v>
      </c>
      <c r="B102" t="s">
        <v>89</v>
      </c>
      <c r="C102" t="s">
        <v>90</v>
      </c>
      <c r="D102" s="19">
        <v>47880</v>
      </c>
      <c r="E102" s="19">
        <v>0</v>
      </c>
      <c r="F102" s="19">
        <v>0</v>
      </c>
      <c r="G102" s="19">
        <v>38304</v>
      </c>
      <c r="H102" s="19">
        <v>0</v>
      </c>
      <c r="I102" s="19">
        <v>0</v>
      </c>
      <c r="J102" s="19">
        <v>47880</v>
      </c>
      <c r="K102" s="19">
        <v>0</v>
      </c>
      <c r="L102" s="19">
        <v>0</v>
      </c>
      <c r="M102" s="19">
        <v>47880</v>
      </c>
      <c r="N102" s="19">
        <v>0</v>
      </c>
      <c r="O102" s="19">
        <v>0</v>
      </c>
      <c r="P102" s="19">
        <v>181944</v>
      </c>
      <c r="Q102" s="19">
        <v>14009688</v>
      </c>
      <c r="S102" t="str">
        <f>VLOOKUP($C102,[1]FPBD2023!$B$1:$E$982,4,0)</f>
        <v>DOM</v>
      </c>
    </row>
    <row r="103" spans="1:19" x14ac:dyDescent="0.35">
      <c r="A103" s="22">
        <v>98</v>
      </c>
      <c r="B103" t="s">
        <v>2010</v>
      </c>
      <c r="C103" t="s">
        <v>2011</v>
      </c>
      <c r="D103" s="19">
        <v>0</v>
      </c>
      <c r="E103" s="19">
        <v>1630</v>
      </c>
      <c r="F103" s="19">
        <v>0</v>
      </c>
      <c r="G103" s="19">
        <v>0</v>
      </c>
      <c r="H103" s="19">
        <v>0</v>
      </c>
      <c r="I103" s="19">
        <v>2445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4075</v>
      </c>
      <c r="Q103" s="19">
        <v>1173600</v>
      </c>
      <c r="S103" t="str">
        <f>VLOOKUP($C103,[1]FPBD2023!$B$1:$E$982,4,0)</f>
        <v>DOM</v>
      </c>
    </row>
    <row r="104" spans="1:19" x14ac:dyDescent="0.35">
      <c r="A104" s="22">
        <v>99</v>
      </c>
      <c r="B104" t="s">
        <v>1292</v>
      </c>
      <c r="C104" t="s">
        <v>1293</v>
      </c>
      <c r="D104" s="19">
        <v>5732</v>
      </c>
      <c r="E104" s="19">
        <v>5732</v>
      </c>
      <c r="F104" s="19">
        <v>5732</v>
      </c>
      <c r="G104" s="19">
        <v>5732</v>
      </c>
      <c r="H104" s="19">
        <v>5732</v>
      </c>
      <c r="I104" s="19">
        <v>5732</v>
      </c>
      <c r="J104" s="19">
        <v>5732</v>
      </c>
      <c r="K104" s="19">
        <v>5732</v>
      </c>
      <c r="L104" s="19">
        <v>5732</v>
      </c>
      <c r="M104" s="19">
        <v>5732</v>
      </c>
      <c r="N104" s="19">
        <v>5732</v>
      </c>
      <c r="O104" s="19">
        <v>5732</v>
      </c>
      <c r="P104" s="19">
        <v>68784</v>
      </c>
      <c r="Q104" s="19">
        <v>19809792</v>
      </c>
      <c r="S104" t="e">
        <f>VLOOKUP($C104,[1]FPBD2023!$B$1:$E$982,4,0)</f>
        <v>#N/A</v>
      </c>
    </row>
    <row r="105" spans="1:19" x14ac:dyDescent="0.35">
      <c r="A105" s="22">
        <v>100</v>
      </c>
      <c r="B105" t="s">
        <v>1294</v>
      </c>
      <c r="C105" t="s">
        <v>1295</v>
      </c>
      <c r="D105" s="19">
        <v>11464</v>
      </c>
      <c r="E105" s="19">
        <v>17195</v>
      </c>
      <c r="F105" s="19">
        <v>17195</v>
      </c>
      <c r="G105" s="19">
        <v>17195</v>
      </c>
      <c r="H105" s="19">
        <v>11464</v>
      </c>
      <c r="I105" s="19">
        <v>11464</v>
      </c>
      <c r="J105" s="19">
        <v>17195</v>
      </c>
      <c r="K105" s="19">
        <v>11464</v>
      </c>
      <c r="L105" s="19">
        <v>11464</v>
      </c>
      <c r="M105" s="19">
        <v>17195</v>
      </c>
      <c r="N105" s="19">
        <v>17195</v>
      </c>
      <c r="O105" s="19">
        <v>5732</v>
      </c>
      <c r="P105" s="19">
        <v>166222</v>
      </c>
      <c r="Q105" s="19">
        <v>30917292</v>
      </c>
      <c r="S105" t="e">
        <f>VLOOKUP($C105,[1]FPBD2023!$B$1:$E$982,4,0)</f>
        <v>#N/A</v>
      </c>
    </row>
    <row r="106" spans="1:19" x14ac:dyDescent="0.35">
      <c r="A106" s="22">
        <v>101</v>
      </c>
      <c r="B106" t="s">
        <v>1296</v>
      </c>
      <c r="C106" t="s">
        <v>1297</v>
      </c>
      <c r="D106" s="19">
        <v>34391</v>
      </c>
      <c r="E106" s="19">
        <v>40122</v>
      </c>
      <c r="F106" s="19">
        <v>28659</v>
      </c>
      <c r="G106" s="19">
        <v>28659</v>
      </c>
      <c r="H106" s="19">
        <v>34391</v>
      </c>
      <c r="I106" s="19">
        <v>40122</v>
      </c>
      <c r="J106" s="19">
        <v>40122</v>
      </c>
      <c r="K106" s="19">
        <v>40122</v>
      </c>
      <c r="L106" s="19">
        <v>40122</v>
      </c>
      <c r="M106" s="19">
        <v>45854</v>
      </c>
      <c r="N106" s="19">
        <v>34391</v>
      </c>
      <c r="O106" s="19">
        <v>45854</v>
      </c>
      <c r="P106" s="19">
        <v>452809</v>
      </c>
      <c r="Q106" s="19">
        <v>84222474</v>
      </c>
      <c r="S106" t="e">
        <f>VLOOKUP($C106,[1]FPBD2023!$B$1:$E$982,4,0)</f>
        <v>#N/A</v>
      </c>
    </row>
    <row r="107" spans="1:19" x14ac:dyDescent="0.35">
      <c r="A107" s="22">
        <v>102</v>
      </c>
      <c r="B107" t="s">
        <v>1965</v>
      </c>
      <c r="C107" t="s">
        <v>1966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5732</v>
      </c>
      <c r="M107" s="19">
        <v>0</v>
      </c>
      <c r="N107" s="19">
        <v>0</v>
      </c>
      <c r="O107" s="19">
        <v>0</v>
      </c>
      <c r="P107" s="19">
        <v>5732</v>
      </c>
      <c r="Q107" s="19">
        <v>1066152</v>
      </c>
      <c r="S107" t="e">
        <f>VLOOKUP($C107,[1]FPBD2023!$B$1:$E$982,4,0)</f>
        <v>#N/A</v>
      </c>
    </row>
    <row r="108" spans="1:19" x14ac:dyDescent="0.35">
      <c r="A108" s="22">
        <v>103</v>
      </c>
      <c r="B108" t="s">
        <v>1298</v>
      </c>
      <c r="C108" t="s">
        <v>1299</v>
      </c>
      <c r="D108" s="19">
        <v>5732</v>
      </c>
      <c r="E108" s="19">
        <v>0</v>
      </c>
      <c r="F108" s="19">
        <v>0</v>
      </c>
      <c r="G108" s="19">
        <v>5732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11464</v>
      </c>
      <c r="Q108" s="19">
        <v>2074984</v>
      </c>
      <c r="S108" t="e">
        <f>VLOOKUP($C108,[1]FPBD2023!$B$1:$E$982,4,0)</f>
        <v>#N/A</v>
      </c>
    </row>
    <row r="109" spans="1:19" x14ac:dyDescent="0.35">
      <c r="A109" s="22">
        <v>104</v>
      </c>
      <c r="B109" t="s">
        <v>161</v>
      </c>
      <c r="C109" t="s">
        <v>1300</v>
      </c>
      <c r="D109" s="19">
        <v>11464</v>
      </c>
      <c r="E109" s="19">
        <v>11464</v>
      </c>
      <c r="F109" s="19">
        <v>17195</v>
      </c>
      <c r="G109" s="19">
        <v>11464</v>
      </c>
      <c r="H109" s="19">
        <v>22927</v>
      </c>
      <c r="I109" s="19">
        <v>17195</v>
      </c>
      <c r="J109" s="19">
        <v>17195</v>
      </c>
      <c r="K109" s="19">
        <v>17195</v>
      </c>
      <c r="L109" s="19">
        <v>11464</v>
      </c>
      <c r="M109" s="19">
        <v>17195</v>
      </c>
      <c r="N109" s="19">
        <v>11464</v>
      </c>
      <c r="O109" s="19">
        <v>11464</v>
      </c>
      <c r="P109" s="19">
        <v>177686</v>
      </c>
      <c r="Q109" s="19">
        <v>51173568</v>
      </c>
      <c r="S109" t="e">
        <f>VLOOKUP($C109,[1]FPBD2023!$B$1:$E$982,4,0)</f>
        <v>#N/A</v>
      </c>
    </row>
    <row r="110" spans="1:19" x14ac:dyDescent="0.35">
      <c r="A110" s="22">
        <v>105</v>
      </c>
      <c r="B110" t="s">
        <v>1301</v>
      </c>
      <c r="C110" t="s">
        <v>1302</v>
      </c>
      <c r="D110" s="19">
        <v>17195</v>
      </c>
      <c r="E110" s="19">
        <v>22927</v>
      </c>
      <c r="F110" s="19">
        <v>22927</v>
      </c>
      <c r="G110" s="19">
        <v>22927</v>
      </c>
      <c r="H110" s="19">
        <v>22927</v>
      </c>
      <c r="I110" s="19">
        <v>22927</v>
      </c>
      <c r="J110" s="19">
        <v>22927</v>
      </c>
      <c r="K110" s="19">
        <v>28659</v>
      </c>
      <c r="L110" s="19">
        <v>17195</v>
      </c>
      <c r="M110" s="19">
        <v>22927</v>
      </c>
      <c r="N110" s="19">
        <v>22927</v>
      </c>
      <c r="O110" s="19">
        <v>22927</v>
      </c>
      <c r="P110" s="19">
        <v>269392</v>
      </c>
      <c r="Q110" s="19">
        <v>77584896</v>
      </c>
      <c r="S110" t="e">
        <f>VLOOKUP($C110,[1]FPBD2023!$B$1:$E$982,4,0)</f>
        <v>#N/A</v>
      </c>
    </row>
    <row r="111" spans="1:19" x14ac:dyDescent="0.35">
      <c r="A111" s="22">
        <v>106</v>
      </c>
      <c r="B111" t="s">
        <v>1303</v>
      </c>
      <c r="C111" t="s">
        <v>1967</v>
      </c>
      <c r="D111" s="19">
        <v>0</v>
      </c>
      <c r="E111" s="19">
        <v>5732</v>
      </c>
      <c r="F111" s="19">
        <v>0</v>
      </c>
      <c r="G111" s="19">
        <v>5732</v>
      </c>
      <c r="H111" s="19">
        <v>5732</v>
      </c>
      <c r="I111" s="19">
        <v>5732</v>
      </c>
      <c r="J111" s="19">
        <v>0</v>
      </c>
      <c r="K111" s="19">
        <v>5732</v>
      </c>
      <c r="L111" s="19">
        <v>5732</v>
      </c>
      <c r="M111" s="19">
        <v>0</v>
      </c>
      <c r="N111" s="19">
        <v>5732</v>
      </c>
      <c r="O111" s="19">
        <v>5732</v>
      </c>
      <c r="P111" s="19">
        <v>45856</v>
      </c>
      <c r="Q111" s="19">
        <v>8529216</v>
      </c>
      <c r="S111" t="e">
        <f>VLOOKUP($C111,[1]FPBD2023!$B$1:$E$982,4,0)</f>
        <v>#N/A</v>
      </c>
    </row>
    <row r="112" spans="1:19" x14ac:dyDescent="0.35">
      <c r="A112" s="22">
        <v>107</v>
      </c>
      <c r="B112" t="s">
        <v>91</v>
      </c>
      <c r="C112" t="s">
        <v>92</v>
      </c>
      <c r="D112" s="19">
        <v>4461</v>
      </c>
      <c r="E112" s="19">
        <v>4461</v>
      </c>
      <c r="F112" s="19">
        <v>2230</v>
      </c>
      <c r="G112" s="19">
        <v>2230</v>
      </c>
      <c r="H112" s="19">
        <v>4461</v>
      </c>
      <c r="I112" s="19">
        <v>2230</v>
      </c>
      <c r="J112" s="19">
        <v>2230</v>
      </c>
      <c r="K112" s="19">
        <v>4461</v>
      </c>
      <c r="L112" s="19">
        <v>2230</v>
      </c>
      <c r="M112" s="19">
        <v>4461</v>
      </c>
      <c r="N112" s="19">
        <v>2230</v>
      </c>
      <c r="O112" s="19">
        <v>2230</v>
      </c>
      <c r="P112" s="19">
        <v>37915</v>
      </c>
      <c r="Q112" s="19">
        <v>10919520</v>
      </c>
      <c r="S112" t="str">
        <f>VLOOKUP($C112,[1]FPBD2023!$B$1:$E$982,4,0)</f>
        <v>DOM</v>
      </c>
    </row>
    <row r="113" spans="1:19" x14ac:dyDescent="0.35">
      <c r="A113" s="22">
        <v>108</v>
      </c>
      <c r="B113" t="s">
        <v>93</v>
      </c>
      <c r="C113" t="s">
        <v>94</v>
      </c>
      <c r="D113" s="19">
        <v>70700</v>
      </c>
      <c r="E113" s="19">
        <v>70700</v>
      </c>
      <c r="F113" s="19">
        <v>0</v>
      </c>
      <c r="G113" s="19">
        <v>70700</v>
      </c>
      <c r="H113" s="19">
        <v>0</v>
      </c>
      <c r="I113" s="19">
        <v>70700</v>
      </c>
      <c r="J113" s="19">
        <v>70700</v>
      </c>
      <c r="K113" s="19">
        <v>0</v>
      </c>
      <c r="L113" s="19">
        <v>70700</v>
      </c>
      <c r="M113" s="19">
        <v>0</v>
      </c>
      <c r="N113" s="19">
        <v>0</v>
      </c>
      <c r="O113" s="19">
        <v>70700</v>
      </c>
      <c r="P113" s="19">
        <v>494900</v>
      </c>
      <c r="Q113" s="19">
        <v>10887800</v>
      </c>
      <c r="S113" t="str">
        <f>VLOOKUP($C113,[1]FPBD2023!$B$1:$E$982,4,0)</f>
        <v>DOM</v>
      </c>
    </row>
    <row r="114" spans="1:19" x14ac:dyDescent="0.35">
      <c r="A114" s="22">
        <v>109</v>
      </c>
      <c r="B114" t="s">
        <v>95</v>
      </c>
      <c r="C114" t="s">
        <v>96</v>
      </c>
      <c r="D114" s="19">
        <v>1957380</v>
      </c>
      <c r="E114" s="19">
        <v>2072520</v>
      </c>
      <c r="F114" s="19">
        <v>2763360</v>
      </c>
      <c r="G114" s="19">
        <v>1957380</v>
      </c>
      <c r="H114" s="19">
        <v>2648220</v>
      </c>
      <c r="I114" s="19">
        <v>2187660</v>
      </c>
      <c r="J114" s="19">
        <v>3454200</v>
      </c>
      <c r="K114" s="19">
        <v>2648220</v>
      </c>
      <c r="L114" s="19">
        <v>2648220</v>
      </c>
      <c r="M114" s="19">
        <v>3108780</v>
      </c>
      <c r="N114" s="19">
        <v>3223920</v>
      </c>
      <c r="O114" s="19">
        <v>2993640</v>
      </c>
      <c r="P114" s="19">
        <v>31663500</v>
      </c>
      <c r="Q114" s="19">
        <v>696597000</v>
      </c>
      <c r="S114" t="str">
        <f>VLOOKUP($C114,[1]FPBD2023!$B$1:$E$982,4,0)</f>
        <v>DOM</v>
      </c>
    </row>
    <row r="115" spans="1:19" x14ac:dyDescent="0.35">
      <c r="A115" s="22">
        <v>110</v>
      </c>
      <c r="B115" t="s">
        <v>97</v>
      </c>
      <c r="C115" t="s">
        <v>98</v>
      </c>
      <c r="D115" s="19">
        <v>428240</v>
      </c>
      <c r="E115" s="19">
        <v>428240</v>
      </c>
      <c r="F115" s="19">
        <v>214120</v>
      </c>
      <c r="G115" s="19">
        <v>214120</v>
      </c>
      <c r="H115" s="19">
        <v>428240</v>
      </c>
      <c r="I115" s="19">
        <v>214120</v>
      </c>
      <c r="J115" s="19">
        <v>214120</v>
      </c>
      <c r="K115" s="19">
        <v>428240</v>
      </c>
      <c r="L115" s="19">
        <v>214120</v>
      </c>
      <c r="M115" s="19">
        <v>428240</v>
      </c>
      <c r="N115" s="19">
        <v>214120</v>
      </c>
      <c r="O115" s="19">
        <v>214120</v>
      </c>
      <c r="P115" s="19">
        <v>3640040</v>
      </c>
      <c r="Q115" s="19">
        <v>80080880</v>
      </c>
      <c r="S115" t="str">
        <f>VLOOKUP($C115,[1]FPBD2023!$B$1:$E$982,4,0)</f>
        <v>DOM</v>
      </c>
    </row>
    <row r="116" spans="1:19" x14ac:dyDescent="0.35">
      <c r="A116" s="22">
        <v>111</v>
      </c>
      <c r="B116" t="s">
        <v>99</v>
      </c>
      <c r="C116" t="s">
        <v>100</v>
      </c>
      <c r="D116" s="19">
        <v>141400</v>
      </c>
      <c r="E116" s="19">
        <v>70700</v>
      </c>
      <c r="F116" s="19">
        <v>141400</v>
      </c>
      <c r="G116" s="19">
        <v>70700</v>
      </c>
      <c r="H116" s="19">
        <v>0</v>
      </c>
      <c r="I116" s="19">
        <v>70700</v>
      </c>
      <c r="J116" s="19">
        <v>70700</v>
      </c>
      <c r="K116" s="19">
        <v>141400</v>
      </c>
      <c r="L116" s="19">
        <v>70700</v>
      </c>
      <c r="M116" s="19">
        <v>141400</v>
      </c>
      <c r="N116" s="19">
        <v>0</v>
      </c>
      <c r="O116" s="19">
        <v>70700</v>
      </c>
      <c r="P116" s="19">
        <v>989800</v>
      </c>
      <c r="Q116" s="19">
        <v>21775600</v>
      </c>
      <c r="S116" t="str">
        <f>VLOOKUP($C116,[1]FPBD2023!$B$1:$E$982,4,0)</f>
        <v>DOM</v>
      </c>
    </row>
    <row r="117" spans="1:19" x14ac:dyDescent="0.35">
      <c r="A117" s="22">
        <v>112</v>
      </c>
      <c r="B117" t="s">
        <v>101</v>
      </c>
      <c r="C117" t="s">
        <v>102</v>
      </c>
      <c r="D117" s="19">
        <v>428240</v>
      </c>
      <c r="E117" s="19">
        <v>214120</v>
      </c>
      <c r="F117" s="19">
        <v>214120</v>
      </c>
      <c r="G117" s="19">
        <v>214120</v>
      </c>
      <c r="H117" s="19">
        <v>0</v>
      </c>
      <c r="I117" s="19">
        <v>214120</v>
      </c>
      <c r="J117" s="19">
        <v>214120</v>
      </c>
      <c r="K117" s="19">
        <v>214120</v>
      </c>
      <c r="L117" s="19">
        <v>214120</v>
      </c>
      <c r="M117" s="19">
        <v>214120</v>
      </c>
      <c r="N117" s="19">
        <v>0</v>
      </c>
      <c r="O117" s="19">
        <v>214120</v>
      </c>
      <c r="P117" s="19">
        <v>2355320</v>
      </c>
      <c r="Q117" s="19">
        <v>51817040</v>
      </c>
      <c r="S117" t="str">
        <f>VLOOKUP($C117,[1]FPBD2023!$B$1:$E$982,4,0)</f>
        <v>DOM</v>
      </c>
    </row>
    <row r="118" spans="1:19" x14ac:dyDescent="0.35">
      <c r="A118" s="22">
        <v>113</v>
      </c>
      <c r="B118" t="s">
        <v>1304</v>
      </c>
      <c r="C118" t="s">
        <v>1305</v>
      </c>
      <c r="D118" s="19">
        <v>0</v>
      </c>
      <c r="E118" s="19">
        <v>0</v>
      </c>
      <c r="F118" s="19">
        <v>0</v>
      </c>
      <c r="G118" s="19">
        <v>214120</v>
      </c>
      <c r="H118" s="19">
        <v>0</v>
      </c>
      <c r="I118" s="19">
        <v>0</v>
      </c>
      <c r="J118" s="19">
        <v>0</v>
      </c>
      <c r="K118" s="19">
        <v>0</v>
      </c>
      <c r="L118" s="19">
        <v>214120</v>
      </c>
      <c r="M118" s="19">
        <v>0</v>
      </c>
      <c r="N118" s="19">
        <v>0</v>
      </c>
      <c r="O118" s="19">
        <v>0</v>
      </c>
      <c r="P118" s="19">
        <v>428240</v>
      </c>
      <c r="Q118" s="19">
        <v>9421280</v>
      </c>
      <c r="S118" t="e">
        <f>VLOOKUP($C118,[1]FPBD2023!$B$1:$E$982,4,0)</f>
        <v>#N/A</v>
      </c>
    </row>
    <row r="119" spans="1:19" x14ac:dyDescent="0.35">
      <c r="A119" s="22">
        <v>114</v>
      </c>
      <c r="B119" t="s">
        <v>103</v>
      </c>
      <c r="C119" t="s">
        <v>104</v>
      </c>
      <c r="D119" s="19">
        <v>23154</v>
      </c>
      <c r="E119" s="19">
        <v>0</v>
      </c>
      <c r="F119" s="19">
        <v>0</v>
      </c>
      <c r="G119" s="19">
        <v>23154</v>
      </c>
      <c r="H119" s="19">
        <v>0</v>
      </c>
      <c r="I119" s="19">
        <v>0</v>
      </c>
      <c r="J119" s="19">
        <v>23154</v>
      </c>
      <c r="K119" s="19">
        <v>0</v>
      </c>
      <c r="L119" s="19">
        <v>0</v>
      </c>
      <c r="M119" s="19">
        <v>0</v>
      </c>
      <c r="N119" s="19">
        <v>23154</v>
      </c>
      <c r="O119" s="19">
        <v>0</v>
      </c>
      <c r="P119" s="19">
        <v>92616</v>
      </c>
      <c r="Q119" s="19">
        <v>7872360</v>
      </c>
      <c r="S119" t="str">
        <f>VLOOKUP($C119,[1]FPBD2023!$B$1:$E$982,4,0)</f>
        <v>DOM</v>
      </c>
    </row>
    <row r="120" spans="1:19" x14ac:dyDescent="0.35">
      <c r="A120" s="22">
        <v>115</v>
      </c>
      <c r="B120" t="s">
        <v>1306</v>
      </c>
      <c r="C120" t="s">
        <v>1307</v>
      </c>
      <c r="D120" s="19">
        <v>0</v>
      </c>
      <c r="E120" s="19">
        <v>2657</v>
      </c>
      <c r="F120" s="19">
        <v>0</v>
      </c>
      <c r="G120" s="19">
        <v>0</v>
      </c>
      <c r="H120" s="19">
        <v>0</v>
      </c>
      <c r="I120" s="19">
        <v>2163</v>
      </c>
      <c r="J120" s="19">
        <v>0</v>
      </c>
      <c r="K120" s="19">
        <v>0</v>
      </c>
      <c r="L120" s="19">
        <v>0</v>
      </c>
      <c r="M120" s="19">
        <v>1133</v>
      </c>
      <c r="N120" s="19">
        <v>0</v>
      </c>
      <c r="O120" s="19">
        <v>0</v>
      </c>
      <c r="P120" s="19">
        <v>5953</v>
      </c>
      <c r="Q120" s="19">
        <v>1226318</v>
      </c>
      <c r="S120" t="str">
        <f>VLOOKUP($C120,[1]FPBD2023!$B$1:$E$982,4,0)</f>
        <v>DOM</v>
      </c>
    </row>
    <row r="121" spans="1:19" x14ac:dyDescent="0.35">
      <c r="A121" s="22">
        <v>116</v>
      </c>
      <c r="B121" t="s">
        <v>106</v>
      </c>
      <c r="C121" t="s">
        <v>107</v>
      </c>
      <c r="D121" s="19">
        <v>5191</v>
      </c>
      <c r="E121" s="19">
        <v>1205</v>
      </c>
      <c r="F121" s="19">
        <v>4907</v>
      </c>
      <c r="G121" s="19">
        <v>11927</v>
      </c>
      <c r="H121" s="19">
        <v>11680</v>
      </c>
      <c r="I121" s="19">
        <v>3646</v>
      </c>
      <c r="J121" s="19">
        <v>9048</v>
      </c>
      <c r="K121" s="19">
        <v>15635</v>
      </c>
      <c r="L121" s="19">
        <v>11680</v>
      </c>
      <c r="M121" s="19">
        <v>9068</v>
      </c>
      <c r="N121" s="19">
        <v>14276</v>
      </c>
      <c r="O121" s="19">
        <v>21651</v>
      </c>
      <c r="P121" s="19">
        <v>119914</v>
      </c>
      <c r="Q121" s="19">
        <v>24702284</v>
      </c>
      <c r="S121" t="str">
        <f>VLOOKUP($C121,[1]FPBD2023!$B$1:$E$982,4,0)</f>
        <v>DOM</v>
      </c>
    </row>
    <row r="122" spans="1:19" x14ac:dyDescent="0.35">
      <c r="A122" s="22">
        <v>117</v>
      </c>
      <c r="B122" t="s">
        <v>2012</v>
      </c>
      <c r="C122" t="s">
        <v>1968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7929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7929</v>
      </c>
      <c r="Q122" s="19">
        <v>1633374</v>
      </c>
      <c r="S122" t="str">
        <f>VLOOKUP($C122,[1]FPBD2023!$B$1:$E$982,4,0)</f>
        <v>DOM</v>
      </c>
    </row>
    <row r="123" spans="1:19" x14ac:dyDescent="0.35">
      <c r="A123" s="22">
        <v>118</v>
      </c>
      <c r="B123" t="s">
        <v>108</v>
      </c>
      <c r="C123" t="s">
        <v>109</v>
      </c>
      <c r="D123" s="19">
        <v>0</v>
      </c>
      <c r="E123" s="19">
        <v>2643</v>
      </c>
      <c r="F123" s="19">
        <v>2643</v>
      </c>
      <c r="G123" s="19">
        <v>0</v>
      </c>
      <c r="H123" s="19">
        <v>0</v>
      </c>
      <c r="I123" s="19">
        <v>2643</v>
      </c>
      <c r="J123" s="19">
        <v>0</v>
      </c>
      <c r="K123" s="19">
        <v>2643</v>
      </c>
      <c r="L123" s="19">
        <v>0</v>
      </c>
      <c r="M123" s="19">
        <v>0</v>
      </c>
      <c r="N123" s="19">
        <v>2643</v>
      </c>
      <c r="O123" s="19">
        <v>2643</v>
      </c>
      <c r="P123" s="19">
        <v>15858</v>
      </c>
      <c r="Q123" s="19">
        <v>1823670</v>
      </c>
      <c r="S123" t="str">
        <f>VLOOKUP($C123,[1]FPBD2023!$B$1:$E$982,4,0)</f>
        <v>DOM</v>
      </c>
    </row>
    <row r="124" spans="1:19" x14ac:dyDescent="0.35">
      <c r="A124" s="22">
        <v>119</v>
      </c>
      <c r="B124" t="s">
        <v>110</v>
      </c>
      <c r="C124" t="s">
        <v>111</v>
      </c>
      <c r="D124" s="19">
        <v>0</v>
      </c>
      <c r="E124" s="19">
        <v>42294</v>
      </c>
      <c r="F124" s="19">
        <v>52868</v>
      </c>
      <c r="G124" s="19">
        <v>0</v>
      </c>
      <c r="H124" s="19">
        <v>52868</v>
      </c>
      <c r="I124" s="19">
        <v>47581</v>
      </c>
      <c r="J124" s="19">
        <v>0</v>
      </c>
      <c r="K124" s="19">
        <v>58154</v>
      </c>
      <c r="L124" s="19">
        <v>47581</v>
      </c>
      <c r="M124" s="19">
        <v>0</v>
      </c>
      <c r="N124" s="19">
        <v>58154</v>
      </c>
      <c r="O124" s="19">
        <v>63441</v>
      </c>
      <c r="P124" s="19">
        <v>422941</v>
      </c>
      <c r="Q124" s="19">
        <v>55828212</v>
      </c>
      <c r="S124" t="str">
        <f>VLOOKUP($C124,[1]FPBD2023!$B$1:$E$982,4,0)</f>
        <v>DOM</v>
      </c>
    </row>
    <row r="125" spans="1:19" x14ac:dyDescent="0.35">
      <c r="A125" s="22">
        <v>120</v>
      </c>
      <c r="B125" t="s">
        <v>112</v>
      </c>
      <c r="C125" t="s">
        <v>113</v>
      </c>
      <c r="D125" s="19">
        <v>3554</v>
      </c>
      <c r="E125" s="19">
        <v>0</v>
      </c>
      <c r="F125" s="19">
        <v>3544</v>
      </c>
      <c r="G125" s="19">
        <v>0</v>
      </c>
      <c r="H125" s="19">
        <v>3321</v>
      </c>
      <c r="I125" s="19">
        <v>0</v>
      </c>
      <c r="J125" s="19">
        <v>3148</v>
      </c>
      <c r="K125" s="19">
        <v>0</v>
      </c>
      <c r="L125" s="19">
        <v>4458</v>
      </c>
      <c r="M125" s="19">
        <v>0</v>
      </c>
      <c r="N125" s="19">
        <v>3433</v>
      </c>
      <c r="O125" s="19">
        <v>0</v>
      </c>
      <c r="P125" s="19">
        <v>21458</v>
      </c>
      <c r="Q125" s="19">
        <v>3991188</v>
      </c>
      <c r="S125" t="str">
        <f>VLOOKUP($C125,[1]FPBD2023!$B$1:$E$982,4,0)</f>
        <v>DOM</v>
      </c>
    </row>
    <row r="126" spans="1:19" x14ac:dyDescent="0.35">
      <c r="A126" s="22">
        <v>121</v>
      </c>
      <c r="B126" t="s">
        <v>2013</v>
      </c>
      <c r="C126" t="s">
        <v>2014</v>
      </c>
      <c r="D126" s="19">
        <v>0</v>
      </c>
      <c r="E126" s="19">
        <v>167660</v>
      </c>
      <c r="F126" s="19">
        <v>0</v>
      </c>
      <c r="G126" s="19">
        <v>0</v>
      </c>
      <c r="H126" s="19">
        <v>0</v>
      </c>
      <c r="I126" s="19">
        <v>251490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419150</v>
      </c>
      <c r="Q126" s="19">
        <v>11317050</v>
      </c>
      <c r="S126" t="e">
        <f>VLOOKUP($C126,[1]FPBD2023!$B$1:$E$982,4,0)</f>
        <v>#N/A</v>
      </c>
    </row>
    <row r="127" spans="1:19" x14ac:dyDescent="0.35">
      <c r="A127" s="22">
        <v>122</v>
      </c>
      <c r="B127" t="s">
        <v>2015</v>
      </c>
      <c r="C127" t="s">
        <v>2016</v>
      </c>
      <c r="D127" s="19">
        <v>0</v>
      </c>
      <c r="E127" s="19">
        <v>251490</v>
      </c>
      <c r="F127" s="19">
        <v>0</v>
      </c>
      <c r="G127" s="19">
        <v>0</v>
      </c>
      <c r="H127" s="19">
        <v>0</v>
      </c>
      <c r="I127" s="19">
        <v>335320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586810</v>
      </c>
      <c r="Q127" s="19">
        <v>15843870</v>
      </c>
      <c r="S127" t="e">
        <f>VLOOKUP($C127,[1]FPBD2023!$B$1:$E$982,4,0)</f>
        <v>#N/A</v>
      </c>
    </row>
    <row r="128" spans="1:19" x14ac:dyDescent="0.35">
      <c r="A128" s="22">
        <v>123</v>
      </c>
      <c r="B128" t="s">
        <v>2017</v>
      </c>
      <c r="C128" t="s">
        <v>2018</v>
      </c>
      <c r="D128" s="19">
        <v>0</v>
      </c>
      <c r="E128" s="19">
        <v>2445</v>
      </c>
      <c r="F128" s="19">
        <v>0</v>
      </c>
      <c r="G128" s="19">
        <v>0</v>
      </c>
      <c r="H128" s="19">
        <v>0</v>
      </c>
      <c r="I128" s="19">
        <v>3260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5705</v>
      </c>
      <c r="Q128" s="19">
        <v>1648745</v>
      </c>
      <c r="S128" t="e">
        <f>VLOOKUP($C128,[1]FPBD2023!$B$1:$E$982,4,0)</f>
        <v>#N/A</v>
      </c>
    </row>
    <row r="129" spans="1:19" x14ac:dyDescent="0.35">
      <c r="A129" s="22">
        <v>124</v>
      </c>
      <c r="B129" t="s">
        <v>114</v>
      </c>
      <c r="C129" t="s">
        <v>115</v>
      </c>
      <c r="D129" s="19">
        <v>738</v>
      </c>
      <c r="E129" s="19">
        <v>738</v>
      </c>
      <c r="F129" s="19">
        <v>0</v>
      </c>
      <c r="G129" s="19">
        <v>738</v>
      </c>
      <c r="H129" s="19">
        <v>0</v>
      </c>
      <c r="I129" s="19">
        <v>738</v>
      </c>
      <c r="J129" s="19">
        <v>738</v>
      </c>
      <c r="K129" s="19">
        <v>0</v>
      </c>
      <c r="L129" s="19">
        <v>738</v>
      </c>
      <c r="M129" s="19">
        <v>0</v>
      </c>
      <c r="N129" s="19">
        <v>0</v>
      </c>
      <c r="O129" s="19">
        <v>738</v>
      </c>
      <c r="P129" s="19">
        <v>5166</v>
      </c>
      <c r="Q129" s="19">
        <v>1756440</v>
      </c>
      <c r="S129" t="str">
        <f>VLOOKUP($C129,[1]FPBD2023!$B$1:$E$982,4,0)</f>
        <v>DOM</v>
      </c>
    </row>
    <row r="130" spans="1:19" x14ac:dyDescent="0.35">
      <c r="A130" s="22">
        <v>125</v>
      </c>
      <c r="B130" t="s">
        <v>116</v>
      </c>
      <c r="C130" t="s">
        <v>117</v>
      </c>
      <c r="D130" s="19">
        <v>428240</v>
      </c>
      <c r="E130" s="19">
        <v>428240</v>
      </c>
      <c r="F130" s="19">
        <v>428240</v>
      </c>
      <c r="G130" s="19">
        <v>214120</v>
      </c>
      <c r="H130" s="19">
        <v>428240</v>
      </c>
      <c r="I130" s="19">
        <v>214120</v>
      </c>
      <c r="J130" s="19">
        <v>428240</v>
      </c>
      <c r="K130" s="19">
        <v>428240</v>
      </c>
      <c r="L130" s="19">
        <v>428240</v>
      </c>
      <c r="M130" s="19">
        <v>428240</v>
      </c>
      <c r="N130" s="19">
        <v>428240</v>
      </c>
      <c r="O130" s="19">
        <v>214120</v>
      </c>
      <c r="P130" s="19">
        <v>4496520</v>
      </c>
      <c r="Q130" s="19">
        <v>98923440</v>
      </c>
      <c r="S130" t="str">
        <f>VLOOKUP($C130,[1]FPBD2023!$B$1:$E$982,4,0)</f>
        <v>DOM</v>
      </c>
    </row>
    <row r="131" spans="1:19" x14ac:dyDescent="0.35">
      <c r="A131" s="22">
        <v>126</v>
      </c>
      <c r="B131" t="s">
        <v>118</v>
      </c>
      <c r="C131" t="s">
        <v>119</v>
      </c>
      <c r="D131" s="19">
        <v>4461</v>
      </c>
      <c r="E131" s="19">
        <v>4461</v>
      </c>
      <c r="F131" s="19">
        <v>4461</v>
      </c>
      <c r="G131" s="19">
        <v>2230</v>
      </c>
      <c r="H131" s="19">
        <v>4461</v>
      </c>
      <c r="I131" s="19">
        <v>2230</v>
      </c>
      <c r="J131" s="19">
        <v>4461</v>
      </c>
      <c r="K131" s="19">
        <v>4461</v>
      </c>
      <c r="L131" s="19">
        <v>4461</v>
      </c>
      <c r="M131" s="19">
        <v>4461</v>
      </c>
      <c r="N131" s="19">
        <v>4461</v>
      </c>
      <c r="O131" s="19">
        <v>2230</v>
      </c>
      <c r="P131" s="19">
        <v>46839</v>
      </c>
      <c r="Q131" s="19">
        <v>13489632</v>
      </c>
      <c r="S131" t="str">
        <f>VLOOKUP($C131,[1]FPBD2023!$B$1:$E$982,4,0)</f>
        <v>DOM</v>
      </c>
    </row>
    <row r="132" spans="1:19" x14ac:dyDescent="0.35">
      <c r="A132" s="22">
        <v>127</v>
      </c>
      <c r="B132" t="s">
        <v>120</v>
      </c>
      <c r="C132" t="s">
        <v>121</v>
      </c>
      <c r="D132" s="19">
        <v>20389</v>
      </c>
      <c r="E132" s="19">
        <v>21589</v>
      </c>
      <c r="F132" s="19">
        <v>28785</v>
      </c>
      <c r="G132" s="19">
        <v>20389</v>
      </c>
      <c r="H132" s="19">
        <v>27586</v>
      </c>
      <c r="I132" s="19">
        <v>22788</v>
      </c>
      <c r="J132" s="19">
        <v>35981</v>
      </c>
      <c r="K132" s="19">
        <v>27586</v>
      </c>
      <c r="L132" s="19">
        <v>27586</v>
      </c>
      <c r="M132" s="19">
        <v>32383</v>
      </c>
      <c r="N132" s="19">
        <v>33583</v>
      </c>
      <c r="O132" s="19">
        <v>31184</v>
      </c>
      <c r="P132" s="19">
        <v>329829</v>
      </c>
      <c r="Q132" s="19">
        <v>7256238</v>
      </c>
      <c r="S132" t="str">
        <f>VLOOKUP($C132,[1]FPBD2023!$B$1:$E$982,4,0)</f>
        <v>DOM</v>
      </c>
    </row>
    <row r="133" spans="1:19" x14ac:dyDescent="0.35">
      <c r="A133" s="22">
        <v>128</v>
      </c>
      <c r="B133" t="s">
        <v>122</v>
      </c>
      <c r="C133" t="s">
        <v>123</v>
      </c>
      <c r="D133" s="19">
        <v>1474</v>
      </c>
      <c r="E133" s="19">
        <v>737</v>
      </c>
      <c r="F133" s="19">
        <v>1474</v>
      </c>
      <c r="G133" s="19">
        <v>737</v>
      </c>
      <c r="H133" s="19">
        <v>0</v>
      </c>
      <c r="I133" s="19">
        <v>737</v>
      </c>
      <c r="J133" s="19">
        <v>737</v>
      </c>
      <c r="K133" s="19">
        <v>1474</v>
      </c>
      <c r="L133" s="19">
        <v>737</v>
      </c>
      <c r="M133" s="19">
        <v>1474</v>
      </c>
      <c r="N133" s="19">
        <v>0</v>
      </c>
      <c r="O133" s="19">
        <v>737</v>
      </c>
      <c r="P133" s="19">
        <v>10318</v>
      </c>
      <c r="Q133" s="19">
        <v>3508120</v>
      </c>
      <c r="S133" t="str">
        <f>VLOOKUP($C133,[1]FPBD2023!$B$1:$E$982,4,0)</f>
        <v>DOM</v>
      </c>
    </row>
    <row r="134" spans="1:19" x14ac:dyDescent="0.35">
      <c r="A134" s="22">
        <v>129</v>
      </c>
      <c r="B134" t="s">
        <v>124</v>
      </c>
      <c r="C134" t="s">
        <v>125</v>
      </c>
      <c r="D134" s="19">
        <v>4461</v>
      </c>
      <c r="E134" s="19">
        <v>2230</v>
      </c>
      <c r="F134" s="19">
        <v>2230</v>
      </c>
      <c r="G134" s="19">
        <v>2230</v>
      </c>
      <c r="H134" s="19">
        <v>0</v>
      </c>
      <c r="I134" s="19">
        <v>2230</v>
      </c>
      <c r="J134" s="19">
        <v>2230</v>
      </c>
      <c r="K134" s="19">
        <v>2230</v>
      </c>
      <c r="L134" s="19">
        <v>2230</v>
      </c>
      <c r="M134" s="19">
        <v>2230</v>
      </c>
      <c r="N134" s="19">
        <v>0</v>
      </c>
      <c r="O134" s="19">
        <v>2230</v>
      </c>
      <c r="P134" s="19">
        <v>24531</v>
      </c>
      <c r="Q134" s="19">
        <v>8340540</v>
      </c>
      <c r="S134" t="str">
        <f>VLOOKUP($C134,[1]FPBD2023!$B$1:$E$982,4,0)</f>
        <v>DOM</v>
      </c>
    </row>
    <row r="135" spans="1:19" x14ac:dyDescent="0.35">
      <c r="A135" s="22">
        <v>130</v>
      </c>
      <c r="B135" t="s">
        <v>120</v>
      </c>
      <c r="C135" t="s">
        <v>126</v>
      </c>
      <c r="D135" s="19">
        <v>0</v>
      </c>
      <c r="E135" s="19">
        <v>107100</v>
      </c>
      <c r="F135" s="19">
        <v>107100</v>
      </c>
      <c r="G135" s="19">
        <v>0</v>
      </c>
      <c r="H135" s="19">
        <v>0</v>
      </c>
      <c r="I135" s="19">
        <v>107100</v>
      </c>
      <c r="J135" s="19">
        <v>0</v>
      </c>
      <c r="K135" s="19">
        <v>107100</v>
      </c>
      <c r="L135" s="19">
        <v>0</v>
      </c>
      <c r="M135" s="19">
        <v>0</v>
      </c>
      <c r="N135" s="19">
        <v>107100</v>
      </c>
      <c r="O135" s="19">
        <v>107100</v>
      </c>
      <c r="P135" s="19">
        <v>642600</v>
      </c>
      <c r="Q135" s="19">
        <v>35985600</v>
      </c>
      <c r="S135" t="str">
        <f>VLOOKUP($C135,[1]FPBD2023!$B$1:$E$982,4,0)</f>
        <v>DOM</v>
      </c>
    </row>
    <row r="136" spans="1:19" x14ac:dyDescent="0.35">
      <c r="A136" s="22">
        <v>131</v>
      </c>
      <c r="B136" t="s">
        <v>127</v>
      </c>
      <c r="C136" t="s">
        <v>128</v>
      </c>
      <c r="D136" s="19">
        <v>0</v>
      </c>
      <c r="E136" s="19">
        <v>1713600</v>
      </c>
      <c r="F136" s="19">
        <v>2142000</v>
      </c>
      <c r="G136" s="19">
        <v>0</v>
      </c>
      <c r="H136" s="19">
        <v>2142000</v>
      </c>
      <c r="I136" s="19">
        <v>1927800</v>
      </c>
      <c r="J136" s="19">
        <v>0</v>
      </c>
      <c r="K136" s="19">
        <v>2356200</v>
      </c>
      <c r="L136" s="19">
        <v>1927800</v>
      </c>
      <c r="M136" s="19">
        <v>0</v>
      </c>
      <c r="N136" s="19">
        <v>2356200</v>
      </c>
      <c r="O136" s="19">
        <v>2570400</v>
      </c>
      <c r="P136" s="19">
        <v>17136000</v>
      </c>
      <c r="Q136" s="19">
        <v>959616000</v>
      </c>
      <c r="S136" t="str">
        <f>VLOOKUP($C136,[1]FPBD2023!$B$1:$E$982,4,0)</f>
        <v>DOM</v>
      </c>
    </row>
    <row r="137" spans="1:19" x14ac:dyDescent="0.35">
      <c r="A137" s="22">
        <v>132</v>
      </c>
      <c r="B137" t="s">
        <v>2019</v>
      </c>
      <c r="C137" t="s">
        <v>1969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7929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7929</v>
      </c>
      <c r="Q137" s="19">
        <v>911835</v>
      </c>
      <c r="S137" t="str">
        <f>VLOOKUP($C137,[1]FPBD2023!$B$1:$E$982,4,0)</f>
        <v>DOM</v>
      </c>
    </row>
    <row r="138" spans="1:19" x14ac:dyDescent="0.35">
      <c r="A138" s="22">
        <v>133</v>
      </c>
      <c r="B138" t="s">
        <v>1308</v>
      </c>
      <c r="C138" t="s">
        <v>1309</v>
      </c>
      <c r="D138" s="19">
        <v>0</v>
      </c>
      <c r="E138" s="19">
        <v>0</v>
      </c>
      <c r="F138" s="19">
        <v>0</v>
      </c>
      <c r="G138" s="19">
        <v>2230</v>
      </c>
      <c r="H138" s="19">
        <v>0</v>
      </c>
      <c r="I138" s="19">
        <v>0</v>
      </c>
      <c r="J138" s="19">
        <v>0</v>
      </c>
      <c r="K138" s="19">
        <v>0</v>
      </c>
      <c r="L138" s="19">
        <v>2230</v>
      </c>
      <c r="M138" s="19">
        <v>0</v>
      </c>
      <c r="N138" s="19">
        <v>0</v>
      </c>
      <c r="O138" s="19">
        <v>0</v>
      </c>
      <c r="P138" s="19">
        <v>4460</v>
      </c>
      <c r="Q138" s="19">
        <v>1043640</v>
      </c>
      <c r="S138" t="e">
        <f>VLOOKUP($C138,[1]FPBD2023!$B$1:$E$982,4,0)</f>
        <v>#N/A</v>
      </c>
    </row>
    <row r="139" spans="1:19" x14ac:dyDescent="0.35">
      <c r="A139" s="22">
        <v>134</v>
      </c>
      <c r="B139" t="s">
        <v>129</v>
      </c>
      <c r="C139" t="s">
        <v>130</v>
      </c>
      <c r="D139" s="19">
        <v>138924</v>
      </c>
      <c r="E139" s="19">
        <v>0</v>
      </c>
      <c r="F139" s="19">
        <v>138924</v>
      </c>
      <c r="G139" s="19">
        <v>0</v>
      </c>
      <c r="H139" s="19">
        <v>138924</v>
      </c>
      <c r="I139" s="19">
        <v>0</v>
      </c>
      <c r="J139" s="19">
        <v>138924</v>
      </c>
      <c r="K139" s="19">
        <v>0</v>
      </c>
      <c r="L139" s="19">
        <v>0</v>
      </c>
      <c r="M139" s="19">
        <v>138924</v>
      </c>
      <c r="N139" s="19">
        <v>0</v>
      </c>
      <c r="O139" s="19">
        <v>0</v>
      </c>
      <c r="P139" s="19">
        <v>694620</v>
      </c>
      <c r="Q139" s="19">
        <v>59042700</v>
      </c>
      <c r="S139" t="str">
        <f>VLOOKUP($C139,[1]FPBD2023!$B$1:$E$982,4,0)</f>
        <v>DOM</v>
      </c>
    </row>
    <row r="140" spans="1:19" x14ac:dyDescent="0.35">
      <c r="A140" s="22">
        <v>135</v>
      </c>
      <c r="B140" t="s">
        <v>1310</v>
      </c>
      <c r="C140" t="s">
        <v>1311</v>
      </c>
      <c r="D140" s="19">
        <v>0</v>
      </c>
      <c r="E140" s="19">
        <v>0</v>
      </c>
      <c r="F140" s="19">
        <v>23154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23154</v>
      </c>
      <c r="Q140" s="19">
        <v>1968090</v>
      </c>
      <c r="S140" t="e">
        <f>VLOOKUP($C140,[1]FPBD2023!$B$1:$E$982,4,0)</f>
        <v>#N/A</v>
      </c>
    </row>
    <row r="141" spans="1:19" x14ac:dyDescent="0.35">
      <c r="A141" s="22">
        <v>136</v>
      </c>
      <c r="B141" t="s">
        <v>2020</v>
      </c>
      <c r="C141" t="s">
        <v>1970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160140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160140</v>
      </c>
      <c r="Q141" s="19">
        <v>13611900</v>
      </c>
      <c r="S141" t="str">
        <f>VLOOKUP($C141,[1]FPBD2023!$B$1:$E$982,4,0)</f>
        <v>DOM</v>
      </c>
    </row>
    <row r="142" spans="1:19" x14ac:dyDescent="0.35">
      <c r="A142" s="22">
        <v>137</v>
      </c>
      <c r="B142" t="s">
        <v>1971</v>
      </c>
      <c r="C142" t="s">
        <v>1972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160140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160140</v>
      </c>
      <c r="Q142" s="19">
        <v>13131480</v>
      </c>
      <c r="S142" t="str">
        <f>VLOOKUP($C142,[1]FPBD2023!$B$1:$E$982,4,0)</f>
        <v>DOM</v>
      </c>
    </row>
    <row r="143" spans="1:19" x14ac:dyDescent="0.35">
      <c r="A143" s="22">
        <v>138</v>
      </c>
      <c r="B143" t="s">
        <v>1312</v>
      </c>
      <c r="C143" t="s">
        <v>1313</v>
      </c>
      <c r="D143" s="19">
        <v>0</v>
      </c>
      <c r="E143" s="19">
        <v>0</v>
      </c>
      <c r="F143" s="19">
        <v>0</v>
      </c>
      <c r="G143" s="19">
        <v>141780</v>
      </c>
      <c r="H143" s="19">
        <v>0</v>
      </c>
      <c r="I143" s="19">
        <v>0</v>
      </c>
      <c r="J143" s="19">
        <v>0</v>
      </c>
      <c r="K143" s="19">
        <v>0</v>
      </c>
      <c r="L143" s="19">
        <v>160140</v>
      </c>
      <c r="M143" s="19">
        <v>0</v>
      </c>
      <c r="N143" s="19">
        <v>0</v>
      </c>
      <c r="O143" s="19">
        <v>0</v>
      </c>
      <c r="P143" s="19">
        <v>301920</v>
      </c>
      <c r="Q143" s="19">
        <v>25663200</v>
      </c>
      <c r="S143" t="str">
        <f>VLOOKUP($C143,[1]FPBD2023!$B$1:$E$982,4,0)</f>
        <v>DOM</v>
      </c>
    </row>
    <row r="144" spans="1:19" x14ac:dyDescent="0.35">
      <c r="A144" s="22">
        <v>139</v>
      </c>
      <c r="B144" t="s">
        <v>131</v>
      </c>
      <c r="C144" t="s">
        <v>132</v>
      </c>
      <c r="D144" s="19">
        <v>0</v>
      </c>
      <c r="E144" s="19">
        <v>0</v>
      </c>
      <c r="F144" s="19">
        <v>0</v>
      </c>
      <c r="G144" s="19">
        <v>7020</v>
      </c>
      <c r="H144" s="19">
        <v>0</v>
      </c>
      <c r="I144" s="19">
        <v>0</v>
      </c>
      <c r="J144" s="19">
        <v>0</v>
      </c>
      <c r="K144" s="19">
        <v>0</v>
      </c>
      <c r="L144" s="19">
        <v>7929</v>
      </c>
      <c r="M144" s="19">
        <v>0</v>
      </c>
      <c r="N144" s="19">
        <v>0</v>
      </c>
      <c r="O144" s="19">
        <v>0</v>
      </c>
      <c r="P144" s="19">
        <v>14949</v>
      </c>
      <c r="Q144" s="19">
        <v>2705769</v>
      </c>
      <c r="S144" t="str">
        <f>VLOOKUP($C144,[1]FPBD2023!$B$1:$E$982,4,0)</f>
        <v>DOM</v>
      </c>
    </row>
    <row r="145" spans="1:19" x14ac:dyDescent="0.35">
      <c r="A145" s="22">
        <v>140</v>
      </c>
      <c r="B145" t="s">
        <v>1314</v>
      </c>
      <c r="C145" t="s">
        <v>1315</v>
      </c>
      <c r="D145" s="19">
        <v>0</v>
      </c>
      <c r="E145" s="19">
        <v>160140</v>
      </c>
      <c r="F145" s="19">
        <v>0</v>
      </c>
      <c r="G145" s="19">
        <v>0</v>
      </c>
      <c r="H145" s="19">
        <v>0</v>
      </c>
      <c r="I145" s="19">
        <v>0</v>
      </c>
      <c r="J145" s="19">
        <v>160140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320280</v>
      </c>
      <c r="Q145" s="19">
        <v>27223800</v>
      </c>
      <c r="S145" t="str">
        <f>VLOOKUP($C145,[1]FPBD2023!$B$1:$E$982,4,0)</f>
        <v>DOM</v>
      </c>
    </row>
    <row r="146" spans="1:19" x14ac:dyDescent="0.35">
      <c r="A146" s="22">
        <v>141</v>
      </c>
      <c r="B146" t="s">
        <v>2020</v>
      </c>
      <c r="C146" t="s">
        <v>1973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90576</v>
      </c>
      <c r="J146" s="19">
        <v>0</v>
      </c>
      <c r="K146" s="19">
        <v>0</v>
      </c>
      <c r="L146" s="19">
        <v>0</v>
      </c>
      <c r="M146" s="19">
        <v>90576</v>
      </c>
      <c r="N146" s="19">
        <v>0</v>
      </c>
      <c r="O146" s="19">
        <v>0</v>
      </c>
      <c r="P146" s="19">
        <v>181152</v>
      </c>
      <c r="Q146" s="19">
        <v>15397920</v>
      </c>
      <c r="S146" t="str">
        <f>VLOOKUP($C146,[1]FPBD2023!$B$1:$E$982,4,0)</f>
        <v>DOM</v>
      </c>
    </row>
    <row r="147" spans="1:19" x14ac:dyDescent="0.35">
      <c r="A147" s="22">
        <v>142</v>
      </c>
      <c r="B147" t="s">
        <v>2021</v>
      </c>
      <c r="C147" t="s">
        <v>1974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46308</v>
      </c>
      <c r="N147" s="19">
        <v>0</v>
      </c>
      <c r="O147" s="19">
        <v>0</v>
      </c>
      <c r="P147" s="19">
        <v>46308</v>
      </c>
      <c r="Q147" s="19">
        <v>3936180</v>
      </c>
      <c r="S147" t="e">
        <f>VLOOKUP($C147,[1]FPBD2023!$B$1:$E$982,4,0)</f>
        <v>#N/A</v>
      </c>
    </row>
    <row r="148" spans="1:19" x14ac:dyDescent="0.35">
      <c r="A148" s="22">
        <v>143</v>
      </c>
      <c r="B148" t="s">
        <v>2022</v>
      </c>
      <c r="C148" t="s">
        <v>1975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46308</v>
      </c>
      <c r="L148" s="19">
        <v>0</v>
      </c>
      <c r="M148" s="19">
        <v>0</v>
      </c>
      <c r="N148" s="19">
        <v>46308</v>
      </c>
      <c r="O148" s="19">
        <v>0</v>
      </c>
      <c r="P148" s="19">
        <v>92616</v>
      </c>
      <c r="Q148" s="19">
        <v>7872360</v>
      </c>
      <c r="S148" t="str">
        <f>VLOOKUP($C148,[1]FPBD2023!$B$1:$E$982,4,0)</f>
        <v>DOM</v>
      </c>
    </row>
    <row r="149" spans="1:19" x14ac:dyDescent="0.35">
      <c r="A149" s="22">
        <v>144</v>
      </c>
      <c r="B149" t="s">
        <v>133</v>
      </c>
      <c r="C149" t="s">
        <v>134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46308</v>
      </c>
      <c r="N149" s="19">
        <v>0</v>
      </c>
      <c r="O149" s="19">
        <v>0</v>
      </c>
      <c r="P149" s="19">
        <v>46308</v>
      </c>
      <c r="Q149" s="19">
        <v>3936180</v>
      </c>
      <c r="S149" t="str">
        <f>VLOOKUP($C149,[1]FPBD2023!$B$1:$E$982,4,0)</f>
        <v>DOM</v>
      </c>
    </row>
    <row r="150" spans="1:19" x14ac:dyDescent="0.35">
      <c r="A150" s="22">
        <v>145</v>
      </c>
      <c r="B150" t="s">
        <v>1316</v>
      </c>
      <c r="C150" t="s">
        <v>1317</v>
      </c>
      <c r="D150" s="19">
        <v>0</v>
      </c>
      <c r="E150" s="19">
        <v>7929</v>
      </c>
      <c r="F150" s="19">
        <v>0</v>
      </c>
      <c r="G150" s="19">
        <v>0</v>
      </c>
      <c r="H150" s="19">
        <v>0</v>
      </c>
      <c r="I150" s="19">
        <v>0</v>
      </c>
      <c r="J150" s="19">
        <v>7929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15858</v>
      </c>
      <c r="Q150" s="19">
        <v>2870298</v>
      </c>
      <c r="S150" t="str">
        <f>VLOOKUP($C150,[1]FPBD2023!$B$1:$E$982,4,0)</f>
        <v>DOM</v>
      </c>
    </row>
    <row r="151" spans="1:19" x14ac:dyDescent="0.35">
      <c r="A151" s="22">
        <v>146</v>
      </c>
      <c r="B151" t="s">
        <v>135</v>
      </c>
      <c r="C151" t="s">
        <v>1318</v>
      </c>
      <c r="D151" s="19">
        <v>0</v>
      </c>
      <c r="E151" s="19">
        <v>266</v>
      </c>
      <c r="F151" s="19">
        <v>0</v>
      </c>
      <c r="G151" s="19">
        <v>638</v>
      </c>
      <c r="H151" s="19">
        <v>490</v>
      </c>
      <c r="I151" s="19">
        <v>0</v>
      </c>
      <c r="J151" s="19">
        <v>228</v>
      </c>
      <c r="K151" s="19">
        <v>0</v>
      </c>
      <c r="L151" s="19">
        <v>638</v>
      </c>
      <c r="M151" s="19">
        <v>0</v>
      </c>
      <c r="N151" s="19">
        <v>0</v>
      </c>
      <c r="O151" s="19">
        <v>490</v>
      </c>
      <c r="P151" s="19">
        <v>2750</v>
      </c>
      <c r="Q151" s="19">
        <v>792000</v>
      </c>
      <c r="S151" t="str">
        <f>VLOOKUP($C151,[1]FPBD2023!$B$1:$E$982,4,0)</f>
        <v>DOM</v>
      </c>
    </row>
    <row r="152" spans="1:19" x14ac:dyDescent="0.35">
      <c r="A152" s="22">
        <v>147</v>
      </c>
      <c r="B152" t="s">
        <v>1319</v>
      </c>
      <c r="C152" t="s">
        <v>1320</v>
      </c>
      <c r="D152" s="19">
        <v>393</v>
      </c>
      <c r="E152" s="19">
        <v>0</v>
      </c>
      <c r="F152" s="19">
        <v>393</v>
      </c>
      <c r="G152" s="19">
        <v>0</v>
      </c>
      <c r="H152" s="19">
        <v>0</v>
      </c>
      <c r="I152" s="19">
        <v>393</v>
      </c>
      <c r="J152" s="19">
        <v>0</v>
      </c>
      <c r="K152" s="19">
        <v>0</v>
      </c>
      <c r="L152" s="19">
        <v>393</v>
      </c>
      <c r="M152" s="19">
        <v>0</v>
      </c>
      <c r="N152" s="19">
        <v>0</v>
      </c>
      <c r="O152" s="19">
        <v>393</v>
      </c>
      <c r="P152" s="19">
        <v>1965</v>
      </c>
      <c r="Q152" s="19">
        <v>565920</v>
      </c>
      <c r="S152" t="str">
        <f>VLOOKUP($C152,[1]FPBD2023!$B$1:$E$982,4,0)</f>
        <v>DOM</v>
      </c>
    </row>
    <row r="153" spans="1:19" x14ac:dyDescent="0.35">
      <c r="A153" s="22">
        <v>148</v>
      </c>
      <c r="B153" t="s">
        <v>136</v>
      </c>
      <c r="C153" t="s">
        <v>137</v>
      </c>
      <c r="D153" s="19">
        <v>0</v>
      </c>
      <c r="E153" s="19">
        <v>138924</v>
      </c>
      <c r="F153" s="19">
        <v>0</v>
      </c>
      <c r="G153" s="19">
        <v>0</v>
      </c>
      <c r="H153" s="19">
        <v>0</v>
      </c>
      <c r="I153" s="19">
        <v>138924</v>
      </c>
      <c r="J153" s="19">
        <v>0</v>
      </c>
      <c r="K153" s="19">
        <v>0</v>
      </c>
      <c r="L153" s="19">
        <v>138924</v>
      </c>
      <c r="M153" s="19">
        <v>0</v>
      </c>
      <c r="N153" s="19">
        <v>0</v>
      </c>
      <c r="O153" s="19">
        <v>0</v>
      </c>
      <c r="P153" s="19">
        <v>416772</v>
      </c>
      <c r="Q153" s="19">
        <v>32091444</v>
      </c>
      <c r="S153" t="str">
        <f>VLOOKUP($C153,[1]FPBD2023!$B$1:$E$982,4,0)</f>
        <v>DOM</v>
      </c>
    </row>
    <row r="154" spans="1:19" x14ac:dyDescent="0.35">
      <c r="A154" s="22">
        <v>149</v>
      </c>
      <c r="B154" t="s">
        <v>138</v>
      </c>
      <c r="C154" t="s">
        <v>139</v>
      </c>
      <c r="D154" s="19">
        <v>0</v>
      </c>
      <c r="E154" s="19">
        <v>89760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89760</v>
      </c>
      <c r="M154" s="19">
        <v>0</v>
      </c>
      <c r="N154" s="19">
        <v>0</v>
      </c>
      <c r="O154" s="19">
        <v>0</v>
      </c>
      <c r="P154" s="19">
        <v>179520</v>
      </c>
      <c r="Q154" s="19">
        <v>41110080</v>
      </c>
      <c r="S154" t="str">
        <f>VLOOKUP($C154,[1]FPBD2023!$B$1:$E$982,4,0)</f>
        <v>DOM</v>
      </c>
    </row>
    <row r="155" spans="1:19" x14ac:dyDescent="0.35">
      <c r="A155" s="22">
        <v>150</v>
      </c>
      <c r="B155" t="s">
        <v>140</v>
      </c>
      <c r="C155" t="s">
        <v>1321</v>
      </c>
      <c r="D155" s="19">
        <v>0</v>
      </c>
      <c r="E155" s="19">
        <v>394</v>
      </c>
      <c r="F155" s="19">
        <v>0</v>
      </c>
      <c r="G155" s="19">
        <v>0</v>
      </c>
      <c r="H155" s="19">
        <v>0</v>
      </c>
      <c r="I155" s="19">
        <v>394</v>
      </c>
      <c r="J155" s="19">
        <v>0</v>
      </c>
      <c r="K155" s="19">
        <v>0</v>
      </c>
      <c r="L155" s="19">
        <v>394</v>
      </c>
      <c r="M155" s="19">
        <v>0</v>
      </c>
      <c r="N155" s="19">
        <v>0</v>
      </c>
      <c r="O155" s="19">
        <v>0</v>
      </c>
      <c r="P155" s="19">
        <v>1182</v>
      </c>
      <c r="Q155" s="19">
        <v>340416</v>
      </c>
      <c r="S155" t="str">
        <f>VLOOKUP($C155,[1]FPBD2023!$B$1:$E$982,4,0)</f>
        <v>DOM</v>
      </c>
    </row>
    <row r="156" spans="1:19" x14ac:dyDescent="0.35">
      <c r="A156" s="22">
        <v>151</v>
      </c>
      <c r="B156" t="s">
        <v>141</v>
      </c>
      <c r="C156" t="s">
        <v>142</v>
      </c>
      <c r="D156" s="19">
        <v>0</v>
      </c>
      <c r="E156" s="19">
        <v>0</v>
      </c>
      <c r="F156" s="19">
        <v>801</v>
      </c>
      <c r="G156" s="19">
        <v>0</v>
      </c>
      <c r="H156" s="19">
        <v>0</v>
      </c>
      <c r="I156" s="19">
        <v>801</v>
      </c>
      <c r="J156" s="19">
        <v>0</v>
      </c>
      <c r="K156" s="19">
        <v>0</v>
      </c>
      <c r="L156" s="19">
        <v>0</v>
      </c>
      <c r="M156" s="19">
        <v>801</v>
      </c>
      <c r="N156" s="19">
        <v>0</v>
      </c>
      <c r="O156" s="19">
        <v>0</v>
      </c>
      <c r="P156" s="19">
        <v>2403</v>
      </c>
      <c r="Q156" s="19">
        <v>382077</v>
      </c>
      <c r="S156" t="str">
        <f>VLOOKUP($C156,[1]FPBD2023!$B$1:$E$982,4,0)</f>
        <v>DOM</v>
      </c>
    </row>
    <row r="157" spans="1:19" x14ac:dyDescent="0.35">
      <c r="A157" s="22">
        <v>152</v>
      </c>
      <c r="B157" t="s">
        <v>143</v>
      </c>
      <c r="C157" t="s">
        <v>1322</v>
      </c>
      <c r="D157" s="19">
        <v>801</v>
      </c>
      <c r="E157" s="19">
        <v>801</v>
      </c>
      <c r="F157" s="19">
        <v>0</v>
      </c>
      <c r="G157" s="19">
        <v>801</v>
      </c>
      <c r="H157" s="19">
        <v>801</v>
      </c>
      <c r="I157" s="19">
        <v>801</v>
      </c>
      <c r="J157" s="19">
        <v>801</v>
      </c>
      <c r="K157" s="19">
        <v>801</v>
      </c>
      <c r="L157" s="19">
        <v>801</v>
      </c>
      <c r="M157" s="19">
        <v>801</v>
      </c>
      <c r="N157" s="19">
        <v>801</v>
      </c>
      <c r="O157" s="19">
        <v>801</v>
      </c>
      <c r="P157" s="19">
        <v>8811</v>
      </c>
      <c r="Q157" s="19">
        <v>1400949</v>
      </c>
      <c r="S157" t="str">
        <f>VLOOKUP($C157,[1]FPBD2023!$B$1:$E$982,4,0)</f>
        <v>DOM</v>
      </c>
    </row>
    <row r="158" spans="1:19" x14ac:dyDescent="0.35">
      <c r="A158" s="22">
        <v>153</v>
      </c>
      <c r="B158" t="s">
        <v>144</v>
      </c>
      <c r="C158" t="s">
        <v>145</v>
      </c>
      <c r="D158" s="19">
        <v>601692</v>
      </c>
      <c r="E158" s="19">
        <v>0</v>
      </c>
      <c r="F158" s="19">
        <v>0</v>
      </c>
      <c r="G158" s="19">
        <v>601692</v>
      </c>
      <c r="H158" s="19">
        <v>0</v>
      </c>
      <c r="I158" s="19">
        <v>0</v>
      </c>
      <c r="J158" s="19">
        <v>740544</v>
      </c>
      <c r="K158" s="19">
        <v>0</v>
      </c>
      <c r="L158" s="19">
        <v>0</v>
      </c>
      <c r="M158" s="19">
        <v>740544</v>
      </c>
      <c r="N158" s="19">
        <v>0</v>
      </c>
      <c r="O158" s="19">
        <v>0</v>
      </c>
      <c r="P158" s="19">
        <v>2684472</v>
      </c>
      <c r="Q158" s="19">
        <v>289922976</v>
      </c>
      <c r="S158" t="str">
        <f>VLOOKUP($C158,[1]FPBD2023!$B$1:$E$982,4,0)</f>
        <v>DOM</v>
      </c>
    </row>
    <row r="159" spans="1:19" x14ac:dyDescent="0.35">
      <c r="A159" s="22">
        <v>154</v>
      </c>
      <c r="B159" t="s">
        <v>146</v>
      </c>
      <c r="C159" t="s">
        <v>147</v>
      </c>
      <c r="D159" s="19">
        <v>694260</v>
      </c>
      <c r="E159" s="19">
        <v>0</v>
      </c>
      <c r="F159" s="19">
        <v>0</v>
      </c>
      <c r="G159" s="19">
        <v>555408</v>
      </c>
      <c r="H159" s="19">
        <v>0</v>
      </c>
      <c r="I159" s="19">
        <v>0</v>
      </c>
      <c r="J159" s="19">
        <v>694260</v>
      </c>
      <c r="K159" s="19">
        <v>0</v>
      </c>
      <c r="L159" s="19">
        <v>0</v>
      </c>
      <c r="M159" s="19">
        <v>694260</v>
      </c>
      <c r="N159" s="19">
        <v>0</v>
      </c>
      <c r="O159" s="19">
        <v>0</v>
      </c>
      <c r="P159" s="19">
        <v>2638188</v>
      </c>
      <c r="Q159" s="19">
        <v>284924304</v>
      </c>
      <c r="S159" t="str">
        <f>VLOOKUP($C159,[1]FPBD2023!$B$1:$E$982,4,0)</f>
        <v>DOM</v>
      </c>
    </row>
    <row r="160" spans="1:19" x14ac:dyDescent="0.35">
      <c r="A160" s="22">
        <v>155</v>
      </c>
      <c r="B160" t="s">
        <v>1323</v>
      </c>
      <c r="C160" t="s">
        <v>1324</v>
      </c>
      <c r="D160" s="19">
        <v>0</v>
      </c>
      <c r="E160" s="19">
        <v>721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824</v>
      </c>
      <c r="N160" s="19">
        <v>0</v>
      </c>
      <c r="O160" s="19">
        <v>0</v>
      </c>
      <c r="P160" s="19">
        <v>1545</v>
      </c>
      <c r="Q160" s="19">
        <v>431055</v>
      </c>
      <c r="S160" t="e">
        <f>VLOOKUP($C160,[1]FPBD2023!$B$1:$E$982,4,0)</f>
        <v>#N/A</v>
      </c>
    </row>
    <row r="161" spans="1:19" x14ac:dyDescent="0.35">
      <c r="A161" s="22">
        <v>156</v>
      </c>
      <c r="B161" t="s">
        <v>148</v>
      </c>
      <c r="C161" t="s">
        <v>149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1573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1573</v>
      </c>
      <c r="Q161" s="19">
        <v>453024</v>
      </c>
      <c r="S161" t="str">
        <f>VLOOKUP($C161,[1]FPBD2023!$B$1:$E$982,4,0)</f>
        <v>DOM</v>
      </c>
    </row>
    <row r="162" spans="1:19" x14ac:dyDescent="0.35">
      <c r="A162" s="22">
        <v>157</v>
      </c>
      <c r="B162" t="s">
        <v>150</v>
      </c>
      <c r="C162" t="s">
        <v>151</v>
      </c>
      <c r="D162" s="19">
        <v>0</v>
      </c>
      <c r="E162" s="19">
        <v>6386</v>
      </c>
      <c r="F162" s="19">
        <v>15821</v>
      </c>
      <c r="G162" s="19">
        <v>0</v>
      </c>
      <c r="H162" s="19">
        <v>0</v>
      </c>
      <c r="I162" s="19">
        <v>0</v>
      </c>
      <c r="J162" s="19">
        <v>15821</v>
      </c>
      <c r="K162" s="19">
        <v>0</v>
      </c>
      <c r="L162" s="19">
        <v>0</v>
      </c>
      <c r="M162" s="19">
        <v>15821</v>
      </c>
      <c r="N162" s="19">
        <v>0</v>
      </c>
      <c r="O162" s="19">
        <v>4120</v>
      </c>
      <c r="P162" s="19">
        <v>57969</v>
      </c>
      <c r="Q162" s="19">
        <v>4521582</v>
      </c>
      <c r="S162" t="str">
        <f>VLOOKUP($C162,[1]FPBD2023!$B$1:$E$982,4,0)</f>
        <v>DOM</v>
      </c>
    </row>
    <row r="163" spans="1:19" x14ac:dyDescent="0.35">
      <c r="A163" s="22">
        <v>158</v>
      </c>
      <c r="B163" t="s">
        <v>105</v>
      </c>
      <c r="C163" t="s">
        <v>152</v>
      </c>
      <c r="D163" s="19">
        <v>0</v>
      </c>
      <c r="E163" s="19">
        <v>639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639</v>
      </c>
      <c r="Q163" s="19">
        <v>160389</v>
      </c>
      <c r="S163" t="str">
        <f>VLOOKUP($C163,[1]FPBD2023!$B$1:$E$982,4,0)</f>
        <v>DOM</v>
      </c>
    </row>
    <row r="164" spans="1:19" x14ac:dyDescent="0.35">
      <c r="A164" s="22">
        <v>159</v>
      </c>
      <c r="B164" t="s">
        <v>106</v>
      </c>
      <c r="C164" t="s">
        <v>153</v>
      </c>
      <c r="D164" s="19">
        <v>0</v>
      </c>
      <c r="E164" s="19">
        <v>0</v>
      </c>
      <c r="F164" s="19">
        <v>1582</v>
      </c>
      <c r="G164" s="19">
        <v>0</v>
      </c>
      <c r="H164" s="19">
        <v>0</v>
      </c>
      <c r="I164" s="19">
        <v>0</v>
      </c>
      <c r="J164" s="19">
        <v>1582</v>
      </c>
      <c r="K164" s="19">
        <v>0</v>
      </c>
      <c r="L164" s="19">
        <v>0</v>
      </c>
      <c r="M164" s="19">
        <v>1582</v>
      </c>
      <c r="N164" s="19">
        <v>0</v>
      </c>
      <c r="O164" s="19">
        <v>412</v>
      </c>
      <c r="P164" s="19">
        <v>5158</v>
      </c>
      <c r="Q164" s="19">
        <v>1439082</v>
      </c>
      <c r="S164" t="str">
        <f>VLOOKUP($C164,[1]FPBD2023!$B$1:$E$982,4,0)</f>
        <v>DOM</v>
      </c>
    </row>
    <row r="165" spans="1:19" x14ac:dyDescent="0.35">
      <c r="A165" s="22">
        <v>160</v>
      </c>
      <c r="B165" t="s">
        <v>1325</v>
      </c>
      <c r="C165" t="s">
        <v>1326</v>
      </c>
      <c r="D165" s="19">
        <v>0</v>
      </c>
      <c r="E165" s="19">
        <v>0</v>
      </c>
      <c r="F165" s="19">
        <v>0</v>
      </c>
      <c r="G165" s="19">
        <v>4944</v>
      </c>
      <c r="H165" s="19">
        <v>0</v>
      </c>
      <c r="I165" s="19">
        <v>0</v>
      </c>
      <c r="J165" s="19">
        <v>4944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9888</v>
      </c>
      <c r="Q165" s="19">
        <v>2847744</v>
      </c>
      <c r="S165" t="str">
        <f>VLOOKUP($C165,[1]FPBD2023!$B$1:$E$982,4,0)</f>
        <v>DOM</v>
      </c>
    </row>
    <row r="166" spans="1:19" x14ac:dyDescent="0.35">
      <c r="A166" s="22">
        <v>161</v>
      </c>
      <c r="B166" t="s">
        <v>154</v>
      </c>
      <c r="C166" t="s">
        <v>1327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804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804</v>
      </c>
      <c r="Q166" s="19">
        <v>231552</v>
      </c>
      <c r="S166" t="str">
        <f>VLOOKUP($C166,[1]FPBD2023!$B$1:$E$982,4,0)</f>
        <v>DOM</v>
      </c>
    </row>
    <row r="167" spans="1:19" x14ac:dyDescent="0.35">
      <c r="A167" s="22">
        <v>162</v>
      </c>
      <c r="B167" t="s">
        <v>106</v>
      </c>
      <c r="C167" t="s">
        <v>1328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1545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1545</v>
      </c>
      <c r="Q167" s="19">
        <v>444960</v>
      </c>
      <c r="S167" t="e">
        <f>VLOOKUP($C167,[1]FPBD2023!$B$1:$E$982,4,0)</f>
        <v>#N/A</v>
      </c>
    </row>
    <row r="168" spans="1:19" x14ac:dyDescent="0.35">
      <c r="A168" s="22">
        <v>163</v>
      </c>
      <c r="B168" t="s">
        <v>155</v>
      </c>
      <c r="C168" t="s">
        <v>156</v>
      </c>
      <c r="D168" s="19">
        <v>0</v>
      </c>
      <c r="E168" s="19">
        <v>127</v>
      </c>
      <c r="F168" s="19">
        <v>0</v>
      </c>
      <c r="G168" s="19">
        <v>148</v>
      </c>
      <c r="H168" s="19">
        <v>296</v>
      </c>
      <c r="I168" s="19">
        <v>0</v>
      </c>
      <c r="J168" s="19">
        <v>148</v>
      </c>
      <c r="K168" s="19">
        <v>0</v>
      </c>
      <c r="L168" s="19">
        <v>148</v>
      </c>
      <c r="M168" s="19">
        <v>0</v>
      </c>
      <c r="N168" s="19">
        <v>0</v>
      </c>
      <c r="O168" s="19">
        <v>296</v>
      </c>
      <c r="P168" s="19">
        <v>1163</v>
      </c>
      <c r="Q168" s="19">
        <v>230972</v>
      </c>
      <c r="S168" t="str">
        <f>VLOOKUP($C168,[1]FPBD2023!$B$1:$E$982,4,0)</f>
        <v>DOM</v>
      </c>
    </row>
    <row r="169" spans="1:19" x14ac:dyDescent="0.35">
      <c r="A169" s="22">
        <v>164</v>
      </c>
      <c r="B169" t="s">
        <v>112</v>
      </c>
      <c r="C169" t="s">
        <v>157</v>
      </c>
      <c r="D169" s="19">
        <v>102</v>
      </c>
      <c r="E169" s="19">
        <v>0</v>
      </c>
      <c r="F169" s="19">
        <v>112</v>
      </c>
      <c r="G169" s="19">
        <v>0</v>
      </c>
      <c r="H169" s="19">
        <v>335</v>
      </c>
      <c r="I169" s="19">
        <v>0</v>
      </c>
      <c r="J169" s="19">
        <v>0</v>
      </c>
      <c r="K169" s="19">
        <v>0</v>
      </c>
      <c r="L169" s="19">
        <v>112</v>
      </c>
      <c r="M169" s="19">
        <v>0</v>
      </c>
      <c r="N169" s="19">
        <v>223</v>
      </c>
      <c r="O169" s="19">
        <v>0</v>
      </c>
      <c r="P169" s="19">
        <v>884</v>
      </c>
      <c r="Q169" s="19">
        <v>175562</v>
      </c>
      <c r="S169" t="str">
        <f>VLOOKUP($C169,[1]FPBD2023!$B$1:$E$982,4,0)</f>
        <v>DOM</v>
      </c>
    </row>
    <row r="170" spans="1:19" x14ac:dyDescent="0.35">
      <c r="A170" s="22">
        <v>165</v>
      </c>
      <c r="B170" t="s">
        <v>1329</v>
      </c>
      <c r="C170" t="s">
        <v>1330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508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508</v>
      </c>
      <c r="Q170" s="19">
        <v>146304</v>
      </c>
      <c r="S170" t="str">
        <f>VLOOKUP($C170,[1]FPBD2023!$B$1:$E$982,4,0)</f>
        <v>DOM</v>
      </c>
    </row>
    <row r="171" spans="1:19" x14ac:dyDescent="0.35">
      <c r="A171" s="22">
        <v>166</v>
      </c>
      <c r="B171" t="s">
        <v>158</v>
      </c>
      <c r="C171" t="s">
        <v>159</v>
      </c>
      <c r="D171" s="19">
        <v>0</v>
      </c>
      <c r="E171" s="19">
        <v>3147</v>
      </c>
      <c r="F171" s="19">
        <v>0</v>
      </c>
      <c r="G171" s="19">
        <v>0</v>
      </c>
      <c r="H171" s="19">
        <v>0</v>
      </c>
      <c r="I171" s="19">
        <v>3540</v>
      </c>
      <c r="J171" s="19">
        <v>0</v>
      </c>
      <c r="K171" s="19">
        <v>0</v>
      </c>
      <c r="L171" s="19">
        <v>0</v>
      </c>
      <c r="M171" s="19">
        <v>2360</v>
      </c>
      <c r="N171" s="19">
        <v>0</v>
      </c>
      <c r="O171" s="19">
        <v>0</v>
      </c>
      <c r="P171" s="19">
        <v>9047</v>
      </c>
      <c r="Q171" s="19">
        <v>1796734</v>
      </c>
      <c r="S171" t="str">
        <f>VLOOKUP($C171,[1]FPBD2023!$B$1:$E$982,4,0)</f>
        <v>DOM</v>
      </c>
    </row>
    <row r="172" spans="1:19" x14ac:dyDescent="0.35">
      <c r="A172" s="22">
        <v>167</v>
      </c>
      <c r="B172" t="s">
        <v>105</v>
      </c>
      <c r="C172" t="s">
        <v>160</v>
      </c>
      <c r="D172" s="19">
        <v>0</v>
      </c>
      <c r="E172" s="19">
        <v>1648</v>
      </c>
      <c r="F172" s="19">
        <v>0</v>
      </c>
      <c r="G172" s="19">
        <v>0</v>
      </c>
      <c r="H172" s="19">
        <v>0</v>
      </c>
      <c r="I172" s="19">
        <v>1545</v>
      </c>
      <c r="J172" s="19">
        <v>0</v>
      </c>
      <c r="K172" s="19">
        <v>0</v>
      </c>
      <c r="L172" s="19">
        <v>0</v>
      </c>
      <c r="M172" s="19">
        <v>1339</v>
      </c>
      <c r="N172" s="19">
        <v>0</v>
      </c>
      <c r="O172" s="19">
        <v>0</v>
      </c>
      <c r="P172" s="19">
        <v>4532</v>
      </c>
      <c r="Q172" s="19">
        <v>1305216</v>
      </c>
      <c r="S172" t="str">
        <f>VLOOKUP($C172,[1]FPBD2023!$B$1:$E$982,4,0)</f>
        <v>DOM</v>
      </c>
    </row>
    <row r="173" spans="1:19" x14ac:dyDescent="0.35">
      <c r="A173" s="22">
        <v>168</v>
      </c>
      <c r="B173" t="s">
        <v>1331</v>
      </c>
      <c r="C173" t="s">
        <v>1332</v>
      </c>
      <c r="D173" s="19">
        <v>0</v>
      </c>
      <c r="E173" s="19">
        <v>1391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1236</v>
      </c>
      <c r="L173" s="19">
        <v>0</v>
      </c>
      <c r="M173" s="19">
        <v>1030</v>
      </c>
      <c r="N173" s="19">
        <v>0</v>
      </c>
      <c r="O173" s="19">
        <v>0</v>
      </c>
      <c r="P173" s="19">
        <v>3657</v>
      </c>
      <c r="Q173" s="19">
        <v>1053216</v>
      </c>
      <c r="S173" t="str">
        <f>VLOOKUP($C173,[1]FPBD2023!$B$1:$E$982,4,0)</f>
        <v>DOM</v>
      </c>
    </row>
    <row r="174" spans="1:19" x14ac:dyDescent="0.35">
      <c r="A174" s="22">
        <v>169</v>
      </c>
      <c r="B174" t="s">
        <v>161</v>
      </c>
      <c r="C174" t="s">
        <v>162</v>
      </c>
      <c r="D174" s="19">
        <v>0</v>
      </c>
      <c r="E174" s="19">
        <v>0</v>
      </c>
      <c r="F174" s="19">
        <v>0</v>
      </c>
      <c r="G174" s="19">
        <v>909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909</v>
      </c>
      <c r="Q174" s="19">
        <v>163620</v>
      </c>
      <c r="S174" t="str">
        <f>VLOOKUP($C174,[1]FPBD2023!$B$1:$E$982,4,0)</f>
        <v>DOM</v>
      </c>
    </row>
    <row r="175" spans="1:19" x14ac:dyDescent="0.35">
      <c r="A175" s="22">
        <v>170</v>
      </c>
      <c r="B175" t="s">
        <v>163</v>
      </c>
      <c r="C175" t="s">
        <v>164</v>
      </c>
      <c r="D175" s="19">
        <v>0</v>
      </c>
      <c r="E175" s="19">
        <v>0</v>
      </c>
      <c r="F175" s="19">
        <v>0</v>
      </c>
      <c r="G175" s="19">
        <v>18360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18360</v>
      </c>
      <c r="Q175" s="19">
        <v>1505520</v>
      </c>
      <c r="S175" t="str">
        <f>VLOOKUP($C175,[1]FPBD2023!$B$1:$E$982,4,0)</f>
        <v>DOM</v>
      </c>
    </row>
    <row r="176" spans="1:19" x14ac:dyDescent="0.35">
      <c r="A176" s="22">
        <v>171</v>
      </c>
      <c r="B176" t="s">
        <v>1333</v>
      </c>
      <c r="C176" t="s">
        <v>1334</v>
      </c>
      <c r="D176" s="19">
        <v>0</v>
      </c>
      <c r="E176" s="19">
        <v>0</v>
      </c>
      <c r="F176" s="19">
        <v>960</v>
      </c>
      <c r="G176" s="19">
        <v>0</v>
      </c>
      <c r="H176" s="19">
        <v>0</v>
      </c>
      <c r="I176" s="19">
        <v>960</v>
      </c>
      <c r="J176" s="19">
        <v>0</v>
      </c>
      <c r="K176" s="19">
        <v>960</v>
      </c>
      <c r="L176" s="19">
        <v>0</v>
      </c>
      <c r="M176" s="19">
        <v>960</v>
      </c>
      <c r="N176" s="19">
        <v>0</v>
      </c>
      <c r="O176" s="19">
        <v>480</v>
      </c>
      <c r="P176" s="19">
        <v>4320</v>
      </c>
      <c r="Q176" s="19">
        <v>522720</v>
      </c>
      <c r="S176" t="e">
        <f>VLOOKUP($C176,[1]FPBD2023!$B$1:$E$982,4,0)</f>
        <v>#N/A</v>
      </c>
    </row>
    <row r="177" spans="1:19" x14ac:dyDescent="0.35">
      <c r="A177" s="22">
        <v>172</v>
      </c>
      <c r="B177" t="s">
        <v>166</v>
      </c>
      <c r="C177" t="s">
        <v>167</v>
      </c>
      <c r="D177" s="19">
        <v>0</v>
      </c>
      <c r="E177" s="19">
        <v>261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261</v>
      </c>
      <c r="L177" s="19">
        <v>0</v>
      </c>
      <c r="M177" s="19">
        <v>0</v>
      </c>
      <c r="N177" s="19">
        <v>0</v>
      </c>
      <c r="O177" s="19">
        <v>0</v>
      </c>
      <c r="P177" s="19">
        <v>522</v>
      </c>
      <c r="Q177" s="19">
        <v>42804</v>
      </c>
      <c r="S177" t="str">
        <f>VLOOKUP($C177,[1]FPBD2023!$B$1:$E$982,4,0)</f>
        <v>DOM</v>
      </c>
    </row>
    <row r="178" spans="1:19" x14ac:dyDescent="0.35">
      <c r="A178" s="22">
        <v>173</v>
      </c>
      <c r="B178" t="s">
        <v>168</v>
      </c>
      <c r="C178" t="s">
        <v>169</v>
      </c>
      <c r="D178" s="19">
        <v>3400</v>
      </c>
      <c r="E178" s="19">
        <v>4250</v>
      </c>
      <c r="F178" s="19">
        <v>5100</v>
      </c>
      <c r="G178" s="19">
        <v>4250</v>
      </c>
      <c r="H178" s="19">
        <v>3400</v>
      </c>
      <c r="I178" s="19">
        <v>4250</v>
      </c>
      <c r="J178" s="19">
        <v>5951</v>
      </c>
      <c r="K178" s="19">
        <v>5951</v>
      </c>
      <c r="L178" s="19">
        <v>5951</v>
      </c>
      <c r="M178" s="19">
        <v>5100</v>
      </c>
      <c r="N178" s="19">
        <v>4250</v>
      </c>
      <c r="O178" s="19">
        <v>4250</v>
      </c>
      <c r="P178" s="19">
        <v>56103</v>
      </c>
      <c r="Q178" s="19">
        <v>14025750</v>
      </c>
      <c r="S178" t="str">
        <f>VLOOKUP($C178,[1]FPBD2023!$B$1:$E$982,4,0)</f>
        <v>DOM</v>
      </c>
    </row>
    <row r="179" spans="1:19" x14ac:dyDescent="0.35">
      <c r="A179" s="22">
        <v>174</v>
      </c>
      <c r="B179" t="s">
        <v>170</v>
      </c>
      <c r="C179" t="s">
        <v>171</v>
      </c>
      <c r="D179" s="19">
        <v>1028</v>
      </c>
      <c r="E179" s="19">
        <v>1065</v>
      </c>
      <c r="F179" s="19">
        <v>1315</v>
      </c>
      <c r="G179" s="19">
        <v>1116</v>
      </c>
      <c r="H179" s="19">
        <v>1018</v>
      </c>
      <c r="I179" s="19">
        <v>1295</v>
      </c>
      <c r="J179" s="19">
        <v>1158</v>
      </c>
      <c r="K179" s="19">
        <v>1298</v>
      </c>
      <c r="L179" s="19">
        <v>1143</v>
      </c>
      <c r="M179" s="19">
        <v>1164</v>
      </c>
      <c r="N179" s="19">
        <v>989</v>
      </c>
      <c r="O179" s="19">
        <v>972</v>
      </c>
      <c r="P179" s="19">
        <v>13561</v>
      </c>
      <c r="Q179" s="19">
        <v>1983296</v>
      </c>
      <c r="S179" t="str">
        <f>VLOOKUP($C179,[1]FPBD2023!$B$1:$E$982,4,0)</f>
        <v>DOM</v>
      </c>
    </row>
    <row r="180" spans="1:19" x14ac:dyDescent="0.35">
      <c r="A180" s="22">
        <v>175</v>
      </c>
      <c r="B180" t="s">
        <v>172</v>
      </c>
      <c r="C180" t="s">
        <v>173</v>
      </c>
      <c r="D180" s="19">
        <v>0</v>
      </c>
      <c r="E180" s="19">
        <v>768</v>
      </c>
      <c r="F180" s="19">
        <v>2887</v>
      </c>
      <c r="G180" s="19">
        <v>0</v>
      </c>
      <c r="H180" s="19">
        <v>0</v>
      </c>
      <c r="I180" s="19">
        <v>2887</v>
      </c>
      <c r="J180" s="19">
        <v>0</v>
      </c>
      <c r="K180" s="19">
        <v>3655</v>
      </c>
      <c r="L180" s="19">
        <v>0</v>
      </c>
      <c r="M180" s="19">
        <v>2887</v>
      </c>
      <c r="N180" s="19">
        <v>0</v>
      </c>
      <c r="O180" s="19">
        <v>1444</v>
      </c>
      <c r="P180" s="19">
        <v>14528</v>
      </c>
      <c r="Q180" s="19">
        <v>1162240</v>
      </c>
      <c r="S180" t="str">
        <f>VLOOKUP($C180,[1]FPBD2023!$B$1:$E$982,4,0)</f>
        <v>DOM</v>
      </c>
    </row>
    <row r="181" spans="1:19" x14ac:dyDescent="0.35">
      <c r="A181" s="22">
        <v>176</v>
      </c>
      <c r="B181" t="s">
        <v>1335</v>
      </c>
      <c r="C181" t="s">
        <v>1336</v>
      </c>
      <c r="D181" s="19">
        <v>0</v>
      </c>
      <c r="E181" s="19">
        <v>0</v>
      </c>
      <c r="F181" s="19">
        <v>0</v>
      </c>
      <c r="G181" s="19">
        <v>0</v>
      </c>
      <c r="H181" s="19">
        <v>160</v>
      </c>
      <c r="I181" s="19">
        <v>0</v>
      </c>
      <c r="J181" s="19">
        <v>0</v>
      </c>
      <c r="K181" s="19">
        <v>0</v>
      </c>
      <c r="L181" s="19">
        <v>160</v>
      </c>
      <c r="M181" s="19">
        <v>0</v>
      </c>
      <c r="N181" s="19">
        <v>0</v>
      </c>
      <c r="O181" s="19">
        <v>160</v>
      </c>
      <c r="P181" s="19">
        <v>480</v>
      </c>
      <c r="Q181" s="19">
        <v>2400000</v>
      </c>
      <c r="S181" t="e">
        <f>VLOOKUP($C181,[1]FPBD2023!$B$1:$E$982,4,0)</f>
        <v>#N/A</v>
      </c>
    </row>
    <row r="182" spans="1:19" x14ac:dyDescent="0.35">
      <c r="A182" s="22">
        <v>177</v>
      </c>
      <c r="B182" t="s">
        <v>174</v>
      </c>
      <c r="C182" t="s">
        <v>175</v>
      </c>
      <c r="D182" s="19">
        <v>0</v>
      </c>
      <c r="E182" s="19">
        <v>123291</v>
      </c>
      <c r="F182" s="19">
        <v>15821</v>
      </c>
      <c r="G182" s="19">
        <v>49440</v>
      </c>
      <c r="H182" s="19">
        <v>0</v>
      </c>
      <c r="I182" s="19">
        <v>92700</v>
      </c>
      <c r="J182" s="19">
        <v>65261</v>
      </c>
      <c r="K182" s="19">
        <v>12360</v>
      </c>
      <c r="L182" s="19">
        <v>0</v>
      </c>
      <c r="M182" s="19">
        <v>76591</v>
      </c>
      <c r="N182" s="19">
        <v>0</v>
      </c>
      <c r="O182" s="19">
        <v>4120</v>
      </c>
      <c r="P182" s="19">
        <v>439584</v>
      </c>
      <c r="Q182" s="19">
        <v>27254208</v>
      </c>
      <c r="S182" t="str">
        <f>VLOOKUP($C182,[1]FPBD2023!$B$1:$E$982,4,0)</f>
        <v>DOM</v>
      </c>
    </row>
    <row r="183" spans="1:19" x14ac:dyDescent="0.35">
      <c r="A183" s="22">
        <v>178</v>
      </c>
      <c r="B183" t="s">
        <v>174</v>
      </c>
      <c r="C183" t="s">
        <v>176</v>
      </c>
      <c r="D183" s="19">
        <v>51912</v>
      </c>
      <c r="E183" s="19">
        <v>38625</v>
      </c>
      <c r="F183" s="19">
        <v>49069</v>
      </c>
      <c r="G183" s="19">
        <v>119274</v>
      </c>
      <c r="H183" s="19">
        <v>116802</v>
      </c>
      <c r="I183" s="19">
        <v>58092</v>
      </c>
      <c r="J183" s="19">
        <v>90475</v>
      </c>
      <c r="K183" s="19">
        <v>156354</v>
      </c>
      <c r="L183" s="19">
        <v>116802</v>
      </c>
      <c r="M183" s="19">
        <v>102011</v>
      </c>
      <c r="N183" s="19">
        <v>142758</v>
      </c>
      <c r="O183" s="19">
        <v>216506</v>
      </c>
      <c r="P183" s="19">
        <v>1258680</v>
      </c>
      <c r="Q183" s="19">
        <v>78038160</v>
      </c>
      <c r="S183" t="str">
        <f>VLOOKUP($C183,[1]FPBD2023!$B$1:$E$982,4,0)</f>
        <v>DOM</v>
      </c>
    </row>
    <row r="184" spans="1:19" x14ac:dyDescent="0.35">
      <c r="A184" s="22">
        <v>179</v>
      </c>
      <c r="B184" t="s">
        <v>1337</v>
      </c>
      <c r="C184" t="s">
        <v>1338</v>
      </c>
      <c r="D184" s="19">
        <v>0</v>
      </c>
      <c r="E184" s="19">
        <v>86</v>
      </c>
      <c r="F184" s="19">
        <v>86</v>
      </c>
      <c r="G184" s="19">
        <v>86</v>
      </c>
      <c r="H184" s="19">
        <v>86</v>
      </c>
      <c r="I184" s="19">
        <v>86</v>
      </c>
      <c r="J184" s="19">
        <v>172</v>
      </c>
      <c r="K184" s="19">
        <v>172</v>
      </c>
      <c r="L184" s="19">
        <v>0</v>
      </c>
      <c r="M184" s="19">
        <v>172</v>
      </c>
      <c r="N184" s="19">
        <v>172</v>
      </c>
      <c r="O184" s="19">
        <v>86</v>
      </c>
      <c r="P184" s="19">
        <v>1204</v>
      </c>
      <c r="Q184" s="19">
        <v>479192</v>
      </c>
      <c r="S184" t="e">
        <f>VLOOKUP($C184,[1]FPBD2023!$B$1:$E$982,4,0)</f>
        <v>#N/A</v>
      </c>
    </row>
    <row r="185" spans="1:19" x14ac:dyDescent="0.35">
      <c r="A185" s="22">
        <v>180</v>
      </c>
      <c r="B185" t="s">
        <v>1339</v>
      </c>
      <c r="C185" t="s">
        <v>1340</v>
      </c>
      <c r="D185" s="19">
        <v>6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4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10</v>
      </c>
      <c r="Q185" s="19">
        <v>0</v>
      </c>
      <c r="S185" t="e">
        <f>VLOOKUP($C185,[1]FPBD2023!$B$1:$E$982,4,0)</f>
        <v>#N/A</v>
      </c>
    </row>
    <row r="186" spans="1:19" x14ac:dyDescent="0.35">
      <c r="A186" s="22">
        <v>181</v>
      </c>
      <c r="B186" t="s">
        <v>177</v>
      </c>
      <c r="C186" t="s">
        <v>178</v>
      </c>
      <c r="D186" s="19">
        <v>0</v>
      </c>
      <c r="E186" s="19">
        <v>0</v>
      </c>
      <c r="F186" s="19">
        <v>0</v>
      </c>
      <c r="G186" s="19">
        <v>12</v>
      </c>
      <c r="H186" s="19">
        <v>0</v>
      </c>
      <c r="I186" s="19">
        <v>0</v>
      </c>
      <c r="J186" s="19">
        <v>0</v>
      </c>
      <c r="K186" s="19">
        <v>12</v>
      </c>
      <c r="L186" s="19">
        <v>0</v>
      </c>
      <c r="M186" s="19">
        <v>0</v>
      </c>
      <c r="N186" s="19">
        <v>0</v>
      </c>
      <c r="O186" s="19">
        <v>8</v>
      </c>
      <c r="P186" s="19">
        <v>32</v>
      </c>
      <c r="Q186" s="19">
        <v>3168</v>
      </c>
      <c r="S186" t="str">
        <f>VLOOKUP($C186,[1]FPBD2023!$B$1:$E$982,4,0)</f>
        <v>DOM</v>
      </c>
    </row>
    <row r="187" spans="1:19" x14ac:dyDescent="0.35">
      <c r="A187" s="22">
        <v>182</v>
      </c>
      <c r="B187" t="s">
        <v>179</v>
      </c>
      <c r="C187" t="s">
        <v>180</v>
      </c>
      <c r="D187" s="19">
        <v>0</v>
      </c>
      <c r="E187" s="19">
        <v>0</v>
      </c>
      <c r="F187" s="19">
        <v>0</v>
      </c>
      <c r="G187" s="19">
        <v>914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82</v>
      </c>
      <c r="N187" s="19">
        <v>0</v>
      </c>
      <c r="O187" s="19">
        <v>0</v>
      </c>
      <c r="P187" s="19">
        <v>996</v>
      </c>
      <c r="Q187" s="19">
        <v>512940</v>
      </c>
      <c r="S187" t="str">
        <f>VLOOKUP($C187,[1]FPBD2023!$B$1:$E$982,4,0)</f>
        <v>DOM</v>
      </c>
    </row>
    <row r="188" spans="1:19" x14ac:dyDescent="0.35">
      <c r="A188" s="22">
        <v>183</v>
      </c>
      <c r="B188" t="s">
        <v>181</v>
      </c>
      <c r="C188" t="s">
        <v>182</v>
      </c>
      <c r="D188" s="19">
        <v>804</v>
      </c>
      <c r="E188" s="19">
        <v>0</v>
      </c>
      <c r="F188" s="19">
        <v>804</v>
      </c>
      <c r="G188" s="19">
        <v>0</v>
      </c>
      <c r="H188" s="19">
        <v>804</v>
      </c>
      <c r="I188" s="19">
        <v>0</v>
      </c>
      <c r="J188" s="19">
        <v>804</v>
      </c>
      <c r="K188" s="19">
        <v>0</v>
      </c>
      <c r="L188" s="19">
        <v>0</v>
      </c>
      <c r="M188" s="19">
        <v>804</v>
      </c>
      <c r="N188" s="19">
        <v>0</v>
      </c>
      <c r="O188" s="19">
        <v>0</v>
      </c>
      <c r="P188" s="19">
        <v>4020</v>
      </c>
      <c r="Q188" s="19">
        <v>603000</v>
      </c>
      <c r="S188" t="str">
        <f>VLOOKUP($C188,[1]FPBD2023!$B$1:$E$982,4,0)</f>
        <v>DOM</v>
      </c>
    </row>
    <row r="189" spans="1:19" x14ac:dyDescent="0.35">
      <c r="A189" s="22">
        <v>184</v>
      </c>
      <c r="B189" t="s">
        <v>183</v>
      </c>
      <c r="C189" t="s">
        <v>184</v>
      </c>
      <c r="D189" s="19">
        <v>0</v>
      </c>
      <c r="E189" s="19">
        <v>721</v>
      </c>
      <c r="F189" s="19">
        <v>0</v>
      </c>
      <c r="G189" s="19">
        <v>0</v>
      </c>
      <c r="H189" s="19">
        <v>0</v>
      </c>
      <c r="I189" s="19">
        <v>787</v>
      </c>
      <c r="J189" s="19">
        <v>0</v>
      </c>
      <c r="K189" s="19">
        <v>0</v>
      </c>
      <c r="L189" s="19">
        <v>0</v>
      </c>
      <c r="M189" s="19">
        <v>824</v>
      </c>
      <c r="N189" s="19">
        <v>0</v>
      </c>
      <c r="O189" s="19">
        <v>0</v>
      </c>
      <c r="P189" s="19">
        <v>2332</v>
      </c>
      <c r="Q189" s="19">
        <v>489720</v>
      </c>
      <c r="S189" t="str">
        <f>VLOOKUP($C189,[1]FPBD2023!$B$1:$E$982,4,0)</f>
        <v>DOM</v>
      </c>
    </row>
    <row r="190" spans="1:19" x14ac:dyDescent="0.35">
      <c r="A190" s="22">
        <v>185</v>
      </c>
      <c r="B190" t="s">
        <v>1976</v>
      </c>
      <c r="C190" t="s">
        <v>1977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19285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19285</v>
      </c>
      <c r="Q190" s="19">
        <v>2256345</v>
      </c>
      <c r="S190" t="e">
        <f>VLOOKUP($C190,[1]FPBD2023!$B$1:$E$982,4,0)</f>
        <v>#N/A</v>
      </c>
    </row>
    <row r="191" spans="1:19" x14ac:dyDescent="0.35">
      <c r="A191" s="22">
        <v>186</v>
      </c>
      <c r="B191" t="s">
        <v>185</v>
      </c>
      <c r="C191" t="s">
        <v>186</v>
      </c>
      <c r="D191" s="19">
        <v>0</v>
      </c>
      <c r="E191" s="19">
        <v>0</v>
      </c>
      <c r="F191" s="19">
        <v>0</v>
      </c>
      <c r="G191" s="19">
        <v>98880</v>
      </c>
      <c r="H191" s="19">
        <v>0</v>
      </c>
      <c r="I191" s="19">
        <v>0</v>
      </c>
      <c r="J191" s="19">
        <v>138465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237345</v>
      </c>
      <c r="Q191" s="19">
        <v>19747104</v>
      </c>
      <c r="S191" t="str">
        <f>VLOOKUP($C191,[1]FPBD2023!$B$1:$E$982,4,0)</f>
        <v>DOM</v>
      </c>
    </row>
    <row r="192" spans="1:19" x14ac:dyDescent="0.35">
      <c r="A192" s="22">
        <v>187</v>
      </c>
      <c r="B192" t="s">
        <v>187</v>
      </c>
      <c r="C192" t="s">
        <v>188</v>
      </c>
      <c r="D192" s="19">
        <v>0</v>
      </c>
      <c r="E192" s="19">
        <v>7931</v>
      </c>
      <c r="F192" s="19">
        <v>0</v>
      </c>
      <c r="G192" s="19">
        <v>0</v>
      </c>
      <c r="H192" s="19">
        <v>0</v>
      </c>
      <c r="I192" s="19">
        <v>6180</v>
      </c>
      <c r="J192" s="19">
        <v>0</v>
      </c>
      <c r="K192" s="19">
        <v>0</v>
      </c>
      <c r="L192" s="19">
        <v>0</v>
      </c>
      <c r="M192" s="19">
        <v>2802</v>
      </c>
      <c r="N192" s="19">
        <v>0</v>
      </c>
      <c r="O192" s="19">
        <v>0</v>
      </c>
      <c r="P192" s="19">
        <v>16913</v>
      </c>
      <c r="Q192" s="19">
        <v>3551730</v>
      </c>
      <c r="S192" t="str">
        <f>VLOOKUP($C192,[1]FPBD2023!$B$1:$E$982,4,0)</f>
        <v>DOM</v>
      </c>
    </row>
    <row r="193" spans="1:20" x14ac:dyDescent="0.35">
      <c r="A193" s="22">
        <v>188</v>
      </c>
      <c r="B193" t="s">
        <v>189</v>
      </c>
      <c r="C193" t="s">
        <v>190</v>
      </c>
      <c r="D193" s="19">
        <v>126545</v>
      </c>
      <c r="E193" s="19">
        <v>18169</v>
      </c>
      <c r="F193" s="19">
        <v>36502</v>
      </c>
      <c r="G193" s="19">
        <v>98713</v>
      </c>
      <c r="H193" s="19">
        <v>31414</v>
      </c>
      <c r="I193" s="19">
        <v>28944</v>
      </c>
      <c r="J193" s="19">
        <v>122575</v>
      </c>
      <c r="K193" s="19">
        <v>14828</v>
      </c>
      <c r="L193" s="19">
        <v>27905</v>
      </c>
      <c r="M193" s="19">
        <v>130769</v>
      </c>
      <c r="N193" s="19">
        <v>17444</v>
      </c>
      <c r="O193" s="19">
        <v>7103</v>
      </c>
      <c r="P193" s="19">
        <v>660911</v>
      </c>
      <c r="Q193" s="19">
        <v>68734744</v>
      </c>
      <c r="S193" t="str">
        <f>VLOOKUP($C193,[1]FPBD2023!$B$1:$E$982,4,0)</f>
        <v>DOM</v>
      </c>
      <c r="T193" s="82">
        <f>1%*Q193</f>
        <v>687347.44000000006</v>
      </c>
    </row>
    <row r="194" spans="1:20" x14ac:dyDescent="0.35">
      <c r="A194" s="22">
        <v>189</v>
      </c>
      <c r="B194" t="s">
        <v>191</v>
      </c>
      <c r="C194" t="s">
        <v>192</v>
      </c>
      <c r="D194" s="19">
        <v>11357</v>
      </c>
      <c r="E194" s="19">
        <v>11794</v>
      </c>
      <c r="F194" s="19">
        <v>4368</v>
      </c>
      <c r="G194" s="19">
        <v>12667</v>
      </c>
      <c r="H194" s="19">
        <v>10920</v>
      </c>
      <c r="I194" s="19">
        <v>7426</v>
      </c>
      <c r="J194" s="19">
        <v>11357</v>
      </c>
      <c r="K194" s="19">
        <v>11357</v>
      </c>
      <c r="L194" s="19">
        <v>11794</v>
      </c>
      <c r="M194" s="19">
        <v>11357</v>
      </c>
      <c r="N194" s="19">
        <v>11794</v>
      </c>
      <c r="O194" s="19">
        <v>11794</v>
      </c>
      <c r="P194" s="19">
        <v>127985</v>
      </c>
      <c r="Q194" s="19">
        <v>12542530</v>
      </c>
      <c r="S194" t="str">
        <f>VLOOKUP($C194,[1]FPBD2023!$B$1:$E$982,4,0)</f>
        <v>DOM</v>
      </c>
      <c r="T194" s="82">
        <f t="shared" ref="T194:T195" si="1">1%*Q194</f>
        <v>125425.3</v>
      </c>
    </row>
    <row r="195" spans="1:20" x14ac:dyDescent="0.35">
      <c r="A195" s="22">
        <v>190</v>
      </c>
      <c r="B195" t="s">
        <v>2023</v>
      </c>
      <c r="C195" t="s">
        <v>2024</v>
      </c>
      <c r="D195" s="19">
        <v>0</v>
      </c>
      <c r="E195" s="19">
        <v>5</v>
      </c>
      <c r="F195" s="19">
        <v>0</v>
      </c>
      <c r="G195" s="19">
        <v>0</v>
      </c>
      <c r="H195" s="19">
        <v>0</v>
      </c>
      <c r="I195" s="19">
        <v>6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11</v>
      </c>
      <c r="Q195" s="19">
        <v>8767000</v>
      </c>
      <c r="S195" t="e">
        <f>VLOOKUP($C195,[1]FPBD2023!$B$1:$E$982,4,0)</f>
        <v>#N/A</v>
      </c>
      <c r="T195" s="82">
        <f t="shared" si="1"/>
        <v>87670</v>
      </c>
    </row>
    <row r="196" spans="1:20" x14ac:dyDescent="0.35">
      <c r="A196" s="22">
        <v>191</v>
      </c>
      <c r="B196" t="s">
        <v>193</v>
      </c>
      <c r="C196" t="s">
        <v>194</v>
      </c>
      <c r="D196" s="19">
        <v>0</v>
      </c>
      <c r="E196" s="19">
        <v>79310</v>
      </c>
      <c r="F196" s="19">
        <v>0</v>
      </c>
      <c r="G196" s="19">
        <v>0</v>
      </c>
      <c r="H196" s="19">
        <v>0</v>
      </c>
      <c r="I196" s="19">
        <v>61800</v>
      </c>
      <c r="J196" s="19">
        <v>0</v>
      </c>
      <c r="K196" s="19">
        <v>0</v>
      </c>
      <c r="L196" s="19">
        <v>0</v>
      </c>
      <c r="M196" s="19">
        <v>28016</v>
      </c>
      <c r="N196" s="19">
        <v>0</v>
      </c>
      <c r="O196" s="19">
        <v>0</v>
      </c>
      <c r="P196" s="19">
        <v>169126</v>
      </c>
      <c r="Q196" s="19">
        <v>10147560</v>
      </c>
      <c r="S196" t="str">
        <f>VLOOKUP($C196,[1]FPBD2023!$B$1:$E$982,4,0)</f>
        <v>DOM</v>
      </c>
    </row>
    <row r="197" spans="1:20" x14ac:dyDescent="0.35">
      <c r="A197" s="22">
        <v>192</v>
      </c>
      <c r="B197" t="s">
        <v>195</v>
      </c>
      <c r="C197" t="s">
        <v>196</v>
      </c>
      <c r="D197" s="19">
        <v>17</v>
      </c>
      <c r="E197" s="19">
        <v>8</v>
      </c>
      <c r="F197" s="19">
        <v>17</v>
      </c>
      <c r="G197" s="19">
        <v>12</v>
      </c>
      <c r="H197" s="19">
        <v>25</v>
      </c>
      <c r="I197" s="19">
        <v>8</v>
      </c>
      <c r="J197" s="19">
        <v>16</v>
      </c>
      <c r="K197" s="19">
        <v>19</v>
      </c>
      <c r="L197" s="19">
        <v>21</v>
      </c>
      <c r="M197" s="19">
        <v>13</v>
      </c>
      <c r="N197" s="19">
        <v>21</v>
      </c>
      <c r="O197" s="19">
        <v>22</v>
      </c>
      <c r="P197" s="19">
        <v>199</v>
      </c>
      <c r="Q197" s="19">
        <v>19004500</v>
      </c>
      <c r="S197" t="str">
        <f>VLOOKUP($C197,[1]FPBD2023!$B$1:$E$982,4,0)</f>
        <v>DOM</v>
      </c>
    </row>
    <row r="198" spans="1:20" x14ac:dyDescent="0.35">
      <c r="A198" s="22">
        <v>193</v>
      </c>
      <c r="B198" t="s">
        <v>1341</v>
      </c>
      <c r="C198" t="s">
        <v>1342</v>
      </c>
      <c r="D198" s="19">
        <v>27</v>
      </c>
      <c r="E198" s="19">
        <v>31</v>
      </c>
      <c r="F198" s="19">
        <v>23</v>
      </c>
      <c r="G198" s="19">
        <v>24</v>
      </c>
      <c r="H198" s="19">
        <v>28</v>
      </c>
      <c r="I198" s="19">
        <v>31</v>
      </c>
      <c r="J198" s="19">
        <v>31</v>
      </c>
      <c r="K198" s="19">
        <v>31</v>
      </c>
      <c r="L198" s="19">
        <v>31</v>
      </c>
      <c r="M198" s="19">
        <v>35</v>
      </c>
      <c r="N198" s="19">
        <v>27</v>
      </c>
      <c r="O198" s="19">
        <v>34</v>
      </c>
      <c r="P198" s="19">
        <v>353</v>
      </c>
      <c r="Q198" s="19">
        <v>706955020</v>
      </c>
      <c r="S198" t="e">
        <f>VLOOKUP($C198,[1]FPBD2023!$B$1:$E$982,4,0)</f>
        <v>#N/A</v>
      </c>
    </row>
    <row r="199" spans="1:20" x14ac:dyDescent="0.35">
      <c r="A199" s="22">
        <v>194</v>
      </c>
      <c r="B199" t="s">
        <v>197</v>
      </c>
      <c r="C199" t="s">
        <v>198</v>
      </c>
      <c r="D199" s="19">
        <v>61</v>
      </c>
      <c r="E199" s="19">
        <v>65</v>
      </c>
      <c r="F199" s="19">
        <v>65</v>
      </c>
      <c r="G199" s="19">
        <v>65</v>
      </c>
      <c r="H199" s="19">
        <v>67</v>
      </c>
      <c r="I199" s="19">
        <v>69</v>
      </c>
      <c r="J199" s="19">
        <v>73</v>
      </c>
      <c r="K199" s="19">
        <v>69</v>
      </c>
      <c r="L199" s="19">
        <v>61</v>
      </c>
      <c r="M199" s="19">
        <v>73</v>
      </c>
      <c r="N199" s="19">
        <v>65</v>
      </c>
      <c r="O199" s="19">
        <v>62</v>
      </c>
      <c r="P199" s="19">
        <v>795</v>
      </c>
      <c r="Q199" s="19">
        <v>1592150825</v>
      </c>
      <c r="S199" t="str">
        <f>VLOOKUP($C199,[1]FPBD2023!$B$1:$E$982,4,0)</f>
        <v>IMP</v>
      </c>
    </row>
    <row r="200" spans="1:20" x14ac:dyDescent="0.35">
      <c r="A200" s="22">
        <v>195</v>
      </c>
      <c r="B200" t="s">
        <v>1343</v>
      </c>
      <c r="C200" t="s">
        <v>1344</v>
      </c>
      <c r="D200" s="19">
        <v>2</v>
      </c>
      <c r="E200" s="19">
        <v>2</v>
      </c>
      <c r="F200" s="19">
        <v>2</v>
      </c>
      <c r="G200" s="19">
        <v>0</v>
      </c>
      <c r="H200" s="19">
        <v>0</v>
      </c>
      <c r="I200" s="19">
        <v>2</v>
      </c>
      <c r="J200" s="19">
        <v>0</v>
      </c>
      <c r="K200" s="19">
        <v>0</v>
      </c>
      <c r="L200" s="19">
        <v>2</v>
      </c>
      <c r="M200" s="19">
        <v>1</v>
      </c>
      <c r="N200" s="19">
        <v>0</v>
      </c>
      <c r="O200" s="19">
        <v>0</v>
      </c>
      <c r="P200" s="19">
        <v>11</v>
      </c>
      <c r="Q200" s="19">
        <v>22029760</v>
      </c>
      <c r="S200" t="e">
        <f>VLOOKUP($C200,[1]FPBD2023!$B$1:$E$982,4,0)</f>
        <v>#N/A</v>
      </c>
    </row>
    <row r="201" spans="1:20" x14ac:dyDescent="0.35">
      <c r="A201" s="22">
        <v>196</v>
      </c>
      <c r="B201" t="s">
        <v>1345</v>
      </c>
      <c r="C201" t="s">
        <v>1346</v>
      </c>
      <c r="D201" s="19">
        <v>13</v>
      </c>
      <c r="E201" s="19">
        <v>0</v>
      </c>
      <c r="F201" s="19">
        <v>7</v>
      </c>
      <c r="G201" s="19">
        <v>8</v>
      </c>
      <c r="H201" s="19">
        <v>5</v>
      </c>
      <c r="I201" s="19">
        <v>2</v>
      </c>
      <c r="J201" s="19">
        <v>4</v>
      </c>
      <c r="K201" s="19">
        <v>0</v>
      </c>
      <c r="L201" s="19">
        <v>11</v>
      </c>
      <c r="M201" s="19">
        <v>6</v>
      </c>
      <c r="N201" s="19">
        <v>0</v>
      </c>
      <c r="O201" s="19">
        <v>1</v>
      </c>
      <c r="P201" s="19">
        <v>57</v>
      </c>
      <c r="Q201" s="19">
        <v>114154210</v>
      </c>
      <c r="S201" t="e">
        <f>VLOOKUP($C201,[1]FPBD2023!$B$1:$E$982,4,0)</f>
        <v>#N/A</v>
      </c>
    </row>
    <row r="202" spans="1:20" x14ac:dyDescent="0.35">
      <c r="A202" s="22">
        <v>197</v>
      </c>
      <c r="B202" t="s">
        <v>199</v>
      </c>
      <c r="C202" t="s">
        <v>200</v>
      </c>
      <c r="D202" s="19">
        <v>15</v>
      </c>
      <c r="E202" s="19">
        <v>8</v>
      </c>
      <c r="F202" s="19">
        <v>21</v>
      </c>
      <c r="G202" s="19">
        <v>11</v>
      </c>
      <c r="H202" s="19">
        <v>20</v>
      </c>
      <c r="I202" s="19">
        <v>17</v>
      </c>
      <c r="J202" s="19">
        <v>15</v>
      </c>
      <c r="K202" s="19">
        <v>11</v>
      </c>
      <c r="L202" s="19">
        <v>15</v>
      </c>
      <c r="M202" s="19">
        <v>14</v>
      </c>
      <c r="N202" s="19">
        <v>11</v>
      </c>
      <c r="O202" s="19">
        <v>8</v>
      </c>
      <c r="P202" s="19">
        <v>166</v>
      </c>
      <c r="Q202" s="19">
        <v>332449103</v>
      </c>
      <c r="S202" t="str">
        <f>VLOOKUP($C202,[1]FPBD2023!$B$1:$E$982,4,0)</f>
        <v>IMP</v>
      </c>
      <c r="T202" s="82">
        <f>1%*Q202</f>
        <v>3324491.0300000003</v>
      </c>
    </row>
    <row r="203" spans="1:20" x14ac:dyDescent="0.35">
      <c r="A203" s="22">
        <v>198</v>
      </c>
      <c r="B203" t="s">
        <v>201</v>
      </c>
      <c r="C203" t="s">
        <v>202</v>
      </c>
      <c r="D203" s="19">
        <v>23</v>
      </c>
      <c r="E203" s="19">
        <v>36</v>
      </c>
      <c r="F203" s="19">
        <v>27</v>
      </c>
      <c r="G203" s="19">
        <v>39</v>
      </c>
      <c r="H203" s="19">
        <v>31</v>
      </c>
      <c r="I203" s="19">
        <v>33</v>
      </c>
      <c r="J203" s="19">
        <v>31</v>
      </c>
      <c r="K203" s="19">
        <v>35</v>
      </c>
      <c r="L203" s="19">
        <v>28</v>
      </c>
      <c r="M203" s="19">
        <v>31</v>
      </c>
      <c r="N203" s="19">
        <v>34</v>
      </c>
      <c r="O203" s="19">
        <v>27</v>
      </c>
      <c r="P203" s="19">
        <v>375</v>
      </c>
      <c r="Q203" s="19">
        <v>751014540</v>
      </c>
      <c r="S203" t="str">
        <f>VLOOKUP($C203,[1]FPBD2023!$B$1:$E$982,4,0)</f>
        <v>IMP</v>
      </c>
    </row>
    <row r="204" spans="1:20" x14ac:dyDescent="0.35">
      <c r="A204" s="22">
        <v>199</v>
      </c>
      <c r="B204" t="s">
        <v>203</v>
      </c>
      <c r="C204" t="s">
        <v>204</v>
      </c>
      <c r="D204" s="19">
        <v>38</v>
      </c>
      <c r="E204" s="19">
        <v>49</v>
      </c>
      <c r="F204" s="19">
        <v>52</v>
      </c>
      <c r="G204" s="19">
        <v>35</v>
      </c>
      <c r="H204" s="19">
        <v>49</v>
      </c>
      <c r="I204" s="19">
        <v>57</v>
      </c>
      <c r="J204" s="19">
        <v>45</v>
      </c>
      <c r="K204" s="19">
        <v>54</v>
      </c>
      <c r="L204" s="19">
        <v>51</v>
      </c>
      <c r="M204" s="19">
        <v>45</v>
      </c>
      <c r="N204" s="19">
        <v>54</v>
      </c>
      <c r="O204" s="19">
        <v>57</v>
      </c>
      <c r="P204" s="19">
        <v>586</v>
      </c>
      <c r="Q204" s="19">
        <v>339880000</v>
      </c>
      <c r="S204" t="str">
        <f>VLOOKUP($C204,[1]FPBD2023!$B$1:$E$982,4,0)</f>
        <v>DOM</v>
      </c>
    </row>
    <row r="205" spans="1:20" x14ac:dyDescent="0.35">
      <c r="A205" s="22">
        <v>200</v>
      </c>
      <c r="B205" t="s">
        <v>205</v>
      </c>
      <c r="C205" t="s">
        <v>206</v>
      </c>
      <c r="D205" s="19">
        <v>2</v>
      </c>
      <c r="E205" s="19">
        <v>4</v>
      </c>
      <c r="F205" s="19">
        <v>3</v>
      </c>
      <c r="G205" s="19">
        <v>2</v>
      </c>
      <c r="H205" s="19">
        <v>2</v>
      </c>
      <c r="I205" s="19">
        <v>2</v>
      </c>
      <c r="J205" s="19">
        <v>3</v>
      </c>
      <c r="K205" s="19">
        <v>5</v>
      </c>
      <c r="L205" s="19">
        <v>2</v>
      </c>
      <c r="M205" s="19">
        <v>2</v>
      </c>
      <c r="N205" s="19">
        <v>3</v>
      </c>
      <c r="O205" s="19">
        <v>2</v>
      </c>
      <c r="P205" s="19">
        <v>32</v>
      </c>
      <c r="Q205" s="19">
        <v>3928832</v>
      </c>
      <c r="S205" t="str">
        <f>VLOOKUP($C205,[1]FPBD2023!$B$1:$E$982,4,0)</f>
        <v>DOM</v>
      </c>
    </row>
    <row r="206" spans="1:20" x14ac:dyDescent="0.35">
      <c r="A206" s="22">
        <v>201</v>
      </c>
      <c r="B206" t="s">
        <v>207</v>
      </c>
      <c r="C206" t="s">
        <v>208</v>
      </c>
      <c r="D206" s="19">
        <v>48</v>
      </c>
      <c r="E206" s="19">
        <v>42</v>
      </c>
      <c r="F206" s="19">
        <v>37</v>
      </c>
      <c r="G206" s="19">
        <v>46</v>
      </c>
      <c r="H206" s="19">
        <v>40</v>
      </c>
      <c r="I206" s="19">
        <v>48</v>
      </c>
      <c r="J206" s="19">
        <v>59</v>
      </c>
      <c r="K206" s="19">
        <v>37</v>
      </c>
      <c r="L206" s="19">
        <v>36</v>
      </c>
      <c r="M206" s="19">
        <v>63</v>
      </c>
      <c r="N206" s="19">
        <v>38</v>
      </c>
      <c r="O206" s="19">
        <v>38</v>
      </c>
      <c r="P206" s="19">
        <v>532</v>
      </c>
      <c r="Q206" s="19">
        <v>59645180</v>
      </c>
      <c r="S206" t="str">
        <f>VLOOKUP($C206,[1]FPBD2023!$B$1:$E$982,4,0)</f>
        <v>DOM</v>
      </c>
    </row>
    <row r="207" spans="1:20" x14ac:dyDescent="0.35">
      <c r="A207" s="22">
        <v>202</v>
      </c>
      <c r="B207" t="s">
        <v>209</v>
      </c>
      <c r="C207" t="s">
        <v>210</v>
      </c>
      <c r="D207" s="19">
        <v>6</v>
      </c>
      <c r="E207" s="19">
        <v>6</v>
      </c>
      <c r="F207" s="19">
        <v>6</v>
      </c>
      <c r="G207" s="19">
        <v>5</v>
      </c>
      <c r="H207" s="19">
        <v>6</v>
      </c>
      <c r="I207" s="19">
        <v>6</v>
      </c>
      <c r="J207" s="19">
        <v>7</v>
      </c>
      <c r="K207" s="19">
        <v>6</v>
      </c>
      <c r="L207" s="19">
        <v>6</v>
      </c>
      <c r="M207" s="19">
        <v>7</v>
      </c>
      <c r="N207" s="19">
        <v>6</v>
      </c>
      <c r="O207" s="19">
        <v>6</v>
      </c>
      <c r="P207" s="19">
        <v>73</v>
      </c>
      <c r="Q207" s="19">
        <v>13030500</v>
      </c>
      <c r="S207" t="str">
        <f>VLOOKUP($C207,[1]FPBD2023!$B$1:$E$982,4,0)</f>
        <v>DOM</v>
      </c>
    </row>
    <row r="208" spans="1:20" x14ac:dyDescent="0.35">
      <c r="A208" s="22">
        <v>203</v>
      </c>
      <c r="B208" t="s">
        <v>209</v>
      </c>
      <c r="C208" t="s">
        <v>211</v>
      </c>
      <c r="D208" s="19">
        <v>58</v>
      </c>
      <c r="E208" s="19">
        <v>55</v>
      </c>
      <c r="F208" s="19">
        <v>63</v>
      </c>
      <c r="G208" s="19">
        <v>49</v>
      </c>
      <c r="H208" s="19">
        <v>58</v>
      </c>
      <c r="I208" s="19">
        <v>50</v>
      </c>
      <c r="J208" s="19">
        <v>74</v>
      </c>
      <c r="K208" s="19">
        <v>64</v>
      </c>
      <c r="L208" s="19">
        <v>64</v>
      </c>
      <c r="M208" s="19">
        <v>72</v>
      </c>
      <c r="N208" s="19">
        <v>64</v>
      </c>
      <c r="O208" s="19">
        <v>63</v>
      </c>
      <c r="P208" s="19">
        <v>734</v>
      </c>
      <c r="Q208" s="19">
        <v>476521491</v>
      </c>
      <c r="S208" t="str">
        <f>VLOOKUP($C208,[1]FPBD2023!$B$1:$E$982,4,0)</f>
        <v>DOM</v>
      </c>
    </row>
    <row r="209" spans="1:20" x14ac:dyDescent="0.35">
      <c r="A209" s="22">
        <v>204</v>
      </c>
      <c r="B209" t="s">
        <v>1347</v>
      </c>
      <c r="C209" t="s">
        <v>1348</v>
      </c>
      <c r="D209" s="19">
        <v>3</v>
      </c>
      <c r="E209" s="19">
        <v>3</v>
      </c>
      <c r="F209" s="19">
        <v>3</v>
      </c>
      <c r="G209" s="19">
        <v>4</v>
      </c>
      <c r="H209" s="19">
        <v>5</v>
      </c>
      <c r="I209" s="19">
        <v>4</v>
      </c>
      <c r="J209" s="19">
        <v>3</v>
      </c>
      <c r="K209" s="19">
        <v>4</v>
      </c>
      <c r="L209" s="19">
        <v>3</v>
      </c>
      <c r="M209" s="19">
        <v>7</v>
      </c>
      <c r="N209" s="19">
        <v>4</v>
      </c>
      <c r="O209" s="19">
        <v>4</v>
      </c>
      <c r="P209" s="19">
        <v>47</v>
      </c>
      <c r="Q209" s="19">
        <v>21197000</v>
      </c>
      <c r="S209" t="str">
        <f>VLOOKUP($C209,[1]FPBD2023!$B$1:$E$982,4,0)</f>
        <v>DOM</v>
      </c>
    </row>
    <row r="210" spans="1:20" x14ac:dyDescent="0.35">
      <c r="A210" s="22">
        <v>205</v>
      </c>
      <c r="B210" t="s">
        <v>212</v>
      </c>
      <c r="C210" t="s">
        <v>213</v>
      </c>
      <c r="D210" s="19">
        <v>5</v>
      </c>
      <c r="E210" s="19">
        <v>24</v>
      </c>
      <c r="F210" s="19">
        <v>15</v>
      </c>
      <c r="G210" s="19">
        <v>4</v>
      </c>
      <c r="H210" s="19">
        <v>7</v>
      </c>
      <c r="I210" s="19">
        <v>19</v>
      </c>
      <c r="J210" s="19">
        <v>16</v>
      </c>
      <c r="K210" s="19">
        <v>5</v>
      </c>
      <c r="L210" s="19">
        <v>6</v>
      </c>
      <c r="M210" s="19">
        <v>26</v>
      </c>
      <c r="N210" s="19">
        <v>5</v>
      </c>
      <c r="O210" s="19">
        <v>8</v>
      </c>
      <c r="P210" s="19">
        <v>140</v>
      </c>
      <c r="Q210" s="19">
        <v>43864198</v>
      </c>
      <c r="S210" t="str">
        <f>VLOOKUP($C210,[1]FPBD2023!$B$1:$E$982,4,0)</f>
        <v>IMP</v>
      </c>
    </row>
    <row r="211" spans="1:20" x14ac:dyDescent="0.35">
      <c r="A211" s="22">
        <v>206</v>
      </c>
      <c r="B211" t="s">
        <v>1349</v>
      </c>
      <c r="C211" t="s">
        <v>1350</v>
      </c>
      <c r="D211" s="19">
        <v>42</v>
      </c>
      <c r="E211" s="19">
        <v>42</v>
      </c>
      <c r="F211" s="19">
        <v>43</v>
      </c>
      <c r="G211" s="19">
        <v>44</v>
      </c>
      <c r="H211" s="19">
        <v>45</v>
      </c>
      <c r="I211" s="19">
        <v>46</v>
      </c>
      <c r="J211" s="19">
        <v>46</v>
      </c>
      <c r="K211" s="19">
        <v>44</v>
      </c>
      <c r="L211" s="19">
        <v>44</v>
      </c>
      <c r="M211" s="19">
        <v>48</v>
      </c>
      <c r="N211" s="19">
        <v>41</v>
      </c>
      <c r="O211" s="19">
        <v>39</v>
      </c>
      <c r="P211" s="19">
        <v>524</v>
      </c>
      <c r="Q211" s="19">
        <v>58748260</v>
      </c>
      <c r="S211" t="e">
        <f>VLOOKUP($C211,[1]FPBD2023!$B$1:$E$982,4,0)</f>
        <v>#N/A</v>
      </c>
    </row>
    <row r="212" spans="1:20" x14ac:dyDescent="0.35">
      <c r="A212" s="22">
        <v>207</v>
      </c>
      <c r="B212" t="s">
        <v>1351</v>
      </c>
      <c r="C212" t="s">
        <v>1352</v>
      </c>
      <c r="D212" s="19">
        <v>0</v>
      </c>
      <c r="E212" s="19">
        <v>261</v>
      </c>
      <c r="F212" s="19">
        <v>979</v>
      </c>
      <c r="G212" s="19">
        <v>0</v>
      </c>
      <c r="H212" s="19">
        <v>0</v>
      </c>
      <c r="I212" s="19">
        <v>979</v>
      </c>
      <c r="J212" s="19">
        <v>0</v>
      </c>
      <c r="K212" s="19">
        <v>1240</v>
      </c>
      <c r="L212" s="19">
        <v>0</v>
      </c>
      <c r="M212" s="19">
        <v>979</v>
      </c>
      <c r="N212" s="19">
        <v>0</v>
      </c>
      <c r="O212" s="19">
        <v>490</v>
      </c>
      <c r="P212" s="19">
        <v>4928</v>
      </c>
      <c r="Q212" s="19">
        <v>561792</v>
      </c>
      <c r="S212" t="e">
        <f>VLOOKUP($C212,[1]FPBD2023!$B$1:$E$982,4,0)</f>
        <v>#N/A</v>
      </c>
      <c r="T212" s="83"/>
    </row>
    <row r="213" spans="1:20" x14ac:dyDescent="0.35">
      <c r="A213" s="22">
        <v>208</v>
      </c>
      <c r="B213" t="s">
        <v>1353</v>
      </c>
      <c r="C213" t="s">
        <v>1354</v>
      </c>
      <c r="D213" s="19">
        <v>161</v>
      </c>
      <c r="E213" s="19">
        <v>161</v>
      </c>
      <c r="F213" s="19">
        <v>165</v>
      </c>
      <c r="G213" s="19">
        <v>168</v>
      </c>
      <c r="H213" s="19">
        <v>172</v>
      </c>
      <c r="I213" s="19">
        <v>175</v>
      </c>
      <c r="J213" s="19">
        <v>175</v>
      </c>
      <c r="K213" s="19">
        <v>168</v>
      </c>
      <c r="L213" s="19">
        <v>170</v>
      </c>
      <c r="M213" s="19">
        <v>183</v>
      </c>
      <c r="N213" s="19">
        <v>158</v>
      </c>
      <c r="O213" s="19">
        <v>151</v>
      </c>
      <c r="P213" s="19">
        <v>2007</v>
      </c>
      <c r="Q213" s="19">
        <v>3958087268</v>
      </c>
      <c r="S213" t="str">
        <f>VLOOKUP($C213,[1]FPBD2023!$B$1:$E$982,4,0)</f>
        <v>IMP</v>
      </c>
    </row>
    <row r="214" spans="1:20" x14ac:dyDescent="0.35">
      <c r="A214" s="22">
        <v>209</v>
      </c>
      <c r="B214" t="s">
        <v>1355</v>
      </c>
      <c r="C214" t="s">
        <v>1356</v>
      </c>
      <c r="D214" s="19">
        <v>84</v>
      </c>
      <c r="E214" s="19">
        <v>84</v>
      </c>
      <c r="F214" s="19">
        <v>86</v>
      </c>
      <c r="G214" s="19">
        <v>88</v>
      </c>
      <c r="H214" s="19">
        <v>89</v>
      </c>
      <c r="I214" s="19">
        <v>91</v>
      </c>
      <c r="J214" s="19">
        <v>91</v>
      </c>
      <c r="K214" s="19">
        <v>88</v>
      </c>
      <c r="L214" s="19">
        <v>88</v>
      </c>
      <c r="M214" s="19">
        <v>95</v>
      </c>
      <c r="N214" s="19">
        <v>82</v>
      </c>
      <c r="O214" s="19">
        <v>78</v>
      </c>
      <c r="P214" s="19">
        <v>1044</v>
      </c>
      <c r="Q214" s="19">
        <v>929160000</v>
      </c>
      <c r="S214" t="e">
        <f>VLOOKUP($C214,[1]FPBD2023!$B$1:$E$982,4,0)</f>
        <v>#N/A</v>
      </c>
      <c r="T214" s="82">
        <f t="shared" ref="T214:T215" si="2">1%*Q214</f>
        <v>9291600</v>
      </c>
    </row>
    <row r="215" spans="1:20" x14ac:dyDescent="0.35">
      <c r="A215" s="22">
        <v>210</v>
      </c>
      <c r="B215" t="s">
        <v>1357</v>
      </c>
      <c r="C215" t="s">
        <v>1358</v>
      </c>
      <c r="D215" s="19">
        <v>1007</v>
      </c>
      <c r="E215" s="19">
        <v>0</v>
      </c>
      <c r="F215" s="19">
        <v>1007</v>
      </c>
      <c r="G215" s="19">
        <v>1007</v>
      </c>
      <c r="H215" s="19">
        <v>1007</v>
      </c>
      <c r="I215" s="19">
        <v>0</v>
      </c>
      <c r="J215" s="19">
        <v>1007</v>
      </c>
      <c r="K215" s="19">
        <v>1007</v>
      </c>
      <c r="L215" s="19">
        <v>1007</v>
      </c>
      <c r="M215" s="19">
        <v>0</v>
      </c>
      <c r="N215" s="19">
        <v>1007</v>
      </c>
      <c r="O215" s="19">
        <v>0</v>
      </c>
      <c r="P215" s="19">
        <v>8056</v>
      </c>
      <c r="Q215" s="19">
        <v>5316960</v>
      </c>
      <c r="S215" t="e">
        <f>VLOOKUP($C215,[1]FPBD2023!$B$1:$E$982,4,0)</f>
        <v>#N/A</v>
      </c>
      <c r="T215" s="82">
        <f t="shared" si="2"/>
        <v>53169.599999999999</v>
      </c>
    </row>
    <row r="216" spans="1:20" x14ac:dyDescent="0.35">
      <c r="A216" s="22">
        <v>211</v>
      </c>
      <c r="B216" t="s">
        <v>214</v>
      </c>
      <c r="C216" t="s">
        <v>215</v>
      </c>
      <c r="D216" s="19">
        <v>88067</v>
      </c>
      <c r="E216" s="19">
        <v>75182</v>
      </c>
      <c r="F216" s="19">
        <v>86616</v>
      </c>
      <c r="G216" s="19">
        <v>90572</v>
      </c>
      <c r="H216" s="19">
        <v>89707</v>
      </c>
      <c r="I216" s="19">
        <v>78484</v>
      </c>
      <c r="J216" s="19">
        <v>83713</v>
      </c>
      <c r="K216" s="19">
        <v>86524</v>
      </c>
      <c r="L216" s="19">
        <v>90776</v>
      </c>
      <c r="M216" s="19">
        <v>88574</v>
      </c>
      <c r="N216" s="19">
        <v>77137</v>
      </c>
      <c r="O216" s="19">
        <v>71936</v>
      </c>
      <c r="P216" s="19">
        <v>1007288</v>
      </c>
      <c r="Q216" s="19">
        <v>94685072</v>
      </c>
      <c r="S216" t="str">
        <f>VLOOKUP($C216,[1]FPBD2023!$B$1:$E$982,4,0)</f>
        <v>DOM</v>
      </c>
    </row>
    <row r="217" spans="1:20" x14ac:dyDescent="0.35">
      <c r="A217" s="22">
        <v>212</v>
      </c>
      <c r="B217" t="s">
        <v>105</v>
      </c>
      <c r="C217" t="s">
        <v>1359</v>
      </c>
      <c r="D217" s="19">
        <v>0</v>
      </c>
      <c r="E217" s="19">
        <v>7931</v>
      </c>
      <c r="F217" s="19">
        <v>0</v>
      </c>
      <c r="G217" s="19">
        <v>0</v>
      </c>
      <c r="H217" s="19">
        <v>0</v>
      </c>
      <c r="I217" s="19">
        <v>6180</v>
      </c>
      <c r="J217" s="19">
        <v>0</v>
      </c>
      <c r="K217" s="19">
        <v>0</v>
      </c>
      <c r="L217" s="19">
        <v>0</v>
      </c>
      <c r="M217" s="19">
        <v>2802</v>
      </c>
      <c r="N217" s="19">
        <v>0</v>
      </c>
      <c r="O217" s="19">
        <v>0</v>
      </c>
      <c r="P217" s="19">
        <v>16913</v>
      </c>
      <c r="Q217" s="19">
        <v>4718727</v>
      </c>
      <c r="S217" t="str">
        <f>VLOOKUP($C217,[1]FPBD2023!$B$1:$E$982,4,0)</f>
        <v>DOM</v>
      </c>
    </row>
    <row r="218" spans="1:20" x14ac:dyDescent="0.35">
      <c r="A218" s="22">
        <v>213</v>
      </c>
      <c r="B218" t="s">
        <v>216</v>
      </c>
      <c r="C218" t="s">
        <v>217</v>
      </c>
      <c r="D218" s="19">
        <v>0</v>
      </c>
      <c r="E218" s="19">
        <v>79310</v>
      </c>
      <c r="F218" s="19">
        <v>0</v>
      </c>
      <c r="G218" s="19">
        <v>0</v>
      </c>
      <c r="H218" s="19">
        <v>0</v>
      </c>
      <c r="I218" s="19">
        <v>61800</v>
      </c>
      <c r="J218" s="19">
        <v>0</v>
      </c>
      <c r="K218" s="19">
        <v>0</v>
      </c>
      <c r="L218" s="19">
        <v>0</v>
      </c>
      <c r="M218" s="19">
        <v>28016</v>
      </c>
      <c r="N218" s="19">
        <v>0</v>
      </c>
      <c r="O218" s="19">
        <v>0</v>
      </c>
      <c r="P218" s="19">
        <v>169126</v>
      </c>
      <c r="Q218" s="19">
        <v>21445177</v>
      </c>
      <c r="S218" t="str">
        <f>VLOOKUP($C218,[1]FPBD2023!$B$1:$E$982,4,0)</f>
        <v>DOM</v>
      </c>
    </row>
    <row r="219" spans="1:20" x14ac:dyDescent="0.35">
      <c r="A219" s="22">
        <v>214</v>
      </c>
      <c r="B219" t="s">
        <v>218</v>
      </c>
      <c r="C219" t="s">
        <v>219</v>
      </c>
      <c r="D219" s="19">
        <v>0</v>
      </c>
      <c r="E219" s="19">
        <v>79310</v>
      </c>
      <c r="F219" s="19">
        <v>0</v>
      </c>
      <c r="G219" s="19">
        <v>0</v>
      </c>
      <c r="H219" s="19">
        <v>0</v>
      </c>
      <c r="I219" s="19">
        <v>61800</v>
      </c>
      <c r="J219" s="19">
        <v>0</v>
      </c>
      <c r="K219" s="19">
        <v>0</v>
      </c>
      <c r="L219" s="19">
        <v>0</v>
      </c>
      <c r="M219" s="19">
        <v>28016</v>
      </c>
      <c r="N219" s="19">
        <v>0</v>
      </c>
      <c r="O219" s="19">
        <v>0</v>
      </c>
      <c r="P219" s="19">
        <v>169126</v>
      </c>
      <c r="Q219" s="19">
        <v>13056527</v>
      </c>
      <c r="S219" t="str">
        <f>VLOOKUP($C219,[1]FPBD2023!$B$1:$E$982,4,0)</f>
        <v>DOM</v>
      </c>
    </row>
    <row r="220" spans="1:20" x14ac:dyDescent="0.35">
      <c r="A220" s="22">
        <v>215</v>
      </c>
      <c r="B220" t="s">
        <v>220</v>
      </c>
      <c r="C220" t="s">
        <v>221</v>
      </c>
      <c r="D220" s="19">
        <v>3505</v>
      </c>
      <c r="E220" s="19">
        <v>4381</v>
      </c>
      <c r="F220" s="19">
        <v>5258</v>
      </c>
      <c r="G220" s="19">
        <v>4381</v>
      </c>
      <c r="H220" s="19">
        <v>3505</v>
      </c>
      <c r="I220" s="19">
        <v>4381</v>
      </c>
      <c r="J220" s="19">
        <v>6134</v>
      </c>
      <c r="K220" s="19">
        <v>6134</v>
      </c>
      <c r="L220" s="19">
        <v>6134</v>
      </c>
      <c r="M220" s="19">
        <v>5258</v>
      </c>
      <c r="N220" s="19">
        <v>4381</v>
      </c>
      <c r="O220" s="19">
        <v>4381</v>
      </c>
      <c r="P220" s="19">
        <v>57833</v>
      </c>
      <c r="Q220" s="19">
        <v>10623922</v>
      </c>
      <c r="S220" t="str">
        <f>VLOOKUP($C220,[1]FPBD2023!$B$1:$E$982,4,0)</f>
        <v>DOM</v>
      </c>
    </row>
    <row r="221" spans="1:20" x14ac:dyDescent="0.35">
      <c r="A221" s="22">
        <v>216</v>
      </c>
      <c r="B221" t="s">
        <v>222</v>
      </c>
      <c r="C221" t="s">
        <v>223</v>
      </c>
      <c r="D221" s="19">
        <v>3377</v>
      </c>
      <c r="E221" s="19">
        <v>4221</v>
      </c>
      <c r="F221" s="19">
        <v>5065</v>
      </c>
      <c r="G221" s="19">
        <v>4221</v>
      </c>
      <c r="H221" s="19">
        <v>3377</v>
      </c>
      <c r="I221" s="19">
        <v>4221</v>
      </c>
      <c r="J221" s="19">
        <v>5909</v>
      </c>
      <c r="K221" s="19">
        <v>5909</v>
      </c>
      <c r="L221" s="19">
        <v>5909</v>
      </c>
      <c r="M221" s="19">
        <v>5065</v>
      </c>
      <c r="N221" s="19">
        <v>4221</v>
      </c>
      <c r="O221" s="19">
        <v>4221</v>
      </c>
      <c r="P221" s="19">
        <v>55716</v>
      </c>
      <c r="Q221" s="19">
        <v>26019372</v>
      </c>
      <c r="S221" t="str">
        <f>VLOOKUP($C221,[1]FPBD2023!$B$1:$E$982,4,0)</f>
        <v>DOM</v>
      </c>
      <c r="T221" s="82">
        <f t="shared" ref="T221:T222" si="3">1%*Q221</f>
        <v>260193.72</v>
      </c>
    </row>
    <row r="222" spans="1:20" x14ac:dyDescent="0.35">
      <c r="A222" s="22">
        <v>217</v>
      </c>
      <c r="B222" t="s">
        <v>224</v>
      </c>
      <c r="C222" t="s">
        <v>225</v>
      </c>
      <c r="D222" s="19">
        <v>2151052</v>
      </c>
      <c r="E222" s="19">
        <v>2151052</v>
      </c>
      <c r="F222" s="19">
        <v>2197814</v>
      </c>
      <c r="G222" s="19">
        <v>2244576</v>
      </c>
      <c r="H222" s="19">
        <v>2291338</v>
      </c>
      <c r="I222" s="19">
        <v>2338100</v>
      </c>
      <c r="J222" s="19">
        <v>2338100</v>
      </c>
      <c r="K222" s="19">
        <v>2244576</v>
      </c>
      <c r="L222" s="19">
        <v>2267957</v>
      </c>
      <c r="M222" s="19">
        <v>2439349</v>
      </c>
      <c r="N222" s="19">
        <v>2104290</v>
      </c>
      <c r="O222" s="19">
        <v>2010766</v>
      </c>
      <c r="P222" s="19">
        <v>26778970</v>
      </c>
      <c r="Q222" s="19">
        <v>11081673365</v>
      </c>
      <c r="S222" t="str">
        <f>VLOOKUP($C222,[1]FPBD2023!$B$1:$E$982,4,0)</f>
        <v>IMP</v>
      </c>
      <c r="T222" s="82">
        <f t="shared" si="3"/>
        <v>110816733.65000001</v>
      </c>
    </row>
    <row r="223" spans="1:20" x14ac:dyDescent="0.35">
      <c r="A223" s="22">
        <v>218</v>
      </c>
      <c r="B223" t="s">
        <v>226</v>
      </c>
      <c r="C223" t="s">
        <v>227</v>
      </c>
      <c r="D223" s="19">
        <v>3377</v>
      </c>
      <c r="E223" s="19">
        <v>4221</v>
      </c>
      <c r="F223" s="19">
        <v>5065</v>
      </c>
      <c r="G223" s="19">
        <v>4221</v>
      </c>
      <c r="H223" s="19">
        <v>3377</v>
      </c>
      <c r="I223" s="19">
        <v>4221</v>
      </c>
      <c r="J223" s="19">
        <v>5909</v>
      </c>
      <c r="K223" s="19">
        <v>5909</v>
      </c>
      <c r="L223" s="19">
        <v>5909</v>
      </c>
      <c r="M223" s="19">
        <v>5065</v>
      </c>
      <c r="N223" s="19">
        <v>4221</v>
      </c>
      <c r="O223" s="19">
        <v>4221</v>
      </c>
      <c r="P223" s="19">
        <v>55716</v>
      </c>
      <c r="Q223" s="19">
        <v>83406852</v>
      </c>
      <c r="S223" t="str">
        <f>VLOOKUP($C223,[1]FPBD2023!$B$1:$E$982,4,0)</f>
        <v>DOM</v>
      </c>
    </row>
    <row r="224" spans="1:20" x14ac:dyDescent="0.35">
      <c r="A224" s="22">
        <v>219</v>
      </c>
      <c r="B224" t="s">
        <v>1360</v>
      </c>
      <c r="C224" t="s">
        <v>1361</v>
      </c>
      <c r="D224" s="19">
        <v>218566</v>
      </c>
      <c r="E224" s="19">
        <v>94554</v>
      </c>
      <c r="F224" s="19">
        <v>222480</v>
      </c>
      <c r="G224" s="19">
        <v>187872</v>
      </c>
      <c r="H224" s="19">
        <v>320227</v>
      </c>
      <c r="I224" s="19">
        <v>108150</v>
      </c>
      <c r="J224" s="19">
        <v>278480</v>
      </c>
      <c r="K224" s="19">
        <v>223098</v>
      </c>
      <c r="L224" s="19">
        <v>267285</v>
      </c>
      <c r="M224" s="19">
        <v>141522</v>
      </c>
      <c r="N224" s="19">
        <v>244110</v>
      </c>
      <c r="O224" s="19">
        <v>249363</v>
      </c>
      <c r="P224" s="19">
        <v>2555707</v>
      </c>
      <c r="Q224" s="19">
        <v>1809568341</v>
      </c>
      <c r="S224" t="e">
        <f>VLOOKUP($C224,[1]FPBD2023!$B$1:$E$982,4,0)</f>
        <v>#N/A</v>
      </c>
      <c r="T224" s="82">
        <f>1%*Q224</f>
        <v>18095683.41</v>
      </c>
    </row>
    <row r="225" spans="1:20" x14ac:dyDescent="0.35">
      <c r="A225" s="22">
        <v>220</v>
      </c>
      <c r="B225" t="s">
        <v>228</v>
      </c>
      <c r="C225" t="s">
        <v>229</v>
      </c>
      <c r="D225" s="19">
        <v>19845</v>
      </c>
      <c r="E225" s="19">
        <v>163152</v>
      </c>
      <c r="F225" s="19">
        <v>19845</v>
      </c>
      <c r="G225" s="19">
        <v>0</v>
      </c>
      <c r="H225" s="19">
        <v>19845</v>
      </c>
      <c r="I225" s="19">
        <v>157776</v>
      </c>
      <c r="J225" s="19">
        <v>19845</v>
      </c>
      <c r="K225" s="19">
        <v>0</v>
      </c>
      <c r="L225" s="19">
        <v>0</v>
      </c>
      <c r="M225" s="19">
        <v>114399</v>
      </c>
      <c r="N225" s="19">
        <v>0</v>
      </c>
      <c r="O225" s="19">
        <v>0</v>
      </c>
      <c r="P225" s="19">
        <v>514707</v>
      </c>
      <c r="Q225" s="19">
        <v>408981035</v>
      </c>
      <c r="S225" t="str">
        <f>VLOOKUP($C225,[1]FPBD2023!$B$1:$E$982,4,0)</f>
        <v>IMP</v>
      </c>
    </row>
    <row r="226" spans="1:20" x14ac:dyDescent="0.35">
      <c r="A226" s="22">
        <v>221</v>
      </c>
      <c r="B226" t="s">
        <v>230</v>
      </c>
      <c r="C226" t="s">
        <v>231</v>
      </c>
      <c r="D226" s="19">
        <v>3608939</v>
      </c>
      <c r="E226" s="19">
        <v>4361354</v>
      </c>
      <c r="F226" s="19">
        <v>4611293</v>
      </c>
      <c r="G226" s="19">
        <v>3582075</v>
      </c>
      <c r="H226" s="19">
        <v>4572378</v>
      </c>
      <c r="I226" s="19">
        <v>4925420</v>
      </c>
      <c r="J226" s="19">
        <v>4096785</v>
      </c>
      <c r="K226" s="19">
        <v>4756996</v>
      </c>
      <c r="L226" s="19">
        <v>4585274</v>
      </c>
      <c r="M226" s="19">
        <v>4196948</v>
      </c>
      <c r="N226" s="19">
        <v>4641453</v>
      </c>
      <c r="O226" s="19">
        <v>4694994</v>
      </c>
      <c r="P226" s="19">
        <v>52633909</v>
      </c>
      <c r="Q226" s="19">
        <v>26252741131</v>
      </c>
      <c r="S226" t="str">
        <f>VLOOKUP($C226,[1]FPBD2023!$B$1:$E$982,4,0)</f>
        <v>IMP</v>
      </c>
    </row>
    <row r="227" spans="1:20" x14ac:dyDescent="0.35">
      <c r="A227" s="22">
        <v>222</v>
      </c>
      <c r="B227" t="s">
        <v>232</v>
      </c>
      <c r="C227" t="s">
        <v>233</v>
      </c>
      <c r="D227" s="19">
        <v>238789</v>
      </c>
      <c r="E227" s="19">
        <v>264020</v>
      </c>
      <c r="F227" s="19">
        <v>242703</v>
      </c>
      <c r="G227" s="19">
        <v>187872</v>
      </c>
      <c r="H227" s="19">
        <v>340450</v>
      </c>
      <c r="I227" s="19">
        <v>270126</v>
      </c>
      <c r="J227" s="19">
        <v>298703</v>
      </c>
      <c r="K227" s="19">
        <v>223098</v>
      </c>
      <c r="L227" s="19">
        <v>267663</v>
      </c>
      <c r="M227" s="19">
        <v>258441</v>
      </c>
      <c r="N227" s="19">
        <v>244110</v>
      </c>
      <c r="O227" s="19">
        <v>249363</v>
      </c>
      <c r="P227" s="19">
        <v>3085338</v>
      </c>
      <c r="Q227" s="19">
        <v>521823216</v>
      </c>
      <c r="S227" t="str">
        <f>VLOOKUP($C227,[1]FPBD2023!$B$1:$E$982,4,0)</f>
        <v>DOM</v>
      </c>
    </row>
    <row r="228" spans="1:20" x14ac:dyDescent="0.35">
      <c r="A228" s="22">
        <v>223</v>
      </c>
      <c r="B228" t="s">
        <v>234</v>
      </c>
      <c r="C228" t="s">
        <v>235</v>
      </c>
      <c r="D228" s="19">
        <v>50330</v>
      </c>
      <c r="E228" s="19">
        <v>35231</v>
      </c>
      <c r="F228" s="19">
        <v>20132</v>
      </c>
      <c r="G228" s="19">
        <v>35231</v>
      </c>
      <c r="H228" s="19">
        <v>50330</v>
      </c>
      <c r="I228" s="19">
        <v>35231</v>
      </c>
      <c r="J228" s="19">
        <v>35231</v>
      </c>
      <c r="K228" s="19">
        <v>50330</v>
      </c>
      <c r="L228" s="19">
        <v>35231</v>
      </c>
      <c r="M228" s="19">
        <v>17112</v>
      </c>
      <c r="N228" s="19">
        <v>17112</v>
      </c>
      <c r="O228" s="19">
        <v>17112</v>
      </c>
      <c r="P228" s="19">
        <v>398613</v>
      </c>
      <c r="Q228" s="19">
        <v>21509157</v>
      </c>
      <c r="S228" t="str">
        <f>VLOOKUP($C228,[1]FPBD2023!$B$1:$E$982,4,0)</f>
        <v>DOM</v>
      </c>
    </row>
    <row r="229" spans="1:20" x14ac:dyDescent="0.35">
      <c r="A229" s="22">
        <v>224</v>
      </c>
      <c r="B229" t="s">
        <v>236</v>
      </c>
      <c r="C229" t="s">
        <v>237</v>
      </c>
      <c r="D229" s="19">
        <v>249885</v>
      </c>
      <c r="E229" s="19">
        <v>249885</v>
      </c>
      <c r="F229" s="19">
        <v>235531</v>
      </c>
      <c r="G229" s="19">
        <v>240208</v>
      </c>
      <c r="H229" s="19">
        <v>289889</v>
      </c>
      <c r="I229" s="19">
        <v>300214</v>
      </c>
      <c r="J229" s="19">
        <v>167285</v>
      </c>
      <c r="K229" s="19">
        <v>264534</v>
      </c>
      <c r="L229" s="19">
        <v>151959</v>
      </c>
      <c r="M229" s="19">
        <v>162932</v>
      </c>
      <c r="N229" s="19">
        <v>142606</v>
      </c>
      <c r="O229" s="19">
        <v>122604</v>
      </c>
      <c r="P229" s="19">
        <v>2577532</v>
      </c>
      <c r="Q229" s="19">
        <v>154523043</v>
      </c>
      <c r="S229" t="str">
        <f>VLOOKUP($C229,[1]FPBD2023!$B$1:$E$982,4,0)</f>
        <v>DOM</v>
      </c>
    </row>
    <row r="230" spans="1:20" x14ac:dyDescent="0.35">
      <c r="A230" s="22">
        <v>225</v>
      </c>
      <c r="B230" t="s">
        <v>238</v>
      </c>
      <c r="C230" t="s">
        <v>239</v>
      </c>
      <c r="D230" s="19">
        <v>35004</v>
      </c>
      <c r="E230" s="19">
        <v>35004</v>
      </c>
      <c r="F230" s="19">
        <v>20002</v>
      </c>
      <c r="G230" s="19">
        <v>35004</v>
      </c>
      <c r="H230" s="19">
        <v>35004</v>
      </c>
      <c r="I230" s="19">
        <v>35004</v>
      </c>
      <c r="J230" s="19">
        <v>35004</v>
      </c>
      <c r="K230" s="19">
        <v>35004</v>
      </c>
      <c r="L230" s="19">
        <v>35004</v>
      </c>
      <c r="M230" s="19">
        <v>20002</v>
      </c>
      <c r="N230" s="19">
        <v>20002</v>
      </c>
      <c r="O230" s="19">
        <v>20002</v>
      </c>
      <c r="P230" s="19">
        <v>360040</v>
      </c>
      <c r="Q230" s="19">
        <v>50938459</v>
      </c>
      <c r="S230" t="str">
        <f>VLOOKUP($C230,[1]FPBD2023!$B$1:$E$982,4,0)</f>
        <v>DOM</v>
      </c>
    </row>
    <row r="231" spans="1:20" x14ac:dyDescent="0.35">
      <c r="A231" s="22">
        <v>226</v>
      </c>
      <c r="B231" t="s">
        <v>240</v>
      </c>
      <c r="C231" t="s">
        <v>241</v>
      </c>
      <c r="D231" s="19">
        <v>60006</v>
      </c>
      <c r="E231" s="19">
        <v>60006</v>
      </c>
      <c r="F231" s="19">
        <v>40004</v>
      </c>
      <c r="G231" s="19">
        <v>40004</v>
      </c>
      <c r="H231" s="19">
        <v>100010</v>
      </c>
      <c r="I231" s="19">
        <v>100010</v>
      </c>
      <c r="J231" s="19">
        <v>60006</v>
      </c>
      <c r="K231" s="19">
        <v>54005</v>
      </c>
      <c r="L231" s="19">
        <v>55006</v>
      </c>
      <c r="M231" s="19">
        <v>50005</v>
      </c>
      <c r="N231" s="19">
        <v>40004</v>
      </c>
      <c r="O231" s="19">
        <v>20002</v>
      </c>
      <c r="P231" s="19">
        <v>679068</v>
      </c>
      <c r="Q231" s="19">
        <v>96074541</v>
      </c>
      <c r="S231" t="str">
        <f>VLOOKUP($C231,[1]FPBD2023!$B$1:$E$982,4,0)</f>
        <v>DOM</v>
      </c>
      <c r="T231" s="82">
        <f t="shared" ref="T231:T236" si="4">1%*Q231</f>
        <v>960745.41</v>
      </c>
    </row>
    <row r="232" spans="1:20" x14ac:dyDescent="0.35">
      <c r="A232" s="22">
        <v>227</v>
      </c>
      <c r="B232" t="s">
        <v>242</v>
      </c>
      <c r="C232" t="s">
        <v>243</v>
      </c>
      <c r="D232" s="19">
        <v>35028</v>
      </c>
      <c r="E232" s="19">
        <v>35028</v>
      </c>
      <c r="F232" s="19">
        <v>20016</v>
      </c>
      <c r="G232" s="19">
        <v>35028</v>
      </c>
      <c r="H232" s="19">
        <v>35028</v>
      </c>
      <c r="I232" s="19">
        <v>35028</v>
      </c>
      <c r="J232" s="19">
        <v>35028</v>
      </c>
      <c r="K232" s="19">
        <v>35028</v>
      </c>
      <c r="L232" s="19">
        <v>35028</v>
      </c>
      <c r="M232" s="19">
        <v>20016</v>
      </c>
      <c r="N232" s="19">
        <v>20016</v>
      </c>
      <c r="O232" s="19">
        <v>20016</v>
      </c>
      <c r="P232" s="19">
        <v>360288</v>
      </c>
      <c r="Q232" s="19">
        <v>145722084</v>
      </c>
      <c r="S232" t="str">
        <f>VLOOKUP($C232,[1]FPBD2023!$B$1:$E$982,4,0)</f>
        <v>IMP</v>
      </c>
      <c r="T232" s="82">
        <f t="shared" si="4"/>
        <v>1457220.84</v>
      </c>
    </row>
    <row r="233" spans="1:20" x14ac:dyDescent="0.35">
      <c r="A233" s="22">
        <v>228</v>
      </c>
      <c r="B233" t="s">
        <v>244</v>
      </c>
      <c r="C233" t="s">
        <v>245</v>
      </c>
      <c r="D233" s="19">
        <v>154875</v>
      </c>
      <c r="E233" s="19">
        <v>154875</v>
      </c>
      <c r="F233" s="19">
        <v>175525</v>
      </c>
      <c r="G233" s="19">
        <v>165200</v>
      </c>
      <c r="H233" s="19">
        <v>154875</v>
      </c>
      <c r="I233" s="19">
        <v>165200</v>
      </c>
      <c r="J233" s="19">
        <v>72275</v>
      </c>
      <c r="K233" s="19">
        <v>175525</v>
      </c>
      <c r="L233" s="19">
        <v>61950</v>
      </c>
      <c r="M233" s="19">
        <v>92925</v>
      </c>
      <c r="N233" s="19">
        <v>82600</v>
      </c>
      <c r="O233" s="19">
        <v>82600</v>
      </c>
      <c r="P233" s="19">
        <v>1538425</v>
      </c>
      <c r="Q233" s="19">
        <v>7915488926</v>
      </c>
      <c r="S233" t="str">
        <f>VLOOKUP($C233,[1]FPBD2023!$B$1:$E$982,4,0)</f>
        <v>IMP</v>
      </c>
      <c r="T233" s="82">
        <f t="shared" si="4"/>
        <v>79154889.260000005</v>
      </c>
    </row>
    <row r="234" spans="1:20" x14ac:dyDescent="0.35">
      <c r="A234" s="22">
        <v>229</v>
      </c>
      <c r="B234" t="s">
        <v>246</v>
      </c>
      <c r="C234" t="s">
        <v>247</v>
      </c>
      <c r="D234" s="19">
        <v>95010</v>
      </c>
      <c r="E234" s="19">
        <v>95010</v>
      </c>
      <c r="F234" s="19">
        <v>60006</v>
      </c>
      <c r="G234" s="19">
        <v>75008</v>
      </c>
      <c r="H234" s="19">
        <v>135014</v>
      </c>
      <c r="I234" s="19">
        <v>135014</v>
      </c>
      <c r="J234" s="19">
        <v>95010</v>
      </c>
      <c r="K234" s="19">
        <v>89009</v>
      </c>
      <c r="L234" s="19">
        <v>90009</v>
      </c>
      <c r="M234" s="19">
        <v>70007</v>
      </c>
      <c r="N234" s="19">
        <v>60006</v>
      </c>
      <c r="O234" s="19">
        <v>40004</v>
      </c>
      <c r="P234" s="19">
        <v>1039107</v>
      </c>
      <c r="Q234" s="19">
        <v>152000572</v>
      </c>
      <c r="S234" t="str">
        <f>VLOOKUP($C234,[1]FPBD2023!$B$1:$E$982,4,0)</f>
        <v>DOM</v>
      </c>
      <c r="T234" s="82">
        <f t="shared" si="4"/>
        <v>1520005.72</v>
      </c>
    </row>
    <row r="235" spans="1:20" x14ac:dyDescent="0.35">
      <c r="A235" s="22">
        <v>230</v>
      </c>
      <c r="B235" t="s">
        <v>248</v>
      </c>
      <c r="C235" t="s">
        <v>249</v>
      </c>
      <c r="D235" s="19">
        <v>50135</v>
      </c>
      <c r="E235" s="19">
        <v>35095</v>
      </c>
      <c r="F235" s="19">
        <v>20054</v>
      </c>
      <c r="G235" s="19">
        <v>35095</v>
      </c>
      <c r="H235" s="19">
        <v>50135</v>
      </c>
      <c r="I235" s="19">
        <v>35095</v>
      </c>
      <c r="J235" s="19">
        <v>35095</v>
      </c>
      <c r="K235" s="19">
        <v>50135</v>
      </c>
      <c r="L235" s="19">
        <v>35095</v>
      </c>
      <c r="M235" s="19">
        <v>17046</v>
      </c>
      <c r="N235" s="19">
        <v>17046</v>
      </c>
      <c r="O235" s="19">
        <v>17046</v>
      </c>
      <c r="P235" s="19">
        <v>397072</v>
      </c>
      <c r="Q235" s="19">
        <v>65600265</v>
      </c>
      <c r="S235" t="str">
        <f>VLOOKUP($C235,[1]FPBD2023!$B$1:$E$982,4,0)</f>
        <v>IMP</v>
      </c>
      <c r="T235" s="82">
        <f t="shared" si="4"/>
        <v>656002.65</v>
      </c>
    </row>
    <row r="236" spans="1:20" x14ac:dyDescent="0.35">
      <c r="A236" s="22">
        <v>231</v>
      </c>
      <c r="B236" t="s">
        <v>250</v>
      </c>
      <c r="C236" t="s">
        <v>251</v>
      </c>
      <c r="D236" s="19">
        <v>49815</v>
      </c>
      <c r="E236" s="19">
        <v>33615</v>
      </c>
      <c r="F236" s="19">
        <v>16808</v>
      </c>
      <c r="G236" s="19">
        <v>33615</v>
      </c>
      <c r="H236" s="19">
        <v>49815</v>
      </c>
      <c r="I236" s="19">
        <v>33615</v>
      </c>
      <c r="J236" s="19">
        <v>33615</v>
      </c>
      <c r="K236" s="19">
        <v>49815</v>
      </c>
      <c r="L236" s="19">
        <v>33615</v>
      </c>
      <c r="M236" s="19">
        <v>16808</v>
      </c>
      <c r="N236" s="19">
        <v>16808</v>
      </c>
      <c r="O236" s="19">
        <v>16808</v>
      </c>
      <c r="P236" s="19">
        <v>384752</v>
      </c>
      <c r="Q236" s="19">
        <v>1808334</v>
      </c>
      <c r="S236" t="str">
        <f>VLOOKUP($C236,[1]FPBD2023!$B$1:$E$982,4,0)</f>
        <v>DOM</v>
      </c>
      <c r="T236" s="82">
        <f t="shared" si="4"/>
        <v>18083.34</v>
      </c>
    </row>
    <row r="237" spans="1:20" x14ac:dyDescent="0.35">
      <c r="A237" s="22">
        <v>232</v>
      </c>
      <c r="B237" t="s">
        <v>252</v>
      </c>
      <c r="C237" t="s">
        <v>253</v>
      </c>
      <c r="D237" s="19">
        <v>156750</v>
      </c>
      <c r="E237" s="19">
        <v>156750</v>
      </c>
      <c r="F237" s="19">
        <v>177650</v>
      </c>
      <c r="G237" s="19">
        <v>167200</v>
      </c>
      <c r="H237" s="19">
        <v>156750</v>
      </c>
      <c r="I237" s="19">
        <v>167200</v>
      </c>
      <c r="J237" s="19">
        <v>73150</v>
      </c>
      <c r="K237" s="19">
        <v>177650</v>
      </c>
      <c r="L237" s="19">
        <v>62700</v>
      </c>
      <c r="M237" s="19">
        <v>94050</v>
      </c>
      <c r="N237" s="19">
        <v>83600</v>
      </c>
      <c r="O237" s="19">
        <v>83600</v>
      </c>
      <c r="P237" s="19">
        <v>1557050</v>
      </c>
      <c r="Q237" s="19">
        <v>3114100</v>
      </c>
      <c r="S237" t="str">
        <f>VLOOKUP($C237,[1]FPBD2023!$B$1:$E$982,4,0)</f>
        <v>DOM</v>
      </c>
    </row>
    <row r="238" spans="1:20" x14ac:dyDescent="0.35">
      <c r="A238" s="22">
        <v>233</v>
      </c>
      <c r="B238" t="s">
        <v>254</v>
      </c>
      <c r="C238" t="s">
        <v>255</v>
      </c>
      <c r="D238" s="19">
        <v>100040</v>
      </c>
      <c r="E238" s="19">
        <v>100040</v>
      </c>
      <c r="F238" s="19">
        <v>60024</v>
      </c>
      <c r="G238" s="19">
        <v>75030</v>
      </c>
      <c r="H238" s="19">
        <v>130052</v>
      </c>
      <c r="I238" s="19">
        <v>135054</v>
      </c>
      <c r="J238" s="19">
        <v>95038</v>
      </c>
      <c r="K238" s="19">
        <v>90036</v>
      </c>
      <c r="L238" s="19">
        <v>92037</v>
      </c>
      <c r="M238" s="19">
        <v>60024</v>
      </c>
      <c r="N238" s="19">
        <v>60024</v>
      </c>
      <c r="O238" s="19">
        <v>35014</v>
      </c>
      <c r="P238" s="19">
        <v>1032413</v>
      </c>
      <c r="Q238" s="19">
        <v>49514527</v>
      </c>
      <c r="S238" t="str">
        <f>VLOOKUP($C238,[1]FPBD2023!$B$1:$E$982,4,0)</f>
        <v>DOM</v>
      </c>
    </row>
    <row r="239" spans="1:20" x14ac:dyDescent="0.35">
      <c r="A239" s="22">
        <v>234</v>
      </c>
      <c r="B239" t="s">
        <v>256</v>
      </c>
      <c r="C239" t="s">
        <v>257</v>
      </c>
      <c r="D239" s="19">
        <v>112233</v>
      </c>
      <c r="E239" s="19">
        <v>97230</v>
      </c>
      <c r="F239" s="19">
        <v>58123</v>
      </c>
      <c r="G239" s="19">
        <v>73126</v>
      </c>
      <c r="H239" s="19">
        <v>127248</v>
      </c>
      <c r="I239" s="19">
        <v>133347</v>
      </c>
      <c r="J239" s="19">
        <v>94227</v>
      </c>
      <c r="K239" s="19">
        <v>88129</v>
      </c>
      <c r="L239" s="19">
        <v>91144</v>
      </c>
      <c r="M239" s="19">
        <v>59207</v>
      </c>
      <c r="N239" s="19">
        <v>55122</v>
      </c>
      <c r="O239" s="19">
        <v>34020</v>
      </c>
      <c r="P239" s="19">
        <v>1023156</v>
      </c>
      <c r="Q239" s="19">
        <v>25650521</v>
      </c>
      <c r="S239" t="str">
        <f>VLOOKUP($C239,[1]FPBD2023!$B$1:$E$982,4,0)</f>
        <v>DOM</v>
      </c>
    </row>
    <row r="240" spans="1:20" x14ac:dyDescent="0.35">
      <c r="A240" s="22">
        <v>235</v>
      </c>
      <c r="B240" t="s">
        <v>258</v>
      </c>
      <c r="C240" t="s">
        <v>259</v>
      </c>
      <c r="D240" s="19">
        <v>40000</v>
      </c>
      <c r="E240" s="19">
        <v>40000</v>
      </c>
      <c r="F240" s="19">
        <v>34000</v>
      </c>
      <c r="G240" s="19">
        <v>34000</v>
      </c>
      <c r="H240" s="19">
        <v>70000</v>
      </c>
      <c r="I240" s="19">
        <v>70000</v>
      </c>
      <c r="J240" s="19">
        <v>34000</v>
      </c>
      <c r="K240" s="19">
        <v>34000</v>
      </c>
      <c r="L240" s="19">
        <v>70000</v>
      </c>
      <c r="M240" s="19">
        <v>0</v>
      </c>
      <c r="N240" s="19">
        <v>34000</v>
      </c>
      <c r="O240" s="19">
        <v>34000</v>
      </c>
      <c r="P240" s="19">
        <v>494000</v>
      </c>
      <c r="Q240" s="19">
        <v>5434000</v>
      </c>
      <c r="S240" t="str">
        <f>VLOOKUP($C240,[1]FPBD2023!$B$1:$E$982,4,0)</f>
        <v>DOM</v>
      </c>
    </row>
    <row r="241" spans="1:20" x14ac:dyDescent="0.35">
      <c r="A241" s="22">
        <v>236</v>
      </c>
      <c r="B241" t="s">
        <v>260</v>
      </c>
      <c r="C241" t="s">
        <v>261</v>
      </c>
      <c r="D241" s="19">
        <v>35004</v>
      </c>
      <c r="E241" s="19">
        <v>35004</v>
      </c>
      <c r="F241" s="19">
        <v>20002</v>
      </c>
      <c r="G241" s="19">
        <v>35004</v>
      </c>
      <c r="H241" s="19">
        <v>35004</v>
      </c>
      <c r="I241" s="19">
        <v>35004</v>
      </c>
      <c r="J241" s="19">
        <v>35004</v>
      </c>
      <c r="K241" s="19">
        <v>35004</v>
      </c>
      <c r="L241" s="19">
        <v>35004</v>
      </c>
      <c r="M241" s="19">
        <v>20002</v>
      </c>
      <c r="N241" s="19">
        <v>20002</v>
      </c>
      <c r="O241" s="19">
        <v>20002</v>
      </c>
      <c r="P241" s="19">
        <v>360040</v>
      </c>
      <c r="Q241" s="19">
        <v>38851916</v>
      </c>
      <c r="S241" t="str">
        <f>VLOOKUP($C241,[1]FPBD2023!$B$1:$E$982,4,0)</f>
        <v>DOM</v>
      </c>
    </row>
    <row r="242" spans="1:20" x14ac:dyDescent="0.35">
      <c r="A242" s="22">
        <v>237</v>
      </c>
      <c r="B242" t="s">
        <v>262</v>
      </c>
      <c r="C242" t="s">
        <v>263</v>
      </c>
      <c r="D242" s="19">
        <v>841</v>
      </c>
      <c r="E242" s="19">
        <v>841</v>
      </c>
      <c r="F242" s="19">
        <v>505</v>
      </c>
      <c r="G242" s="19">
        <v>631</v>
      </c>
      <c r="H242" s="19">
        <v>1094</v>
      </c>
      <c r="I242" s="19">
        <v>1136</v>
      </c>
      <c r="J242" s="19">
        <v>799</v>
      </c>
      <c r="K242" s="19">
        <v>757</v>
      </c>
      <c r="L242" s="19">
        <v>774</v>
      </c>
      <c r="M242" s="19">
        <v>505</v>
      </c>
      <c r="N242" s="19">
        <v>505</v>
      </c>
      <c r="O242" s="19">
        <v>294</v>
      </c>
      <c r="P242" s="19">
        <v>8682</v>
      </c>
      <c r="Q242" s="19">
        <v>36599145</v>
      </c>
      <c r="S242" t="str">
        <f>VLOOKUP($C242,[1]FPBD2023!$B$1:$E$982,4,0)</f>
        <v>IMP</v>
      </c>
      <c r="T242" s="82">
        <f t="shared" ref="T242:T246" si="5">1%*Q242</f>
        <v>365991.45</v>
      </c>
    </row>
    <row r="243" spans="1:20" x14ac:dyDescent="0.35">
      <c r="A243" s="22">
        <v>238</v>
      </c>
      <c r="B243" t="s">
        <v>264</v>
      </c>
      <c r="C243" t="s">
        <v>265</v>
      </c>
      <c r="D243" s="19">
        <v>3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2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5</v>
      </c>
      <c r="Q243" s="19">
        <v>497472691</v>
      </c>
      <c r="S243" t="str">
        <f>VLOOKUP($C243,[1]FPBD2023!$B$1:$E$982,4,0)</f>
        <v>IMP</v>
      </c>
      <c r="T243" s="82">
        <f t="shared" si="5"/>
        <v>4974726.91</v>
      </c>
    </row>
    <row r="244" spans="1:20" x14ac:dyDescent="0.35">
      <c r="A244" s="22">
        <v>239</v>
      </c>
      <c r="B244" t="s">
        <v>266</v>
      </c>
      <c r="C244" t="s">
        <v>267</v>
      </c>
      <c r="D244" s="19">
        <v>50190</v>
      </c>
      <c r="E244" s="19">
        <v>35133</v>
      </c>
      <c r="F244" s="19">
        <v>20076</v>
      </c>
      <c r="G244" s="19">
        <v>35133</v>
      </c>
      <c r="H244" s="19">
        <v>50190</v>
      </c>
      <c r="I244" s="19">
        <v>35133</v>
      </c>
      <c r="J244" s="19">
        <v>35133</v>
      </c>
      <c r="K244" s="19">
        <v>50190</v>
      </c>
      <c r="L244" s="19">
        <v>35133</v>
      </c>
      <c r="M244" s="19">
        <v>17065</v>
      </c>
      <c r="N244" s="19">
        <v>17065</v>
      </c>
      <c r="O244" s="19">
        <v>17065</v>
      </c>
      <c r="P244" s="19">
        <v>397506</v>
      </c>
      <c r="Q244" s="19">
        <v>209529388</v>
      </c>
      <c r="S244" t="str">
        <f>VLOOKUP($C244,[1]FPBD2023!$B$1:$E$982,4,0)</f>
        <v>IMP</v>
      </c>
      <c r="T244" s="82">
        <f t="shared" si="5"/>
        <v>2095293.8800000001</v>
      </c>
    </row>
    <row r="245" spans="1:20" x14ac:dyDescent="0.35">
      <c r="A245" s="22">
        <v>240</v>
      </c>
      <c r="B245" t="s">
        <v>268</v>
      </c>
      <c r="C245" t="s">
        <v>269</v>
      </c>
      <c r="D245" s="19">
        <v>156413</v>
      </c>
      <c r="E245" s="19">
        <v>156413</v>
      </c>
      <c r="F245" s="19">
        <v>177268</v>
      </c>
      <c r="G245" s="19">
        <v>166841</v>
      </c>
      <c r="H245" s="19">
        <v>156413</v>
      </c>
      <c r="I245" s="19">
        <v>166841</v>
      </c>
      <c r="J245" s="19">
        <v>72993</v>
      </c>
      <c r="K245" s="19">
        <v>177268</v>
      </c>
      <c r="L245" s="19">
        <v>62565</v>
      </c>
      <c r="M245" s="19">
        <v>93848</v>
      </c>
      <c r="N245" s="19">
        <v>83420</v>
      </c>
      <c r="O245" s="19">
        <v>83420</v>
      </c>
      <c r="P245" s="19">
        <v>1553703</v>
      </c>
      <c r="Q245" s="19">
        <v>1097660095</v>
      </c>
      <c r="S245" t="str">
        <f>VLOOKUP($C245,[1]FPBD2023!$B$1:$E$982,4,0)</f>
        <v>IMP</v>
      </c>
      <c r="T245" s="82">
        <f t="shared" si="5"/>
        <v>10976600.950000001</v>
      </c>
    </row>
    <row r="246" spans="1:20" x14ac:dyDescent="0.35">
      <c r="A246" s="22">
        <v>241</v>
      </c>
      <c r="B246" t="s">
        <v>270</v>
      </c>
      <c r="C246" t="s">
        <v>271</v>
      </c>
      <c r="D246" s="19">
        <v>300584</v>
      </c>
      <c r="E246" s="19">
        <v>300584</v>
      </c>
      <c r="F246" s="19">
        <v>320623</v>
      </c>
      <c r="G246" s="19">
        <v>220428</v>
      </c>
      <c r="H246" s="19">
        <v>250487</v>
      </c>
      <c r="I246" s="19">
        <v>230448</v>
      </c>
      <c r="J246" s="19">
        <v>165321</v>
      </c>
      <c r="K246" s="19">
        <v>310604</v>
      </c>
      <c r="L246" s="19">
        <v>270526</v>
      </c>
      <c r="M246" s="19">
        <v>170331</v>
      </c>
      <c r="N246" s="19">
        <v>140273</v>
      </c>
      <c r="O246" s="19">
        <v>180350</v>
      </c>
      <c r="P246" s="19">
        <v>2860559</v>
      </c>
      <c r="Q246" s="19">
        <v>250470546</v>
      </c>
      <c r="S246" t="str">
        <f>VLOOKUP($C246,[1]FPBD2023!$B$1:$E$982,4,0)</f>
        <v>IMP</v>
      </c>
      <c r="T246" s="82">
        <f t="shared" si="5"/>
        <v>2504705.46</v>
      </c>
    </row>
    <row r="247" spans="1:20" x14ac:dyDescent="0.35">
      <c r="A247" s="22">
        <v>242</v>
      </c>
      <c r="B247" t="s">
        <v>272</v>
      </c>
      <c r="C247" t="s">
        <v>273</v>
      </c>
      <c r="D247" s="19">
        <v>272389</v>
      </c>
      <c r="E247" s="19">
        <v>302655</v>
      </c>
      <c r="F247" s="19">
        <v>302655</v>
      </c>
      <c r="G247" s="19">
        <v>211858</v>
      </c>
      <c r="H247" s="19">
        <v>242124</v>
      </c>
      <c r="I247" s="19">
        <v>257257</v>
      </c>
      <c r="J247" s="19">
        <v>166460</v>
      </c>
      <c r="K247" s="19">
        <v>302655</v>
      </c>
      <c r="L247" s="19">
        <v>151327</v>
      </c>
      <c r="M247" s="19">
        <v>166460</v>
      </c>
      <c r="N247" s="19">
        <v>136195</v>
      </c>
      <c r="O247" s="19">
        <v>181593</v>
      </c>
      <c r="P247" s="19">
        <v>2693628</v>
      </c>
      <c r="Q247" s="19">
        <v>367410859</v>
      </c>
      <c r="S247" t="str">
        <f>VLOOKUP($C247,[1]FPBD2023!$B$1:$E$982,4,0)</f>
        <v>DOM</v>
      </c>
    </row>
    <row r="248" spans="1:20" x14ac:dyDescent="0.35">
      <c r="A248" s="22">
        <v>243</v>
      </c>
      <c r="B248" t="s">
        <v>274</v>
      </c>
      <c r="C248" t="s">
        <v>275</v>
      </c>
      <c r="D248" s="19">
        <v>33823</v>
      </c>
      <c r="E248" s="19">
        <v>33823</v>
      </c>
      <c r="F248" s="19">
        <v>16911</v>
      </c>
      <c r="G248" s="19">
        <v>33823</v>
      </c>
      <c r="H248" s="19">
        <v>33823</v>
      </c>
      <c r="I248" s="19">
        <v>33823</v>
      </c>
      <c r="J248" s="19">
        <v>33823</v>
      </c>
      <c r="K248" s="19">
        <v>33823</v>
      </c>
      <c r="L248" s="19">
        <v>33823</v>
      </c>
      <c r="M248" s="19">
        <v>16911</v>
      </c>
      <c r="N248" s="19">
        <v>16911</v>
      </c>
      <c r="O248" s="19">
        <v>16911</v>
      </c>
      <c r="P248" s="19">
        <v>338228</v>
      </c>
      <c r="Q248" s="19">
        <v>64073912</v>
      </c>
      <c r="S248" t="str">
        <f>VLOOKUP($C248,[1]FPBD2023!$B$1:$E$982,4,0)</f>
        <v>DOM</v>
      </c>
    </row>
    <row r="249" spans="1:20" x14ac:dyDescent="0.35">
      <c r="A249" s="22">
        <v>244</v>
      </c>
      <c r="B249" t="s">
        <v>276</v>
      </c>
      <c r="C249" t="s">
        <v>277</v>
      </c>
      <c r="D249" s="19">
        <v>91339</v>
      </c>
      <c r="E249" s="19">
        <v>58418</v>
      </c>
      <c r="F249" s="19">
        <v>37594</v>
      </c>
      <c r="G249" s="19">
        <v>37594</v>
      </c>
      <c r="H249" s="19">
        <v>91339</v>
      </c>
      <c r="I249" s="19">
        <v>96011</v>
      </c>
      <c r="J249" s="19">
        <v>58418</v>
      </c>
      <c r="K249" s="19">
        <v>53746</v>
      </c>
      <c r="L249" s="19">
        <v>54363</v>
      </c>
      <c r="M249" s="19">
        <v>41648</v>
      </c>
      <c r="N249" s="19">
        <v>37594</v>
      </c>
      <c r="O249" s="19">
        <v>16769</v>
      </c>
      <c r="P249" s="19">
        <v>674833</v>
      </c>
      <c r="Q249" s="19">
        <v>79630294</v>
      </c>
      <c r="S249" t="str">
        <f>VLOOKUP($C249,[1]FPBD2023!$B$1:$E$982,4,0)</f>
        <v>DOM</v>
      </c>
    </row>
    <row r="250" spans="1:20" x14ac:dyDescent="0.35">
      <c r="A250" s="22">
        <v>245</v>
      </c>
      <c r="B250" t="s">
        <v>278</v>
      </c>
      <c r="C250" t="s">
        <v>279</v>
      </c>
      <c r="D250" s="19">
        <v>49884</v>
      </c>
      <c r="E250" s="19">
        <v>33758</v>
      </c>
      <c r="F250" s="19">
        <v>16879</v>
      </c>
      <c r="G250" s="19">
        <v>33758</v>
      </c>
      <c r="H250" s="19">
        <v>49884</v>
      </c>
      <c r="I250" s="19">
        <v>33758</v>
      </c>
      <c r="J250" s="19">
        <v>33758</v>
      </c>
      <c r="K250" s="19">
        <v>49884</v>
      </c>
      <c r="L250" s="19">
        <v>33758</v>
      </c>
      <c r="M250" s="19">
        <v>16879</v>
      </c>
      <c r="N250" s="19">
        <v>16879</v>
      </c>
      <c r="O250" s="19">
        <v>16879</v>
      </c>
      <c r="P250" s="19">
        <v>385958</v>
      </c>
      <c r="Q250" s="19">
        <v>89337698</v>
      </c>
      <c r="S250" t="str">
        <f>VLOOKUP($C250,[1]FPBD2023!$B$1:$E$982,4,0)</f>
        <v>DOM</v>
      </c>
    </row>
    <row r="251" spans="1:20" x14ac:dyDescent="0.35">
      <c r="A251" s="22">
        <v>246</v>
      </c>
      <c r="B251" t="s">
        <v>280</v>
      </c>
      <c r="C251" t="s">
        <v>281</v>
      </c>
      <c r="D251" s="19">
        <v>33600</v>
      </c>
      <c r="E251" s="19">
        <v>16800</v>
      </c>
      <c r="F251" s="19">
        <v>16800</v>
      </c>
      <c r="G251" s="19">
        <v>16800</v>
      </c>
      <c r="H251" s="19">
        <v>33600</v>
      </c>
      <c r="I251" s="19">
        <v>33600</v>
      </c>
      <c r="J251" s="19">
        <v>16800</v>
      </c>
      <c r="K251" s="19">
        <v>16800</v>
      </c>
      <c r="L251" s="19">
        <v>33600</v>
      </c>
      <c r="M251" s="19">
        <v>0</v>
      </c>
      <c r="N251" s="19">
        <v>16800</v>
      </c>
      <c r="O251" s="19">
        <v>16800</v>
      </c>
      <c r="P251" s="19">
        <v>252000</v>
      </c>
      <c r="Q251" s="19">
        <v>44112600</v>
      </c>
      <c r="S251" t="str">
        <f>VLOOKUP($C251,[1]FPBD2023!$B$1:$E$982,4,0)</f>
        <v>DOM</v>
      </c>
    </row>
    <row r="252" spans="1:20" x14ac:dyDescent="0.35">
      <c r="A252" s="22">
        <v>247</v>
      </c>
      <c r="B252" t="s">
        <v>282</v>
      </c>
      <c r="C252" t="s">
        <v>283</v>
      </c>
      <c r="D252" s="19">
        <v>61627</v>
      </c>
      <c r="E252" s="19">
        <v>61627</v>
      </c>
      <c r="F252" s="19">
        <v>37821</v>
      </c>
      <c r="G252" s="19">
        <v>37821</v>
      </c>
      <c r="H252" s="19">
        <v>76642</v>
      </c>
      <c r="I252" s="19">
        <v>97446</v>
      </c>
      <c r="J252" s="19">
        <v>58624</v>
      </c>
      <c r="K252" s="19">
        <v>37821</v>
      </c>
      <c r="L252" s="19">
        <v>55839</v>
      </c>
      <c r="M252" s="19">
        <v>41607</v>
      </c>
      <c r="N252" s="19">
        <v>37821</v>
      </c>
      <c r="O252" s="19">
        <v>17017</v>
      </c>
      <c r="P252" s="19">
        <v>621713</v>
      </c>
      <c r="Q252" s="19">
        <v>427489859</v>
      </c>
      <c r="S252" t="str">
        <f>VLOOKUP($C252,[1]FPBD2023!$B$1:$E$982,4,0)</f>
        <v>IMP</v>
      </c>
    </row>
    <row r="253" spans="1:20" x14ac:dyDescent="0.35">
      <c r="A253" s="22">
        <v>248</v>
      </c>
      <c r="B253" t="s">
        <v>284</v>
      </c>
      <c r="C253" t="s">
        <v>285</v>
      </c>
      <c r="D253" s="19">
        <v>396937</v>
      </c>
      <c r="E253" s="19">
        <v>394425</v>
      </c>
      <c r="F253" s="19">
        <v>356865</v>
      </c>
      <c r="G253" s="19">
        <v>282825</v>
      </c>
      <c r="H253" s="19">
        <v>366671</v>
      </c>
      <c r="I253" s="19">
        <v>386481</v>
      </c>
      <c r="J253" s="19">
        <v>258230</v>
      </c>
      <c r="K253" s="19">
        <v>389747</v>
      </c>
      <c r="L253" s="19">
        <v>238945</v>
      </c>
      <c r="M253" s="19">
        <v>224823</v>
      </c>
      <c r="N253" s="19">
        <v>190405</v>
      </c>
      <c r="O253" s="19">
        <v>215000</v>
      </c>
      <c r="P253" s="19">
        <v>3701354</v>
      </c>
      <c r="Q253" s="19">
        <v>1077427136</v>
      </c>
      <c r="S253" t="str">
        <f>VLOOKUP($C253,[1]FPBD2023!$B$1:$E$982,4,0)</f>
        <v>IMP</v>
      </c>
    </row>
    <row r="254" spans="1:20" x14ac:dyDescent="0.35">
      <c r="A254" s="22">
        <v>249</v>
      </c>
      <c r="B254" t="s">
        <v>286</v>
      </c>
      <c r="C254" t="s">
        <v>287</v>
      </c>
      <c r="D254" s="19">
        <v>156734</v>
      </c>
      <c r="E254" s="19">
        <v>156734</v>
      </c>
      <c r="F254" s="19">
        <v>177631</v>
      </c>
      <c r="G254" s="19">
        <v>167182</v>
      </c>
      <c r="H254" s="19">
        <v>156734</v>
      </c>
      <c r="I254" s="19">
        <v>167182</v>
      </c>
      <c r="J254" s="19">
        <v>73142</v>
      </c>
      <c r="K254" s="19">
        <v>177631</v>
      </c>
      <c r="L254" s="19">
        <v>62693</v>
      </c>
      <c r="M254" s="19">
        <v>94040</v>
      </c>
      <c r="N254" s="19">
        <v>83591</v>
      </c>
      <c r="O254" s="19">
        <v>83591</v>
      </c>
      <c r="P254" s="19">
        <v>1556885</v>
      </c>
      <c r="Q254" s="19">
        <v>1175852965</v>
      </c>
      <c r="S254" t="str">
        <f>VLOOKUP($C254,[1]FPBD2023!$B$1:$E$982,4,0)</f>
        <v>IMP</v>
      </c>
    </row>
    <row r="255" spans="1:20" x14ac:dyDescent="0.35">
      <c r="A255" s="22">
        <v>250</v>
      </c>
      <c r="B255" t="s">
        <v>288</v>
      </c>
      <c r="C255" t="s">
        <v>289</v>
      </c>
      <c r="D255" s="19">
        <v>300584</v>
      </c>
      <c r="E255" s="19">
        <v>300584</v>
      </c>
      <c r="F255" s="19">
        <v>320623</v>
      </c>
      <c r="G255" s="19">
        <v>220428</v>
      </c>
      <c r="H255" s="19">
        <v>250487</v>
      </c>
      <c r="I255" s="19">
        <v>230448</v>
      </c>
      <c r="J255" s="19">
        <v>165321</v>
      </c>
      <c r="K255" s="19">
        <v>310604</v>
      </c>
      <c r="L255" s="19">
        <v>270526</v>
      </c>
      <c r="M255" s="19">
        <v>170331</v>
      </c>
      <c r="N255" s="19">
        <v>140273</v>
      </c>
      <c r="O255" s="19">
        <v>180350</v>
      </c>
      <c r="P255" s="19">
        <v>2860559</v>
      </c>
      <c r="Q255" s="19">
        <v>302475509</v>
      </c>
      <c r="S255" t="str">
        <f>VLOOKUP($C255,[1]FPBD2023!$B$1:$E$982,4,0)</f>
        <v>IMP</v>
      </c>
    </row>
    <row r="256" spans="1:20" x14ac:dyDescent="0.35">
      <c r="A256" s="22">
        <v>251</v>
      </c>
      <c r="B256" t="s">
        <v>290</v>
      </c>
      <c r="C256" t="s">
        <v>291</v>
      </c>
      <c r="D256" s="19">
        <v>272526</v>
      </c>
      <c r="E256" s="19">
        <v>302806</v>
      </c>
      <c r="F256" s="19">
        <v>302806</v>
      </c>
      <c r="G256" s="19">
        <v>211964</v>
      </c>
      <c r="H256" s="19">
        <v>242245</v>
      </c>
      <c r="I256" s="19">
        <v>257385</v>
      </c>
      <c r="J256" s="19">
        <v>166543</v>
      </c>
      <c r="K256" s="19">
        <v>302806</v>
      </c>
      <c r="L256" s="19">
        <v>151403</v>
      </c>
      <c r="M256" s="19">
        <v>166543</v>
      </c>
      <c r="N256" s="19">
        <v>136263</v>
      </c>
      <c r="O256" s="19">
        <v>181684</v>
      </c>
      <c r="P256" s="19">
        <v>2694974</v>
      </c>
      <c r="Q256" s="19">
        <v>2607845491</v>
      </c>
      <c r="S256" t="str">
        <f>VLOOKUP($C256,[1]FPBD2023!$B$1:$E$982,4,0)</f>
        <v>IMP</v>
      </c>
    </row>
    <row r="257" spans="1:20" s="92" customFormat="1" x14ac:dyDescent="0.35">
      <c r="A257" s="91">
        <v>252</v>
      </c>
      <c r="B257" s="92" t="s">
        <v>292</v>
      </c>
      <c r="C257" s="92" t="s">
        <v>293</v>
      </c>
      <c r="D257" s="93">
        <v>70597</v>
      </c>
      <c r="E257" s="93">
        <v>55467</v>
      </c>
      <c r="F257" s="93">
        <v>37312</v>
      </c>
      <c r="G257" s="93">
        <v>52442</v>
      </c>
      <c r="H257" s="93">
        <v>85719</v>
      </c>
      <c r="I257" s="93">
        <v>70588</v>
      </c>
      <c r="J257" s="93">
        <v>52442</v>
      </c>
      <c r="K257" s="93">
        <v>67573</v>
      </c>
      <c r="L257" s="93">
        <v>70588</v>
      </c>
      <c r="M257" s="93">
        <v>17148</v>
      </c>
      <c r="N257" s="93">
        <v>34286</v>
      </c>
      <c r="O257" s="93">
        <v>34286</v>
      </c>
      <c r="P257" s="93">
        <v>648448</v>
      </c>
      <c r="Q257" s="93">
        <v>38906880</v>
      </c>
      <c r="S257" s="92" t="str">
        <f>VLOOKUP($C257,[1]FPBD2023!$B$1:$E$982,4,0)</f>
        <v>DOM</v>
      </c>
      <c r="T257" s="94">
        <f>1%*Q257</f>
        <v>389068.79999999999</v>
      </c>
    </row>
    <row r="258" spans="1:20" x14ac:dyDescent="0.35">
      <c r="A258" s="22">
        <v>253</v>
      </c>
      <c r="B258" t="s">
        <v>294</v>
      </c>
      <c r="C258" t="s">
        <v>295</v>
      </c>
      <c r="D258" s="19">
        <v>154867</v>
      </c>
      <c r="E258" s="19">
        <v>154867</v>
      </c>
      <c r="F258" s="19">
        <v>175515</v>
      </c>
      <c r="G258" s="19">
        <v>165191</v>
      </c>
      <c r="H258" s="19">
        <v>154867</v>
      </c>
      <c r="I258" s="19">
        <v>165191</v>
      </c>
      <c r="J258" s="19">
        <v>72271</v>
      </c>
      <c r="K258" s="19">
        <v>175515</v>
      </c>
      <c r="L258" s="19">
        <v>61947</v>
      </c>
      <c r="M258" s="19">
        <v>92920</v>
      </c>
      <c r="N258" s="19">
        <v>82596</v>
      </c>
      <c r="O258" s="19">
        <v>82596</v>
      </c>
      <c r="P258" s="19">
        <v>1538343</v>
      </c>
      <c r="Q258" s="19">
        <v>1466040879</v>
      </c>
      <c r="S258" t="str">
        <f>VLOOKUP($C258,[1]FPBD2023!$B$1:$E$982,4,0)</f>
        <v>DOM</v>
      </c>
    </row>
    <row r="259" spans="1:20" x14ac:dyDescent="0.35">
      <c r="A259" s="22">
        <v>254</v>
      </c>
      <c r="B259" t="s">
        <v>296</v>
      </c>
      <c r="C259" t="s">
        <v>297</v>
      </c>
      <c r="D259" s="19">
        <v>273584</v>
      </c>
      <c r="E259" s="19">
        <v>303982</v>
      </c>
      <c r="F259" s="19">
        <v>303982</v>
      </c>
      <c r="G259" s="19">
        <v>212788</v>
      </c>
      <c r="H259" s="19">
        <v>243186</v>
      </c>
      <c r="I259" s="19">
        <v>258385</v>
      </c>
      <c r="J259" s="19">
        <v>167190</v>
      </c>
      <c r="K259" s="19">
        <v>303982</v>
      </c>
      <c r="L259" s="19">
        <v>151991</v>
      </c>
      <c r="M259" s="19">
        <v>167190</v>
      </c>
      <c r="N259" s="19">
        <v>136792</v>
      </c>
      <c r="O259" s="19">
        <v>182389</v>
      </c>
      <c r="P259" s="19">
        <v>2705441</v>
      </c>
      <c r="Q259" s="19">
        <v>2299624850</v>
      </c>
      <c r="S259" t="str">
        <f>VLOOKUP($C259,[1]FPBD2023!$B$1:$E$982,4,0)</f>
        <v>DOM</v>
      </c>
      <c r="T259" s="82">
        <f>1%*Q259</f>
        <v>22996248.5</v>
      </c>
    </row>
    <row r="260" spans="1:20" s="46" customFormat="1" x14ac:dyDescent="0.35">
      <c r="A260" s="84">
        <v>255</v>
      </c>
      <c r="B260" s="46" t="s">
        <v>298</v>
      </c>
      <c r="C260" s="46" t="s">
        <v>299</v>
      </c>
      <c r="D260" s="85">
        <v>125295</v>
      </c>
      <c r="E260" s="85">
        <v>92268</v>
      </c>
      <c r="F260" s="85">
        <v>54584</v>
      </c>
      <c r="G260" s="85">
        <v>71444</v>
      </c>
      <c r="H260" s="85">
        <v>125295</v>
      </c>
      <c r="I260" s="85">
        <v>129993</v>
      </c>
      <c r="J260" s="85">
        <v>92268</v>
      </c>
      <c r="K260" s="85">
        <v>87570</v>
      </c>
      <c r="L260" s="85">
        <v>88344</v>
      </c>
      <c r="M260" s="85">
        <v>58508</v>
      </c>
      <c r="N260" s="85">
        <v>54584</v>
      </c>
      <c r="O260" s="85">
        <v>33760</v>
      </c>
      <c r="P260" s="85">
        <v>1013913</v>
      </c>
      <c r="Q260" s="85">
        <v>602264322</v>
      </c>
      <c r="S260" s="46" t="str">
        <f>VLOOKUP($C260,[1]FPBD2023!$B$1:$E$982,4,0)</f>
        <v>DOM</v>
      </c>
    </row>
    <row r="261" spans="1:20" x14ac:dyDescent="0.35">
      <c r="A261" s="22">
        <v>256</v>
      </c>
      <c r="B261" t="s">
        <v>300</v>
      </c>
      <c r="C261" t="s">
        <v>301</v>
      </c>
      <c r="D261" s="19">
        <v>300584</v>
      </c>
      <c r="E261" s="19">
        <v>300584</v>
      </c>
      <c r="F261" s="19">
        <v>320623</v>
      </c>
      <c r="G261" s="19">
        <v>220428</v>
      </c>
      <c r="H261" s="19">
        <v>250487</v>
      </c>
      <c r="I261" s="19">
        <v>230448</v>
      </c>
      <c r="J261" s="19">
        <v>165321</v>
      </c>
      <c r="K261" s="19">
        <v>310604</v>
      </c>
      <c r="L261" s="19">
        <v>270526</v>
      </c>
      <c r="M261" s="19">
        <v>170331</v>
      </c>
      <c r="N261" s="19">
        <v>140273</v>
      </c>
      <c r="O261" s="19">
        <v>180350</v>
      </c>
      <c r="P261" s="19">
        <v>2860559</v>
      </c>
      <c r="Q261" s="19">
        <v>180215217</v>
      </c>
      <c r="S261" t="str">
        <f>VLOOKUP($C261,[1]FPBD2023!$B$1:$E$982,4,0)</f>
        <v>DOM</v>
      </c>
      <c r="T261" s="82">
        <f t="shared" ref="T261:T265" si="6">1%*Q261</f>
        <v>1802152.17</v>
      </c>
    </row>
    <row r="262" spans="1:20" x14ac:dyDescent="0.35">
      <c r="A262" s="22">
        <v>257</v>
      </c>
      <c r="B262" t="s">
        <v>302</v>
      </c>
      <c r="C262" t="s">
        <v>303</v>
      </c>
      <c r="D262" s="19">
        <v>0</v>
      </c>
      <c r="E262" s="19">
        <v>0</v>
      </c>
      <c r="F262" s="19">
        <v>0</v>
      </c>
      <c r="G262" s="19">
        <v>6000</v>
      </c>
      <c r="H262" s="19">
        <v>0</v>
      </c>
      <c r="I262" s="19">
        <v>0</v>
      </c>
      <c r="J262" s="19">
        <v>0</v>
      </c>
      <c r="K262" s="19">
        <v>6000</v>
      </c>
      <c r="L262" s="19">
        <v>0</v>
      </c>
      <c r="M262" s="19">
        <v>0</v>
      </c>
      <c r="N262" s="19">
        <v>0</v>
      </c>
      <c r="O262" s="19">
        <v>4000</v>
      </c>
      <c r="P262" s="19">
        <v>16000</v>
      </c>
      <c r="Q262" s="19">
        <v>135240640</v>
      </c>
      <c r="S262" t="str">
        <f>VLOOKUP($C262,[1]FPBD2023!$B$1:$E$982,4,0)</f>
        <v>IMP</v>
      </c>
      <c r="T262" s="82">
        <f t="shared" si="6"/>
        <v>1352406.4000000001</v>
      </c>
    </row>
    <row r="263" spans="1:20" x14ac:dyDescent="0.35">
      <c r="A263" s="22">
        <v>258</v>
      </c>
      <c r="B263" t="s">
        <v>304</v>
      </c>
      <c r="C263" t="s">
        <v>305</v>
      </c>
      <c r="D263" s="19">
        <v>320586</v>
      </c>
      <c r="E263" s="19">
        <v>320586</v>
      </c>
      <c r="F263" s="19">
        <v>337625</v>
      </c>
      <c r="G263" s="19">
        <v>237430</v>
      </c>
      <c r="H263" s="19">
        <v>285490</v>
      </c>
      <c r="I263" s="19">
        <v>265451</v>
      </c>
      <c r="J263" s="19">
        <v>182323</v>
      </c>
      <c r="K263" s="19">
        <v>327605</v>
      </c>
      <c r="L263" s="19">
        <v>305529</v>
      </c>
      <c r="M263" s="19">
        <v>170331</v>
      </c>
      <c r="N263" s="19">
        <v>157274</v>
      </c>
      <c r="O263" s="19">
        <v>197352</v>
      </c>
      <c r="P263" s="19">
        <v>3107582</v>
      </c>
      <c r="Q263" s="19">
        <v>889918257</v>
      </c>
      <c r="S263" t="str">
        <f>VLOOKUP($C263,[1]FPBD2023!$B$1:$E$982,4,0)</f>
        <v>IMP</v>
      </c>
      <c r="T263" s="82">
        <f t="shared" si="6"/>
        <v>8899182.5700000003</v>
      </c>
    </row>
    <row r="264" spans="1:20" x14ac:dyDescent="0.35">
      <c r="A264" s="22">
        <v>259</v>
      </c>
      <c r="B264" t="s">
        <v>1370</v>
      </c>
      <c r="C264" t="s">
        <v>1371</v>
      </c>
      <c r="D264" s="19">
        <v>459</v>
      </c>
      <c r="E264" s="19">
        <v>435</v>
      </c>
      <c r="F264" s="19">
        <v>296</v>
      </c>
      <c r="G264" s="19">
        <v>329</v>
      </c>
      <c r="H264" s="19">
        <v>544</v>
      </c>
      <c r="I264" s="19">
        <v>521</v>
      </c>
      <c r="J264" s="19">
        <v>388</v>
      </c>
      <c r="K264" s="19">
        <v>390</v>
      </c>
      <c r="L264" s="19">
        <v>341</v>
      </c>
      <c r="M264" s="19">
        <v>265</v>
      </c>
      <c r="N264" s="19">
        <v>232</v>
      </c>
      <c r="O264" s="19">
        <v>91</v>
      </c>
      <c r="P264" s="19">
        <v>4291</v>
      </c>
      <c r="Q264" s="19">
        <v>0</v>
      </c>
      <c r="S264" t="e">
        <f>VLOOKUP($C264,[1]FPBD2023!$B$1:$E$982,4,0)</f>
        <v>#N/A</v>
      </c>
      <c r="T264" s="82">
        <f t="shared" si="6"/>
        <v>0</v>
      </c>
    </row>
    <row r="265" spans="1:20" x14ac:dyDescent="0.35">
      <c r="A265" s="22">
        <v>260</v>
      </c>
      <c r="B265" t="s">
        <v>306</v>
      </c>
      <c r="C265" t="s">
        <v>307</v>
      </c>
      <c r="D265" s="19">
        <v>342</v>
      </c>
      <c r="E265" s="19">
        <v>319</v>
      </c>
      <c r="F265" s="19">
        <v>217</v>
      </c>
      <c r="G265" s="19">
        <v>244</v>
      </c>
      <c r="H265" s="19">
        <v>398</v>
      </c>
      <c r="I265" s="19">
        <v>376</v>
      </c>
      <c r="J265" s="19">
        <v>284</v>
      </c>
      <c r="K265" s="19">
        <v>291</v>
      </c>
      <c r="L265" s="19">
        <v>251</v>
      </c>
      <c r="M265" s="19">
        <v>192</v>
      </c>
      <c r="N265" s="19">
        <v>169</v>
      </c>
      <c r="O265" s="19">
        <v>70</v>
      </c>
      <c r="P265" s="19">
        <v>3153</v>
      </c>
      <c r="Q265" s="19">
        <v>100580700</v>
      </c>
      <c r="S265" t="str">
        <f>VLOOKUP($C265,[1]FPBD2023!$B$1:$E$982,4,0)</f>
        <v>DOM</v>
      </c>
      <c r="T265" s="83">
        <f t="shared" si="6"/>
        <v>1005807</v>
      </c>
    </row>
    <row r="266" spans="1:20" x14ac:dyDescent="0.35">
      <c r="A266" s="22">
        <v>261</v>
      </c>
      <c r="B266" t="s">
        <v>308</v>
      </c>
      <c r="C266" t="s">
        <v>309</v>
      </c>
      <c r="D266" s="19">
        <v>0</v>
      </c>
      <c r="E266" s="19">
        <v>92400</v>
      </c>
      <c r="F266" s="19">
        <v>0</v>
      </c>
      <c r="G266" s="19">
        <v>0</v>
      </c>
      <c r="H266" s="19">
        <v>0</v>
      </c>
      <c r="I266" s="19">
        <v>66000</v>
      </c>
      <c r="J266" s="19">
        <v>0</v>
      </c>
      <c r="K266" s="19">
        <v>0</v>
      </c>
      <c r="L266" s="19">
        <v>0</v>
      </c>
      <c r="M266" s="19">
        <v>39600</v>
      </c>
      <c r="N266" s="19">
        <v>0</v>
      </c>
      <c r="O266" s="19">
        <v>0</v>
      </c>
      <c r="P266" s="19">
        <v>198000</v>
      </c>
      <c r="Q266" s="19">
        <v>991724580</v>
      </c>
      <c r="S266" t="str">
        <f>VLOOKUP($C266,[1]FPBD2023!$B$1:$E$982,4,0)</f>
        <v>IMP</v>
      </c>
      <c r="T266" s="82"/>
    </row>
    <row r="267" spans="1:20" x14ac:dyDescent="0.35">
      <c r="A267" s="22">
        <v>262</v>
      </c>
      <c r="B267" t="s">
        <v>1372</v>
      </c>
      <c r="C267" t="s">
        <v>1373</v>
      </c>
      <c r="D267" s="19">
        <v>0</v>
      </c>
      <c r="E267" s="19">
        <v>28380</v>
      </c>
      <c r="F267" s="19">
        <v>0</v>
      </c>
      <c r="G267" s="19">
        <v>0</v>
      </c>
      <c r="H267" s="19">
        <v>0</v>
      </c>
      <c r="I267" s="19">
        <v>23100</v>
      </c>
      <c r="J267" s="19">
        <v>0</v>
      </c>
      <c r="K267" s="19">
        <v>0</v>
      </c>
      <c r="L267" s="19">
        <v>0</v>
      </c>
      <c r="M267" s="19">
        <v>12100</v>
      </c>
      <c r="N267" s="19">
        <v>0</v>
      </c>
      <c r="O267" s="19">
        <v>0</v>
      </c>
      <c r="P267" s="19">
        <v>63580</v>
      </c>
      <c r="Q267" s="19">
        <v>273404173</v>
      </c>
      <c r="S267" t="e">
        <f>VLOOKUP($C267,[1]FPBD2023!$B$1:$E$982,4,0)</f>
        <v>#N/A</v>
      </c>
    </row>
    <row r="268" spans="1:20" x14ac:dyDescent="0.35">
      <c r="A268" s="22">
        <v>263</v>
      </c>
      <c r="B268" t="s">
        <v>1374</v>
      </c>
      <c r="C268" t="s">
        <v>1375</v>
      </c>
      <c r="D268" s="19">
        <v>55440</v>
      </c>
      <c r="E268" s="19">
        <v>12870</v>
      </c>
      <c r="F268" s="19">
        <v>52404</v>
      </c>
      <c r="G268" s="19">
        <v>127380</v>
      </c>
      <c r="H268" s="19">
        <v>124740</v>
      </c>
      <c r="I268" s="19">
        <v>38940</v>
      </c>
      <c r="J268" s="19">
        <v>96624</v>
      </c>
      <c r="K268" s="19">
        <v>166980</v>
      </c>
      <c r="L268" s="19">
        <v>124740</v>
      </c>
      <c r="M268" s="19">
        <v>96844</v>
      </c>
      <c r="N268" s="19">
        <v>152460</v>
      </c>
      <c r="O268" s="19">
        <v>231220</v>
      </c>
      <c r="P268" s="19">
        <v>1280642</v>
      </c>
      <c r="Q268" s="19">
        <v>4370267664</v>
      </c>
      <c r="S268" t="e">
        <f>VLOOKUP($C268,[1]FPBD2023!$B$1:$E$982,4,0)</f>
        <v>#N/A</v>
      </c>
    </row>
    <row r="269" spans="1:20" x14ac:dyDescent="0.35">
      <c r="A269" s="22">
        <v>264</v>
      </c>
      <c r="B269" t="s">
        <v>1376</v>
      </c>
      <c r="C269" t="s">
        <v>1377</v>
      </c>
      <c r="D269" s="19">
        <v>0</v>
      </c>
      <c r="E269" s="19">
        <v>6820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6820</v>
      </c>
      <c r="Q269" s="19">
        <v>29327091</v>
      </c>
      <c r="S269" t="e">
        <f>VLOOKUP($C269,[1]FPBD2023!$B$1:$E$982,4,0)</f>
        <v>#N/A</v>
      </c>
    </row>
    <row r="270" spans="1:20" x14ac:dyDescent="0.35">
      <c r="A270" s="22">
        <v>265</v>
      </c>
      <c r="B270" t="s">
        <v>1372</v>
      </c>
      <c r="C270" t="s">
        <v>1378</v>
      </c>
      <c r="D270" s="19">
        <v>0</v>
      </c>
      <c r="E270" s="19">
        <v>17600</v>
      </c>
      <c r="F270" s="19">
        <v>0</v>
      </c>
      <c r="G270" s="19">
        <v>0</v>
      </c>
      <c r="H270" s="19">
        <v>0</v>
      </c>
      <c r="I270" s="19">
        <v>16500</v>
      </c>
      <c r="J270" s="19">
        <v>0</v>
      </c>
      <c r="K270" s="19">
        <v>0</v>
      </c>
      <c r="L270" s="19">
        <v>0</v>
      </c>
      <c r="M270" s="19">
        <v>14300</v>
      </c>
      <c r="N270" s="19">
        <v>0</v>
      </c>
      <c r="O270" s="19">
        <v>0</v>
      </c>
      <c r="P270" s="19">
        <v>48400</v>
      </c>
      <c r="Q270" s="19">
        <v>208127744</v>
      </c>
      <c r="S270" t="e">
        <f>VLOOKUP($C270,[1]FPBD2023!$B$1:$E$982,4,0)</f>
        <v>#N/A</v>
      </c>
    </row>
    <row r="271" spans="1:20" s="92" customFormat="1" x14ac:dyDescent="0.35">
      <c r="A271" s="91">
        <v>266</v>
      </c>
      <c r="B271" s="92" t="s">
        <v>1374</v>
      </c>
      <c r="C271" s="92" t="s">
        <v>1379</v>
      </c>
      <c r="D271" s="93">
        <v>0</v>
      </c>
      <c r="E271" s="93">
        <v>0</v>
      </c>
      <c r="F271" s="93">
        <v>16896</v>
      </c>
      <c r="G271" s="93">
        <v>52800</v>
      </c>
      <c r="H271" s="93">
        <v>0</v>
      </c>
      <c r="I271" s="93">
        <v>16500</v>
      </c>
      <c r="J271" s="93">
        <v>69696</v>
      </c>
      <c r="K271" s="93">
        <v>0</v>
      </c>
      <c r="L271" s="93">
        <v>0</v>
      </c>
      <c r="M271" s="93">
        <v>16896</v>
      </c>
      <c r="N271" s="93">
        <v>0</v>
      </c>
      <c r="O271" s="93">
        <v>4400</v>
      </c>
      <c r="P271" s="93">
        <v>177188</v>
      </c>
      <c r="Q271" s="93">
        <v>604664681</v>
      </c>
      <c r="S271" s="92" t="e">
        <f>VLOOKUP($C271,[1]FPBD2023!$B$1:$E$982,4,0)</f>
        <v>#N/A</v>
      </c>
      <c r="T271" s="94">
        <f t="shared" ref="T271:T274" si="7">1%*Q271</f>
        <v>6046646.8100000005</v>
      </c>
    </row>
    <row r="272" spans="1:20" x14ac:dyDescent="0.35">
      <c r="A272" s="22">
        <v>267</v>
      </c>
      <c r="B272" t="s">
        <v>1374</v>
      </c>
      <c r="C272" t="s">
        <v>1380</v>
      </c>
      <c r="D272" s="19">
        <v>0</v>
      </c>
      <c r="E272" s="19">
        <v>14850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13200</v>
      </c>
      <c r="L272" s="19">
        <v>0</v>
      </c>
      <c r="M272" s="19">
        <v>11000</v>
      </c>
      <c r="N272" s="19">
        <v>0</v>
      </c>
      <c r="O272" s="19">
        <v>0</v>
      </c>
      <c r="P272" s="19">
        <v>39050</v>
      </c>
      <c r="Q272" s="19">
        <v>133260468</v>
      </c>
      <c r="S272" t="e">
        <f>VLOOKUP($C272,[1]FPBD2023!$B$1:$E$982,4,0)</f>
        <v>#N/A</v>
      </c>
      <c r="T272" s="82">
        <f t="shared" si="7"/>
        <v>1332604.68</v>
      </c>
    </row>
    <row r="273" spans="1:20" x14ac:dyDescent="0.35">
      <c r="A273" s="22">
        <v>268</v>
      </c>
      <c r="B273" t="s">
        <v>310</v>
      </c>
      <c r="C273" t="s">
        <v>311</v>
      </c>
      <c r="D273" s="19">
        <v>144614</v>
      </c>
      <c r="E273" s="19">
        <v>96559</v>
      </c>
      <c r="F273" s="19">
        <v>101928</v>
      </c>
      <c r="G273" s="19">
        <v>129182</v>
      </c>
      <c r="H273" s="19">
        <v>95522</v>
      </c>
      <c r="I273" s="19">
        <v>107391</v>
      </c>
      <c r="J273" s="19">
        <v>173421</v>
      </c>
      <c r="K273" s="19">
        <v>103163</v>
      </c>
      <c r="L273" s="19">
        <v>101604</v>
      </c>
      <c r="M273" s="19">
        <v>171862</v>
      </c>
      <c r="N273" s="19">
        <v>104188</v>
      </c>
      <c r="O273" s="19">
        <v>105105</v>
      </c>
      <c r="P273" s="19">
        <v>1434539</v>
      </c>
      <c r="Q273" s="19">
        <v>40922635001</v>
      </c>
      <c r="S273" t="str">
        <f>VLOOKUP($C273,[1]FPBD2023!$B$1:$E$982,4,0)</f>
        <v>IMP</v>
      </c>
      <c r="T273" s="83"/>
    </row>
    <row r="274" spans="1:20" x14ac:dyDescent="0.35">
      <c r="A274" s="22">
        <v>269</v>
      </c>
      <c r="B274" t="s">
        <v>312</v>
      </c>
      <c r="C274" t="s">
        <v>313</v>
      </c>
      <c r="D274" s="19">
        <v>287</v>
      </c>
      <c r="E274" s="19">
        <v>287</v>
      </c>
      <c r="F274" s="19">
        <v>287</v>
      </c>
      <c r="G274" s="19">
        <v>241</v>
      </c>
      <c r="H274" s="19">
        <v>344</v>
      </c>
      <c r="I274" s="19">
        <v>344</v>
      </c>
      <c r="J274" s="19">
        <v>229</v>
      </c>
      <c r="K274" s="19">
        <v>344</v>
      </c>
      <c r="L274" s="19">
        <v>287</v>
      </c>
      <c r="M274" s="19">
        <v>195</v>
      </c>
      <c r="N274" s="19">
        <v>172</v>
      </c>
      <c r="O274" s="19">
        <v>115</v>
      </c>
      <c r="P274" s="19">
        <v>3132</v>
      </c>
      <c r="Q274" s="19">
        <v>66398400</v>
      </c>
      <c r="S274" t="str">
        <f>VLOOKUP($C274,[1]FPBD2023!$B$1:$E$982,4,0)</f>
        <v>DOM</v>
      </c>
      <c r="T274" s="82">
        <f t="shared" si="7"/>
        <v>663984</v>
      </c>
    </row>
    <row r="275" spans="1:20" s="46" customFormat="1" x14ac:dyDescent="0.35">
      <c r="A275" s="84">
        <v>270</v>
      </c>
      <c r="B275" s="46" t="s">
        <v>314</v>
      </c>
      <c r="C275" s="46" t="s">
        <v>315</v>
      </c>
      <c r="D275" s="85">
        <v>20</v>
      </c>
      <c r="E275" s="85">
        <v>21</v>
      </c>
      <c r="F275" s="85">
        <v>20</v>
      </c>
      <c r="G275" s="85">
        <v>17</v>
      </c>
      <c r="H275" s="85">
        <v>21</v>
      </c>
      <c r="I275" s="85">
        <v>19</v>
      </c>
      <c r="J275" s="85">
        <v>11</v>
      </c>
      <c r="K275" s="85">
        <v>23</v>
      </c>
      <c r="L275" s="85">
        <v>19</v>
      </c>
      <c r="M275" s="85">
        <v>12</v>
      </c>
      <c r="N275" s="85">
        <v>12</v>
      </c>
      <c r="O275" s="85">
        <v>11</v>
      </c>
      <c r="P275" s="85">
        <v>206</v>
      </c>
      <c r="Q275" s="85">
        <v>7566380</v>
      </c>
      <c r="S275" s="46" t="str">
        <f>VLOOKUP($C275,[1]FPBD2023!$B$1:$E$982,4,0)</f>
        <v>DOM</v>
      </c>
    </row>
    <row r="276" spans="1:20" s="46" customFormat="1" x14ac:dyDescent="0.35">
      <c r="A276" s="84">
        <v>271</v>
      </c>
      <c r="B276" s="46" t="s">
        <v>316</v>
      </c>
      <c r="C276" s="46" t="s">
        <v>317</v>
      </c>
      <c r="D276" s="85">
        <v>480</v>
      </c>
      <c r="E276" s="85">
        <v>456</v>
      </c>
      <c r="F276" s="85">
        <v>288</v>
      </c>
      <c r="G276" s="85">
        <v>360</v>
      </c>
      <c r="H276" s="85">
        <v>648</v>
      </c>
      <c r="I276" s="85">
        <v>648</v>
      </c>
      <c r="J276" s="85">
        <v>456</v>
      </c>
      <c r="K276" s="85">
        <v>432</v>
      </c>
      <c r="L276" s="85">
        <v>432</v>
      </c>
      <c r="M276" s="85">
        <v>336</v>
      </c>
      <c r="N276" s="85">
        <v>288</v>
      </c>
      <c r="O276" s="85">
        <v>96</v>
      </c>
      <c r="P276" s="85">
        <v>4920</v>
      </c>
      <c r="Q276" s="85">
        <v>182040000</v>
      </c>
      <c r="S276" s="46" t="str">
        <f>VLOOKUP($C276,[1]FPBD2023!$B$1:$E$982,4,0)</f>
        <v>DOM</v>
      </c>
    </row>
    <row r="277" spans="1:20" x14ac:dyDescent="0.35">
      <c r="A277" s="22">
        <v>272</v>
      </c>
      <c r="B277" t="s">
        <v>318</v>
      </c>
      <c r="C277" t="s">
        <v>319</v>
      </c>
      <c r="D277" s="19">
        <v>4</v>
      </c>
      <c r="E277" s="19">
        <v>4</v>
      </c>
      <c r="F277" s="19">
        <v>2</v>
      </c>
      <c r="G277" s="19">
        <v>2</v>
      </c>
      <c r="H277" s="19">
        <v>4</v>
      </c>
      <c r="I277" s="19">
        <v>4</v>
      </c>
      <c r="J277" s="19">
        <v>3</v>
      </c>
      <c r="K277" s="19">
        <v>3</v>
      </c>
      <c r="L277" s="19">
        <v>1</v>
      </c>
      <c r="M277" s="19">
        <v>2</v>
      </c>
      <c r="N277" s="19">
        <v>2</v>
      </c>
      <c r="O277" s="19">
        <v>1</v>
      </c>
      <c r="P277" s="19">
        <v>32</v>
      </c>
      <c r="Q277" s="19">
        <v>652800</v>
      </c>
      <c r="S277" t="str">
        <f>VLOOKUP($C277,[1]FPBD2023!$B$1:$E$982,4,0)</f>
        <v>DOM</v>
      </c>
      <c r="T277" s="82">
        <f>1%*Q277</f>
        <v>6528</v>
      </c>
    </row>
    <row r="278" spans="1:20" x14ac:dyDescent="0.35">
      <c r="A278" s="22">
        <v>273</v>
      </c>
      <c r="B278" t="s">
        <v>1381</v>
      </c>
      <c r="C278" t="s">
        <v>1382</v>
      </c>
      <c r="D278" s="19">
        <v>20</v>
      </c>
      <c r="E278" s="19">
        <v>20</v>
      </c>
      <c r="F278" s="19">
        <v>10</v>
      </c>
      <c r="G278" s="19">
        <v>13</v>
      </c>
      <c r="H278" s="19">
        <v>22</v>
      </c>
      <c r="I278" s="19">
        <v>23</v>
      </c>
      <c r="J278" s="19">
        <v>16</v>
      </c>
      <c r="K278" s="19">
        <v>15</v>
      </c>
      <c r="L278" s="19">
        <v>6</v>
      </c>
      <c r="M278" s="19">
        <v>10</v>
      </c>
      <c r="N278" s="19">
        <v>10</v>
      </c>
      <c r="O278" s="19">
        <v>6</v>
      </c>
      <c r="P278" s="19">
        <v>171</v>
      </c>
      <c r="Q278" s="19">
        <v>0</v>
      </c>
      <c r="S278" t="e">
        <f>VLOOKUP($C278,[1]FPBD2023!$B$1:$E$982,4,0)</f>
        <v>#N/A</v>
      </c>
    </row>
    <row r="279" spans="1:20" x14ac:dyDescent="0.35">
      <c r="A279" s="22">
        <v>274</v>
      </c>
      <c r="B279" t="s">
        <v>1383</v>
      </c>
      <c r="C279" t="s">
        <v>1384</v>
      </c>
      <c r="D279" s="19">
        <v>0</v>
      </c>
      <c r="E279" s="19">
        <v>9579</v>
      </c>
      <c r="F279" s="19">
        <v>0</v>
      </c>
      <c r="G279" s="19">
        <v>19158</v>
      </c>
      <c r="H279" s="19">
        <v>19158</v>
      </c>
      <c r="I279" s="19">
        <v>9579</v>
      </c>
      <c r="J279" s="19">
        <v>28737</v>
      </c>
      <c r="K279" s="19">
        <v>0</v>
      </c>
      <c r="L279" s="19">
        <v>19158</v>
      </c>
      <c r="M279" s="19">
        <v>0</v>
      </c>
      <c r="N279" s="19">
        <v>0</v>
      </c>
      <c r="O279" s="19">
        <v>19158</v>
      </c>
      <c r="P279" s="19">
        <v>124527</v>
      </c>
      <c r="Q279" s="19">
        <v>232408476</v>
      </c>
      <c r="S279" t="e">
        <f>VLOOKUP($C279,[1]FPBD2023!$B$1:$E$982,4,0)</f>
        <v>#N/A</v>
      </c>
    </row>
    <row r="280" spans="1:20" x14ac:dyDescent="0.35">
      <c r="A280" s="22">
        <v>275</v>
      </c>
      <c r="B280" t="s">
        <v>1383</v>
      </c>
      <c r="C280" t="s">
        <v>1385</v>
      </c>
      <c r="D280" s="19">
        <v>9579</v>
      </c>
      <c r="E280" s="19">
        <v>0</v>
      </c>
      <c r="F280" s="19">
        <v>9579</v>
      </c>
      <c r="G280" s="19">
        <v>0</v>
      </c>
      <c r="H280" s="19">
        <v>0</v>
      </c>
      <c r="I280" s="19">
        <v>9579</v>
      </c>
      <c r="J280" s="19">
        <v>0</v>
      </c>
      <c r="K280" s="19">
        <v>0</v>
      </c>
      <c r="L280" s="19">
        <v>9579</v>
      </c>
      <c r="M280" s="19">
        <v>0</v>
      </c>
      <c r="N280" s="19">
        <v>0</v>
      </c>
      <c r="O280" s="19">
        <v>9579</v>
      </c>
      <c r="P280" s="19">
        <v>47895</v>
      </c>
      <c r="Q280" s="19">
        <v>89387875</v>
      </c>
      <c r="S280" t="e">
        <f>VLOOKUP($C280,[1]FPBD2023!$B$1:$E$982,4,0)</f>
        <v>#N/A</v>
      </c>
    </row>
    <row r="281" spans="1:20" s="46" customFormat="1" x14ac:dyDescent="0.35">
      <c r="A281" s="84">
        <v>276</v>
      </c>
      <c r="B281" s="46" t="s">
        <v>1386</v>
      </c>
      <c r="C281" s="46" t="s">
        <v>1387</v>
      </c>
      <c r="D281" s="85">
        <v>75600</v>
      </c>
      <c r="E281" s="85">
        <v>0</v>
      </c>
      <c r="F281" s="85">
        <v>75600</v>
      </c>
      <c r="G281" s="85">
        <v>0</v>
      </c>
      <c r="H281" s="85">
        <v>75600</v>
      </c>
      <c r="I281" s="85">
        <v>0</v>
      </c>
      <c r="J281" s="85">
        <v>75600</v>
      </c>
      <c r="K281" s="85">
        <v>0</v>
      </c>
      <c r="L281" s="85">
        <v>94500</v>
      </c>
      <c r="M281" s="85">
        <v>0</v>
      </c>
      <c r="N281" s="85">
        <v>75600</v>
      </c>
      <c r="O281" s="85">
        <v>0</v>
      </c>
      <c r="P281" s="85">
        <v>472500</v>
      </c>
      <c r="Q281" s="85">
        <v>639335025</v>
      </c>
      <c r="S281" s="46" t="e">
        <f>VLOOKUP($C281,[1]FPBD2023!$B$1:$E$982,4,0)</f>
        <v>#N/A</v>
      </c>
    </row>
    <row r="282" spans="1:20" x14ac:dyDescent="0.35">
      <c r="A282" s="22">
        <v>277</v>
      </c>
      <c r="B282" t="s">
        <v>320</v>
      </c>
      <c r="C282" t="s">
        <v>321</v>
      </c>
      <c r="D282" s="19">
        <v>144</v>
      </c>
      <c r="E282" s="19">
        <v>37</v>
      </c>
      <c r="F282" s="19">
        <v>101</v>
      </c>
      <c r="G282" s="19">
        <v>112</v>
      </c>
      <c r="H282" s="19">
        <v>69</v>
      </c>
      <c r="I282" s="19">
        <v>80</v>
      </c>
      <c r="J282" s="19">
        <v>80</v>
      </c>
      <c r="K282" s="19">
        <v>32</v>
      </c>
      <c r="L282" s="19">
        <v>117</v>
      </c>
      <c r="M282" s="19">
        <v>76</v>
      </c>
      <c r="N282" s="19">
        <v>53</v>
      </c>
      <c r="O282" s="19">
        <v>32</v>
      </c>
      <c r="P282" s="19">
        <v>933</v>
      </c>
      <c r="Q282" s="19">
        <v>4531810817</v>
      </c>
      <c r="S282" t="str">
        <f>VLOOKUP($C282,[1]FPBD2023!$B$1:$E$982,4,0)</f>
        <v>IMP</v>
      </c>
    </row>
    <row r="283" spans="1:20" x14ac:dyDescent="0.35">
      <c r="A283" s="22">
        <v>278</v>
      </c>
      <c r="B283" t="s">
        <v>1388</v>
      </c>
      <c r="C283" t="s">
        <v>1389</v>
      </c>
      <c r="D283" s="19">
        <v>365</v>
      </c>
      <c r="E283" s="19">
        <v>478</v>
      </c>
      <c r="F283" s="19">
        <v>421</v>
      </c>
      <c r="G283" s="19">
        <v>421</v>
      </c>
      <c r="H283" s="19">
        <v>478</v>
      </c>
      <c r="I283" s="19">
        <v>478</v>
      </c>
      <c r="J283" s="19">
        <v>478</v>
      </c>
      <c r="K283" s="19">
        <v>506</v>
      </c>
      <c r="L283" s="19">
        <v>421</v>
      </c>
      <c r="M283" s="19">
        <v>506</v>
      </c>
      <c r="N283" s="19">
        <v>449</v>
      </c>
      <c r="O283" s="19">
        <v>449</v>
      </c>
      <c r="P283" s="19">
        <v>5450</v>
      </c>
      <c r="Q283" s="19">
        <v>25064564879</v>
      </c>
      <c r="S283" t="e">
        <f>VLOOKUP($C283,[1]FPBD2023!$B$1:$E$982,4,0)</f>
        <v>#N/A</v>
      </c>
    </row>
    <row r="284" spans="1:20" s="46" customFormat="1" x14ac:dyDescent="0.35">
      <c r="A284" s="84">
        <v>279</v>
      </c>
      <c r="B284" s="46" t="s">
        <v>1390</v>
      </c>
      <c r="C284" s="46" t="s">
        <v>1391</v>
      </c>
      <c r="D284" s="85">
        <v>64680</v>
      </c>
      <c r="E284" s="85">
        <v>0</v>
      </c>
      <c r="F284" s="85">
        <v>55440</v>
      </c>
      <c r="G284" s="85">
        <v>0</v>
      </c>
      <c r="H284" s="85">
        <v>92400</v>
      </c>
      <c r="I284" s="85">
        <v>0</v>
      </c>
      <c r="J284" s="85">
        <v>0</v>
      </c>
      <c r="K284" s="85">
        <v>55440</v>
      </c>
      <c r="L284" s="85">
        <v>0</v>
      </c>
      <c r="M284" s="85">
        <v>0</v>
      </c>
      <c r="N284" s="85">
        <v>27720</v>
      </c>
      <c r="O284" s="85">
        <v>0</v>
      </c>
      <c r="P284" s="85">
        <v>295680</v>
      </c>
      <c r="Q284" s="85">
        <v>400081651</v>
      </c>
      <c r="S284" s="46" t="e">
        <f>VLOOKUP($C284,[1]FPBD2023!$B$1:$E$982,4,0)</f>
        <v>#N/A</v>
      </c>
    </row>
    <row r="285" spans="1:20" x14ac:dyDescent="0.35">
      <c r="A285" s="22">
        <v>280</v>
      </c>
      <c r="B285" t="s">
        <v>1392</v>
      </c>
      <c r="C285" t="s">
        <v>1393</v>
      </c>
      <c r="D285" s="19">
        <v>0</v>
      </c>
      <c r="E285" s="19">
        <v>76632</v>
      </c>
      <c r="F285" s="19">
        <v>0</v>
      </c>
      <c r="G285" s="19">
        <v>0</v>
      </c>
      <c r="H285" s="19">
        <v>0</v>
      </c>
      <c r="I285" s="19">
        <v>86211</v>
      </c>
      <c r="J285" s="19">
        <v>0</v>
      </c>
      <c r="K285" s="19">
        <v>0</v>
      </c>
      <c r="L285" s="19">
        <v>0</v>
      </c>
      <c r="M285" s="19">
        <v>57474</v>
      </c>
      <c r="N285" s="19">
        <v>0</v>
      </c>
      <c r="O285" s="19">
        <v>0</v>
      </c>
      <c r="P285" s="19">
        <v>220317</v>
      </c>
      <c r="Q285" s="19">
        <v>444414640</v>
      </c>
      <c r="S285" t="str">
        <f>VLOOKUP($C285,[1]FPBD2023!$B$1:$E$982,4,0)</f>
        <v>IMP</v>
      </c>
    </row>
    <row r="286" spans="1:20" x14ac:dyDescent="0.35">
      <c r="A286" s="22">
        <v>281</v>
      </c>
      <c r="B286" t="s">
        <v>1394</v>
      </c>
      <c r="C286" t="s">
        <v>1395</v>
      </c>
      <c r="D286" s="19">
        <v>20790</v>
      </c>
      <c r="E286" s="19">
        <v>9579</v>
      </c>
      <c r="F286" s="19">
        <v>20790</v>
      </c>
      <c r="G286" s="19">
        <v>0</v>
      </c>
      <c r="H286" s="19">
        <v>20790</v>
      </c>
      <c r="I286" s="19">
        <v>9579</v>
      </c>
      <c r="J286" s="19">
        <v>20790</v>
      </c>
      <c r="K286" s="19">
        <v>0</v>
      </c>
      <c r="L286" s="19">
        <v>9579</v>
      </c>
      <c r="M286" s="19">
        <v>20790</v>
      </c>
      <c r="N286" s="19">
        <v>0</v>
      </c>
      <c r="O286" s="19">
        <v>0</v>
      </c>
      <c r="P286" s="19">
        <v>132687</v>
      </c>
      <c r="Q286" s="19">
        <v>247637729</v>
      </c>
      <c r="S286" t="e">
        <f>VLOOKUP($C286,[1]FPBD2023!$B$1:$E$982,4,0)</f>
        <v>#N/A</v>
      </c>
    </row>
    <row r="287" spans="1:20" x14ac:dyDescent="0.35">
      <c r="A287" s="22">
        <v>282</v>
      </c>
      <c r="B287" t="s">
        <v>1396</v>
      </c>
      <c r="C287" t="s">
        <v>1397</v>
      </c>
      <c r="D287" s="19">
        <v>20790</v>
      </c>
      <c r="E287" s="19">
        <v>0</v>
      </c>
      <c r="F287" s="19">
        <v>20790</v>
      </c>
      <c r="G287" s="19">
        <v>0</v>
      </c>
      <c r="H287" s="19">
        <v>20790</v>
      </c>
      <c r="I287" s="19">
        <v>0</v>
      </c>
      <c r="J287" s="19">
        <v>20790</v>
      </c>
      <c r="K287" s="19">
        <v>0</v>
      </c>
      <c r="L287" s="19">
        <v>20790</v>
      </c>
      <c r="M287" s="19">
        <v>0</v>
      </c>
      <c r="N287" s="19">
        <v>0</v>
      </c>
      <c r="O287" s="19">
        <v>0</v>
      </c>
      <c r="P287" s="19">
        <v>103950</v>
      </c>
      <c r="Q287" s="19">
        <v>194005004</v>
      </c>
      <c r="S287" t="e">
        <f>VLOOKUP($C287,[1]FPBD2023!$B$1:$E$982,4,0)</f>
        <v>#N/A</v>
      </c>
    </row>
    <row r="288" spans="1:20" x14ac:dyDescent="0.35">
      <c r="A288" s="22">
        <v>283</v>
      </c>
      <c r="B288" t="s">
        <v>1398</v>
      </c>
      <c r="C288" t="s">
        <v>1399</v>
      </c>
      <c r="D288" s="19">
        <v>287</v>
      </c>
      <c r="E288" s="19">
        <v>287</v>
      </c>
      <c r="F288" s="19">
        <v>287</v>
      </c>
      <c r="G288" s="19">
        <v>241</v>
      </c>
      <c r="H288" s="19">
        <v>344</v>
      </c>
      <c r="I288" s="19">
        <v>344</v>
      </c>
      <c r="J288" s="19">
        <v>229</v>
      </c>
      <c r="K288" s="19">
        <v>344</v>
      </c>
      <c r="L288" s="19">
        <v>287</v>
      </c>
      <c r="M288" s="19">
        <v>195</v>
      </c>
      <c r="N288" s="19">
        <v>172</v>
      </c>
      <c r="O288" s="19">
        <v>115</v>
      </c>
      <c r="P288" s="19">
        <v>3132</v>
      </c>
      <c r="Q288" s="19">
        <v>0</v>
      </c>
      <c r="S288" t="e">
        <f>VLOOKUP($C288,[1]FPBD2023!$B$1:$E$982,4,0)</f>
        <v>#N/A</v>
      </c>
    </row>
    <row r="289" spans="1:19" x14ac:dyDescent="0.35">
      <c r="A289" s="22">
        <v>284</v>
      </c>
      <c r="B289" t="s">
        <v>322</v>
      </c>
      <c r="C289" t="s">
        <v>323</v>
      </c>
      <c r="D289" s="19">
        <v>1359</v>
      </c>
      <c r="E289" s="19">
        <v>1502</v>
      </c>
      <c r="F289" s="19">
        <v>1381</v>
      </c>
      <c r="G289" s="19">
        <v>1069</v>
      </c>
      <c r="H289" s="19">
        <v>1937</v>
      </c>
      <c r="I289" s="19">
        <v>1537</v>
      </c>
      <c r="J289" s="19">
        <v>1700</v>
      </c>
      <c r="K289" s="19">
        <v>1270</v>
      </c>
      <c r="L289" s="19">
        <v>1523</v>
      </c>
      <c r="M289" s="19">
        <v>1471</v>
      </c>
      <c r="N289" s="19">
        <v>1389</v>
      </c>
      <c r="O289" s="19">
        <v>1419</v>
      </c>
      <c r="P289" s="19">
        <v>17557</v>
      </c>
      <c r="Q289" s="19">
        <v>848707838</v>
      </c>
      <c r="S289" t="str">
        <f>VLOOKUP($C289,[1]FPBD2023!$B$1:$E$982,4,0)</f>
        <v>IMP</v>
      </c>
    </row>
    <row r="290" spans="1:19" x14ac:dyDescent="0.35">
      <c r="A290" s="22">
        <v>285</v>
      </c>
      <c r="B290" t="s">
        <v>324</v>
      </c>
      <c r="C290" t="s">
        <v>325</v>
      </c>
      <c r="D290" s="19">
        <v>167</v>
      </c>
      <c r="E290" s="19">
        <v>217</v>
      </c>
      <c r="F290" s="19">
        <v>218</v>
      </c>
      <c r="G290" s="19">
        <v>182</v>
      </c>
      <c r="H290" s="19">
        <v>138</v>
      </c>
      <c r="I290" s="19">
        <v>152</v>
      </c>
      <c r="J290" s="19">
        <v>214</v>
      </c>
      <c r="K290" s="19">
        <v>249</v>
      </c>
      <c r="L290" s="19">
        <v>152</v>
      </c>
      <c r="M290" s="19">
        <v>138</v>
      </c>
      <c r="N290" s="19">
        <v>125</v>
      </c>
      <c r="O290" s="19">
        <v>105</v>
      </c>
      <c r="P290" s="19">
        <v>2057</v>
      </c>
      <c r="Q290" s="19">
        <v>750805000</v>
      </c>
      <c r="S290" t="str">
        <f>VLOOKUP($C290,[1]FPBD2023!$B$1:$E$982,4,0)</f>
        <v>DOM</v>
      </c>
    </row>
    <row r="291" spans="1:19" x14ac:dyDescent="0.35">
      <c r="A291" s="22">
        <v>286</v>
      </c>
      <c r="B291" t="s">
        <v>326</v>
      </c>
      <c r="C291" t="s">
        <v>327</v>
      </c>
      <c r="D291" s="19">
        <v>0</v>
      </c>
      <c r="E291" s="19">
        <v>252</v>
      </c>
      <c r="F291" s="19">
        <v>0</v>
      </c>
      <c r="G291" s="19">
        <v>287</v>
      </c>
      <c r="H291" s="19">
        <v>0</v>
      </c>
      <c r="I291" s="19">
        <v>287</v>
      </c>
      <c r="J291" s="19">
        <v>0</v>
      </c>
      <c r="K291" s="19">
        <v>323</v>
      </c>
      <c r="L291" s="19">
        <v>0</v>
      </c>
      <c r="M291" s="19">
        <v>323</v>
      </c>
      <c r="N291" s="19">
        <v>0</v>
      </c>
      <c r="O291" s="19">
        <v>216</v>
      </c>
      <c r="P291" s="19">
        <v>1688</v>
      </c>
      <c r="Q291" s="19">
        <v>195062326</v>
      </c>
      <c r="S291" t="str">
        <f>VLOOKUP($C291,[1]FPBD2023!$B$1:$E$982,4,0)</f>
        <v>DOM</v>
      </c>
    </row>
    <row r="292" spans="1:19" x14ac:dyDescent="0.35">
      <c r="A292" s="22">
        <v>287</v>
      </c>
      <c r="B292" t="s">
        <v>328</v>
      </c>
      <c r="C292" t="s">
        <v>329</v>
      </c>
      <c r="D292" s="19">
        <v>196956</v>
      </c>
      <c r="E292" s="19">
        <v>256311</v>
      </c>
      <c r="F292" s="19">
        <v>201002</v>
      </c>
      <c r="G292" s="19">
        <v>187593</v>
      </c>
      <c r="H292" s="19">
        <v>298081</v>
      </c>
      <c r="I292" s="19">
        <v>264066</v>
      </c>
      <c r="J292" s="19">
        <v>257135</v>
      </c>
      <c r="K292" s="19">
        <v>222306</v>
      </c>
      <c r="L292" s="19">
        <v>245910</v>
      </c>
      <c r="M292" s="19">
        <v>235239</v>
      </c>
      <c r="N292" s="19">
        <v>242634</v>
      </c>
      <c r="O292" s="19">
        <v>248945</v>
      </c>
      <c r="P292" s="19">
        <v>2856178</v>
      </c>
      <c r="Q292" s="19">
        <v>990950957</v>
      </c>
      <c r="S292" t="str">
        <f>VLOOKUP($C292,[1]FPBD2023!$B$1:$E$982,4,0)</f>
        <v>IMP</v>
      </c>
    </row>
    <row r="293" spans="1:19" x14ac:dyDescent="0.35">
      <c r="A293" s="22">
        <v>288</v>
      </c>
      <c r="B293" t="s">
        <v>330</v>
      </c>
      <c r="C293" t="s">
        <v>331</v>
      </c>
      <c r="D293" s="19">
        <v>0</v>
      </c>
      <c r="E293" s="19">
        <v>0</v>
      </c>
      <c r="F293" s="19">
        <v>0</v>
      </c>
      <c r="G293" s="19">
        <v>0</v>
      </c>
      <c r="H293" s="19">
        <v>106</v>
      </c>
      <c r="I293" s="19">
        <v>177</v>
      </c>
      <c r="J293" s="19">
        <v>0</v>
      </c>
      <c r="K293" s="19">
        <v>177</v>
      </c>
      <c r="L293" s="19">
        <v>0</v>
      </c>
      <c r="M293" s="19">
        <v>142</v>
      </c>
      <c r="N293" s="19">
        <v>0</v>
      </c>
      <c r="O293" s="19">
        <v>71</v>
      </c>
      <c r="P293" s="19">
        <v>673</v>
      </c>
      <c r="Q293" s="19">
        <v>77770702</v>
      </c>
      <c r="S293" t="str">
        <f>VLOOKUP($C293,[1]FPBD2023!$B$1:$E$982,4,0)</f>
        <v>DOM</v>
      </c>
    </row>
    <row r="294" spans="1:19" x14ac:dyDescent="0.35">
      <c r="A294" s="22">
        <v>289</v>
      </c>
      <c r="B294" t="s">
        <v>332</v>
      </c>
      <c r="C294" t="s">
        <v>333</v>
      </c>
      <c r="D294" s="19">
        <v>14</v>
      </c>
      <c r="E294" s="19">
        <v>0</v>
      </c>
      <c r="F294" s="19">
        <v>11</v>
      </c>
      <c r="G294" s="19">
        <v>18</v>
      </c>
      <c r="H294" s="19">
        <v>18</v>
      </c>
      <c r="I294" s="19">
        <v>11</v>
      </c>
      <c r="J294" s="19">
        <v>0</v>
      </c>
      <c r="K294" s="19">
        <v>0</v>
      </c>
      <c r="L294" s="19">
        <v>18</v>
      </c>
      <c r="M294" s="19">
        <v>18</v>
      </c>
      <c r="N294" s="19">
        <v>11</v>
      </c>
      <c r="O294" s="19">
        <v>7</v>
      </c>
      <c r="P294" s="19">
        <v>126</v>
      </c>
      <c r="Q294" s="19">
        <v>34440000</v>
      </c>
      <c r="S294" t="str">
        <f>VLOOKUP($C294,[1]FPBD2023!$B$1:$E$982,4,0)</f>
        <v>DOM</v>
      </c>
    </row>
    <row r="295" spans="1:19" x14ac:dyDescent="0.35">
      <c r="A295" s="22">
        <v>290</v>
      </c>
      <c r="B295" t="s">
        <v>334</v>
      </c>
      <c r="C295" t="s">
        <v>335</v>
      </c>
      <c r="D295" s="19">
        <v>12</v>
      </c>
      <c r="E295" s="19">
        <v>0</v>
      </c>
      <c r="F295" s="19">
        <v>0</v>
      </c>
      <c r="G295" s="19">
        <v>12</v>
      </c>
      <c r="H295" s="19">
        <v>0</v>
      </c>
      <c r="I295" s="19">
        <v>12</v>
      </c>
      <c r="J295" s="19">
        <v>0</v>
      </c>
      <c r="K295" s="19">
        <v>12</v>
      </c>
      <c r="L295" s="19">
        <v>12</v>
      </c>
      <c r="M295" s="19">
        <v>0</v>
      </c>
      <c r="N295" s="19">
        <v>12</v>
      </c>
      <c r="O295" s="19">
        <v>12</v>
      </c>
      <c r="P295" s="19">
        <v>84</v>
      </c>
      <c r="Q295" s="19">
        <v>18993332</v>
      </c>
      <c r="S295" t="str">
        <f>VLOOKUP($C295,[1]FPBD2023!$B$1:$E$982,4,0)</f>
        <v>DOM</v>
      </c>
    </row>
    <row r="296" spans="1:19" x14ac:dyDescent="0.35">
      <c r="A296" s="22">
        <v>291</v>
      </c>
      <c r="B296" t="s">
        <v>336</v>
      </c>
      <c r="C296" t="s">
        <v>337</v>
      </c>
      <c r="D296" s="19">
        <v>7</v>
      </c>
      <c r="E296" s="19">
        <v>0</v>
      </c>
      <c r="F296" s="19">
        <v>0</v>
      </c>
      <c r="G296" s="19">
        <v>7</v>
      </c>
      <c r="H296" s="19">
        <v>7</v>
      </c>
      <c r="I296" s="19">
        <v>7</v>
      </c>
      <c r="J296" s="19">
        <v>0</v>
      </c>
      <c r="K296" s="19">
        <v>0</v>
      </c>
      <c r="L296" s="19">
        <v>7</v>
      </c>
      <c r="M296" s="19">
        <v>7</v>
      </c>
      <c r="N296" s="19">
        <v>7</v>
      </c>
      <c r="O296" s="19">
        <v>0</v>
      </c>
      <c r="P296" s="19">
        <v>49</v>
      </c>
      <c r="Q296" s="19">
        <v>11079444</v>
      </c>
      <c r="S296" t="str">
        <f>VLOOKUP($C296,[1]FPBD2023!$B$1:$E$982,4,0)</f>
        <v>DOM</v>
      </c>
    </row>
    <row r="297" spans="1:19" x14ac:dyDescent="0.35">
      <c r="A297" s="22">
        <v>292</v>
      </c>
      <c r="B297" t="s">
        <v>338</v>
      </c>
      <c r="C297" t="s">
        <v>339</v>
      </c>
      <c r="D297" s="19">
        <v>7</v>
      </c>
      <c r="E297" s="19">
        <v>0</v>
      </c>
      <c r="F297" s="19">
        <v>0</v>
      </c>
      <c r="G297" s="19">
        <v>7</v>
      </c>
      <c r="H297" s="19">
        <v>7</v>
      </c>
      <c r="I297" s="19">
        <v>7</v>
      </c>
      <c r="J297" s="19">
        <v>0</v>
      </c>
      <c r="K297" s="19">
        <v>7</v>
      </c>
      <c r="L297" s="19">
        <v>0</v>
      </c>
      <c r="M297" s="19">
        <v>7</v>
      </c>
      <c r="N297" s="19">
        <v>0</v>
      </c>
      <c r="O297" s="19">
        <v>7</v>
      </c>
      <c r="P297" s="19">
        <v>49</v>
      </c>
      <c r="Q297" s="19">
        <v>9255561</v>
      </c>
      <c r="S297" t="str">
        <f>VLOOKUP($C297,[1]FPBD2023!$B$1:$E$982,4,0)</f>
        <v>DOM</v>
      </c>
    </row>
    <row r="298" spans="1:19" x14ac:dyDescent="0.35">
      <c r="A298" s="22">
        <v>293</v>
      </c>
      <c r="B298" t="s">
        <v>1400</v>
      </c>
      <c r="C298" t="s">
        <v>1401</v>
      </c>
      <c r="D298" s="19">
        <v>0</v>
      </c>
      <c r="E298" s="19">
        <v>0</v>
      </c>
      <c r="F298" s="19">
        <v>0</v>
      </c>
      <c r="G298" s="19">
        <v>0</v>
      </c>
      <c r="H298" s="19">
        <v>293</v>
      </c>
      <c r="I298" s="19">
        <v>0</v>
      </c>
      <c r="J298" s="19">
        <v>0</v>
      </c>
      <c r="K298" s="19">
        <v>0</v>
      </c>
      <c r="L298" s="19">
        <v>0</v>
      </c>
      <c r="M298" s="19">
        <v>293</v>
      </c>
      <c r="N298" s="19">
        <v>0</v>
      </c>
      <c r="O298" s="19">
        <v>0</v>
      </c>
      <c r="P298" s="19">
        <v>586</v>
      </c>
      <c r="Q298" s="19">
        <v>78839760</v>
      </c>
      <c r="S298" t="e">
        <f>VLOOKUP($C298,[1]FPBD2023!$B$1:$E$982,4,0)</f>
        <v>#N/A</v>
      </c>
    </row>
    <row r="299" spans="1:19" x14ac:dyDescent="0.35">
      <c r="A299" s="22">
        <v>294</v>
      </c>
      <c r="B299" t="s">
        <v>1402</v>
      </c>
      <c r="C299" t="s">
        <v>1403</v>
      </c>
      <c r="D299" s="19">
        <v>0</v>
      </c>
      <c r="E299" s="19">
        <v>1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1</v>
      </c>
      <c r="Q299" s="19">
        <v>555556</v>
      </c>
      <c r="S299" t="str">
        <f>VLOOKUP($C299,[1]FPBD2023!$B$1:$E$982,4,0)</f>
        <v>DOM</v>
      </c>
    </row>
    <row r="300" spans="1:19" x14ac:dyDescent="0.35">
      <c r="A300" s="22">
        <v>295</v>
      </c>
      <c r="B300" t="s">
        <v>340</v>
      </c>
      <c r="C300" t="s">
        <v>341</v>
      </c>
      <c r="D300" s="19">
        <v>0</v>
      </c>
      <c r="E300" s="19">
        <v>53</v>
      </c>
      <c r="F300" s="19">
        <v>43</v>
      </c>
      <c r="G300" s="19">
        <v>0</v>
      </c>
      <c r="H300" s="19">
        <v>0</v>
      </c>
      <c r="I300" s="19">
        <v>0</v>
      </c>
      <c r="J300" s="19">
        <v>53</v>
      </c>
      <c r="K300" s="19">
        <v>43</v>
      </c>
      <c r="L300" s="19">
        <v>0</v>
      </c>
      <c r="M300" s="19">
        <v>0</v>
      </c>
      <c r="N300" s="19">
        <v>0</v>
      </c>
      <c r="O300" s="19">
        <v>0</v>
      </c>
      <c r="P300" s="19">
        <v>192</v>
      </c>
      <c r="Q300" s="19">
        <v>63066668</v>
      </c>
      <c r="S300" t="str">
        <f>VLOOKUP($C300,[1]FPBD2023!$B$1:$E$982,4,0)</f>
        <v>DOM</v>
      </c>
    </row>
    <row r="301" spans="1:19" x14ac:dyDescent="0.35">
      <c r="A301" s="22">
        <v>296</v>
      </c>
      <c r="B301" t="s">
        <v>1404</v>
      </c>
      <c r="C301" t="s">
        <v>1405</v>
      </c>
      <c r="D301" s="19">
        <v>110</v>
      </c>
      <c r="E301" s="19">
        <v>0</v>
      </c>
      <c r="F301" s="19">
        <v>147</v>
      </c>
      <c r="G301" s="19">
        <v>0</v>
      </c>
      <c r="H301" s="19">
        <v>147</v>
      </c>
      <c r="I301" s="19">
        <v>0</v>
      </c>
      <c r="J301" s="19">
        <v>147</v>
      </c>
      <c r="K301" s="19">
        <v>0</v>
      </c>
      <c r="L301" s="19">
        <v>147</v>
      </c>
      <c r="M301" s="19">
        <v>0</v>
      </c>
      <c r="N301" s="19">
        <v>110</v>
      </c>
      <c r="O301" s="19">
        <v>0</v>
      </c>
      <c r="P301" s="19">
        <v>808</v>
      </c>
      <c r="Q301" s="19">
        <v>93371066</v>
      </c>
      <c r="S301" t="str">
        <f>VLOOKUP($C301,[1]FPBD2023!$B$1:$E$982,4,0)</f>
        <v>DOM</v>
      </c>
    </row>
    <row r="302" spans="1:19" x14ac:dyDescent="0.35">
      <c r="A302" s="22">
        <v>297</v>
      </c>
      <c r="B302" t="s">
        <v>342</v>
      </c>
      <c r="C302" t="s">
        <v>343</v>
      </c>
      <c r="D302" s="19">
        <v>431</v>
      </c>
      <c r="E302" s="19">
        <v>359</v>
      </c>
      <c r="F302" s="19">
        <v>395</v>
      </c>
      <c r="G302" s="19">
        <v>611</v>
      </c>
      <c r="H302" s="19">
        <v>683</v>
      </c>
      <c r="I302" s="19">
        <v>180</v>
      </c>
      <c r="J302" s="19">
        <v>575</v>
      </c>
      <c r="K302" s="19">
        <v>252</v>
      </c>
      <c r="L302" s="19">
        <v>395</v>
      </c>
      <c r="M302" s="19">
        <v>575</v>
      </c>
      <c r="N302" s="19">
        <v>647</v>
      </c>
      <c r="O302" s="19">
        <v>359</v>
      </c>
      <c r="P302" s="19">
        <v>5462</v>
      </c>
      <c r="Q302" s="19">
        <v>631179162</v>
      </c>
      <c r="S302" t="str">
        <f>VLOOKUP($C302,[1]FPBD2023!$B$1:$E$982,4,0)</f>
        <v>DOM</v>
      </c>
    </row>
    <row r="303" spans="1:19" x14ac:dyDescent="0.35">
      <c r="A303" s="22">
        <v>298</v>
      </c>
      <c r="B303" t="s">
        <v>344</v>
      </c>
      <c r="C303" t="s">
        <v>345</v>
      </c>
      <c r="D303" s="19">
        <v>110</v>
      </c>
      <c r="E303" s="19">
        <v>0</v>
      </c>
      <c r="F303" s="19">
        <v>110</v>
      </c>
      <c r="G303" s="19">
        <v>0</v>
      </c>
      <c r="H303" s="19">
        <v>110</v>
      </c>
      <c r="I303" s="19">
        <v>0</v>
      </c>
      <c r="J303" s="19">
        <v>0</v>
      </c>
      <c r="K303" s="19">
        <v>0</v>
      </c>
      <c r="L303" s="19">
        <v>110</v>
      </c>
      <c r="M303" s="19">
        <v>0</v>
      </c>
      <c r="N303" s="19">
        <v>110</v>
      </c>
      <c r="O303" s="19">
        <v>0</v>
      </c>
      <c r="P303" s="19">
        <v>550</v>
      </c>
      <c r="Q303" s="19">
        <v>73382281</v>
      </c>
      <c r="S303" t="str">
        <f>VLOOKUP($C303,[1]FPBD2023!$B$1:$E$982,4,0)</f>
        <v>DOM</v>
      </c>
    </row>
    <row r="304" spans="1:19" x14ac:dyDescent="0.35">
      <c r="A304" s="22">
        <v>299</v>
      </c>
      <c r="B304" t="s">
        <v>346</v>
      </c>
      <c r="C304" t="s">
        <v>347</v>
      </c>
      <c r="D304" s="19">
        <v>248</v>
      </c>
      <c r="E304" s="19">
        <v>283</v>
      </c>
      <c r="F304" s="19">
        <v>248</v>
      </c>
      <c r="G304" s="19">
        <v>319</v>
      </c>
      <c r="H304" s="19">
        <v>34</v>
      </c>
      <c r="I304" s="19">
        <v>248</v>
      </c>
      <c r="J304" s="19">
        <v>283</v>
      </c>
      <c r="K304" s="19">
        <v>177</v>
      </c>
      <c r="L304" s="19">
        <v>177</v>
      </c>
      <c r="M304" s="19">
        <v>211</v>
      </c>
      <c r="N304" s="19">
        <v>461</v>
      </c>
      <c r="O304" s="19">
        <v>213</v>
      </c>
      <c r="P304" s="19">
        <v>2902</v>
      </c>
      <c r="Q304" s="19">
        <v>390431685</v>
      </c>
      <c r="S304" t="str">
        <f>VLOOKUP($C304,[1]FPBD2023!$B$1:$E$982,4,0)</f>
        <v>DOM</v>
      </c>
    </row>
    <row r="305" spans="1:19" x14ac:dyDescent="0.35">
      <c r="A305" s="22">
        <v>300</v>
      </c>
      <c r="B305" t="s">
        <v>348</v>
      </c>
      <c r="C305" t="s">
        <v>349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106</v>
      </c>
      <c r="M305" s="19">
        <v>106</v>
      </c>
      <c r="N305" s="19">
        <v>106</v>
      </c>
      <c r="O305" s="19">
        <v>106</v>
      </c>
      <c r="P305" s="19">
        <v>424</v>
      </c>
      <c r="Q305" s="19">
        <v>48996698</v>
      </c>
      <c r="S305" t="str">
        <f>VLOOKUP($C305,[1]FPBD2023!$B$1:$E$982,4,0)</f>
        <v>DOM</v>
      </c>
    </row>
    <row r="306" spans="1:19" x14ac:dyDescent="0.35">
      <c r="A306" s="22">
        <v>301</v>
      </c>
      <c r="B306" t="s">
        <v>350</v>
      </c>
      <c r="C306" t="s">
        <v>351</v>
      </c>
      <c r="D306" s="19">
        <v>0</v>
      </c>
      <c r="E306" s="19">
        <v>79310</v>
      </c>
      <c r="F306" s="19">
        <v>0</v>
      </c>
      <c r="G306" s="19">
        <v>0</v>
      </c>
      <c r="H306" s="19">
        <v>0</v>
      </c>
      <c r="I306" s="19">
        <v>61800</v>
      </c>
      <c r="J306" s="19">
        <v>0</v>
      </c>
      <c r="K306" s="19">
        <v>0</v>
      </c>
      <c r="L306" s="19">
        <v>0</v>
      </c>
      <c r="M306" s="19">
        <v>28016</v>
      </c>
      <c r="N306" s="19">
        <v>0</v>
      </c>
      <c r="O306" s="19">
        <v>0</v>
      </c>
      <c r="P306" s="19">
        <v>169126</v>
      </c>
      <c r="Q306" s="19">
        <v>682761662</v>
      </c>
      <c r="S306" t="str">
        <f>VLOOKUP($C306,[1]FPBD2023!$B$1:$E$982,4,0)</f>
        <v>DOM</v>
      </c>
    </row>
    <row r="307" spans="1:19" x14ac:dyDescent="0.35">
      <c r="A307" s="22">
        <v>302</v>
      </c>
      <c r="B307" t="s">
        <v>350</v>
      </c>
      <c r="C307" t="s">
        <v>352</v>
      </c>
      <c r="D307" s="19">
        <v>0</v>
      </c>
      <c r="E307" s="19">
        <v>26574</v>
      </c>
      <c r="F307" s="19">
        <v>0</v>
      </c>
      <c r="G307" s="19">
        <v>0</v>
      </c>
      <c r="H307" s="19">
        <v>0</v>
      </c>
      <c r="I307" s="19">
        <v>21630</v>
      </c>
      <c r="J307" s="19">
        <v>0</v>
      </c>
      <c r="K307" s="19">
        <v>0</v>
      </c>
      <c r="L307" s="19">
        <v>0</v>
      </c>
      <c r="M307" s="19">
        <v>11330</v>
      </c>
      <c r="N307" s="19">
        <v>0</v>
      </c>
      <c r="O307" s="19">
        <v>0</v>
      </c>
      <c r="P307" s="19">
        <v>59534</v>
      </c>
      <c r="Q307" s="19">
        <v>210214554</v>
      </c>
      <c r="S307" t="str">
        <f>VLOOKUP($C307,[1]FPBD2023!$B$1:$E$982,4,0)</f>
        <v>DOM</v>
      </c>
    </row>
    <row r="308" spans="1:19" x14ac:dyDescent="0.35">
      <c r="A308" s="22">
        <v>303</v>
      </c>
      <c r="B308" t="s">
        <v>350</v>
      </c>
      <c r="C308" t="s">
        <v>353</v>
      </c>
      <c r="D308" s="19">
        <v>0</v>
      </c>
      <c r="E308" s="19">
        <v>30076</v>
      </c>
      <c r="F308" s="19">
        <v>0</v>
      </c>
      <c r="G308" s="19">
        <v>0</v>
      </c>
      <c r="H308" s="19">
        <v>0</v>
      </c>
      <c r="I308" s="19">
        <v>15450</v>
      </c>
      <c r="J308" s="19">
        <v>0</v>
      </c>
      <c r="K308" s="19">
        <v>0</v>
      </c>
      <c r="L308" s="19">
        <v>0</v>
      </c>
      <c r="M308" s="19">
        <v>22454</v>
      </c>
      <c r="N308" s="19">
        <v>0</v>
      </c>
      <c r="O308" s="19">
        <v>0</v>
      </c>
      <c r="P308" s="19">
        <v>67980</v>
      </c>
      <c r="Q308" s="19">
        <v>274435260</v>
      </c>
      <c r="S308" t="str">
        <f>VLOOKUP($C308,[1]FPBD2023!$B$1:$E$982,4,0)</f>
        <v>DOM</v>
      </c>
    </row>
    <row r="309" spans="1:19" x14ac:dyDescent="0.35">
      <c r="A309" s="22">
        <v>304</v>
      </c>
      <c r="B309" t="s">
        <v>354</v>
      </c>
      <c r="C309" t="s">
        <v>355</v>
      </c>
      <c r="D309" s="19">
        <v>51912</v>
      </c>
      <c r="E309" s="19">
        <v>12051</v>
      </c>
      <c r="F309" s="19">
        <v>49069</v>
      </c>
      <c r="G309" s="19">
        <v>119274</v>
      </c>
      <c r="H309" s="19">
        <v>116802</v>
      </c>
      <c r="I309" s="19">
        <v>36462</v>
      </c>
      <c r="J309" s="19">
        <v>90475</v>
      </c>
      <c r="K309" s="19">
        <v>156354</v>
      </c>
      <c r="L309" s="19">
        <v>116802</v>
      </c>
      <c r="M309" s="19">
        <v>90681</v>
      </c>
      <c r="N309" s="19">
        <v>142758</v>
      </c>
      <c r="O309" s="19">
        <v>216506</v>
      </c>
      <c r="P309" s="19">
        <v>1199146</v>
      </c>
      <c r="Q309" s="19">
        <v>3702962848</v>
      </c>
      <c r="S309" t="str">
        <f>VLOOKUP($C309,[1]FPBD2023!$B$1:$E$982,4,0)</f>
        <v>DOM</v>
      </c>
    </row>
    <row r="310" spans="1:19" x14ac:dyDescent="0.35">
      <c r="A310" s="22">
        <v>305</v>
      </c>
      <c r="B310" t="s">
        <v>354</v>
      </c>
      <c r="C310" t="s">
        <v>356</v>
      </c>
      <c r="D310" s="19">
        <v>0</v>
      </c>
      <c r="E310" s="19">
        <v>13905</v>
      </c>
      <c r="F310" s="19">
        <v>15821</v>
      </c>
      <c r="G310" s="19">
        <v>49440</v>
      </c>
      <c r="H310" s="19">
        <v>0</v>
      </c>
      <c r="I310" s="19">
        <v>15450</v>
      </c>
      <c r="J310" s="19">
        <v>65261</v>
      </c>
      <c r="K310" s="19">
        <v>12360</v>
      </c>
      <c r="L310" s="19">
        <v>0</v>
      </c>
      <c r="M310" s="19">
        <v>26121</v>
      </c>
      <c r="N310" s="19">
        <v>0</v>
      </c>
      <c r="O310" s="19">
        <v>4120</v>
      </c>
      <c r="P310" s="19">
        <v>202478</v>
      </c>
      <c r="Q310" s="19">
        <v>731148058</v>
      </c>
      <c r="S310" t="str">
        <f>VLOOKUP($C310,[1]FPBD2023!$B$1:$E$982,4,0)</f>
        <v>DOM</v>
      </c>
    </row>
    <row r="311" spans="1:19" x14ac:dyDescent="0.35">
      <c r="A311" s="22">
        <v>306</v>
      </c>
      <c r="B311" t="s">
        <v>1406</v>
      </c>
      <c r="C311" t="s">
        <v>1407</v>
      </c>
      <c r="D311" s="19">
        <v>63448</v>
      </c>
      <c r="E311" s="19">
        <v>0</v>
      </c>
      <c r="F311" s="19">
        <v>54384</v>
      </c>
      <c r="G311" s="19">
        <v>0</v>
      </c>
      <c r="H311" s="19">
        <v>90640</v>
      </c>
      <c r="I311" s="19">
        <v>0</v>
      </c>
      <c r="J311" s="19">
        <v>0</v>
      </c>
      <c r="K311" s="19">
        <v>54384</v>
      </c>
      <c r="L311" s="19">
        <v>0</v>
      </c>
      <c r="M311" s="19">
        <v>0</v>
      </c>
      <c r="N311" s="19">
        <v>27192</v>
      </c>
      <c r="O311" s="19">
        <v>0</v>
      </c>
      <c r="P311" s="19">
        <v>290048</v>
      </c>
      <c r="Q311" s="19">
        <v>488730880</v>
      </c>
      <c r="S311" t="e">
        <f>VLOOKUP($C311,[1]FPBD2023!$B$1:$E$982,4,0)</f>
        <v>#N/A</v>
      </c>
    </row>
    <row r="312" spans="1:19" x14ac:dyDescent="0.35">
      <c r="A312" s="22">
        <v>307</v>
      </c>
      <c r="B312" t="s">
        <v>357</v>
      </c>
      <c r="C312" t="s">
        <v>358</v>
      </c>
      <c r="D312" s="19">
        <v>74160</v>
      </c>
      <c r="E312" s="19">
        <v>0</v>
      </c>
      <c r="F312" s="19">
        <v>74160</v>
      </c>
      <c r="G312" s="19">
        <v>0</v>
      </c>
      <c r="H312" s="19">
        <v>74160</v>
      </c>
      <c r="I312" s="19">
        <v>0</v>
      </c>
      <c r="J312" s="19">
        <v>74160</v>
      </c>
      <c r="K312" s="19">
        <v>0</v>
      </c>
      <c r="L312" s="19">
        <v>92700</v>
      </c>
      <c r="M312" s="19">
        <v>0</v>
      </c>
      <c r="N312" s="19">
        <v>74160</v>
      </c>
      <c r="O312" s="19">
        <v>0</v>
      </c>
      <c r="P312" s="19">
        <v>463500</v>
      </c>
      <c r="Q312" s="19">
        <v>895482000</v>
      </c>
      <c r="S312" t="str">
        <f>VLOOKUP($C312,[1]FPBD2023!$B$1:$E$982,4,0)</f>
        <v>DOM</v>
      </c>
    </row>
    <row r="313" spans="1:19" x14ac:dyDescent="0.35">
      <c r="A313" s="22">
        <v>308</v>
      </c>
      <c r="B313" t="s">
        <v>359</v>
      </c>
      <c r="C313" t="s">
        <v>360</v>
      </c>
      <c r="D313" s="19">
        <v>9579</v>
      </c>
      <c r="E313" s="19">
        <v>9579</v>
      </c>
      <c r="F313" s="19">
        <v>9579</v>
      </c>
      <c r="G313" s="19">
        <v>19158</v>
      </c>
      <c r="H313" s="19">
        <v>19158</v>
      </c>
      <c r="I313" s="19">
        <v>19158</v>
      </c>
      <c r="J313" s="19">
        <v>28737</v>
      </c>
      <c r="K313" s="19">
        <v>0</v>
      </c>
      <c r="L313" s="19">
        <v>28737</v>
      </c>
      <c r="M313" s="19">
        <v>0</v>
      </c>
      <c r="N313" s="19">
        <v>0</v>
      </c>
      <c r="O313" s="19">
        <v>28737</v>
      </c>
      <c r="P313" s="19">
        <v>172422</v>
      </c>
      <c r="Q313" s="19">
        <v>361913778</v>
      </c>
      <c r="S313" t="str">
        <f>VLOOKUP($C313,[1]FPBD2023!$B$1:$E$982,4,0)</f>
        <v>DOM</v>
      </c>
    </row>
    <row r="314" spans="1:19" x14ac:dyDescent="0.35">
      <c r="A314" s="22">
        <v>309</v>
      </c>
      <c r="B314" t="s">
        <v>361</v>
      </c>
      <c r="C314" t="s">
        <v>362</v>
      </c>
      <c r="D314" s="19">
        <v>0</v>
      </c>
      <c r="E314" s="19">
        <v>86211</v>
      </c>
      <c r="F314" s="19">
        <v>0</v>
      </c>
      <c r="G314" s="19">
        <v>0</v>
      </c>
      <c r="H314" s="19">
        <v>0</v>
      </c>
      <c r="I314" s="19">
        <v>95790</v>
      </c>
      <c r="J314" s="19">
        <v>0</v>
      </c>
      <c r="K314" s="19">
        <v>0</v>
      </c>
      <c r="L314" s="19">
        <v>9579</v>
      </c>
      <c r="M314" s="19">
        <v>57474</v>
      </c>
      <c r="N314" s="19">
        <v>0</v>
      </c>
      <c r="O314" s="19">
        <v>0</v>
      </c>
      <c r="P314" s="19">
        <v>249054</v>
      </c>
      <c r="Q314" s="19">
        <v>522764346</v>
      </c>
      <c r="S314" t="str">
        <f>VLOOKUP($C314,[1]FPBD2023!$B$1:$E$982,4,0)</f>
        <v>DOM</v>
      </c>
    </row>
    <row r="315" spans="1:19" x14ac:dyDescent="0.35">
      <c r="A315" s="22">
        <v>310</v>
      </c>
      <c r="B315" t="s">
        <v>2025</v>
      </c>
      <c r="C315" t="s">
        <v>2026</v>
      </c>
      <c r="D315" s="19">
        <v>0</v>
      </c>
      <c r="E315" s="19">
        <v>3493</v>
      </c>
      <c r="F315" s="19">
        <v>0</v>
      </c>
      <c r="G315" s="19">
        <v>0</v>
      </c>
      <c r="H315" s="19">
        <v>0</v>
      </c>
      <c r="I315" s="19">
        <v>4890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8383</v>
      </c>
      <c r="Q315" s="19">
        <v>14653484</v>
      </c>
      <c r="S315" t="e">
        <f>VLOOKUP($C315,[1]FPBD2023!$B$1:$E$982,4,0)</f>
        <v>#N/A</v>
      </c>
    </row>
    <row r="316" spans="1:19" x14ac:dyDescent="0.35">
      <c r="A316" s="22">
        <v>311</v>
      </c>
      <c r="B316" t="s">
        <v>1408</v>
      </c>
      <c r="C316" t="s">
        <v>1409</v>
      </c>
      <c r="D316" s="19">
        <v>28785</v>
      </c>
      <c r="E316" s="19">
        <v>27371</v>
      </c>
      <c r="F316" s="19">
        <v>31344</v>
      </c>
      <c r="G316" s="19">
        <v>24627</v>
      </c>
      <c r="H316" s="19">
        <v>29206</v>
      </c>
      <c r="I316" s="19">
        <v>24762</v>
      </c>
      <c r="J316" s="19">
        <v>37101</v>
      </c>
      <c r="K316" s="19">
        <v>32169</v>
      </c>
      <c r="L316" s="19">
        <v>32169</v>
      </c>
      <c r="M316" s="19">
        <v>36007</v>
      </c>
      <c r="N316" s="19">
        <v>32219</v>
      </c>
      <c r="O316" s="19">
        <v>31478</v>
      </c>
      <c r="P316" s="19">
        <v>367238</v>
      </c>
      <c r="Q316" s="19">
        <v>826285500</v>
      </c>
      <c r="S316" t="e">
        <f>VLOOKUP($C316,[1]FPBD2023!$B$1:$E$982,4,0)</f>
        <v>#N/A</v>
      </c>
    </row>
    <row r="317" spans="1:19" x14ac:dyDescent="0.35">
      <c r="A317" s="22">
        <v>312</v>
      </c>
      <c r="B317" t="s">
        <v>363</v>
      </c>
      <c r="C317" t="s">
        <v>364</v>
      </c>
      <c r="D317" s="19">
        <v>1414</v>
      </c>
      <c r="E317" s="19">
        <v>1414</v>
      </c>
      <c r="F317" s="19">
        <v>1414</v>
      </c>
      <c r="G317" s="19">
        <v>1414</v>
      </c>
      <c r="H317" s="19">
        <v>1414</v>
      </c>
      <c r="I317" s="19">
        <v>0</v>
      </c>
      <c r="J317" s="19">
        <v>2828</v>
      </c>
      <c r="K317" s="19">
        <v>1414</v>
      </c>
      <c r="L317" s="19">
        <v>1414</v>
      </c>
      <c r="M317" s="19">
        <v>0</v>
      </c>
      <c r="N317" s="19">
        <v>1414</v>
      </c>
      <c r="O317" s="19">
        <v>1414</v>
      </c>
      <c r="P317" s="19">
        <v>15554</v>
      </c>
      <c r="Q317" s="19">
        <v>15398460</v>
      </c>
      <c r="S317" t="str">
        <f>VLOOKUP($C317,[1]FPBD2023!$B$1:$E$982,4,0)</f>
        <v>DOM</v>
      </c>
    </row>
    <row r="318" spans="1:19" x14ac:dyDescent="0.35">
      <c r="A318" s="22">
        <v>313</v>
      </c>
      <c r="B318" t="s">
        <v>365</v>
      </c>
      <c r="C318" t="s">
        <v>366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9579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9579</v>
      </c>
      <c r="Q318" s="19">
        <v>45021300</v>
      </c>
      <c r="S318" t="str">
        <f>VLOOKUP($C318,[1]FPBD2023!$B$1:$E$982,4,0)</f>
        <v>DOM</v>
      </c>
    </row>
    <row r="319" spans="1:19" x14ac:dyDescent="0.35">
      <c r="A319" s="22">
        <v>314</v>
      </c>
      <c r="B319" t="s">
        <v>367</v>
      </c>
      <c r="C319" t="s">
        <v>368</v>
      </c>
      <c r="D319" s="19">
        <v>3394</v>
      </c>
      <c r="E319" s="19">
        <v>4242</v>
      </c>
      <c r="F319" s="19">
        <v>5090</v>
      </c>
      <c r="G319" s="19">
        <v>4242</v>
      </c>
      <c r="H319" s="19">
        <v>3394</v>
      </c>
      <c r="I319" s="19">
        <v>4242</v>
      </c>
      <c r="J319" s="19">
        <v>5939</v>
      </c>
      <c r="K319" s="19">
        <v>5939</v>
      </c>
      <c r="L319" s="19">
        <v>5939</v>
      </c>
      <c r="M319" s="19">
        <v>5090</v>
      </c>
      <c r="N319" s="19">
        <v>4242</v>
      </c>
      <c r="O319" s="19">
        <v>4242</v>
      </c>
      <c r="P319" s="19">
        <v>55995</v>
      </c>
      <c r="Q319" s="19">
        <v>60474600</v>
      </c>
      <c r="S319" t="str">
        <f>VLOOKUP($C319,[1]FPBD2023!$B$1:$E$982,4,0)</f>
        <v>DOM</v>
      </c>
    </row>
    <row r="320" spans="1:19" x14ac:dyDescent="0.35">
      <c r="A320" s="22">
        <v>315</v>
      </c>
      <c r="B320" t="s">
        <v>369</v>
      </c>
      <c r="C320" t="s">
        <v>370</v>
      </c>
      <c r="D320" s="19">
        <v>2828</v>
      </c>
      <c r="E320" s="19">
        <v>0</v>
      </c>
      <c r="F320" s="19">
        <v>2828</v>
      </c>
      <c r="G320" s="19">
        <v>0</v>
      </c>
      <c r="H320" s="19">
        <v>2828</v>
      </c>
      <c r="I320" s="19">
        <v>0</v>
      </c>
      <c r="J320" s="19">
        <v>1414</v>
      </c>
      <c r="K320" s="19">
        <v>2828</v>
      </c>
      <c r="L320" s="19">
        <v>0</v>
      </c>
      <c r="M320" s="19">
        <v>2828</v>
      </c>
      <c r="N320" s="19">
        <v>0</v>
      </c>
      <c r="O320" s="19">
        <v>2828</v>
      </c>
      <c r="P320" s="19">
        <v>18382</v>
      </c>
      <c r="Q320" s="19">
        <v>18198180</v>
      </c>
      <c r="S320" t="str">
        <f>VLOOKUP($C320,[1]FPBD2023!$B$1:$E$982,4,0)</f>
        <v>DOM</v>
      </c>
    </row>
    <row r="321" spans="1:19" x14ac:dyDescent="0.35">
      <c r="A321" s="22">
        <v>316</v>
      </c>
      <c r="B321" t="s">
        <v>371</v>
      </c>
      <c r="C321" t="s">
        <v>372</v>
      </c>
      <c r="D321" s="19">
        <v>0</v>
      </c>
      <c r="E321" s="19">
        <v>1414</v>
      </c>
      <c r="F321" s="19">
        <v>0</v>
      </c>
      <c r="G321" s="19">
        <v>1414</v>
      </c>
      <c r="H321" s="19">
        <v>0</v>
      </c>
      <c r="I321" s="19">
        <v>0</v>
      </c>
      <c r="J321" s="19">
        <v>1414</v>
      </c>
      <c r="K321" s="19">
        <v>0</v>
      </c>
      <c r="L321" s="19">
        <v>1414</v>
      </c>
      <c r="M321" s="19">
        <v>0</v>
      </c>
      <c r="N321" s="19">
        <v>1414</v>
      </c>
      <c r="O321" s="19">
        <v>0</v>
      </c>
      <c r="P321" s="19">
        <v>7070</v>
      </c>
      <c r="Q321" s="19">
        <v>6999300</v>
      </c>
      <c r="S321" t="str">
        <f>VLOOKUP($C321,[1]FPBD2023!$B$1:$E$982,4,0)</f>
        <v>DOM</v>
      </c>
    </row>
    <row r="322" spans="1:19" x14ac:dyDescent="0.35">
      <c r="A322" s="22">
        <v>317</v>
      </c>
      <c r="B322" t="s">
        <v>1410</v>
      </c>
      <c r="C322" t="s">
        <v>1411</v>
      </c>
      <c r="D322" s="19">
        <v>0</v>
      </c>
      <c r="E322" s="19">
        <v>0</v>
      </c>
      <c r="F322" s="19">
        <v>0</v>
      </c>
      <c r="G322" s="19">
        <v>0</v>
      </c>
      <c r="H322" s="19">
        <v>137</v>
      </c>
      <c r="I322" s="19">
        <v>0</v>
      </c>
      <c r="J322" s="19">
        <v>0</v>
      </c>
      <c r="K322" s="19">
        <v>0</v>
      </c>
      <c r="L322" s="19">
        <v>137</v>
      </c>
      <c r="M322" s="19">
        <v>0</v>
      </c>
      <c r="N322" s="19">
        <v>0</v>
      </c>
      <c r="O322" s="19">
        <v>137</v>
      </c>
      <c r="P322" s="19">
        <v>411</v>
      </c>
      <c r="Q322" s="19">
        <v>1438500</v>
      </c>
      <c r="S322" t="e">
        <f>VLOOKUP($C322,[1]FPBD2023!$B$1:$E$982,4,0)</f>
        <v>#N/A</v>
      </c>
    </row>
    <row r="323" spans="1:19" x14ac:dyDescent="0.35">
      <c r="A323" s="22">
        <v>318</v>
      </c>
      <c r="B323" t="s">
        <v>373</v>
      </c>
      <c r="C323" t="s">
        <v>374</v>
      </c>
      <c r="D323" s="19">
        <v>0</v>
      </c>
      <c r="E323" s="19">
        <v>261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261</v>
      </c>
      <c r="L323" s="19">
        <v>0</v>
      </c>
      <c r="M323" s="19">
        <v>0</v>
      </c>
      <c r="N323" s="19">
        <v>0</v>
      </c>
      <c r="O323" s="19">
        <v>0</v>
      </c>
      <c r="P323" s="19">
        <v>522</v>
      </c>
      <c r="Q323" s="19">
        <v>1699110</v>
      </c>
      <c r="S323" t="str">
        <f>VLOOKUP($C323,[1]FPBD2023!$B$1:$E$982,4,0)</f>
        <v>DOM</v>
      </c>
    </row>
    <row r="324" spans="1:19" x14ac:dyDescent="0.35">
      <c r="A324" s="22">
        <v>319</v>
      </c>
      <c r="B324" t="s">
        <v>375</v>
      </c>
      <c r="C324" t="s">
        <v>376</v>
      </c>
      <c r="D324" s="19">
        <v>1340</v>
      </c>
      <c r="E324" s="19">
        <v>1340</v>
      </c>
      <c r="F324" s="19">
        <v>0</v>
      </c>
      <c r="G324" s="19">
        <v>2680</v>
      </c>
      <c r="H324" s="19">
        <v>0</v>
      </c>
      <c r="I324" s="19">
        <v>1340</v>
      </c>
      <c r="J324" s="19">
        <v>1340</v>
      </c>
      <c r="K324" s="19">
        <v>2680</v>
      </c>
      <c r="L324" s="19">
        <v>0</v>
      </c>
      <c r="M324" s="19">
        <v>0</v>
      </c>
      <c r="N324" s="19">
        <v>2680</v>
      </c>
      <c r="O324" s="19">
        <v>0</v>
      </c>
      <c r="P324" s="19">
        <v>13400</v>
      </c>
      <c r="Q324" s="19">
        <v>9246000</v>
      </c>
      <c r="S324" t="str">
        <f>VLOOKUP($C324,[1]FPBD2023!$B$1:$E$982,4,0)</f>
        <v>DOM</v>
      </c>
    </row>
    <row r="325" spans="1:19" x14ac:dyDescent="0.35">
      <c r="A325" s="22">
        <v>320</v>
      </c>
      <c r="B325" t="s">
        <v>377</v>
      </c>
      <c r="C325" t="s">
        <v>378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1346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1346</v>
      </c>
      <c r="Q325" s="19">
        <v>928740</v>
      </c>
      <c r="S325" t="str">
        <f>VLOOKUP($C325,[1]FPBD2023!$B$1:$E$982,4,0)</f>
        <v>DOM</v>
      </c>
    </row>
    <row r="326" spans="1:19" x14ac:dyDescent="0.35">
      <c r="A326" s="22">
        <v>321</v>
      </c>
      <c r="B326" t="s">
        <v>1412</v>
      </c>
      <c r="C326" t="s">
        <v>1413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1346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1346</v>
      </c>
      <c r="Q326" s="19">
        <v>1332540</v>
      </c>
      <c r="S326" t="str">
        <f>VLOOKUP($C326,[1]FPBD2023!$B$1:$E$982,4,0)</f>
        <v>DOM</v>
      </c>
    </row>
    <row r="327" spans="1:19" x14ac:dyDescent="0.35">
      <c r="A327" s="22">
        <v>322</v>
      </c>
      <c r="B327" t="s">
        <v>379</v>
      </c>
      <c r="C327" t="s">
        <v>380</v>
      </c>
      <c r="D327" s="19">
        <v>0</v>
      </c>
      <c r="E327" s="19">
        <v>0</v>
      </c>
      <c r="F327" s="19">
        <v>3410</v>
      </c>
      <c r="G327" s="19">
        <v>0</v>
      </c>
      <c r="H327" s="19">
        <v>0</v>
      </c>
      <c r="I327" s="19">
        <v>3898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7308</v>
      </c>
      <c r="Q327" s="19">
        <v>4567500</v>
      </c>
      <c r="S327" t="str">
        <f>VLOOKUP($C327,[1]FPBD2023!$B$1:$E$982,4,0)</f>
        <v>DOM</v>
      </c>
    </row>
    <row r="328" spans="1:19" x14ac:dyDescent="0.35">
      <c r="A328" s="22">
        <v>323</v>
      </c>
      <c r="B328" t="s">
        <v>381</v>
      </c>
      <c r="C328" t="s">
        <v>382</v>
      </c>
      <c r="D328" s="19">
        <v>0</v>
      </c>
      <c r="E328" s="19">
        <v>3582</v>
      </c>
      <c r="F328" s="19">
        <v>0</v>
      </c>
      <c r="G328" s="19">
        <v>4094</v>
      </c>
      <c r="H328" s="19">
        <v>0</v>
      </c>
      <c r="I328" s="19">
        <v>4094</v>
      </c>
      <c r="J328" s="19">
        <v>0</v>
      </c>
      <c r="K328" s="19">
        <v>4606</v>
      </c>
      <c r="L328" s="19">
        <v>0</v>
      </c>
      <c r="M328" s="19">
        <v>4606</v>
      </c>
      <c r="N328" s="19">
        <v>0</v>
      </c>
      <c r="O328" s="19">
        <v>3070</v>
      </c>
      <c r="P328" s="19">
        <v>24052</v>
      </c>
      <c r="Q328" s="19">
        <v>153692280</v>
      </c>
      <c r="S328" t="str">
        <f>VLOOKUP($C328,[1]FPBD2023!$B$1:$E$982,4,0)</f>
        <v>DOM</v>
      </c>
    </row>
    <row r="329" spans="1:19" x14ac:dyDescent="0.35">
      <c r="A329" s="22">
        <v>324</v>
      </c>
      <c r="B329" t="s">
        <v>383</v>
      </c>
      <c r="C329" t="s">
        <v>384</v>
      </c>
      <c r="D329" s="19">
        <v>0</v>
      </c>
      <c r="E329" s="19">
        <v>0</v>
      </c>
      <c r="F329" s="19">
        <v>0</v>
      </c>
      <c r="G329" s="19">
        <v>0</v>
      </c>
      <c r="H329" s="19">
        <v>1501</v>
      </c>
      <c r="I329" s="19">
        <v>2502</v>
      </c>
      <c r="J329" s="19">
        <v>0</v>
      </c>
      <c r="K329" s="19">
        <v>2502</v>
      </c>
      <c r="L329" s="19">
        <v>0</v>
      </c>
      <c r="M329" s="19">
        <v>2002</v>
      </c>
      <c r="N329" s="19">
        <v>0</v>
      </c>
      <c r="O329" s="19">
        <v>1001</v>
      </c>
      <c r="P329" s="19">
        <v>9508</v>
      </c>
      <c r="Q329" s="19">
        <v>60756120</v>
      </c>
      <c r="S329" t="str">
        <f>VLOOKUP($C329,[1]FPBD2023!$B$1:$E$982,4,0)</f>
        <v>DOM</v>
      </c>
    </row>
    <row r="330" spans="1:19" x14ac:dyDescent="0.35">
      <c r="A330" s="22">
        <v>325</v>
      </c>
      <c r="B330" t="s">
        <v>1414</v>
      </c>
      <c r="C330" t="s">
        <v>1415</v>
      </c>
      <c r="D330" s="19">
        <v>0</v>
      </c>
      <c r="E330" s="19">
        <v>0</v>
      </c>
      <c r="F330" s="19">
        <v>0</v>
      </c>
      <c r="G330" s="19">
        <v>0</v>
      </c>
      <c r="H330" s="19">
        <v>4010</v>
      </c>
      <c r="I330" s="19">
        <v>0</v>
      </c>
      <c r="J330" s="19">
        <v>0</v>
      </c>
      <c r="K330" s="19">
        <v>0</v>
      </c>
      <c r="L330" s="19">
        <v>0</v>
      </c>
      <c r="M330" s="19">
        <v>4010</v>
      </c>
      <c r="N330" s="19">
        <v>0</v>
      </c>
      <c r="O330" s="19">
        <v>0</v>
      </c>
      <c r="P330" s="19">
        <v>8020</v>
      </c>
      <c r="Q330" s="19">
        <v>53618432</v>
      </c>
      <c r="S330" t="e">
        <f>VLOOKUP($C330,[1]FPBD2023!$B$1:$E$982,4,0)</f>
        <v>#N/A</v>
      </c>
    </row>
    <row r="331" spans="1:19" x14ac:dyDescent="0.35">
      <c r="A331" s="22">
        <v>326</v>
      </c>
      <c r="B331" t="s">
        <v>385</v>
      </c>
      <c r="C331" t="s">
        <v>386</v>
      </c>
      <c r="D331" s="19">
        <v>0</v>
      </c>
      <c r="E331" s="19">
        <v>92</v>
      </c>
      <c r="F331" s="19">
        <v>92</v>
      </c>
      <c r="G331" s="19">
        <v>92</v>
      </c>
      <c r="H331" s="19">
        <v>92</v>
      </c>
      <c r="I331" s="19">
        <v>92</v>
      </c>
      <c r="J331" s="19">
        <v>185</v>
      </c>
      <c r="K331" s="19">
        <v>185</v>
      </c>
      <c r="L331" s="19">
        <v>0</v>
      </c>
      <c r="M331" s="19">
        <v>185</v>
      </c>
      <c r="N331" s="19">
        <v>185</v>
      </c>
      <c r="O331" s="19">
        <v>92</v>
      </c>
      <c r="P331" s="19">
        <v>1292</v>
      </c>
      <c r="Q331" s="19">
        <v>516800</v>
      </c>
      <c r="S331" t="str">
        <f>VLOOKUP($C331,[1]FPBD2023!$B$1:$E$982,4,0)</f>
        <v>DOM</v>
      </c>
    </row>
    <row r="332" spans="1:19" x14ac:dyDescent="0.35">
      <c r="A332" s="22">
        <v>327</v>
      </c>
      <c r="B332" t="s">
        <v>1416</v>
      </c>
      <c r="C332" t="s">
        <v>1417</v>
      </c>
      <c r="D332" s="19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26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26</v>
      </c>
      <c r="Q332" s="19">
        <v>25272</v>
      </c>
      <c r="S332" t="str">
        <f>VLOOKUP($C332,[1]FPBD2023!$B$1:$E$982,4,0)</f>
        <v>DOM</v>
      </c>
    </row>
    <row r="333" spans="1:19" x14ac:dyDescent="0.35">
      <c r="A333" s="22">
        <v>328</v>
      </c>
      <c r="B333" t="s">
        <v>1418</v>
      </c>
      <c r="C333" t="s">
        <v>1419</v>
      </c>
      <c r="D333" s="19">
        <v>0</v>
      </c>
      <c r="E333" s="19">
        <v>235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235</v>
      </c>
      <c r="L333" s="19">
        <v>0</v>
      </c>
      <c r="M333" s="19">
        <v>0</v>
      </c>
      <c r="N333" s="19">
        <v>235</v>
      </c>
      <c r="O333" s="19">
        <v>0</v>
      </c>
      <c r="P333" s="19">
        <v>705</v>
      </c>
      <c r="Q333" s="19">
        <v>685260</v>
      </c>
      <c r="S333" t="str">
        <f>VLOOKUP($C333,[1]FPBD2023!$B$1:$E$982,4,0)</f>
        <v>DOM</v>
      </c>
    </row>
    <row r="334" spans="1:19" x14ac:dyDescent="0.35">
      <c r="A334" s="22">
        <v>329</v>
      </c>
      <c r="B334" t="s">
        <v>1420</v>
      </c>
      <c r="C334" t="s">
        <v>1421</v>
      </c>
      <c r="D334" s="19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308</v>
      </c>
      <c r="L334" s="19">
        <v>0</v>
      </c>
      <c r="M334" s="19">
        <v>0</v>
      </c>
      <c r="N334" s="19">
        <v>308</v>
      </c>
      <c r="O334" s="19">
        <v>0</v>
      </c>
      <c r="P334" s="19">
        <v>616</v>
      </c>
      <c r="Q334" s="19">
        <v>1373680</v>
      </c>
      <c r="S334" t="e">
        <f>VLOOKUP($C334,[1]FPBD2023!$B$1:$E$982,4,0)</f>
        <v>#N/A</v>
      </c>
    </row>
    <row r="335" spans="1:19" x14ac:dyDescent="0.35">
      <c r="A335" s="22">
        <v>330</v>
      </c>
      <c r="B335" t="s">
        <v>1422</v>
      </c>
      <c r="C335" t="s">
        <v>1423</v>
      </c>
      <c r="D335" s="19">
        <v>0</v>
      </c>
      <c r="E335" s="19">
        <v>0</v>
      </c>
      <c r="F335" s="19">
        <v>251</v>
      </c>
      <c r="G335" s="19">
        <v>0</v>
      </c>
      <c r="H335" s="19">
        <v>0</v>
      </c>
      <c r="I335" s="19">
        <v>0</v>
      </c>
      <c r="J335" s="19">
        <v>52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303</v>
      </c>
      <c r="Q335" s="19">
        <v>294516</v>
      </c>
      <c r="S335" t="str">
        <f>VLOOKUP($C335,[1]FPBD2023!$B$1:$E$982,4,0)</f>
        <v>DOM</v>
      </c>
    </row>
    <row r="336" spans="1:19" x14ac:dyDescent="0.35">
      <c r="A336" s="22">
        <v>331</v>
      </c>
      <c r="B336" t="s">
        <v>387</v>
      </c>
      <c r="C336" t="s">
        <v>388</v>
      </c>
      <c r="D336" s="19">
        <v>0</v>
      </c>
      <c r="E336" s="19">
        <v>357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166</v>
      </c>
      <c r="L336" s="19">
        <v>0</v>
      </c>
      <c r="M336" s="19">
        <v>0</v>
      </c>
      <c r="N336" s="19">
        <v>82</v>
      </c>
      <c r="O336" s="19">
        <v>0</v>
      </c>
      <c r="P336" s="19">
        <v>605</v>
      </c>
      <c r="Q336" s="19">
        <v>588060</v>
      </c>
      <c r="S336" t="str">
        <f>VLOOKUP($C336,[1]FPBD2023!$B$1:$E$982,4,0)</f>
        <v>DOM</v>
      </c>
    </row>
    <row r="337" spans="1:19" x14ac:dyDescent="0.35">
      <c r="A337" s="22">
        <v>332</v>
      </c>
      <c r="B337" t="s">
        <v>389</v>
      </c>
      <c r="C337" t="s">
        <v>390</v>
      </c>
      <c r="D337" s="19">
        <v>0</v>
      </c>
      <c r="E337" s="19">
        <v>14561</v>
      </c>
      <c r="F337" s="19">
        <v>11648</v>
      </c>
      <c r="G337" s="19">
        <v>0</v>
      </c>
      <c r="H337" s="19">
        <v>0</v>
      </c>
      <c r="I337" s="19">
        <v>0</v>
      </c>
      <c r="J337" s="19">
        <v>14561</v>
      </c>
      <c r="K337" s="19">
        <v>11648</v>
      </c>
      <c r="L337" s="19">
        <v>0</v>
      </c>
      <c r="M337" s="19">
        <v>0</v>
      </c>
      <c r="N337" s="19">
        <v>0</v>
      </c>
      <c r="O337" s="19">
        <v>0</v>
      </c>
      <c r="P337" s="19">
        <v>52418</v>
      </c>
      <c r="Q337" s="19">
        <v>30926620</v>
      </c>
      <c r="S337" t="str">
        <f>VLOOKUP($C337,[1]FPBD2023!$B$1:$E$982,4,0)</f>
        <v>DOM</v>
      </c>
    </row>
    <row r="338" spans="1:19" x14ac:dyDescent="0.35">
      <c r="A338" s="22">
        <v>333</v>
      </c>
      <c r="B338" t="s">
        <v>391</v>
      </c>
      <c r="C338" t="s">
        <v>392</v>
      </c>
      <c r="D338" s="19">
        <v>2861</v>
      </c>
      <c r="E338" s="19">
        <v>0</v>
      </c>
      <c r="F338" s="19">
        <v>0</v>
      </c>
      <c r="G338" s="19">
        <v>2861</v>
      </c>
      <c r="H338" s="19">
        <v>0</v>
      </c>
      <c r="I338" s="19">
        <v>2861</v>
      </c>
      <c r="J338" s="19">
        <v>0</v>
      </c>
      <c r="K338" s="19">
        <v>2861</v>
      </c>
      <c r="L338" s="19">
        <v>2861</v>
      </c>
      <c r="M338" s="19">
        <v>0</v>
      </c>
      <c r="N338" s="19">
        <v>2861</v>
      </c>
      <c r="O338" s="19">
        <v>2861</v>
      </c>
      <c r="P338" s="19">
        <v>20027</v>
      </c>
      <c r="Q338" s="19">
        <v>11815930</v>
      </c>
      <c r="S338" t="str">
        <f>VLOOKUP($C338,[1]FPBD2023!$B$1:$E$982,4,0)</f>
        <v>DOM</v>
      </c>
    </row>
    <row r="339" spans="1:19" x14ac:dyDescent="0.35">
      <c r="A339" s="22">
        <v>334</v>
      </c>
      <c r="B339" t="s">
        <v>393</v>
      </c>
      <c r="C339" t="s">
        <v>394</v>
      </c>
      <c r="D339" s="19">
        <v>1960</v>
      </c>
      <c r="E339" s="19">
        <v>0</v>
      </c>
      <c r="F339" s="19">
        <v>0</v>
      </c>
      <c r="G339" s="19">
        <v>1960</v>
      </c>
      <c r="H339" s="19">
        <v>1960</v>
      </c>
      <c r="I339" s="19">
        <v>1960</v>
      </c>
      <c r="J339" s="19">
        <v>0</v>
      </c>
      <c r="K339" s="19">
        <v>0</v>
      </c>
      <c r="L339" s="19">
        <v>1960</v>
      </c>
      <c r="M339" s="19">
        <v>1960</v>
      </c>
      <c r="N339" s="19">
        <v>1960</v>
      </c>
      <c r="O339" s="19">
        <v>0</v>
      </c>
      <c r="P339" s="19">
        <v>13720</v>
      </c>
      <c r="Q339" s="19">
        <v>8094800</v>
      </c>
      <c r="S339" t="str">
        <f>VLOOKUP($C339,[1]FPBD2023!$B$1:$E$982,4,0)</f>
        <v>DOM</v>
      </c>
    </row>
    <row r="340" spans="1:19" x14ac:dyDescent="0.35">
      <c r="A340" s="22">
        <v>335</v>
      </c>
      <c r="B340" t="s">
        <v>395</v>
      </c>
      <c r="C340" t="s">
        <v>396</v>
      </c>
      <c r="D340" s="19">
        <v>0</v>
      </c>
      <c r="E340" s="19">
        <v>0</v>
      </c>
      <c r="F340" s="19">
        <v>980</v>
      </c>
      <c r="G340" s="19">
        <v>0</v>
      </c>
      <c r="H340" s="19">
        <v>0</v>
      </c>
      <c r="I340" s="19">
        <v>980</v>
      </c>
      <c r="J340" s="19">
        <v>0</v>
      </c>
      <c r="K340" s="19">
        <v>980</v>
      </c>
      <c r="L340" s="19">
        <v>0</v>
      </c>
      <c r="M340" s="19">
        <v>980</v>
      </c>
      <c r="N340" s="19">
        <v>0</v>
      </c>
      <c r="O340" s="19">
        <v>490</v>
      </c>
      <c r="P340" s="19">
        <v>4410</v>
      </c>
      <c r="Q340" s="19">
        <v>13428450</v>
      </c>
      <c r="S340" t="str">
        <f>VLOOKUP($C340,[1]FPBD2023!$B$1:$E$982,4,0)</f>
        <v>DOM</v>
      </c>
    </row>
    <row r="341" spans="1:19" x14ac:dyDescent="0.35">
      <c r="A341" s="22">
        <v>336</v>
      </c>
      <c r="B341" t="s">
        <v>397</v>
      </c>
      <c r="C341" t="s">
        <v>398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19">
        <v>0</v>
      </c>
      <c r="L341" s="19">
        <v>1501</v>
      </c>
      <c r="M341" s="19">
        <v>1501</v>
      </c>
      <c r="N341" s="19">
        <v>1501</v>
      </c>
      <c r="O341" s="19">
        <v>1501</v>
      </c>
      <c r="P341" s="19">
        <v>6004</v>
      </c>
      <c r="Q341" s="19">
        <v>38365560</v>
      </c>
      <c r="S341" t="str">
        <f>VLOOKUP($C341,[1]FPBD2023!$B$1:$E$982,4,0)</f>
        <v>DOM</v>
      </c>
    </row>
    <row r="342" spans="1:19" x14ac:dyDescent="0.35">
      <c r="A342" s="22">
        <v>337</v>
      </c>
      <c r="B342" t="s">
        <v>399</v>
      </c>
      <c r="C342" t="s">
        <v>400</v>
      </c>
      <c r="D342" s="19">
        <v>0</v>
      </c>
      <c r="E342" s="19">
        <v>0</v>
      </c>
      <c r="F342" s="19">
        <v>806</v>
      </c>
      <c r="G342" s="19">
        <v>0</v>
      </c>
      <c r="H342" s="19">
        <v>0</v>
      </c>
      <c r="I342" s="19">
        <v>806</v>
      </c>
      <c r="J342" s="19">
        <v>0</v>
      </c>
      <c r="K342" s="19">
        <v>0</v>
      </c>
      <c r="L342" s="19">
        <v>0</v>
      </c>
      <c r="M342" s="19">
        <v>806</v>
      </c>
      <c r="N342" s="19">
        <v>0</v>
      </c>
      <c r="O342" s="19">
        <v>0</v>
      </c>
      <c r="P342" s="19">
        <v>2418</v>
      </c>
      <c r="Q342" s="19">
        <v>1571700</v>
      </c>
      <c r="S342" t="str">
        <f>VLOOKUP($C342,[1]FPBD2023!$B$1:$E$982,4,0)</f>
        <v>DOM</v>
      </c>
    </row>
    <row r="343" spans="1:19" x14ac:dyDescent="0.35">
      <c r="A343" s="22">
        <v>338</v>
      </c>
      <c r="B343" t="s">
        <v>401</v>
      </c>
      <c r="C343" t="s">
        <v>402</v>
      </c>
      <c r="D343" s="19">
        <v>806</v>
      </c>
      <c r="E343" s="19">
        <v>806</v>
      </c>
      <c r="F343" s="19">
        <v>0</v>
      </c>
      <c r="G343" s="19">
        <v>806</v>
      </c>
      <c r="H343" s="19">
        <v>806</v>
      </c>
      <c r="I343" s="19">
        <v>806</v>
      </c>
      <c r="J343" s="19">
        <v>806</v>
      </c>
      <c r="K343" s="19">
        <v>806</v>
      </c>
      <c r="L343" s="19">
        <v>806</v>
      </c>
      <c r="M343" s="19">
        <v>806</v>
      </c>
      <c r="N343" s="19">
        <v>806</v>
      </c>
      <c r="O343" s="19">
        <v>806</v>
      </c>
      <c r="P343" s="19">
        <v>8866</v>
      </c>
      <c r="Q343" s="19">
        <v>5492487</v>
      </c>
      <c r="S343" t="str">
        <f>VLOOKUP($C343,[1]FPBD2023!$B$1:$E$982,4,0)</f>
        <v>DOM</v>
      </c>
    </row>
    <row r="344" spans="1:19" x14ac:dyDescent="0.35">
      <c r="A344" s="22">
        <v>339</v>
      </c>
      <c r="B344" t="s">
        <v>1424</v>
      </c>
      <c r="C344" t="s">
        <v>1425</v>
      </c>
      <c r="D344" s="19">
        <v>1498</v>
      </c>
      <c r="E344" s="19">
        <v>0</v>
      </c>
      <c r="F344" s="19">
        <v>1997</v>
      </c>
      <c r="G344" s="19">
        <v>0</v>
      </c>
      <c r="H344" s="19">
        <v>1997</v>
      </c>
      <c r="I344" s="19">
        <v>0</v>
      </c>
      <c r="J344" s="19">
        <v>1997</v>
      </c>
      <c r="K344" s="19">
        <v>0</v>
      </c>
      <c r="L344" s="19">
        <v>1997</v>
      </c>
      <c r="M344" s="19">
        <v>0</v>
      </c>
      <c r="N344" s="19">
        <v>1498</v>
      </c>
      <c r="O344" s="19">
        <v>0</v>
      </c>
      <c r="P344" s="19">
        <v>10984</v>
      </c>
      <c r="Q344" s="19">
        <v>70187760</v>
      </c>
      <c r="S344" t="str">
        <f>VLOOKUP($C344,[1]FPBD2023!$B$1:$E$982,4,0)</f>
        <v>DOM</v>
      </c>
    </row>
    <row r="345" spans="1:19" x14ac:dyDescent="0.35">
      <c r="A345" s="22">
        <v>340</v>
      </c>
      <c r="B345" t="s">
        <v>403</v>
      </c>
      <c r="C345" t="s">
        <v>404</v>
      </c>
      <c r="D345" s="19">
        <v>5991</v>
      </c>
      <c r="E345" s="19">
        <v>4992</v>
      </c>
      <c r="F345" s="19">
        <v>5492</v>
      </c>
      <c r="G345" s="19">
        <v>8487</v>
      </c>
      <c r="H345" s="19">
        <v>9486</v>
      </c>
      <c r="I345" s="19">
        <v>2496</v>
      </c>
      <c r="J345" s="19">
        <v>7988</v>
      </c>
      <c r="K345" s="19">
        <v>3495</v>
      </c>
      <c r="L345" s="19">
        <v>5492</v>
      </c>
      <c r="M345" s="19">
        <v>7988</v>
      </c>
      <c r="N345" s="19">
        <v>8986</v>
      </c>
      <c r="O345" s="19">
        <v>4992</v>
      </c>
      <c r="P345" s="19">
        <v>75885</v>
      </c>
      <c r="Q345" s="19">
        <v>484905150</v>
      </c>
      <c r="S345" t="str">
        <f>VLOOKUP($C345,[1]FPBD2023!$B$1:$E$982,4,0)</f>
        <v>DOM</v>
      </c>
    </row>
    <row r="346" spans="1:19" x14ac:dyDescent="0.35">
      <c r="A346" s="22">
        <v>341</v>
      </c>
      <c r="B346" t="s">
        <v>405</v>
      </c>
      <c r="C346" t="s">
        <v>406</v>
      </c>
      <c r="D346" s="19">
        <v>1498</v>
      </c>
      <c r="E346" s="19">
        <v>0</v>
      </c>
      <c r="F346" s="19">
        <v>1498</v>
      </c>
      <c r="G346" s="19">
        <v>0</v>
      </c>
      <c r="H346" s="19">
        <v>1498</v>
      </c>
      <c r="I346" s="19">
        <v>0</v>
      </c>
      <c r="J346" s="19">
        <v>0</v>
      </c>
      <c r="K346" s="19">
        <v>0</v>
      </c>
      <c r="L346" s="19">
        <v>1498</v>
      </c>
      <c r="M346" s="19">
        <v>0</v>
      </c>
      <c r="N346" s="19">
        <v>1498</v>
      </c>
      <c r="O346" s="19">
        <v>0</v>
      </c>
      <c r="P346" s="19">
        <v>7490</v>
      </c>
      <c r="Q346" s="19">
        <v>47861100</v>
      </c>
      <c r="S346" t="str">
        <f>VLOOKUP($C346,[1]FPBD2023!$B$1:$E$982,4,0)</f>
        <v>DOM</v>
      </c>
    </row>
    <row r="347" spans="1:19" x14ac:dyDescent="0.35">
      <c r="A347" s="22">
        <v>342</v>
      </c>
      <c r="B347" t="s">
        <v>407</v>
      </c>
      <c r="C347" t="s">
        <v>408</v>
      </c>
      <c r="D347" s="19">
        <v>3495</v>
      </c>
      <c r="E347" s="19">
        <v>3994</v>
      </c>
      <c r="F347" s="19">
        <v>3495</v>
      </c>
      <c r="G347" s="19">
        <v>4493</v>
      </c>
      <c r="H347" s="19">
        <v>483</v>
      </c>
      <c r="I347" s="19">
        <v>3495</v>
      </c>
      <c r="J347" s="19">
        <v>3994</v>
      </c>
      <c r="K347" s="19">
        <v>2496</v>
      </c>
      <c r="L347" s="19">
        <v>2496</v>
      </c>
      <c r="M347" s="19">
        <v>2979</v>
      </c>
      <c r="N347" s="19">
        <v>6490</v>
      </c>
      <c r="O347" s="19">
        <v>2995</v>
      </c>
      <c r="P347" s="19">
        <v>40905</v>
      </c>
      <c r="Q347" s="19">
        <v>261382950</v>
      </c>
      <c r="S347" t="str">
        <f>VLOOKUP($C347,[1]FPBD2023!$B$1:$E$982,4,0)</f>
        <v>DOM</v>
      </c>
    </row>
    <row r="348" spans="1:19" x14ac:dyDescent="0.35">
      <c r="A348" s="22">
        <v>343</v>
      </c>
      <c r="B348" t="s">
        <v>1426</v>
      </c>
      <c r="C348" t="s">
        <v>1427</v>
      </c>
      <c r="D348" s="19">
        <v>13052</v>
      </c>
      <c r="E348" s="19">
        <v>0</v>
      </c>
      <c r="F348" s="19">
        <v>9789</v>
      </c>
      <c r="G348" s="19">
        <v>16315</v>
      </c>
      <c r="H348" s="19">
        <v>16315</v>
      </c>
      <c r="I348" s="19">
        <v>9789</v>
      </c>
      <c r="J348" s="19">
        <v>0</v>
      </c>
      <c r="K348" s="19">
        <v>0</v>
      </c>
      <c r="L348" s="19">
        <v>16315</v>
      </c>
      <c r="M348" s="19">
        <v>16315</v>
      </c>
      <c r="N348" s="19">
        <v>9789</v>
      </c>
      <c r="O348" s="19">
        <v>6526</v>
      </c>
      <c r="P348" s="19">
        <v>114205</v>
      </c>
      <c r="Q348" s="19">
        <v>58701370</v>
      </c>
      <c r="S348" t="e">
        <f>VLOOKUP($C348,[1]FPBD2023!$B$1:$E$982,4,0)</f>
        <v>#N/A</v>
      </c>
    </row>
    <row r="349" spans="1:19" x14ac:dyDescent="0.35">
      <c r="A349" s="22">
        <v>344</v>
      </c>
      <c r="B349" t="s">
        <v>409</v>
      </c>
      <c r="C349" t="s">
        <v>410</v>
      </c>
      <c r="D349" s="19">
        <v>1958</v>
      </c>
      <c r="E349" s="19">
        <v>0</v>
      </c>
      <c r="F349" s="19">
        <v>0</v>
      </c>
      <c r="G349" s="19">
        <v>1958</v>
      </c>
      <c r="H349" s="19">
        <v>1958</v>
      </c>
      <c r="I349" s="19">
        <v>1958</v>
      </c>
      <c r="J349" s="19">
        <v>0</v>
      </c>
      <c r="K349" s="19">
        <v>1958</v>
      </c>
      <c r="L349" s="19">
        <v>0</v>
      </c>
      <c r="M349" s="19">
        <v>1958</v>
      </c>
      <c r="N349" s="19">
        <v>0</v>
      </c>
      <c r="O349" s="19">
        <v>1958</v>
      </c>
      <c r="P349" s="19">
        <v>13706</v>
      </c>
      <c r="Q349" s="19">
        <v>8908900</v>
      </c>
      <c r="S349" t="str">
        <f>VLOOKUP($C349,[1]FPBD2023!$B$1:$E$982,4,0)</f>
        <v>DOM</v>
      </c>
    </row>
    <row r="350" spans="1:19" x14ac:dyDescent="0.35">
      <c r="A350" s="22">
        <v>345</v>
      </c>
      <c r="B350" t="s">
        <v>411</v>
      </c>
      <c r="C350" t="s">
        <v>412</v>
      </c>
      <c r="D350" s="19">
        <v>11102</v>
      </c>
      <c r="E350" s="19">
        <v>11529</v>
      </c>
      <c r="F350" s="19">
        <v>4270</v>
      </c>
      <c r="G350" s="19">
        <v>12383</v>
      </c>
      <c r="H350" s="19">
        <v>10675</v>
      </c>
      <c r="I350" s="19">
        <v>7259</v>
      </c>
      <c r="J350" s="19">
        <v>11102</v>
      </c>
      <c r="K350" s="19">
        <v>11102</v>
      </c>
      <c r="L350" s="19">
        <v>11529</v>
      </c>
      <c r="M350" s="19">
        <v>11102</v>
      </c>
      <c r="N350" s="19">
        <v>11529</v>
      </c>
      <c r="O350" s="19">
        <v>11529</v>
      </c>
      <c r="P350" s="19">
        <v>125111</v>
      </c>
      <c r="Q350" s="19">
        <v>135119880</v>
      </c>
      <c r="S350" t="str">
        <f>VLOOKUP($C350,[1]FPBD2023!$B$1:$E$982,4,0)</f>
        <v>DOM</v>
      </c>
    </row>
    <row r="351" spans="1:19" x14ac:dyDescent="0.35">
      <c r="A351" s="22">
        <v>346</v>
      </c>
      <c r="B351" t="s">
        <v>1428</v>
      </c>
      <c r="C351" t="s">
        <v>1429</v>
      </c>
      <c r="D351" s="19">
        <v>1015</v>
      </c>
      <c r="E351" s="19">
        <v>0</v>
      </c>
      <c r="F351" s="19">
        <v>2030</v>
      </c>
      <c r="G351" s="19">
        <v>0</v>
      </c>
      <c r="H351" s="19">
        <v>2030</v>
      </c>
      <c r="I351" s="19">
        <v>2030</v>
      </c>
      <c r="J351" s="19">
        <v>0</v>
      </c>
      <c r="K351" s="19">
        <v>2030</v>
      </c>
      <c r="L351" s="19">
        <v>2030</v>
      </c>
      <c r="M351" s="19">
        <v>2030</v>
      </c>
      <c r="N351" s="19">
        <v>2030</v>
      </c>
      <c r="O351" s="19">
        <v>1015</v>
      </c>
      <c r="P351" s="19">
        <v>16240</v>
      </c>
      <c r="Q351" s="19">
        <v>7145600</v>
      </c>
      <c r="S351" t="e">
        <f>VLOOKUP($C351,[1]FPBD2023!$B$1:$E$982,4,0)</f>
        <v>#N/A</v>
      </c>
    </row>
    <row r="352" spans="1:19" x14ac:dyDescent="0.35">
      <c r="A352" s="22">
        <v>347</v>
      </c>
      <c r="B352" t="s">
        <v>1430</v>
      </c>
      <c r="C352" t="s">
        <v>1431</v>
      </c>
      <c r="D352" s="19">
        <v>1015</v>
      </c>
      <c r="E352" s="19">
        <v>0</v>
      </c>
      <c r="F352" s="19">
        <v>2030</v>
      </c>
      <c r="G352" s="19">
        <v>0</v>
      </c>
      <c r="H352" s="19">
        <v>0</v>
      </c>
      <c r="I352" s="19">
        <v>2030</v>
      </c>
      <c r="J352" s="19">
        <v>0</v>
      </c>
      <c r="K352" s="19">
        <v>0</v>
      </c>
      <c r="L352" s="19">
        <v>2030</v>
      </c>
      <c r="M352" s="19">
        <v>0</v>
      </c>
      <c r="N352" s="19">
        <v>0</v>
      </c>
      <c r="O352" s="19">
        <v>1015</v>
      </c>
      <c r="P352" s="19">
        <v>8120</v>
      </c>
      <c r="Q352" s="19">
        <v>3572800</v>
      </c>
      <c r="S352" t="e">
        <f>VLOOKUP($C352,[1]FPBD2023!$B$1:$E$982,4,0)</f>
        <v>#N/A</v>
      </c>
    </row>
    <row r="353" spans="1:20" x14ac:dyDescent="0.35">
      <c r="A353" s="22">
        <v>348</v>
      </c>
      <c r="B353" t="s">
        <v>1432</v>
      </c>
      <c r="C353" t="s">
        <v>1433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1015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1015</v>
      </c>
      <c r="Q353" s="19">
        <v>446600</v>
      </c>
      <c r="S353" t="e">
        <f>VLOOKUP($C353,[1]FPBD2023!$B$1:$E$982,4,0)</f>
        <v>#N/A</v>
      </c>
    </row>
    <row r="354" spans="1:20" x14ac:dyDescent="0.35">
      <c r="A354" s="22">
        <v>349</v>
      </c>
      <c r="B354" t="s">
        <v>1434</v>
      </c>
      <c r="C354" t="s">
        <v>1435</v>
      </c>
      <c r="D354" s="19">
        <v>1015</v>
      </c>
      <c r="E354" s="19">
        <v>2030</v>
      </c>
      <c r="F354" s="19">
        <v>0</v>
      </c>
      <c r="G354" s="19">
        <v>0</v>
      </c>
      <c r="H354" s="19">
        <v>2030</v>
      </c>
      <c r="I354" s="19">
        <v>0</v>
      </c>
      <c r="J354" s="19">
        <v>2030</v>
      </c>
      <c r="K354" s="19">
        <v>0</v>
      </c>
      <c r="L354" s="19">
        <v>0</v>
      </c>
      <c r="M354" s="19">
        <v>2030</v>
      </c>
      <c r="N354" s="19">
        <v>0</v>
      </c>
      <c r="O354" s="19">
        <v>1015</v>
      </c>
      <c r="P354" s="19">
        <v>10150</v>
      </c>
      <c r="Q354" s="19">
        <v>4466000</v>
      </c>
      <c r="S354" t="e">
        <f>VLOOKUP($C354,[1]FPBD2023!$B$1:$E$982,4,0)</f>
        <v>#N/A</v>
      </c>
    </row>
    <row r="355" spans="1:20" x14ac:dyDescent="0.35">
      <c r="A355" s="22">
        <v>350</v>
      </c>
      <c r="B355" t="s">
        <v>413</v>
      </c>
      <c r="C355" t="s">
        <v>414</v>
      </c>
      <c r="D355" s="19">
        <v>2340</v>
      </c>
      <c r="E355" s="19">
        <v>1755</v>
      </c>
      <c r="F355" s="19">
        <v>1755</v>
      </c>
      <c r="G355" s="19">
        <v>1755</v>
      </c>
      <c r="H355" s="19">
        <v>2340</v>
      </c>
      <c r="I355" s="19">
        <v>1170</v>
      </c>
      <c r="J355" s="19">
        <v>1755</v>
      </c>
      <c r="K355" s="19">
        <v>1755</v>
      </c>
      <c r="L355" s="19">
        <v>2340</v>
      </c>
      <c r="M355" s="19">
        <v>1755</v>
      </c>
      <c r="N355" s="19">
        <v>1755</v>
      </c>
      <c r="O355" s="19">
        <v>1755</v>
      </c>
      <c r="P355" s="19">
        <v>22230</v>
      </c>
      <c r="Q355" s="19">
        <v>13771485</v>
      </c>
      <c r="S355" t="str">
        <f>VLOOKUP($C355,[1]FPBD2023!$B$1:$E$982,4,0)</f>
        <v>DOM</v>
      </c>
    </row>
    <row r="356" spans="1:20" x14ac:dyDescent="0.35">
      <c r="A356" s="22">
        <v>351</v>
      </c>
      <c r="B356" t="s">
        <v>415</v>
      </c>
      <c r="C356" t="s">
        <v>416</v>
      </c>
      <c r="D356" s="19">
        <v>109</v>
      </c>
      <c r="E356" s="19">
        <v>0</v>
      </c>
      <c r="F356" s="19">
        <v>109</v>
      </c>
      <c r="G356" s="19">
        <v>109</v>
      </c>
      <c r="H356" s="19">
        <v>109</v>
      </c>
      <c r="I356" s="19">
        <v>0</v>
      </c>
      <c r="J356" s="19">
        <v>109</v>
      </c>
      <c r="K356" s="19">
        <v>109</v>
      </c>
      <c r="L356" s="19">
        <v>109</v>
      </c>
      <c r="M356" s="19">
        <v>0</v>
      </c>
      <c r="N356" s="19">
        <v>109</v>
      </c>
      <c r="O356" s="19">
        <v>0</v>
      </c>
      <c r="P356" s="19">
        <v>872</v>
      </c>
      <c r="Q356" s="19">
        <v>815320</v>
      </c>
      <c r="S356" t="str">
        <f>VLOOKUP($C356,[1]FPBD2023!$B$1:$E$982,4,0)</f>
        <v>DOM</v>
      </c>
    </row>
    <row r="357" spans="1:20" x14ac:dyDescent="0.35">
      <c r="A357" s="22">
        <v>352</v>
      </c>
      <c r="B357" t="s">
        <v>417</v>
      </c>
      <c r="C357" t="s">
        <v>418</v>
      </c>
      <c r="D357" s="19">
        <v>0</v>
      </c>
      <c r="E357" s="19">
        <v>0</v>
      </c>
      <c r="F357" s="19">
        <v>0</v>
      </c>
      <c r="G357" s="19">
        <v>0</v>
      </c>
      <c r="H357" s="19">
        <v>1015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1015</v>
      </c>
      <c r="P357" s="19">
        <v>2030</v>
      </c>
      <c r="Q357" s="19">
        <v>994700</v>
      </c>
      <c r="S357" t="str">
        <f>VLOOKUP($C357,[1]FPBD2023!$B$1:$E$982,4,0)</f>
        <v>DOM</v>
      </c>
      <c r="T357" s="82">
        <f t="shared" ref="T357:T361" si="8">1%*Q357</f>
        <v>9947</v>
      </c>
    </row>
    <row r="358" spans="1:20" x14ac:dyDescent="0.35">
      <c r="A358" s="22">
        <v>353</v>
      </c>
      <c r="B358" t="s">
        <v>419</v>
      </c>
      <c r="C358" t="s">
        <v>420</v>
      </c>
      <c r="D358" s="19">
        <v>41700</v>
      </c>
      <c r="E358" s="19">
        <v>41700</v>
      </c>
      <c r="F358" s="19">
        <v>20850</v>
      </c>
      <c r="G358" s="19">
        <v>20850</v>
      </c>
      <c r="H358" s="19">
        <v>41700</v>
      </c>
      <c r="I358" s="19">
        <v>62550</v>
      </c>
      <c r="J358" s="19">
        <v>41700</v>
      </c>
      <c r="K358" s="19">
        <v>20850</v>
      </c>
      <c r="L358" s="19">
        <v>20850</v>
      </c>
      <c r="M358" s="19">
        <v>41700</v>
      </c>
      <c r="N358" s="19">
        <v>20850</v>
      </c>
      <c r="O358" s="19">
        <v>0</v>
      </c>
      <c r="P358" s="19">
        <v>375300</v>
      </c>
      <c r="Q358" s="19">
        <v>185773500</v>
      </c>
      <c r="S358" t="str">
        <f>VLOOKUP($C358,[1]FPBD2023!$B$1:$E$982,4,0)</f>
        <v>DOM</v>
      </c>
      <c r="T358" s="82">
        <f t="shared" si="8"/>
        <v>1857735</v>
      </c>
    </row>
    <row r="359" spans="1:20" x14ac:dyDescent="0.35">
      <c r="A359" s="22">
        <v>354</v>
      </c>
      <c r="B359" t="s">
        <v>421</v>
      </c>
      <c r="C359" t="s">
        <v>422</v>
      </c>
      <c r="D359" s="19">
        <v>33723</v>
      </c>
      <c r="E359" s="19">
        <v>33723</v>
      </c>
      <c r="F359" s="19">
        <v>16861</v>
      </c>
      <c r="G359" s="19">
        <v>33723</v>
      </c>
      <c r="H359" s="19">
        <v>33723</v>
      </c>
      <c r="I359" s="19">
        <v>33723</v>
      </c>
      <c r="J359" s="19">
        <v>33723</v>
      </c>
      <c r="K359" s="19">
        <v>33723</v>
      </c>
      <c r="L359" s="19">
        <v>33723</v>
      </c>
      <c r="M359" s="19">
        <v>16861</v>
      </c>
      <c r="N359" s="19">
        <v>16861</v>
      </c>
      <c r="O359" s="19">
        <v>16861</v>
      </c>
      <c r="P359" s="19">
        <v>337228</v>
      </c>
      <c r="Q359" s="19">
        <v>166927860</v>
      </c>
      <c r="S359" t="str">
        <f>VLOOKUP($C359,[1]FPBD2023!$B$1:$E$982,4,0)</f>
        <v>DOM</v>
      </c>
      <c r="T359" s="82">
        <f t="shared" si="8"/>
        <v>1669278.6</v>
      </c>
    </row>
    <row r="360" spans="1:20" x14ac:dyDescent="0.35">
      <c r="A360" s="22">
        <v>355</v>
      </c>
      <c r="B360" t="s">
        <v>423</v>
      </c>
      <c r="C360" t="s">
        <v>424</v>
      </c>
      <c r="D360" s="19">
        <v>16275</v>
      </c>
      <c r="E360" s="19">
        <v>0</v>
      </c>
      <c r="F360" s="19">
        <v>0</v>
      </c>
      <c r="G360" s="19">
        <v>0</v>
      </c>
      <c r="H360" s="19">
        <v>16275</v>
      </c>
      <c r="I360" s="19">
        <v>0</v>
      </c>
      <c r="J360" s="19">
        <v>0</v>
      </c>
      <c r="K360" s="19">
        <v>16275</v>
      </c>
      <c r="L360" s="19">
        <v>0</v>
      </c>
      <c r="M360" s="19">
        <v>0</v>
      </c>
      <c r="N360" s="19">
        <v>0</v>
      </c>
      <c r="O360" s="19">
        <v>0</v>
      </c>
      <c r="P360" s="19">
        <v>48825</v>
      </c>
      <c r="Q360" s="19">
        <v>24168375</v>
      </c>
      <c r="S360" t="str">
        <f>VLOOKUP($C360,[1]FPBD2023!$B$1:$E$982,4,0)</f>
        <v>DOM</v>
      </c>
      <c r="T360" s="82">
        <f t="shared" si="8"/>
        <v>241683.75</v>
      </c>
    </row>
    <row r="361" spans="1:20" x14ac:dyDescent="0.35">
      <c r="A361" s="22">
        <v>356</v>
      </c>
      <c r="B361" t="s">
        <v>425</v>
      </c>
      <c r="C361" t="s">
        <v>426</v>
      </c>
      <c r="D361" s="19">
        <v>33200</v>
      </c>
      <c r="E361" s="19">
        <v>16600</v>
      </c>
      <c r="F361" s="19">
        <v>16600</v>
      </c>
      <c r="G361" s="19">
        <v>16600</v>
      </c>
      <c r="H361" s="19">
        <v>33200</v>
      </c>
      <c r="I361" s="19">
        <v>33200</v>
      </c>
      <c r="J361" s="19">
        <v>16600</v>
      </c>
      <c r="K361" s="19">
        <v>16600</v>
      </c>
      <c r="L361" s="19">
        <v>33200</v>
      </c>
      <c r="M361" s="19">
        <v>0</v>
      </c>
      <c r="N361" s="19">
        <v>16600</v>
      </c>
      <c r="O361" s="19">
        <v>16600</v>
      </c>
      <c r="P361" s="19">
        <v>249000</v>
      </c>
      <c r="Q361" s="19">
        <v>123255000</v>
      </c>
      <c r="S361" t="str">
        <f>VLOOKUP($C361,[1]FPBD2023!$B$1:$E$982,4,0)</f>
        <v>DOM</v>
      </c>
      <c r="T361" s="82">
        <f t="shared" si="8"/>
        <v>1232550</v>
      </c>
    </row>
    <row r="362" spans="1:20" x14ac:dyDescent="0.35">
      <c r="A362" s="22">
        <v>357</v>
      </c>
      <c r="B362" t="s">
        <v>427</v>
      </c>
      <c r="C362" t="s">
        <v>428</v>
      </c>
      <c r="D362" s="19">
        <v>156764</v>
      </c>
      <c r="E362" s="19">
        <v>156764</v>
      </c>
      <c r="F362" s="19">
        <v>177666</v>
      </c>
      <c r="G362" s="19">
        <v>167215</v>
      </c>
      <c r="H362" s="19">
        <v>156764</v>
      </c>
      <c r="I362" s="19">
        <v>167215</v>
      </c>
      <c r="J362" s="19">
        <v>73157</v>
      </c>
      <c r="K362" s="19">
        <v>177666</v>
      </c>
      <c r="L362" s="19">
        <v>62706</v>
      </c>
      <c r="M362" s="19">
        <v>94059</v>
      </c>
      <c r="N362" s="19">
        <v>83608</v>
      </c>
      <c r="O362" s="19">
        <v>83608</v>
      </c>
      <c r="P362" s="19">
        <v>1557192</v>
      </c>
      <c r="Q362" s="19">
        <v>965459040</v>
      </c>
      <c r="S362" t="str">
        <f>VLOOKUP($C362,[1]FPBD2023!$B$1:$E$982,4,0)</f>
        <v>DOM</v>
      </c>
    </row>
    <row r="363" spans="1:20" x14ac:dyDescent="0.35">
      <c r="A363" s="22">
        <v>358</v>
      </c>
      <c r="B363" t="s">
        <v>429</v>
      </c>
      <c r="C363" t="s">
        <v>430</v>
      </c>
      <c r="D363" s="19">
        <v>273600</v>
      </c>
      <c r="E363" s="19">
        <v>304000</v>
      </c>
      <c r="F363" s="19">
        <v>304000</v>
      </c>
      <c r="G363" s="19">
        <v>212800</v>
      </c>
      <c r="H363" s="19">
        <v>243200</v>
      </c>
      <c r="I363" s="19">
        <v>258400</v>
      </c>
      <c r="J363" s="19">
        <v>167200</v>
      </c>
      <c r="K363" s="19">
        <v>304000</v>
      </c>
      <c r="L363" s="19">
        <v>152000</v>
      </c>
      <c r="M363" s="19">
        <v>167200</v>
      </c>
      <c r="N363" s="19">
        <v>136800</v>
      </c>
      <c r="O363" s="19">
        <v>182400</v>
      </c>
      <c r="P363" s="19">
        <v>2705600</v>
      </c>
      <c r="Q363" s="19">
        <v>1555720000</v>
      </c>
      <c r="S363" t="str">
        <f>VLOOKUP($C363,[1]FPBD2023!$B$1:$E$982,4,0)</f>
        <v>DOM</v>
      </c>
      <c r="T363" s="82">
        <f t="shared" ref="T363:T372" si="9">1%*Q363</f>
        <v>15557200</v>
      </c>
    </row>
    <row r="364" spans="1:20" x14ac:dyDescent="0.35">
      <c r="A364" s="22">
        <v>359</v>
      </c>
      <c r="B364" t="s">
        <v>431</v>
      </c>
      <c r="C364" t="s">
        <v>432</v>
      </c>
      <c r="D364" s="19">
        <v>31</v>
      </c>
      <c r="E364" s="19">
        <v>33</v>
      </c>
      <c r="F364" s="19">
        <v>33</v>
      </c>
      <c r="G364" s="19">
        <v>26</v>
      </c>
      <c r="H364" s="19">
        <v>31</v>
      </c>
      <c r="I364" s="19">
        <v>31</v>
      </c>
      <c r="J364" s="19">
        <v>39</v>
      </c>
      <c r="K364" s="19">
        <v>34</v>
      </c>
      <c r="L364" s="19">
        <v>34</v>
      </c>
      <c r="M364" s="19">
        <v>38</v>
      </c>
      <c r="N364" s="19">
        <v>34</v>
      </c>
      <c r="O364" s="19">
        <v>33</v>
      </c>
      <c r="P364" s="19">
        <v>397</v>
      </c>
      <c r="Q364" s="19">
        <v>42562648</v>
      </c>
      <c r="S364" t="str">
        <f>VLOOKUP($C364,[1]FPBD2023!$B$1:$E$982,4,0)</f>
        <v>DOM</v>
      </c>
      <c r="T364" s="82">
        <f t="shared" si="9"/>
        <v>425626.48</v>
      </c>
    </row>
    <row r="365" spans="1:20" x14ac:dyDescent="0.35">
      <c r="A365" s="22">
        <v>360</v>
      </c>
      <c r="B365" t="s">
        <v>433</v>
      </c>
      <c r="C365" t="s">
        <v>434</v>
      </c>
      <c r="D365" s="19">
        <v>85971</v>
      </c>
      <c r="E365" s="19">
        <v>0</v>
      </c>
      <c r="F365" s="19">
        <v>0</v>
      </c>
      <c r="G365" s="19">
        <v>76760</v>
      </c>
      <c r="H365" s="19">
        <v>0</v>
      </c>
      <c r="I365" s="19">
        <v>0</v>
      </c>
      <c r="J365" s="19">
        <v>95182</v>
      </c>
      <c r="K365" s="19">
        <v>0</v>
      </c>
      <c r="L365" s="19">
        <v>0</v>
      </c>
      <c r="M365" s="19">
        <v>95182</v>
      </c>
      <c r="N365" s="19">
        <v>0</v>
      </c>
      <c r="O365" s="19">
        <v>0</v>
      </c>
      <c r="P365" s="19">
        <v>353095</v>
      </c>
      <c r="Q365" s="19">
        <v>2411638850</v>
      </c>
      <c r="S365" t="str">
        <f>VLOOKUP($C365,[1]FPBD2023!$B$1:$E$982,4,0)</f>
        <v>DOM</v>
      </c>
      <c r="T365" s="82">
        <f t="shared" si="9"/>
        <v>24116388.5</v>
      </c>
    </row>
    <row r="366" spans="1:20" x14ac:dyDescent="0.35">
      <c r="A366" s="22">
        <v>361</v>
      </c>
      <c r="B366" t="s">
        <v>435</v>
      </c>
      <c r="C366" t="s">
        <v>436</v>
      </c>
      <c r="D366" s="19">
        <v>1530</v>
      </c>
      <c r="E366" s="19">
        <v>1530</v>
      </c>
      <c r="F366" s="19">
        <v>1734</v>
      </c>
      <c r="G366" s="19">
        <v>1632</v>
      </c>
      <c r="H366" s="19">
        <v>1530</v>
      </c>
      <c r="I366" s="19">
        <v>1632</v>
      </c>
      <c r="J366" s="19">
        <v>714</v>
      </c>
      <c r="K366" s="19">
        <v>1734</v>
      </c>
      <c r="L366" s="19">
        <v>612</v>
      </c>
      <c r="M366" s="19">
        <v>918</v>
      </c>
      <c r="N366" s="19">
        <v>816</v>
      </c>
      <c r="O366" s="19">
        <v>816</v>
      </c>
      <c r="P366" s="19">
        <v>15198</v>
      </c>
      <c r="Q366" s="19">
        <v>77449008</v>
      </c>
      <c r="S366" t="str">
        <f>VLOOKUP($C366,[1]FPBD2023!$B$1:$E$982,4,0)</f>
        <v>DOM</v>
      </c>
      <c r="T366" s="82">
        <f t="shared" si="9"/>
        <v>774490.08</v>
      </c>
    </row>
    <row r="367" spans="1:20" x14ac:dyDescent="0.35">
      <c r="A367" s="22">
        <v>362</v>
      </c>
      <c r="B367" t="s">
        <v>437</v>
      </c>
      <c r="C367" t="s">
        <v>438</v>
      </c>
      <c r="D367" s="19">
        <v>8024</v>
      </c>
      <c r="E367" s="19">
        <v>7929</v>
      </c>
      <c r="F367" s="19">
        <v>8024</v>
      </c>
      <c r="G367" s="19">
        <v>9075</v>
      </c>
      <c r="H367" s="19">
        <v>6878</v>
      </c>
      <c r="I367" s="19">
        <v>20341</v>
      </c>
      <c r="J367" s="19">
        <v>15953</v>
      </c>
      <c r="K367" s="19">
        <v>2293</v>
      </c>
      <c r="L367" s="19">
        <v>7929</v>
      </c>
      <c r="M367" s="19">
        <v>15948</v>
      </c>
      <c r="N367" s="19">
        <v>3439</v>
      </c>
      <c r="O367" s="19">
        <v>0</v>
      </c>
      <c r="P367" s="19">
        <v>105833</v>
      </c>
      <c r="Q367" s="19">
        <v>643993805</v>
      </c>
      <c r="S367" t="str">
        <f>VLOOKUP($C367,[1]FPBD2023!$B$1:$E$982,4,0)</f>
        <v>DOM</v>
      </c>
      <c r="T367" s="82">
        <f t="shared" si="9"/>
        <v>6439938.0499999998</v>
      </c>
    </row>
    <row r="368" spans="1:20" x14ac:dyDescent="0.35">
      <c r="A368" s="22">
        <v>363</v>
      </c>
      <c r="B368" t="s">
        <v>439</v>
      </c>
      <c r="C368" t="s">
        <v>440</v>
      </c>
      <c r="D368" s="19">
        <v>1603</v>
      </c>
      <c r="E368" s="19">
        <v>0</v>
      </c>
      <c r="F368" s="19">
        <v>1603</v>
      </c>
      <c r="G368" s="19">
        <v>0</v>
      </c>
      <c r="H368" s="19">
        <v>1603</v>
      </c>
      <c r="I368" s="19">
        <v>0</v>
      </c>
      <c r="J368" s="19">
        <v>1603</v>
      </c>
      <c r="K368" s="19">
        <v>0</v>
      </c>
      <c r="L368" s="19">
        <v>800</v>
      </c>
      <c r="M368" s="19">
        <v>803</v>
      </c>
      <c r="N368" s="19">
        <v>0</v>
      </c>
      <c r="O368" s="19">
        <v>0</v>
      </c>
      <c r="P368" s="19">
        <v>8015</v>
      </c>
      <c r="Q368" s="19">
        <v>102151175</v>
      </c>
      <c r="S368" t="str">
        <f>VLOOKUP($C368,[1]FPBD2023!$B$1:$E$982,4,0)</f>
        <v>DOM</v>
      </c>
      <c r="T368" s="82">
        <f t="shared" si="9"/>
        <v>1021511.75</v>
      </c>
    </row>
    <row r="369" spans="1:20" x14ac:dyDescent="0.35">
      <c r="A369" s="22">
        <v>364</v>
      </c>
      <c r="B369" t="s">
        <v>441</v>
      </c>
      <c r="C369" t="s">
        <v>442</v>
      </c>
      <c r="D369" s="19">
        <v>102</v>
      </c>
      <c r="E369" s="19">
        <v>1391</v>
      </c>
      <c r="F369" s="19">
        <v>1694</v>
      </c>
      <c r="G369" s="19">
        <v>4944</v>
      </c>
      <c r="H369" s="19">
        <v>335</v>
      </c>
      <c r="I369" s="19">
        <v>1545</v>
      </c>
      <c r="J369" s="19">
        <v>7034</v>
      </c>
      <c r="K369" s="19">
        <v>1236</v>
      </c>
      <c r="L369" s="19">
        <v>112</v>
      </c>
      <c r="M369" s="19">
        <v>2612</v>
      </c>
      <c r="N369" s="19">
        <v>223</v>
      </c>
      <c r="O369" s="19">
        <v>412</v>
      </c>
      <c r="P369" s="19">
        <v>21640</v>
      </c>
      <c r="Q369" s="19">
        <v>203199600</v>
      </c>
      <c r="S369" t="str">
        <f>VLOOKUP($C369,[1]FPBD2023!$B$1:$E$982,4,0)</f>
        <v>DOM</v>
      </c>
      <c r="T369" s="82">
        <f t="shared" si="9"/>
        <v>2031996</v>
      </c>
    </row>
    <row r="370" spans="1:20" x14ac:dyDescent="0.35">
      <c r="A370" s="22">
        <v>365</v>
      </c>
      <c r="B370" t="s">
        <v>443</v>
      </c>
      <c r="C370" t="s">
        <v>444</v>
      </c>
      <c r="D370" s="19">
        <v>8744</v>
      </c>
      <c r="E370" s="19">
        <v>1205</v>
      </c>
      <c r="F370" s="19">
        <v>8449</v>
      </c>
      <c r="G370" s="19">
        <v>11927</v>
      </c>
      <c r="H370" s="19">
        <v>14999</v>
      </c>
      <c r="I370" s="19">
        <v>3646</v>
      </c>
      <c r="J370" s="19">
        <v>12194</v>
      </c>
      <c r="K370" s="19">
        <v>15635</v>
      </c>
      <c r="L370" s="19">
        <v>16136</v>
      </c>
      <c r="M370" s="19">
        <v>9068</v>
      </c>
      <c r="N370" s="19">
        <v>17707</v>
      </c>
      <c r="O370" s="19">
        <v>21651</v>
      </c>
      <c r="P370" s="19">
        <v>141361</v>
      </c>
      <c r="Q370" s="19">
        <v>1572641125</v>
      </c>
      <c r="S370" t="str">
        <f>VLOOKUP($C370,[1]FPBD2023!$B$1:$E$982,4,0)</f>
        <v>DOM</v>
      </c>
      <c r="T370" s="82">
        <f t="shared" si="9"/>
        <v>15726411.25</v>
      </c>
    </row>
    <row r="371" spans="1:20" x14ac:dyDescent="0.35">
      <c r="A371" s="22">
        <v>366</v>
      </c>
      <c r="B371" t="s">
        <v>445</v>
      </c>
      <c r="C371" t="s">
        <v>446</v>
      </c>
      <c r="D371" s="19">
        <v>0</v>
      </c>
      <c r="E371" s="19">
        <v>7548</v>
      </c>
      <c r="F371" s="19">
        <v>0</v>
      </c>
      <c r="G371" s="19">
        <v>0</v>
      </c>
      <c r="H371" s="19">
        <v>0</v>
      </c>
      <c r="I371" s="19">
        <v>4585</v>
      </c>
      <c r="J371" s="19">
        <v>0</v>
      </c>
      <c r="K371" s="19">
        <v>0</v>
      </c>
      <c r="L371" s="19">
        <v>7548</v>
      </c>
      <c r="M371" s="19">
        <v>0</v>
      </c>
      <c r="N371" s="19">
        <v>0</v>
      </c>
      <c r="O371" s="19">
        <v>0</v>
      </c>
      <c r="P371" s="19">
        <v>19681</v>
      </c>
      <c r="Q371" s="19">
        <v>140817555</v>
      </c>
      <c r="S371" t="str">
        <f>VLOOKUP($C371,[1]FPBD2023!$B$1:$E$982,4,0)</f>
        <v>DOM</v>
      </c>
      <c r="T371" s="82">
        <f t="shared" si="9"/>
        <v>1408175.55</v>
      </c>
    </row>
    <row r="372" spans="1:20" x14ac:dyDescent="0.35">
      <c r="A372" s="22">
        <v>367</v>
      </c>
      <c r="B372" t="s">
        <v>447</v>
      </c>
      <c r="C372" t="s">
        <v>448</v>
      </c>
      <c r="D372" s="19">
        <v>0</v>
      </c>
      <c r="E372" s="19">
        <v>45161</v>
      </c>
      <c r="F372" s="19">
        <v>55787</v>
      </c>
      <c r="G372" s="19">
        <v>0</v>
      </c>
      <c r="H372" s="19">
        <v>53130</v>
      </c>
      <c r="I372" s="19">
        <v>50474</v>
      </c>
      <c r="J372" s="19">
        <v>0</v>
      </c>
      <c r="K372" s="19">
        <v>61100</v>
      </c>
      <c r="L372" s="19">
        <v>47817</v>
      </c>
      <c r="M372" s="19">
        <v>0</v>
      </c>
      <c r="N372" s="19">
        <v>61100</v>
      </c>
      <c r="O372" s="19">
        <v>66413</v>
      </c>
      <c r="P372" s="19">
        <v>440982</v>
      </c>
      <c r="Q372" s="19">
        <v>2661326370</v>
      </c>
      <c r="S372" t="str">
        <f>VLOOKUP($C372,[1]FPBD2023!$B$1:$E$982,4,0)</f>
        <v>DOM</v>
      </c>
      <c r="T372" s="82">
        <f t="shared" si="9"/>
        <v>26613263.699999999</v>
      </c>
    </row>
    <row r="373" spans="1:20" x14ac:dyDescent="0.35">
      <c r="A373" s="22">
        <v>368</v>
      </c>
      <c r="B373" t="s">
        <v>2027</v>
      </c>
      <c r="C373" t="s">
        <v>2028</v>
      </c>
      <c r="D373" s="19">
        <v>0</v>
      </c>
      <c r="E373" s="19">
        <v>582</v>
      </c>
      <c r="F373" s="19">
        <v>0</v>
      </c>
      <c r="G373" s="19">
        <v>0</v>
      </c>
      <c r="H373" s="19">
        <v>0</v>
      </c>
      <c r="I373" s="19">
        <v>815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1397</v>
      </c>
      <c r="Q373" s="19">
        <v>8502142</v>
      </c>
      <c r="S373" t="str">
        <f>VLOOKUP($C373,[1]FPBD2023!$B$1:$E$982,4,0)</f>
        <v>DOM</v>
      </c>
    </row>
    <row r="374" spans="1:20" x14ac:dyDescent="0.35">
      <c r="A374" s="22">
        <v>369</v>
      </c>
      <c r="B374" t="s">
        <v>449</v>
      </c>
      <c r="C374" t="s">
        <v>450</v>
      </c>
      <c r="D374" s="19">
        <v>7196</v>
      </c>
      <c r="E374" s="19">
        <v>6843</v>
      </c>
      <c r="F374" s="19">
        <v>7836</v>
      </c>
      <c r="G374" s="19">
        <v>6157</v>
      </c>
      <c r="H374" s="19">
        <v>7301</v>
      </c>
      <c r="I374" s="19">
        <v>6190</v>
      </c>
      <c r="J374" s="19">
        <v>9275</v>
      </c>
      <c r="K374" s="19">
        <v>8042</v>
      </c>
      <c r="L374" s="19">
        <v>8042</v>
      </c>
      <c r="M374" s="19">
        <v>9002</v>
      </c>
      <c r="N374" s="19">
        <v>8055</v>
      </c>
      <c r="O374" s="19">
        <v>7870</v>
      </c>
      <c r="P374" s="19">
        <v>91809</v>
      </c>
      <c r="Q374" s="19">
        <v>560952990</v>
      </c>
      <c r="S374" t="str">
        <f>VLOOKUP($C374,[1]FPBD2023!$B$1:$E$982,4,0)</f>
        <v>DOM</v>
      </c>
    </row>
    <row r="375" spans="1:20" x14ac:dyDescent="0.35">
      <c r="A375" s="22">
        <v>370</v>
      </c>
      <c r="B375" t="s">
        <v>451</v>
      </c>
      <c r="C375" t="s">
        <v>452</v>
      </c>
      <c r="D375" s="19">
        <v>0</v>
      </c>
      <c r="E375" s="19">
        <v>10939</v>
      </c>
      <c r="F375" s="19">
        <v>0</v>
      </c>
      <c r="G375" s="19">
        <v>0</v>
      </c>
      <c r="H375" s="19">
        <v>0</v>
      </c>
      <c r="I375" s="19">
        <v>7725</v>
      </c>
      <c r="J375" s="19">
        <v>0</v>
      </c>
      <c r="K375" s="19">
        <v>0</v>
      </c>
      <c r="L375" s="19">
        <v>0</v>
      </c>
      <c r="M375" s="19">
        <v>4965</v>
      </c>
      <c r="N375" s="19">
        <v>0</v>
      </c>
      <c r="O375" s="19">
        <v>0</v>
      </c>
      <c r="P375" s="19">
        <v>23629</v>
      </c>
      <c r="Q375" s="19">
        <v>301978620</v>
      </c>
      <c r="S375" t="str">
        <f>VLOOKUP($C375,[1]FPBD2023!$B$1:$E$982,4,0)</f>
        <v>DOM</v>
      </c>
      <c r="T375" s="82">
        <f>1%*Q375</f>
        <v>3019786.2</v>
      </c>
    </row>
    <row r="376" spans="1:20" x14ac:dyDescent="0.35">
      <c r="A376" s="22">
        <v>371</v>
      </c>
      <c r="B376" t="s">
        <v>453</v>
      </c>
      <c r="C376" t="s">
        <v>454</v>
      </c>
      <c r="D376" s="19">
        <v>0</v>
      </c>
      <c r="E376" s="19">
        <v>2657</v>
      </c>
      <c r="F376" s="19">
        <v>0</v>
      </c>
      <c r="G376" s="19">
        <v>0</v>
      </c>
      <c r="H376" s="19">
        <v>0</v>
      </c>
      <c r="I376" s="19">
        <v>2163</v>
      </c>
      <c r="J376" s="19">
        <v>0</v>
      </c>
      <c r="K376" s="19">
        <v>0</v>
      </c>
      <c r="L376" s="19">
        <v>0</v>
      </c>
      <c r="M376" s="19">
        <v>1215</v>
      </c>
      <c r="N376" s="19">
        <v>0</v>
      </c>
      <c r="O376" s="19">
        <v>0</v>
      </c>
      <c r="P376" s="19">
        <v>6035</v>
      </c>
      <c r="Q376" s="19">
        <v>90826750</v>
      </c>
      <c r="S376" t="str">
        <f>VLOOKUP($C376,[1]FPBD2023!$B$1:$E$982,4,0)</f>
        <v>DOM</v>
      </c>
    </row>
    <row r="377" spans="1:20" x14ac:dyDescent="0.35">
      <c r="A377" s="22">
        <v>372</v>
      </c>
      <c r="B377" t="s">
        <v>455</v>
      </c>
      <c r="C377" t="s">
        <v>456</v>
      </c>
      <c r="D377" s="19">
        <v>0</v>
      </c>
      <c r="E377" s="19">
        <v>0</v>
      </c>
      <c r="F377" s="19">
        <v>280</v>
      </c>
      <c r="G377" s="19">
        <v>0</v>
      </c>
      <c r="H377" s="19">
        <v>0</v>
      </c>
      <c r="I377" s="19">
        <v>320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600</v>
      </c>
      <c r="Q377" s="19">
        <v>1491000</v>
      </c>
      <c r="S377" t="str">
        <f>VLOOKUP($C377,[1]FPBD2023!$B$1:$E$982,4,0)</f>
        <v>DOM</v>
      </c>
      <c r="T377" s="82">
        <f>1%*Q377</f>
        <v>14910</v>
      </c>
    </row>
    <row r="378" spans="1:20" x14ac:dyDescent="0.35">
      <c r="A378" s="22">
        <v>373</v>
      </c>
      <c r="B378" t="s">
        <v>1978</v>
      </c>
      <c r="C378" t="s">
        <v>1979</v>
      </c>
      <c r="D378" s="19">
        <v>0</v>
      </c>
      <c r="E378" s="19">
        <v>584</v>
      </c>
      <c r="F378" s="19">
        <v>0</v>
      </c>
      <c r="G378" s="19">
        <v>667</v>
      </c>
      <c r="H378" s="19">
        <v>0</v>
      </c>
      <c r="I378" s="19">
        <v>667</v>
      </c>
      <c r="J378" s="19">
        <v>0</v>
      </c>
      <c r="K378" s="19">
        <v>751</v>
      </c>
      <c r="L378" s="19">
        <v>0</v>
      </c>
      <c r="M378" s="19">
        <v>751</v>
      </c>
      <c r="N378" s="19">
        <v>0</v>
      </c>
      <c r="O378" s="19">
        <v>500</v>
      </c>
      <c r="P378" s="19">
        <v>3920</v>
      </c>
      <c r="Q378" s="19">
        <v>27440000</v>
      </c>
      <c r="S378" t="e">
        <f>VLOOKUP($C378,[1]FPBD2023!$B$1:$E$982,4,0)</f>
        <v>#N/A</v>
      </c>
    </row>
    <row r="379" spans="1:20" x14ac:dyDescent="0.35">
      <c r="A379" s="22">
        <v>374</v>
      </c>
      <c r="B379" t="s">
        <v>457</v>
      </c>
      <c r="C379" t="s">
        <v>458</v>
      </c>
      <c r="D379" s="19">
        <v>2080</v>
      </c>
      <c r="E379" s="19">
        <v>1498</v>
      </c>
      <c r="F379" s="19">
        <v>2080</v>
      </c>
      <c r="G379" s="19">
        <v>2163</v>
      </c>
      <c r="H379" s="19">
        <v>3162</v>
      </c>
      <c r="I379" s="19">
        <v>1416</v>
      </c>
      <c r="J379" s="19">
        <v>2330</v>
      </c>
      <c r="K379" s="19">
        <v>1416</v>
      </c>
      <c r="L379" s="19">
        <v>2164</v>
      </c>
      <c r="M379" s="19">
        <v>3080</v>
      </c>
      <c r="N379" s="19">
        <v>3329</v>
      </c>
      <c r="O379" s="19">
        <v>1748</v>
      </c>
      <c r="P379" s="19">
        <v>26466</v>
      </c>
      <c r="Q379" s="19">
        <v>170441040</v>
      </c>
      <c r="S379" t="str">
        <f>VLOOKUP($C379,[1]FPBD2023!$B$1:$E$982,4,0)</f>
        <v>DOM</v>
      </c>
      <c r="T379" s="82">
        <f>1%*Q379</f>
        <v>1704410.4000000001</v>
      </c>
    </row>
    <row r="380" spans="1:20" x14ac:dyDescent="0.35">
      <c r="A380" s="22">
        <v>375</v>
      </c>
      <c r="B380" t="s">
        <v>459</v>
      </c>
      <c r="C380" t="s">
        <v>460</v>
      </c>
      <c r="D380" s="19">
        <v>105464</v>
      </c>
      <c r="E380" s="19">
        <v>105464</v>
      </c>
      <c r="F380" s="19">
        <v>107757</v>
      </c>
      <c r="G380" s="19">
        <v>110050</v>
      </c>
      <c r="H380" s="19">
        <v>112342</v>
      </c>
      <c r="I380" s="19">
        <v>114635</v>
      </c>
      <c r="J380" s="19">
        <v>114635</v>
      </c>
      <c r="K380" s="19">
        <v>110050</v>
      </c>
      <c r="L380" s="19">
        <v>111196</v>
      </c>
      <c r="M380" s="19">
        <v>119599</v>
      </c>
      <c r="N380" s="19">
        <v>103172</v>
      </c>
      <c r="O380" s="19">
        <v>98586</v>
      </c>
      <c r="P380" s="19">
        <v>1312950</v>
      </c>
      <c r="Q380" s="19">
        <v>8928060000</v>
      </c>
      <c r="S380" t="str">
        <f>VLOOKUP($C380,[1]FPBD2023!$B$1:$E$982,4,0)</f>
        <v>DOM</v>
      </c>
    </row>
    <row r="381" spans="1:20" x14ac:dyDescent="0.35">
      <c r="A381" s="22">
        <v>376</v>
      </c>
      <c r="B381" t="s">
        <v>461</v>
      </c>
      <c r="C381" t="s">
        <v>462</v>
      </c>
      <c r="D381" s="19">
        <v>393</v>
      </c>
      <c r="E381" s="19">
        <v>3934</v>
      </c>
      <c r="F381" s="19">
        <v>393</v>
      </c>
      <c r="G381" s="19">
        <v>787</v>
      </c>
      <c r="H381" s="19">
        <v>787</v>
      </c>
      <c r="I381" s="19">
        <v>4327</v>
      </c>
      <c r="J381" s="19">
        <v>1181</v>
      </c>
      <c r="K381" s="19">
        <v>0</v>
      </c>
      <c r="L381" s="19">
        <v>1574</v>
      </c>
      <c r="M381" s="19">
        <v>2360</v>
      </c>
      <c r="N381" s="19">
        <v>0</v>
      </c>
      <c r="O381" s="19">
        <v>1180</v>
      </c>
      <c r="P381" s="19">
        <v>16916</v>
      </c>
      <c r="Q381" s="19">
        <v>153766440</v>
      </c>
      <c r="S381" t="str">
        <f>VLOOKUP($C381,[1]FPBD2023!$B$1:$E$982,4,0)</f>
        <v>DOM</v>
      </c>
    </row>
    <row r="382" spans="1:20" x14ac:dyDescent="0.35">
      <c r="A382" s="22">
        <v>377</v>
      </c>
      <c r="B382" t="s">
        <v>1437</v>
      </c>
      <c r="C382" t="s">
        <v>1438</v>
      </c>
      <c r="D382" s="19">
        <v>3126</v>
      </c>
      <c r="E382" s="19">
        <v>0</v>
      </c>
      <c r="F382" s="19">
        <v>2680</v>
      </c>
      <c r="G382" s="19">
        <v>0</v>
      </c>
      <c r="H382" s="19">
        <v>4466</v>
      </c>
      <c r="I382" s="19">
        <v>0</v>
      </c>
      <c r="J382" s="19">
        <v>0</v>
      </c>
      <c r="K382" s="19">
        <v>2680</v>
      </c>
      <c r="L382" s="19">
        <v>0</v>
      </c>
      <c r="M382" s="19">
        <v>0</v>
      </c>
      <c r="N382" s="19">
        <v>1340</v>
      </c>
      <c r="O382" s="19">
        <v>0</v>
      </c>
      <c r="P382" s="19">
        <v>14292</v>
      </c>
      <c r="Q382" s="19">
        <v>138632400</v>
      </c>
      <c r="S382" t="e">
        <f>VLOOKUP($C382,[1]FPBD2023!$B$1:$E$982,4,0)</f>
        <v>#N/A</v>
      </c>
      <c r="T382" s="82">
        <f t="shared" ref="T382:T389" si="10">1%*Q382</f>
        <v>1386324</v>
      </c>
    </row>
    <row r="383" spans="1:20" x14ac:dyDescent="0.35">
      <c r="A383" s="22">
        <v>378</v>
      </c>
      <c r="B383" t="s">
        <v>463</v>
      </c>
      <c r="C383" t="s">
        <v>464</v>
      </c>
      <c r="D383" s="19">
        <v>0</v>
      </c>
      <c r="E383" s="19">
        <v>0</v>
      </c>
      <c r="F383" s="19">
        <v>0</v>
      </c>
      <c r="G383" s="19">
        <v>0</v>
      </c>
      <c r="H383" s="19">
        <v>0</v>
      </c>
      <c r="I383" s="19">
        <v>787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787</v>
      </c>
      <c r="Q383" s="19">
        <v>7716535</v>
      </c>
      <c r="S383" t="str">
        <f>VLOOKUP($C383,[1]FPBD2023!$B$1:$E$982,4,0)</f>
        <v>DOM</v>
      </c>
      <c r="T383" s="82">
        <f t="shared" si="10"/>
        <v>77165.350000000006</v>
      </c>
    </row>
    <row r="384" spans="1:20" x14ac:dyDescent="0.35">
      <c r="A384" s="22">
        <v>379</v>
      </c>
      <c r="B384" t="s">
        <v>1439</v>
      </c>
      <c r="C384" t="s">
        <v>1440</v>
      </c>
      <c r="D384" s="19">
        <v>0</v>
      </c>
      <c r="E384" s="19">
        <v>0</v>
      </c>
      <c r="F384" s="19">
        <v>0</v>
      </c>
      <c r="G384" s="19">
        <v>0</v>
      </c>
      <c r="H384" s="19">
        <v>5</v>
      </c>
      <c r="I384" s="19">
        <v>0</v>
      </c>
      <c r="J384" s="19">
        <v>0</v>
      </c>
      <c r="K384" s="19">
        <v>0</v>
      </c>
      <c r="L384" s="19">
        <v>5</v>
      </c>
      <c r="M384" s="19">
        <v>0</v>
      </c>
      <c r="N384" s="19">
        <v>0</v>
      </c>
      <c r="O384" s="19">
        <v>5</v>
      </c>
      <c r="P384" s="19">
        <v>15</v>
      </c>
      <c r="Q384" s="19">
        <v>39000</v>
      </c>
      <c r="S384" t="e">
        <f>VLOOKUP($C384,[1]FPBD2023!$B$1:$E$982,4,0)</f>
        <v>#N/A</v>
      </c>
      <c r="T384" s="82">
        <f t="shared" si="10"/>
        <v>390</v>
      </c>
    </row>
    <row r="385" spans="1:20" x14ac:dyDescent="0.35">
      <c r="A385" s="22">
        <v>380</v>
      </c>
      <c r="B385" t="s">
        <v>465</v>
      </c>
      <c r="C385" t="s">
        <v>466</v>
      </c>
      <c r="D385" s="19">
        <v>935</v>
      </c>
      <c r="E385" s="19">
        <v>947</v>
      </c>
      <c r="F385" s="19">
        <v>870</v>
      </c>
      <c r="G385" s="19">
        <v>1003</v>
      </c>
      <c r="H385" s="19">
        <v>933</v>
      </c>
      <c r="I385" s="19">
        <v>804</v>
      </c>
      <c r="J385" s="19">
        <v>1036</v>
      </c>
      <c r="K385" s="19">
        <v>1063</v>
      </c>
      <c r="L385" s="19">
        <v>1059</v>
      </c>
      <c r="M385" s="19">
        <v>1017</v>
      </c>
      <c r="N385" s="19">
        <v>873</v>
      </c>
      <c r="O385" s="19">
        <v>864</v>
      </c>
      <c r="P385" s="19">
        <v>11404</v>
      </c>
      <c r="Q385" s="19">
        <v>53142640</v>
      </c>
      <c r="S385" t="str">
        <f>VLOOKUP($C385,[1]FPBD2023!$B$1:$E$982,4,0)</f>
        <v>DOM</v>
      </c>
      <c r="T385" s="82">
        <f t="shared" si="10"/>
        <v>531426.4</v>
      </c>
    </row>
    <row r="386" spans="1:20" x14ac:dyDescent="0.35">
      <c r="A386" s="22">
        <v>381</v>
      </c>
      <c r="B386" t="s">
        <v>467</v>
      </c>
      <c r="C386" t="s">
        <v>468</v>
      </c>
      <c r="D386" s="19">
        <v>25</v>
      </c>
      <c r="E386" s="19">
        <v>44</v>
      </c>
      <c r="F386" s="19">
        <v>83</v>
      </c>
      <c r="G386" s="19">
        <v>47</v>
      </c>
      <c r="H386" s="19">
        <v>3</v>
      </c>
      <c r="I386" s="19">
        <v>102</v>
      </c>
      <c r="J386" s="19">
        <v>47</v>
      </c>
      <c r="K386" s="19">
        <v>148</v>
      </c>
      <c r="L386" s="19">
        <v>3</v>
      </c>
      <c r="M386" s="19">
        <v>80</v>
      </c>
      <c r="N386" s="19">
        <v>47</v>
      </c>
      <c r="O386" s="19">
        <v>40</v>
      </c>
      <c r="P386" s="19">
        <v>669</v>
      </c>
      <c r="Q386" s="19">
        <v>2418435</v>
      </c>
      <c r="S386" t="str">
        <f>VLOOKUP($C386,[1]FPBD2023!$B$1:$E$982,4,0)</f>
        <v>DOM</v>
      </c>
      <c r="T386" s="82">
        <f t="shared" si="10"/>
        <v>24184.350000000002</v>
      </c>
    </row>
    <row r="387" spans="1:20" x14ac:dyDescent="0.35">
      <c r="A387" s="22">
        <v>382</v>
      </c>
      <c r="B387" t="s">
        <v>469</v>
      </c>
      <c r="C387" t="s">
        <v>470</v>
      </c>
      <c r="D387" s="19">
        <v>1248</v>
      </c>
      <c r="E387" s="19">
        <v>918</v>
      </c>
      <c r="F387" s="19">
        <v>543</v>
      </c>
      <c r="G387" s="19">
        <v>710</v>
      </c>
      <c r="H387" s="19">
        <v>1248</v>
      </c>
      <c r="I387" s="19">
        <v>1294</v>
      </c>
      <c r="J387" s="19">
        <v>918</v>
      </c>
      <c r="K387" s="19">
        <v>872</v>
      </c>
      <c r="L387" s="19">
        <v>878</v>
      </c>
      <c r="M387" s="19">
        <v>583</v>
      </c>
      <c r="N387" s="19">
        <v>543</v>
      </c>
      <c r="O387" s="19">
        <v>335</v>
      </c>
      <c r="P387" s="19">
        <v>10090</v>
      </c>
      <c r="Q387" s="19">
        <v>36051570</v>
      </c>
      <c r="S387" t="str">
        <f>VLOOKUP($C387,[1]FPBD2023!$B$1:$E$982,4,0)</f>
        <v>DOM</v>
      </c>
      <c r="T387" s="82">
        <f t="shared" si="10"/>
        <v>360515.7</v>
      </c>
    </row>
    <row r="388" spans="1:20" x14ac:dyDescent="0.35">
      <c r="A388" s="22">
        <v>383</v>
      </c>
      <c r="B388" t="s">
        <v>1441</v>
      </c>
      <c r="C388" t="s">
        <v>1442</v>
      </c>
      <c r="D388" s="19">
        <v>0</v>
      </c>
      <c r="E388" s="19">
        <v>2</v>
      </c>
      <c r="F388" s="19">
        <v>0</v>
      </c>
      <c r="G388" s="19">
        <v>0</v>
      </c>
      <c r="H388" s="19">
        <v>0</v>
      </c>
      <c r="I388" s="19">
        <v>0</v>
      </c>
      <c r="J388" s="19">
        <v>0</v>
      </c>
      <c r="K388" s="19">
        <v>4</v>
      </c>
      <c r="L388" s="19">
        <v>0</v>
      </c>
      <c r="M388" s="19">
        <v>0</v>
      </c>
      <c r="N388" s="19">
        <v>4</v>
      </c>
      <c r="O388" s="19">
        <v>0</v>
      </c>
      <c r="P388" s="19">
        <v>10</v>
      </c>
      <c r="Q388" s="19">
        <v>59300</v>
      </c>
      <c r="S388" t="str">
        <f>VLOOKUP($C388,[1]FPBD2023!$B$1:$E$982,4,0)</f>
        <v>DOM</v>
      </c>
      <c r="T388" s="82">
        <f t="shared" si="10"/>
        <v>593</v>
      </c>
    </row>
    <row r="389" spans="1:20" x14ac:dyDescent="0.35">
      <c r="A389" s="22">
        <v>384</v>
      </c>
      <c r="B389" t="s">
        <v>1441</v>
      </c>
      <c r="C389" t="s">
        <v>1443</v>
      </c>
      <c r="D389" s="19">
        <v>0</v>
      </c>
      <c r="E389" s="19">
        <v>2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4</v>
      </c>
      <c r="L389" s="19">
        <v>0</v>
      </c>
      <c r="M389" s="19">
        <v>0</v>
      </c>
      <c r="N389" s="19">
        <v>4</v>
      </c>
      <c r="O389" s="19">
        <v>0</v>
      </c>
      <c r="P389" s="19">
        <v>10</v>
      </c>
      <c r="Q389" s="19">
        <v>59300</v>
      </c>
      <c r="S389" t="str">
        <f>VLOOKUP($C389,[1]FPBD2023!$B$1:$E$982,4,0)</f>
        <v>DOM</v>
      </c>
      <c r="T389" s="82">
        <f t="shared" si="10"/>
        <v>593</v>
      </c>
    </row>
    <row r="390" spans="1:20" x14ac:dyDescent="0.35">
      <c r="A390" s="22">
        <v>385</v>
      </c>
      <c r="B390" t="s">
        <v>471</v>
      </c>
      <c r="C390" t="s">
        <v>472</v>
      </c>
      <c r="D390" s="19">
        <v>2724</v>
      </c>
      <c r="E390" s="19">
        <v>3027</v>
      </c>
      <c r="F390" s="19">
        <v>3027</v>
      </c>
      <c r="G390" s="19">
        <v>2119</v>
      </c>
      <c r="H390" s="19">
        <v>2421</v>
      </c>
      <c r="I390" s="19">
        <v>2573</v>
      </c>
      <c r="J390" s="19">
        <v>1665</v>
      </c>
      <c r="K390" s="19">
        <v>3027</v>
      </c>
      <c r="L390" s="19">
        <v>1513</v>
      </c>
      <c r="M390" s="19">
        <v>1665</v>
      </c>
      <c r="N390" s="19">
        <v>1362</v>
      </c>
      <c r="O390" s="19">
        <v>1816</v>
      </c>
      <c r="P390" s="19">
        <v>26939</v>
      </c>
      <c r="Q390" s="19">
        <v>119016502</v>
      </c>
      <c r="S390" t="str">
        <f>VLOOKUP($C390,[1]FPBD2023!$B$1:$E$982,4,0)</f>
        <v>DOM</v>
      </c>
    </row>
    <row r="391" spans="1:20" x14ac:dyDescent="0.35">
      <c r="A391" s="22">
        <v>386</v>
      </c>
      <c r="B391" t="s">
        <v>473</v>
      </c>
      <c r="C391" t="s">
        <v>474</v>
      </c>
      <c r="D391" s="19">
        <v>19</v>
      </c>
      <c r="E391" s="19">
        <v>17</v>
      </c>
      <c r="F391" s="19">
        <v>19</v>
      </c>
      <c r="G391" s="19">
        <v>24</v>
      </c>
      <c r="H391" s="19">
        <v>26</v>
      </c>
      <c r="I391" s="19">
        <v>16</v>
      </c>
      <c r="J391" s="19">
        <v>21</v>
      </c>
      <c r="K391" s="19">
        <v>16</v>
      </c>
      <c r="L391" s="19">
        <v>19</v>
      </c>
      <c r="M391" s="19">
        <v>29</v>
      </c>
      <c r="N391" s="19">
        <v>29</v>
      </c>
      <c r="O391" s="19">
        <v>18</v>
      </c>
      <c r="P391" s="19">
        <v>253</v>
      </c>
      <c r="Q391" s="19">
        <v>7463500</v>
      </c>
      <c r="S391" t="str">
        <f>VLOOKUP($C391,[1]FPBD2023!$B$1:$E$982,4,0)</f>
        <v>DOM</v>
      </c>
    </row>
    <row r="392" spans="1:20" x14ac:dyDescent="0.35">
      <c r="A392" s="22">
        <v>387</v>
      </c>
      <c r="B392" t="s">
        <v>475</v>
      </c>
      <c r="C392" t="s">
        <v>476</v>
      </c>
      <c r="D392" s="19">
        <v>435</v>
      </c>
      <c r="E392" s="19">
        <v>412</v>
      </c>
      <c r="F392" s="19">
        <v>414</v>
      </c>
      <c r="G392" s="19">
        <v>502</v>
      </c>
      <c r="H392" s="19">
        <v>791</v>
      </c>
      <c r="I392" s="19">
        <v>701</v>
      </c>
      <c r="J392" s="19">
        <v>441</v>
      </c>
      <c r="K392" s="19">
        <v>488</v>
      </c>
      <c r="L392" s="19">
        <v>415</v>
      </c>
      <c r="M392" s="19">
        <v>713</v>
      </c>
      <c r="N392" s="19">
        <v>342</v>
      </c>
      <c r="O392" s="19">
        <v>423</v>
      </c>
      <c r="P392" s="19">
        <v>6077</v>
      </c>
      <c r="Q392" s="19">
        <v>3581055</v>
      </c>
      <c r="S392" t="str">
        <f>VLOOKUP($C392,[1]FPBD2023!$B$1:$E$982,4,0)</f>
        <v>DOM</v>
      </c>
    </row>
    <row r="393" spans="1:20" x14ac:dyDescent="0.35">
      <c r="A393" s="22">
        <v>388</v>
      </c>
      <c r="B393" t="s">
        <v>477</v>
      </c>
      <c r="C393" t="s">
        <v>478</v>
      </c>
      <c r="D393" s="19">
        <v>1721</v>
      </c>
      <c r="E393" s="19">
        <v>1881</v>
      </c>
      <c r="F393" s="19">
        <v>1681</v>
      </c>
      <c r="G393" s="19">
        <v>2381</v>
      </c>
      <c r="H393" s="19">
        <v>3271</v>
      </c>
      <c r="I393" s="19">
        <v>3061</v>
      </c>
      <c r="J393" s="19">
        <v>1861</v>
      </c>
      <c r="K393" s="19">
        <v>2382</v>
      </c>
      <c r="L393" s="19">
        <v>1901</v>
      </c>
      <c r="M393" s="19">
        <v>3021</v>
      </c>
      <c r="N393" s="19">
        <v>1421</v>
      </c>
      <c r="O393" s="19">
        <v>1951</v>
      </c>
      <c r="P393" s="19">
        <v>26533</v>
      </c>
      <c r="Q393" s="19">
        <v>60209480</v>
      </c>
      <c r="S393" t="str">
        <f>VLOOKUP($C393,[1]FPBD2023!$B$1:$E$982,4,0)</f>
        <v>DOM</v>
      </c>
    </row>
    <row r="394" spans="1:20" x14ac:dyDescent="0.35">
      <c r="A394" s="22">
        <v>389</v>
      </c>
      <c r="B394" t="s">
        <v>479</v>
      </c>
      <c r="C394" t="s">
        <v>480</v>
      </c>
      <c r="D394" s="19">
        <v>178</v>
      </c>
      <c r="E394" s="19">
        <v>178</v>
      </c>
      <c r="F394" s="19">
        <v>182</v>
      </c>
      <c r="G394" s="19">
        <v>186</v>
      </c>
      <c r="H394" s="19">
        <v>189</v>
      </c>
      <c r="I394" s="19">
        <v>194</v>
      </c>
      <c r="J394" s="19">
        <v>194</v>
      </c>
      <c r="K394" s="19">
        <v>185</v>
      </c>
      <c r="L394" s="19">
        <v>188</v>
      </c>
      <c r="M394" s="19">
        <v>202</v>
      </c>
      <c r="N394" s="19">
        <v>175</v>
      </c>
      <c r="O394" s="19">
        <v>166</v>
      </c>
      <c r="P394" s="19">
        <v>2217</v>
      </c>
      <c r="Q394" s="19">
        <v>2817807000</v>
      </c>
      <c r="S394" t="str">
        <f>VLOOKUP($C394,[1]FPBD2023!$B$1:$E$982,4,0)</f>
        <v>DOM</v>
      </c>
      <c r="T394" s="82">
        <f t="shared" ref="T394:T396" si="11">1%*Q394</f>
        <v>28178070</v>
      </c>
    </row>
    <row r="395" spans="1:20" x14ac:dyDescent="0.35">
      <c r="A395" s="22">
        <v>390</v>
      </c>
      <c r="B395" t="s">
        <v>481</v>
      </c>
      <c r="C395" t="s">
        <v>482</v>
      </c>
      <c r="D395" s="19">
        <v>13968</v>
      </c>
      <c r="E395" s="19">
        <v>20125</v>
      </c>
      <c r="F395" s="19">
        <v>14819</v>
      </c>
      <c r="G395" s="19">
        <v>17658</v>
      </c>
      <c r="H395" s="19">
        <v>22190</v>
      </c>
      <c r="I395" s="19">
        <v>19406</v>
      </c>
      <c r="J395" s="19">
        <v>22012</v>
      </c>
      <c r="K395" s="19">
        <v>19551</v>
      </c>
      <c r="L395" s="19">
        <v>18621</v>
      </c>
      <c r="M395" s="19">
        <v>21023</v>
      </c>
      <c r="N395" s="19">
        <v>19270</v>
      </c>
      <c r="O395" s="19">
        <v>23243</v>
      </c>
      <c r="P395" s="19">
        <v>231886</v>
      </c>
      <c r="Q395" s="19">
        <v>380035647</v>
      </c>
      <c r="S395" t="str">
        <f>VLOOKUP($C395,[1]FPBD2023!$B$1:$E$982,4,0)</f>
        <v>DOM</v>
      </c>
      <c r="T395" s="82">
        <f t="shared" si="11"/>
        <v>3800356.47</v>
      </c>
    </row>
    <row r="396" spans="1:20" x14ac:dyDescent="0.35">
      <c r="A396" s="22">
        <v>391</v>
      </c>
      <c r="B396" t="s">
        <v>483</v>
      </c>
      <c r="C396" t="s">
        <v>484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9440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9440</v>
      </c>
      <c r="Q396" s="19">
        <v>4326635</v>
      </c>
      <c r="S396" t="str">
        <f>VLOOKUP($C396,[1]FPBD2023!$B$1:$E$982,4,0)</f>
        <v>DOM</v>
      </c>
      <c r="T396" s="82">
        <f t="shared" si="11"/>
        <v>43266.35</v>
      </c>
    </row>
    <row r="397" spans="1:20" x14ac:dyDescent="0.35">
      <c r="A397" s="22">
        <v>392</v>
      </c>
      <c r="B397" t="s">
        <v>1444</v>
      </c>
      <c r="C397" t="s">
        <v>1445</v>
      </c>
      <c r="D397" s="19">
        <v>1049</v>
      </c>
      <c r="E397" s="19">
        <v>1300</v>
      </c>
      <c r="F397" s="19">
        <v>1051</v>
      </c>
      <c r="G397" s="19">
        <v>1691</v>
      </c>
      <c r="H397" s="19">
        <v>2082</v>
      </c>
      <c r="I397" s="19">
        <v>2047</v>
      </c>
      <c r="J397" s="19">
        <v>1204</v>
      </c>
      <c r="K397" s="19">
        <v>1729</v>
      </c>
      <c r="L397" s="19">
        <v>1316</v>
      </c>
      <c r="M397" s="19">
        <v>1972</v>
      </c>
      <c r="N397" s="19">
        <v>908</v>
      </c>
      <c r="O397" s="19">
        <v>1361</v>
      </c>
      <c r="P397" s="19">
        <v>17710</v>
      </c>
      <c r="Q397" s="19">
        <v>584430</v>
      </c>
      <c r="S397" t="e">
        <f>VLOOKUP($C397,[1]FPBD2023!$B$1:$E$982,4,0)</f>
        <v>#N/A</v>
      </c>
    </row>
    <row r="398" spans="1:20" x14ac:dyDescent="0.35">
      <c r="A398" s="22">
        <v>393</v>
      </c>
      <c r="B398" t="s">
        <v>485</v>
      </c>
      <c r="C398" t="s">
        <v>486</v>
      </c>
      <c r="D398" s="19">
        <v>14007</v>
      </c>
      <c r="E398" s="19">
        <v>20134</v>
      </c>
      <c r="F398" s="19">
        <v>14856</v>
      </c>
      <c r="G398" s="19">
        <v>17658</v>
      </c>
      <c r="H398" s="19">
        <v>22234</v>
      </c>
      <c r="I398" s="19">
        <v>19426</v>
      </c>
      <c r="J398" s="19">
        <v>22038</v>
      </c>
      <c r="K398" s="19">
        <v>19564</v>
      </c>
      <c r="L398" s="19">
        <v>18650</v>
      </c>
      <c r="M398" s="19">
        <v>21027</v>
      </c>
      <c r="N398" s="19">
        <v>19294</v>
      </c>
      <c r="O398" s="19">
        <v>23244</v>
      </c>
      <c r="P398" s="19">
        <v>232132</v>
      </c>
      <c r="Q398" s="19">
        <v>85888840</v>
      </c>
      <c r="S398" t="str">
        <f>VLOOKUP($C398,[1]FPBD2023!$B$1:$E$982,4,0)</f>
        <v>DOM</v>
      </c>
    </row>
    <row r="399" spans="1:20" x14ac:dyDescent="0.35">
      <c r="A399" s="22">
        <v>394</v>
      </c>
      <c r="B399" t="s">
        <v>487</v>
      </c>
      <c r="C399" t="s">
        <v>488</v>
      </c>
      <c r="D399" s="19">
        <v>138125</v>
      </c>
      <c r="E399" s="19">
        <v>97032</v>
      </c>
      <c r="F399" s="19">
        <v>93458</v>
      </c>
      <c r="G399" s="19">
        <v>135255</v>
      </c>
      <c r="H399" s="19">
        <v>98026</v>
      </c>
      <c r="I399" s="19">
        <v>109214</v>
      </c>
      <c r="J399" s="19">
        <v>161655</v>
      </c>
      <c r="K399" s="19">
        <v>96478</v>
      </c>
      <c r="L399" s="19">
        <v>97715</v>
      </c>
      <c r="M399" s="19">
        <v>164780</v>
      </c>
      <c r="N399" s="19">
        <v>93572</v>
      </c>
      <c r="O399" s="19">
        <v>94667</v>
      </c>
      <c r="P399" s="19">
        <v>1379977</v>
      </c>
      <c r="Q399" s="19">
        <v>453087848</v>
      </c>
      <c r="S399" t="str">
        <f>VLOOKUP($C399,[1]FPBD2023!$B$1:$E$982,4,0)</f>
        <v>DOM</v>
      </c>
      <c r="T399" s="82">
        <f t="shared" ref="T399:T401" si="12">1%*Q399</f>
        <v>4530878.4800000004</v>
      </c>
    </row>
    <row r="400" spans="1:20" x14ac:dyDescent="0.35">
      <c r="A400" s="22">
        <v>395</v>
      </c>
      <c r="B400" t="s">
        <v>489</v>
      </c>
      <c r="C400" t="s">
        <v>490</v>
      </c>
      <c r="D400" s="19">
        <v>124</v>
      </c>
      <c r="E400" s="19">
        <v>124</v>
      </c>
      <c r="F400" s="19">
        <v>123</v>
      </c>
      <c r="G400" s="19">
        <v>121</v>
      </c>
      <c r="H400" s="19">
        <v>130</v>
      </c>
      <c r="I400" s="19">
        <v>123</v>
      </c>
      <c r="J400" s="19">
        <v>95</v>
      </c>
      <c r="K400" s="19">
        <v>128</v>
      </c>
      <c r="L400" s="19">
        <v>88</v>
      </c>
      <c r="M400" s="19">
        <v>110</v>
      </c>
      <c r="N400" s="19">
        <v>102</v>
      </c>
      <c r="O400" s="19">
        <v>87</v>
      </c>
      <c r="P400" s="19">
        <v>1355</v>
      </c>
      <c r="Q400" s="19">
        <v>13888750</v>
      </c>
      <c r="S400" t="str">
        <f>VLOOKUP($C400,[1]FPBD2023!$B$1:$E$982,4,0)</f>
        <v>DOM</v>
      </c>
      <c r="T400" s="82">
        <f t="shared" si="12"/>
        <v>138887.5</v>
      </c>
    </row>
    <row r="401" spans="1:20" x14ac:dyDescent="0.35">
      <c r="A401" s="22">
        <v>396</v>
      </c>
      <c r="B401" t="s">
        <v>491</v>
      </c>
      <c r="C401" t="s">
        <v>492</v>
      </c>
      <c r="D401" s="19">
        <v>542</v>
      </c>
      <c r="E401" s="19">
        <v>542</v>
      </c>
      <c r="F401" s="19">
        <v>537</v>
      </c>
      <c r="G401" s="19">
        <v>549</v>
      </c>
      <c r="H401" s="19">
        <v>555</v>
      </c>
      <c r="I401" s="19">
        <v>604</v>
      </c>
      <c r="J401" s="19">
        <v>636</v>
      </c>
      <c r="K401" s="19">
        <v>556</v>
      </c>
      <c r="L401" s="19">
        <v>563</v>
      </c>
      <c r="M401" s="19">
        <v>645</v>
      </c>
      <c r="N401" s="19">
        <v>539</v>
      </c>
      <c r="O401" s="19">
        <v>541</v>
      </c>
      <c r="P401" s="19">
        <v>6809</v>
      </c>
      <c r="Q401" s="19">
        <v>348961250</v>
      </c>
      <c r="S401" t="str">
        <f>VLOOKUP($C401,[1]FPBD2023!$B$1:$E$982,4,0)</f>
        <v>DOM</v>
      </c>
      <c r="T401" s="82">
        <f t="shared" si="12"/>
        <v>3489612.5</v>
      </c>
    </row>
    <row r="402" spans="1:20" x14ac:dyDescent="0.35">
      <c r="A402" s="22">
        <v>397</v>
      </c>
      <c r="B402" t="s">
        <v>493</v>
      </c>
      <c r="C402" t="s">
        <v>494</v>
      </c>
      <c r="D402" s="19">
        <v>68</v>
      </c>
      <c r="E402" s="19">
        <v>182</v>
      </c>
      <c r="F402" s="19">
        <v>77</v>
      </c>
      <c r="G402" s="19">
        <v>112</v>
      </c>
      <c r="H402" s="19">
        <v>88</v>
      </c>
      <c r="I402" s="19">
        <v>171</v>
      </c>
      <c r="J402" s="19">
        <v>118</v>
      </c>
      <c r="K402" s="19">
        <v>107</v>
      </c>
      <c r="L402" s="19">
        <v>107</v>
      </c>
      <c r="M402" s="19">
        <v>153</v>
      </c>
      <c r="N402" s="19">
        <v>109</v>
      </c>
      <c r="O402" s="19">
        <v>151</v>
      </c>
      <c r="P402" s="19">
        <v>1443</v>
      </c>
      <c r="Q402" s="19">
        <v>2271252563</v>
      </c>
      <c r="S402" t="str">
        <f>VLOOKUP($C402,[1]FPBD2023!$B$1:$E$982,4,0)</f>
        <v>DOM</v>
      </c>
    </row>
    <row r="403" spans="1:20" x14ac:dyDescent="0.35">
      <c r="A403" s="22">
        <v>398</v>
      </c>
      <c r="B403" t="s">
        <v>495</v>
      </c>
      <c r="C403" t="s">
        <v>496</v>
      </c>
      <c r="D403" s="19">
        <v>28000</v>
      </c>
      <c r="E403" s="19">
        <v>0</v>
      </c>
      <c r="F403" s="19">
        <v>28000</v>
      </c>
      <c r="G403" s="19">
        <v>0</v>
      </c>
      <c r="H403" s="19">
        <v>28000</v>
      </c>
      <c r="I403" s="19">
        <v>0</v>
      </c>
      <c r="J403" s="19">
        <v>14000</v>
      </c>
      <c r="K403" s="19">
        <v>28000</v>
      </c>
      <c r="L403" s="19">
        <v>0</v>
      </c>
      <c r="M403" s="19">
        <v>28000</v>
      </c>
      <c r="N403" s="19">
        <v>0</v>
      </c>
      <c r="O403" s="19">
        <v>28000</v>
      </c>
      <c r="P403" s="19">
        <v>182000</v>
      </c>
      <c r="Q403" s="19">
        <v>2777771360</v>
      </c>
      <c r="S403" t="str">
        <f>VLOOKUP($C403,[1]FPBD2023!$B$1:$E$982,4,0)</f>
        <v>IMP</v>
      </c>
    </row>
    <row r="404" spans="1:20" x14ac:dyDescent="0.35">
      <c r="A404" s="22">
        <v>399</v>
      </c>
      <c r="B404" t="s">
        <v>497</v>
      </c>
      <c r="C404" t="s">
        <v>498</v>
      </c>
      <c r="D404" s="19">
        <v>0</v>
      </c>
      <c r="E404" s="19">
        <v>14000</v>
      </c>
      <c r="F404" s="19">
        <v>0</v>
      </c>
      <c r="G404" s="19">
        <v>14000</v>
      </c>
      <c r="H404" s="19">
        <v>0</v>
      </c>
      <c r="I404" s="19">
        <v>0</v>
      </c>
      <c r="J404" s="19">
        <v>14000</v>
      </c>
      <c r="K404" s="19">
        <v>0</v>
      </c>
      <c r="L404" s="19">
        <v>14000</v>
      </c>
      <c r="M404" s="19">
        <v>0</v>
      </c>
      <c r="N404" s="19">
        <v>14000</v>
      </c>
      <c r="O404" s="19">
        <v>0</v>
      </c>
      <c r="P404" s="19">
        <v>70000</v>
      </c>
      <c r="Q404" s="19">
        <v>1486912000</v>
      </c>
      <c r="S404" t="str">
        <f>VLOOKUP($C404,[1]FPBD2023!$B$1:$E$982,4,0)</f>
        <v>IMP</v>
      </c>
      <c r="T404" s="82">
        <f t="shared" ref="T404:T413" si="13">1%*Q404</f>
        <v>14869120</v>
      </c>
    </row>
    <row r="405" spans="1:20" x14ac:dyDescent="0.35">
      <c r="A405" s="22">
        <v>400</v>
      </c>
      <c r="B405" t="s">
        <v>499</v>
      </c>
      <c r="C405" t="s">
        <v>500</v>
      </c>
      <c r="D405" s="19">
        <v>14000</v>
      </c>
      <c r="E405" s="19">
        <v>14000</v>
      </c>
      <c r="F405" s="19">
        <v>14000</v>
      </c>
      <c r="G405" s="19">
        <v>14000</v>
      </c>
      <c r="H405" s="19">
        <v>14000</v>
      </c>
      <c r="I405" s="19">
        <v>0</v>
      </c>
      <c r="J405" s="19">
        <v>28000</v>
      </c>
      <c r="K405" s="19">
        <v>14000</v>
      </c>
      <c r="L405" s="19">
        <v>14000</v>
      </c>
      <c r="M405" s="19">
        <v>0</v>
      </c>
      <c r="N405" s="19">
        <v>14000</v>
      </c>
      <c r="O405" s="19">
        <v>14000</v>
      </c>
      <c r="P405" s="19">
        <v>154000</v>
      </c>
      <c r="Q405" s="19">
        <v>1584718520</v>
      </c>
      <c r="S405" t="str">
        <f>VLOOKUP($C405,[1]FPBD2023!$B$1:$E$982,4,0)</f>
        <v>IMP</v>
      </c>
      <c r="T405" s="82">
        <f t="shared" si="13"/>
        <v>15847185.200000001</v>
      </c>
    </row>
    <row r="406" spans="1:20" x14ac:dyDescent="0.35">
      <c r="A406" s="22">
        <v>401</v>
      </c>
      <c r="B406" t="s">
        <v>501</v>
      </c>
      <c r="C406" t="s">
        <v>502</v>
      </c>
      <c r="D406" s="19">
        <v>0</v>
      </c>
      <c r="E406" s="19">
        <v>256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256</v>
      </c>
      <c r="L406" s="19">
        <v>0</v>
      </c>
      <c r="M406" s="19">
        <v>0</v>
      </c>
      <c r="N406" s="19">
        <v>0</v>
      </c>
      <c r="O406" s="19">
        <v>0</v>
      </c>
      <c r="P406" s="19">
        <v>512</v>
      </c>
      <c r="Q406" s="19">
        <v>518528133</v>
      </c>
      <c r="S406" t="str">
        <f>VLOOKUP($C406,[1]FPBD2023!$B$1:$E$982,4,0)</f>
        <v>IMP</v>
      </c>
      <c r="T406" s="82">
        <f t="shared" si="13"/>
        <v>5185281.33</v>
      </c>
    </row>
    <row r="407" spans="1:20" x14ac:dyDescent="0.35">
      <c r="A407" s="22">
        <v>402</v>
      </c>
      <c r="B407" t="s">
        <v>503</v>
      </c>
      <c r="C407" t="s">
        <v>504</v>
      </c>
      <c r="D407" s="19">
        <v>0</v>
      </c>
      <c r="E407" s="19">
        <v>0</v>
      </c>
      <c r="F407" s="19">
        <v>960</v>
      </c>
      <c r="G407" s="19">
        <v>0</v>
      </c>
      <c r="H407" s="19">
        <v>0</v>
      </c>
      <c r="I407" s="19">
        <v>960</v>
      </c>
      <c r="J407" s="19">
        <v>0</v>
      </c>
      <c r="K407" s="19">
        <v>960</v>
      </c>
      <c r="L407" s="19">
        <v>0</v>
      </c>
      <c r="M407" s="19">
        <v>960</v>
      </c>
      <c r="N407" s="19">
        <v>0</v>
      </c>
      <c r="O407" s="19">
        <v>480</v>
      </c>
      <c r="P407" s="19">
        <v>4320</v>
      </c>
      <c r="Q407" s="19">
        <v>1959902482</v>
      </c>
      <c r="S407" t="str">
        <f>VLOOKUP($C407,[1]FPBD2023!$B$1:$E$982,4,0)</f>
        <v>IMP</v>
      </c>
      <c r="T407" s="82">
        <f t="shared" si="13"/>
        <v>19599024.82</v>
      </c>
    </row>
    <row r="408" spans="1:20" x14ac:dyDescent="0.35">
      <c r="A408" s="22">
        <v>403</v>
      </c>
      <c r="B408" t="s">
        <v>505</v>
      </c>
      <c r="C408" t="s">
        <v>506</v>
      </c>
      <c r="D408" s="19">
        <v>14</v>
      </c>
      <c r="E408" s="19">
        <v>77</v>
      </c>
      <c r="F408" s="19">
        <v>17</v>
      </c>
      <c r="G408" s="19">
        <v>44</v>
      </c>
      <c r="H408" s="19">
        <v>31</v>
      </c>
      <c r="I408" s="19">
        <v>64</v>
      </c>
      <c r="J408" s="19">
        <v>41</v>
      </c>
      <c r="K408" s="19">
        <v>44</v>
      </c>
      <c r="L408" s="19">
        <v>31</v>
      </c>
      <c r="M408" s="19">
        <v>62</v>
      </c>
      <c r="N408" s="19">
        <v>37</v>
      </c>
      <c r="O408" s="19">
        <v>58</v>
      </c>
      <c r="P408" s="19">
        <v>520</v>
      </c>
      <c r="Q408" s="19">
        <v>1199217240</v>
      </c>
      <c r="S408" t="str">
        <f>VLOOKUP($C408,[1]FPBD2023!$B$1:$E$982,4,0)</f>
        <v>DOM</v>
      </c>
      <c r="T408" s="82">
        <f t="shared" si="13"/>
        <v>11992172.4</v>
      </c>
    </row>
    <row r="409" spans="1:20" x14ac:dyDescent="0.35">
      <c r="A409" s="22">
        <v>404</v>
      </c>
      <c r="B409" t="s">
        <v>1446</v>
      </c>
      <c r="C409" t="s">
        <v>1447</v>
      </c>
      <c r="D409" s="19">
        <v>0</v>
      </c>
      <c r="E409" s="19">
        <v>6</v>
      </c>
      <c r="F409" s="19">
        <v>0</v>
      </c>
      <c r="G409" s="19">
        <v>7</v>
      </c>
      <c r="H409" s="19">
        <v>0</v>
      </c>
      <c r="I409" s="19">
        <v>7</v>
      </c>
      <c r="J409" s="19">
        <v>0</v>
      </c>
      <c r="K409" s="19">
        <v>8</v>
      </c>
      <c r="L409" s="19">
        <v>0</v>
      </c>
      <c r="M409" s="19">
        <v>8</v>
      </c>
      <c r="N409" s="19">
        <v>0</v>
      </c>
      <c r="O409" s="19">
        <v>5</v>
      </c>
      <c r="P409" s="19">
        <v>41</v>
      </c>
      <c r="Q409" s="19">
        <v>60811200</v>
      </c>
      <c r="S409" t="e">
        <f>VLOOKUP($C409,[1]FPBD2023!$B$1:$E$982,4,0)</f>
        <v>#N/A</v>
      </c>
      <c r="T409" s="82">
        <f t="shared" si="13"/>
        <v>608112</v>
      </c>
    </row>
    <row r="410" spans="1:20" x14ac:dyDescent="0.35">
      <c r="A410" s="22">
        <v>405</v>
      </c>
      <c r="B410" t="s">
        <v>507</v>
      </c>
      <c r="C410" t="s">
        <v>508</v>
      </c>
      <c r="D410" s="19">
        <v>15060</v>
      </c>
      <c r="E410" s="19">
        <v>0</v>
      </c>
      <c r="F410" s="19">
        <v>7539</v>
      </c>
      <c r="G410" s="19">
        <v>17573</v>
      </c>
      <c r="H410" s="19">
        <v>17573</v>
      </c>
      <c r="I410" s="19">
        <v>12547</v>
      </c>
      <c r="J410" s="19">
        <v>0</v>
      </c>
      <c r="K410" s="19">
        <v>5008</v>
      </c>
      <c r="L410" s="19">
        <v>12565</v>
      </c>
      <c r="M410" s="19">
        <v>17573</v>
      </c>
      <c r="N410" s="19">
        <v>7539</v>
      </c>
      <c r="O410" s="19">
        <v>10034</v>
      </c>
      <c r="P410" s="19">
        <v>123011</v>
      </c>
      <c r="Q410" s="19">
        <v>27785725</v>
      </c>
      <c r="S410" t="str">
        <f>VLOOKUP($C410,[1]FPBD2023!$B$1:$E$982,4,0)</f>
        <v>IMP</v>
      </c>
      <c r="T410" s="82">
        <f t="shared" si="13"/>
        <v>277857.25</v>
      </c>
    </row>
    <row r="411" spans="1:20" x14ac:dyDescent="0.35">
      <c r="A411" s="22">
        <v>406</v>
      </c>
      <c r="B411" t="s">
        <v>509</v>
      </c>
      <c r="C411" t="s">
        <v>510</v>
      </c>
      <c r="D411" s="19">
        <v>7288</v>
      </c>
      <c r="E411" s="19">
        <v>42468</v>
      </c>
      <c r="F411" s="19">
        <v>33974</v>
      </c>
      <c r="G411" s="19">
        <v>7288</v>
      </c>
      <c r="H411" s="19">
        <v>3525</v>
      </c>
      <c r="I411" s="19">
        <v>7288</v>
      </c>
      <c r="J411" s="19">
        <v>42468</v>
      </c>
      <c r="K411" s="19">
        <v>37737</v>
      </c>
      <c r="L411" s="19">
        <v>7288</v>
      </c>
      <c r="M411" s="19">
        <v>3525</v>
      </c>
      <c r="N411" s="19">
        <v>7288</v>
      </c>
      <c r="O411" s="19">
        <v>3763</v>
      </c>
      <c r="P411" s="19">
        <v>203900</v>
      </c>
      <c r="Q411" s="19">
        <v>46407640</v>
      </c>
      <c r="S411" t="str">
        <f>VLOOKUP($C411,[1]FPBD2023!$B$1:$E$982,4,0)</f>
        <v>IMP</v>
      </c>
      <c r="T411" s="82">
        <f t="shared" si="13"/>
        <v>464076.4</v>
      </c>
    </row>
    <row r="412" spans="1:20" x14ac:dyDescent="0.35">
      <c r="A412" s="22">
        <v>407</v>
      </c>
      <c r="B412" t="s">
        <v>511</v>
      </c>
      <c r="C412" t="s">
        <v>512</v>
      </c>
      <c r="D412" s="19">
        <v>13200</v>
      </c>
      <c r="E412" s="19">
        <v>13200</v>
      </c>
      <c r="F412" s="19">
        <v>0</v>
      </c>
      <c r="G412" s="19">
        <v>26400</v>
      </c>
      <c r="H412" s="19">
        <v>0</v>
      </c>
      <c r="I412" s="19">
        <v>13200</v>
      </c>
      <c r="J412" s="19">
        <v>13200</v>
      </c>
      <c r="K412" s="19">
        <v>26400</v>
      </c>
      <c r="L412" s="19">
        <v>0</v>
      </c>
      <c r="M412" s="19">
        <v>0</v>
      </c>
      <c r="N412" s="19">
        <v>26400</v>
      </c>
      <c r="O412" s="19">
        <v>0</v>
      </c>
      <c r="P412" s="19">
        <v>132000</v>
      </c>
      <c r="Q412" s="19">
        <v>1495408200</v>
      </c>
      <c r="S412" t="str">
        <f>VLOOKUP($C412,[1]FPBD2023!$B$1:$E$982,4,0)</f>
        <v>IMP</v>
      </c>
      <c r="T412" s="82">
        <f t="shared" si="13"/>
        <v>14954082</v>
      </c>
    </row>
    <row r="413" spans="1:20" x14ac:dyDescent="0.35">
      <c r="A413" s="22">
        <v>408</v>
      </c>
      <c r="B413" t="s">
        <v>513</v>
      </c>
      <c r="C413" t="s">
        <v>514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13200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13200</v>
      </c>
      <c r="Q413" s="19">
        <v>261696600</v>
      </c>
      <c r="S413" t="str">
        <f>VLOOKUP($C413,[1]FPBD2023!$B$1:$E$982,4,0)</f>
        <v>IMP</v>
      </c>
      <c r="T413" s="82">
        <f t="shared" si="13"/>
        <v>2616966</v>
      </c>
    </row>
    <row r="414" spans="1:20" x14ac:dyDescent="0.35">
      <c r="A414" s="22">
        <v>409</v>
      </c>
      <c r="B414" t="s">
        <v>515</v>
      </c>
      <c r="C414" t="s">
        <v>516</v>
      </c>
      <c r="D414" s="19">
        <v>0</v>
      </c>
      <c r="E414" s="19">
        <v>0</v>
      </c>
      <c r="F414" s="19">
        <v>0</v>
      </c>
      <c r="G414" s="19">
        <v>0</v>
      </c>
      <c r="H414" s="19">
        <v>96</v>
      </c>
      <c r="I414" s="19">
        <v>0</v>
      </c>
      <c r="J414" s="19">
        <v>0</v>
      </c>
      <c r="K414" s="19">
        <v>0</v>
      </c>
      <c r="L414" s="19">
        <v>96</v>
      </c>
      <c r="M414" s="19">
        <v>0</v>
      </c>
      <c r="N414" s="19">
        <v>0</v>
      </c>
      <c r="O414" s="19">
        <v>96</v>
      </c>
      <c r="P414" s="19">
        <v>288</v>
      </c>
      <c r="Q414" s="19">
        <v>328310199</v>
      </c>
      <c r="S414" t="str">
        <f>VLOOKUP($C414,[1]FPBD2023!$B$1:$E$982,4,0)</f>
        <v>IMP</v>
      </c>
    </row>
    <row r="415" spans="1:20" x14ac:dyDescent="0.35">
      <c r="A415" s="22">
        <v>410</v>
      </c>
      <c r="B415" t="s">
        <v>517</v>
      </c>
      <c r="C415" t="s">
        <v>518</v>
      </c>
      <c r="D415" s="19">
        <v>124</v>
      </c>
      <c r="E415" s="19">
        <v>157</v>
      </c>
      <c r="F415" s="19">
        <v>121</v>
      </c>
      <c r="G415" s="19">
        <v>121</v>
      </c>
      <c r="H415" s="19">
        <v>138</v>
      </c>
      <c r="I415" s="19">
        <v>159</v>
      </c>
      <c r="J415" s="19">
        <v>166</v>
      </c>
      <c r="K415" s="19">
        <v>156</v>
      </c>
      <c r="L415" s="19">
        <v>127</v>
      </c>
      <c r="M415" s="19">
        <v>163</v>
      </c>
      <c r="N415" s="19">
        <v>129</v>
      </c>
      <c r="O415" s="19">
        <v>153</v>
      </c>
      <c r="P415" s="19">
        <v>1714</v>
      </c>
      <c r="Q415" s="19">
        <v>116020112</v>
      </c>
      <c r="S415" t="str">
        <f>VLOOKUP($C415,[1]FPBD2023!$B$1:$E$982,4,0)</f>
        <v>IMP</v>
      </c>
    </row>
    <row r="416" spans="1:20" x14ac:dyDescent="0.35">
      <c r="A416" s="22">
        <v>411</v>
      </c>
      <c r="B416" t="s">
        <v>519</v>
      </c>
      <c r="C416" t="s">
        <v>520</v>
      </c>
      <c r="D416" s="19">
        <v>11</v>
      </c>
      <c r="E416" s="19">
        <v>64</v>
      </c>
      <c r="F416" s="19">
        <v>14</v>
      </c>
      <c r="G416" s="19">
        <v>36</v>
      </c>
      <c r="H416" s="19">
        <v>25</v>
      </c>
      <c r="I416" s="19">
        <v>53</v>
      </c>
      <c r="J416" s="19">
        <v>33</v>
      </c>
      <c r="K416" s="19">
        <v>36</v>
      </c>
      <c r="L416" s="19">
        <v>25</v>
      </c>
      <c r="M416" s="19">
        <v>52</v>
      </c>
      <c r="N416" s="19">
        <v>31</v>
      </c>
      <c r="O416" s="19">
        <v>47</v>
      </c>
      <c r="P416" s="19">
        <v>427</v>
      </c>
      <c r="Q416" s="19">
        <v>24081446</v>
      </c>
      <c r="S416" t="str">
        <f>VLOOKUP($C416,[1]FPBD2023!$B$1:$E$982,4,0)</f>
        <v>IMP</v>
      </c>
      <c r="T416" s="82">
        <f t="shared" ref="T416:T429" si="14">1%*Q416</f>
        <v>240814.46</v>
      </c>
    </row>
    <row r="417" spans="1:20" x14ac:dyDescent="0.35">
      <c r="A417" s="22">
        <v>412</v>
      </c>
      <c r="B417" t="s">
        <v>521</v>
      </c>
      <c r="C417" t="s">
        <v>522</v>
      </c>
      <c r="D417" s="19">
        <v>5</v>
      </c>
      <c r="E417" s="19">
        <v>0</v>
      </c>
      <c r="F417" s="19">
        <v>5</v>
      </c>
      <c r="G417" s="19">
        <v>0</v>
      </c>
      <c r="H417" s="19">
        <v>5</v>
      </c>
      <c r="I417" s="19">
        <v>0</v>
      </c>
      <c r="J417" s="19">
        <v>5</v>
      </c>
      <c r="K417" s="19">
        <v>0</v>
      </c>
      <c r="L417" s="19">
        <v>3</v>
      </c>
      <c r="M417" s="19">
        <v>0</v>
      </c>
      <c r="N417" s="19">
        <v>5</v>
      </c>
      <c r="O417" s="19">
        <v>0</v>
      </c>
      <c r="P417" s="19">
        <v>28</v>
      </c>
      <c r="Q417" s="19">
        <v>11489285</v>
      </c>
      <c r="S417" t="str">
        <f>VLOOKUP($C417,[1]FPBD2023!$B$1:$E$982,4,0)</f>
        <v>DOM</v>
      </c>
      <c r="T417" s="82">
        <f t="shared" si="14"/>
        <v>114892.85</v>
      </c>
    </row>
    <row r="418" spans="1:20" x14ac:dyDescent="0.35">
      <c r="A418" s="22">
        <v>413</v>
      </c>
      <c r="B418" t="s">
        <v>523</v>
      </c>
      <c r="C418" t="s">
        <v>524</v>
      </c>
      <c r="D418" s="19">
        <v>0</v>
      </c>
      <c r="E418" s="19">
        <v>0</v>
      </c>
      <c r="F418" s="19">
        <v>0</v>
      </c>
      <c r="G418" s="19">
        <v>6</v>
      </c>
      <c r="H418" s="19">
        <v>0</v>
      </c>
      <c r="I418" s="19">
        <v>0</v>
      </c>
      <c r="J418" s="19">
        <v>0</v>
      </c>
      <c r="K418" s="19">
        <v>0</v>
      </c>
      <c r="L418" s="19">
        <v>6</v>
      </c>
      <c r="M418" s="19">
        <v>0</v>
      </c>
      <c r="N418" s="19">
        <v>0</v>
      </c>
      <c r="O418" s="19">
        <v>0</v>
      </c>
      <c r="P418" s="19">
        <v>12</v>
      </c>
      <c r="Q418" s="19">
        <v>2016000</v>
      </c>
      <c r="S418" t="str">
        <f>VLOOKUP($C418,[1]FPBD2023!$B$1:$E$982,4,0)</f>
        <v>DOM</v>
      </c>
      <c r="T418" s="82">
        <f t="shared" si="14"/>
        <v>20160</v>
      </c>
    </row>
    <row r="419" spans="1:20" x14ac:dyDescent="0.35">
      <c r="A419" s="22">
        <v>414</v>
      </c>
      <c r="B419" t="s">
        <v>525</v>
      </c>
      <c r="C419" t="s">
        <v>526</v>
      </c>
      <c r="D419" s="19">
        <v>25394</v>
      </c>
      <c r="E419" s="19">
        <v>0</v>
      </c>
      <c r="F419" s="19">
        <v>9047</v>
      </c>
      <c r="G419" s="19">
        <v>28409</v>
      </c>
      <c r="H419" s="19">
        <v>24631</v>
      </c>
      <c r="I419" s="19">
        <v>22378</v>
      </c>
      <c r="J419" s="19">
        <v>0</v>
      </c>
      <c r="K419" s="19">
        <v>9788</v>
      </c>
      <c r="L419" s="19">
        <v>22400</v>
      </c>
      <c r="M419" s="19">
        <v>24631</v>
      </c>
      <c r="N419" s="19">
        <v>16369</v>
      </c>
      <c r="O419" s="19">
        <v>15819</v>
      </c>
      <c r="P419" s="19">
        <v>198866</v>
      </c>
      <c r="Q419" s="19">
        <v>17275489</v>
      </c>
      <c r="S419" t="str">
        <f>VLOOKUP($C419,[1]FPBD2023!$B$1:$E$982,4,0)</f>
        <v>IMP</v>
      </c>
      <c r="T419" s="82">
        <f t="shared" si="14"/>
        <v>172754.89</v>
      </c>
    </row>
    <row r="420" spans="1:20" x14ac:dyDescent="0.35">
      <c r="A420" s="22">
        <v>415</v>
      </c>
      <c r="B420" t="s">
        <v>527</v>
      </c>
      <c r="C420" t="s">
        <v>528</v>
      </c>
      <c r="D420" s="19">
        <v>78</v>
      </c>
      <c r="E420" s="19">
        <v>49</v>
      </c>
      <c r="F420" s="19">
        <v>78</v>
      </c>
      <c r="G420" s="19">
        <v>0</v>
      </c>
      <c r="H420" s="19">
        <v>126</v>
      </c>
      <c r="I420" s="19">
        <v>0</v>
      </c>
      <c r="J420" s="19">
        <v>126</v>
      </c>
      <c r="K420" s="19">
        <v>0</v>
      </c>
      <c r="L420" s="19">
        <v>118</v>
      </c>
      <c r="M420" s="19">
        <v>0</v>
      </c>
      <c r="N420" s="19">
        <v>78</v>
      </c>
      <c r="O420" s="19">
        <v>0</v>
      </c>
      <c r="P420" s="19">
        <v>653</v>
      </c>
      <c r="Q420" s="19">
        <v>107745000</v>
      </c>
      <c r="S420" t="str">
        <f>VLOOKUP($C420,[1]FPBD2023!$B$1:$E$982,4,0)</f>
        <v>DOM</v>
      </c>
      <c r="T420" s="82">
        <f t="shared" si="14"/>
        <v>1077450</v>
      </c>
    </row>
    <row r="421" spans="1:20" x14ac:dyDescent="0.35">
      <c r="A421" s="22">
        <v>416</v>
      </c>
      <c r="B421" t="s">
        <v>529</v>
      </c>
      <c r="C421" t="s">
        <v>530</v>
      </c>
      <c r="D421" s="19">
        <v>50224</v>
      </c>
      <c r="E421" s="19">
        <v>0</v>
      </c>
      <c r="F421" s="19">
        <v>30156</v>
      </c>
      <c r="G421" s="19">
        <v>60276</v>
      </c>
      <c r="H421" s="19">
        <v>60276</v>
      </c>
      <c r="I421" s="19">
        <v>40172</v>
      </c>
      <c r="J421" s="19">
        <v>0</v>
      </c>
      <c r="K421" s="19">
        <v>10016</v>
      </c>
      <c r="L421" s="19">
        <v>50261</v>
      </c>
      <c r="M421" s="19">
        <v>60276</v>
      </c>
      <c r="N421" s="19">
        <v>30156</v>
      </c>
      <c r="O421" s="19">
        <v>30120</v>
      </c>
      <c r="P421" s="19">
        <v>421933</v>
      </c>
      <c r="Q421" s="19">
        <v>6318045839</v>
      </c>
      <c r="S421" t="str">
        <f>VLOOKUP($C421,[1]FPBD2023!$B$1:$E$982,4,0)</f>
        <v>IMP</v>
      </c>
      <c r="T421" s="82">
        <f t="shared" si="14"/>
        <v>63180458.390000001</v>
      </c>
    </row>
    <row r="422" spans="1:20" x14ac:dyDescent="0.35">
      <c r="A422" s="22">
        <v>417</v>
      </c>
      <c r="B422" t="s">
        <v>531</v>
      </c>
      <c r="C422" t="s">
        <v>532</v>
      </c>
      <c r="D422" s="19">
        <v>0</v>
      </c>
      <c r="E422" s="19">
        <v>2</v>
      </c>
      <c r="F422" s="19">
        <v>0</v>
      </c>
      <c r="G422" s="19">
        <v>4</v>
      </c>
      <c r="H422" s="19">
        <v>4</v>
      </c>
      <c r="I422" s="19">
        <v>2</v>
      </c>
      <c r="J422" s="19">
        <v>7</v>
      </c>
      <c r="K422" s="19">
        <v>0</v>
      </c>
      <c r="L422" s="19">
        <v>4</v>
      </c>
      <c r="M422" s="19">
        <v>0</v>
      </c>
      <c r="N422" s="19">
        <v>0</v>
      </c>
      <c r="O422" s="19">
        <v>4</v>
      </c>
      <c r="P422" s="19">
        <v>27</v>
      </c>
      <c r="Q422" s="19">
        <v>29446691</v>
      </c>
      <c r="S422" t="str">
        <f>VLOOKUP($C422,[1]FPBD2023!$B$1:$E$982,4,0)</f>
        <v>DOM</v>
      </c>
      <c r="T422" s="82">
        <f t="shared" si="14"/>
        <v>294466.91000000003</v>
      </c>
    </row>
    <row r="423" spans="1:20" x14ac:dyDescent="0.35">
      <c r="A423" s="22">
        <v>418</v>
      </c>
      <c r="B423" t="s">
        <v>533</v>
      </c>
      <c r="C423" t="s">
        <v>534</v>
      </c>
      <c r="D423" s="19">
        <v>2138</v>
      </c>
      <c r="E423" s="19">
        <v>2894</v>
      </c>
      <c r="F423" s="19">
        <v>2208</v>
      </c>
      <c r="G423" s="19">
        <v>3958</v>
      </c>
      <c r="H423" s="19">
        <v>4189</v>
      </c>
      <c r="I423" s="19">
        <v>4025</v>
      </c>
      <c r="J423" s="19">
        <v>2605</v>
      </c>
      <c r="K423" s="19">
        <v>3338</v>
      </c>
      <c r="L423" s="19">
        <v>2831</v>
      </c>
      <c r="M423" s="19">
        <v>3563</v>
      </c>
      <c r="N423" s="19">
        <v>1698</v>
      </c>
      <c r="O423" s="19">
        <v>2674</v>
      </c>
      <c r="P423" s="19">
        <v>36121</v>
      </c>
      <c r="Q423" s="19">
        <v>791227615</v>
      </c>
      <c r="S423" t="str">
        <f>VLOOKUP($C423,[1]FPBD2023!$B$1:$E$982,4,0)</f>
        <v>DOM</v>
      </c>
      <c r="T423" s="82">
        <f t="shared" si="14"/>
        <v>7912276.1500000004</v>
      </c>
    </row>
    <row r="424" spans="1:20" x14ac:dyDescent="0.35">
      <c r="A424" s="22">
        <v>419</v>
      </c>
      <c r="B424" t="s">
        <v>535</v>
      </c>
      <c r="C424" t="s">
        <v>536</v>
      </c>
      <c r="D424" s="19">
        <v>109</v>
      </c>
      <c r="E424" s="19">
        <v>137</v>
      </c>
      <c r="F424" s="19">
        <v>164</v>
      </c>
      <c r="G424" s="19">
        <v>137</v>
      </c>
      <c r="H424" s="19">
        <v>109</v>
      </c>
      <c r="I424" s="19">
        <v>137</v>
      </c>
      <c r="J424" s="19">
        <v>191</v>
      </c>
      <c r="K424" s="19">
        <v>191</v>
      </c>
      <c r="L424" s="19">
        <v>191</v>
      </c>
      <c r="M424" s="19">
        <v>164</v>
      </c>
      <c r="N424" s="19">
        <v>137</v>
      </c>
      <c r="O424" s="19">
        <v>137</v>
      </c>
      <c r="P424" s="19">
        <v>1804</v>
      </c>
      <c r="Q424" s="19">
        <v>365279693</v>
      </c>
      <c r="S424" t="str">
        <f>VLOOKUP($C424,[1]FPBD2023!$B$1:$E$982,4,0)</f>
        <v>DOM</v>
      </c>
      <c r="T424" s="82">
        <f t="shared" si="14"/>
        <v>3652796.93</v>
      </c>
    </row>
    <row r="425" spans="1:20" x14ac:dyDescent="0.35">
      <c r="A425" s="22">
        <v>420</v>
      </c>
      <c r="B425" t="s">
        <v>537</v>
      </c>
      <c r="C425" t="s">
        <v>538</v>
      </c>
      <c r="D425" s="19">
        <v>1929</v>
      </c>
      <c r="E425" s="19">
        <v>2412</v>
      </c>
      <c r="F425" s="19">
        <v>2894</v>
      </c>
      <c r="G425" s="19">
        <v>2412</v>
      </c>
      <c r="H425" s="19">
        <v>1929</v>
      </c>
      <c r="I425" s="19">
        <v>2412</v>
      </c>
      <c r="J425" s="19">
        <v>3376</v>
      </c>
      <c r="K425" s="19">
        <v>3376</v>
      </c>
      <c r="L425" s="19">
        <v>3376</v>
      </c>
      <c r="M425" s="19">
        <v>2894</v>
      </c>
      <c r="N425" s="19">
        <v>2412</v>
      </c>
      <c r="O425" s="19">
        <v>2412</v>
      </c>
      <c r="P425" s="19">
        <v>31834</v>
      </c>
      <c r="Q425" s="19">
        <v>26296794</v>
      </c>
      <c r="S425" t="str">
        <f>VLOOKUP($C425,[1]FPBD2023!$B$1:$E$982,4,0)</f>
        <v>IMP</v>
      </c>
      <c r="T425" s="82">
        <f t="shared" si="14"/>
        <v>262967.94</v>
      </c>
    </row>
    <row r="426" spans="1:20" x14ac:dyDescent="0.35">
      <c r="A426" s="22">
        <v>421</v>
      </c>
      <c r="B426" t="s">
        <v>539</v>
      </c>
      <c r="C426" t="s">
        <v>540</v>
      </c>
      <c r="D426" s="19">
        <v>0</v>
      </c>
      <c r="E426" s="19">
        <v>0</v>
      </c>
      <c r="F426" s="19">
        <v>201600</v>
      </c>
      <c r="G426" s="19">
        <v>0</v>
      </c>
      <c r="H426" s="19">
        <v>0</v>
      </c>
      <c r="I426" s="19">
        <v>230400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432000</v>
      </c>
      <c r="Q426" s="19">
        <v>8296927200</v>
      </c>
      <c r="S426" t="str">
        <f>VLOOKUP($C426,[1]FPBD2023!$B$1:$E$982,4,0)</f>
        <v>IMP</v>
      </c>
      <c r="T426" s="82">
        <f t="shared" si="14"/>
        <v>82969272</v>
      </c>
    </row>
    <row r="427" spans="1:20" x14ac:dyDescent="0.35">
      <c r="A427" s="22">
        <v>422</v>
      </c>
      <c r="B427" t="s">
        <v>541</v>
      </c>
      <c r="C427" t="s">
        <v>542</v>
      </c>
      <c r="D427" s="19">
        <v>18227</v>
      </c>
      <c r="E427" s="19">
        <v>0</v>
      </c>
      <c r="F427" s="19">
        <v>0</v>
      </c>
      <c r="G427" s="19">
        <v>18227</v>
      </c>
      <c r="H427" s="19">
        <v>8821</v>
      </c>
      <c r="I427" s="19">
        <v>18227</v>
      </c>
      <c r="J427" s="19">
        <v>0</v>
      </c>
      <c r="K427" s="19">
        <v>9406</v>
      </c>
      <c r="L427" s="19">
        <v>18227</v>
      </c>
      <c r="M427" s="19">
        <v>8821</v>
      </c>
      <c r="N427" s="19">
        <v>18227</v>
      </c>
      <c r="O427" s="19">
        <v>9406</v>
      </c>
      <c r="P427" s="19">
        <v>127589</v>
      </c>
      <c r="Q427" s="19">
        <v>32394847</v>
      </c>
      <c r="S427" t="str">
        <f>VLOOKUP($C427,[1]FPBD2023!$B$1:$E$982,4,0)</f>
        <v>IMP</v>
      </c>
      <c r="T427" s="82">
        <f t="shared" si="14"/>
        <v>323948.47000000003</v>
      </c>
    </row>
    <row r="428" spans="1:20" x14ac:dyDescent="0.35">
      <c r="A428" s="22">
        <v>423</v>
      </c>
      <c r="B428" t="s">
        <v>543</v>
      </c>
      <c r="C428" t="s">
        <v>544</v>
      </c>
      <c r="D428" s="19">
        <v>31</v>
      </c>
      <c r="E428" s="19">
        <v>176</v>
      </c>
      <c r="F428" s="19">
        <v>39</v>
      </c>
      <c r="G428" s="19">
        <v>102</v>
      </c>
      <c r="H428" s="19">
        <v>70</v>
      </c>
      <c r="I428" s="19">
        <v>148</v>
      </c>
      <c r="J428" s="19">
        <v>94</v>
      </c>
      <c r="K428" s="19">
        <v>102</v>
      </c>
      <c r="L428" s="19">
        <v>70</v>
      </c>
      <c r="M428" s="19">
        <v>143</v>
      </c>
      <c r="N428" s="19">
        <v>86</v>
      </c>
      <c r="O428" s="19">
        <v>133</v>
      </c>
      <c r="P428" s="19">
        <v>1194</v>
      </c>
      <c r="Q428" s="19">
        <v>238645974</v>
      </c>
      <c r="S428" t="str">
        <f>VLOOKUP($C428,[1]FPBD2023!$B$1:$E$982,4,0)</f>
        <v>IMP</v>
      </c>
      <c r="T428" s="82">
        <f t="shared" si="14"/>
        <v>2386459.7400000002</v>
      </c>
    </row>
    <row r="429" spans="1:20" x14ac:dyDescent="0.35">
      <c r="A429" s="22">
        <v>424</v>
      </c>
      <c r="B429" t="s">
        <v>545</v>
      </c>
      <c r="C429" t="s">
        <v>546</v>
      </c>
      <c r="D429" s="19">
        <v>48</v>
      </c>
      <c r="E429" s="19">
        <v>271</v>
      </c>
      <c r="F429" s="19">
        <v>60</v>
      </c>
      <c r="G429" s="19">
        <v>157</v>
      </c>
      <c r="H429" s="19">
        <v>108</v>
      </c>
      <c r="I429" s="19">
        <v>228</v>
      </c>
      <c r="J429" s="19">
        <v>145</v>
      </c>
      <c r="K429" s="19">
        <v>157</v>
      </c>
      <c r="L429" s="19">
        <v>108</v>
      </c>
      <c r="M429" s="19">
        <v>221</v>
      </c>
      <c r="N429" s="19">
        <v>133</v>
      </c>
      <c r="O429" s="19">
        <v>205</v>
      </c>
      <c r="P429" s="19">
        <v>1841</v>
      </c>
      <c r="Q429" s="19">
        <v>499206462</v>
      </c>
      <c r="S429" t="str">
        <f>VLOOKUP($C429,[1]FPBD2023!$B$1:$E$982,4,0)</f>
        <v>IMP</v>
      </c>
      <c r="T429" s="82">
        <f t="shared" si="14"/>
        <v>4992064.62</v>
      </c>
    </row>
    <row r="430" spans="1:20" x14ac:dyDescent="0.35">
      <c r="A430" s="22">
        <v>425</v>
      </c>
      <c r="B430" t="s">
        <v>547</v>
      </c>
      <c r="C430" t="s">
        <v>548</v>
      </c>
      <c r="D430" s="19">
        <v>24540</v>
      </c>
      <c r="E430" s="19">
        <v>12855</v>
      </c>
      <c r="F430" s="19">
        <v>20282</v>
      </c>
      <c r="G430" s="19">
        <v>19149</v>
      </c>
      <c r="H430" s="19">
        <v>14472</v>
      </c>
      <c r="I430" s="19">
        <v>13786</v>
      </c>
      <c r="J430" s="19">
        <v>15343</v>
      </c>
      <c r="K430" s="19">
        <v>14368</v>
      </c>
      <c r="L430" s="19">
        <v>18797</v>
      </c>
      <c r="M430" s="19">
        <v>20752</v>
      </c>
      <c r="N430" s="19">
        <v>15619</v>
      </c>
      <c r="O430" s="19">
        <v>7569</v>
      </c>
      <c r="P430" s="19">
        <v>197532</v>
      </c>
      <c r="Q430" s="19">
        <v>5221558913</v>
      </c>
      <c r="S430" t="str">
        <f>VLOOKUP($C430,[1]FPBD2023!$B$1:$E$982,4,0)</f>
        <v>IMP</v>
      </c>
    </row>
    <row r="431" spans="1:20" x14ac:dyDescent="0.35">
      <c r="A431" s="22">
        <v>426</v>
      </c>
      <c r="B431" t="s">
        <v>549</v>
      </c>
      <c r="C431" t="s">
        <v>550</v>
      </c>
      <c r="D431" s="19">
        <v>2270</v>
      </c>
      <c r="E431" s="19">
        <v>12978</v>
      </c>
      <c r="F431" s="19">
        <v>2838</v>
      </c>
      <c r="G431" s="19">
        <v>7378</v>
      </c>
      <c r="H431" s="19">
        <v>5108</v>
      </c>
      <c r="I431" s="19">
        <v>10883</v>
      </c>
      <c r="J431" s="19">
        <v>6811</v>
      </c>
      <c r="K431" s="19">
        <v>7378</v>
      </c>
      <c r="L431" s="19">
        <v>5108</v>
      </c>
      <c r="M431" s="19">
        <v>10491</v>
      </c>
      <c r="N431" s="19">
        <v>6243</v>
      </c>
      <c r="O431" s="19">
        <v>9648</v>
      </c>
      <c r="P431" s="19">
        <v>87134</v>
      </c>
      <c r="Q431" s="19">
        <v>2987685446</v>
      </c>
      <c r="S431" t="str">
        <f>VLOOKUP($C431,[1]FPBD2023!$B$1:$E$982,4,0)</f>
        <v>IMP</v>
      </c>
      <c r="T431" s="82">
        <f t="shared" ref="T431:T440" si="15">1%*Q431</f>
        <v>29876854.460000001</v>
      </c>
    </row>
    <row r="432" spans="1:20" x14ac:dyDescent="0.35">
      <c r="A432" s="22">
        <v>427</v>
      </c>
      <c r="B432" t="s">
        <v>551</v>
      </c>
      <c r="C432" t="s">
        <v>552</v>
      </c>
      <c r="D432" s="19">
        <v>6428</v>
      </c>
      <c r="E432" s="19">
        <v>0</v>
      </c>
      <c r="F432" s="19">
        <v>3619</v>
      </c>
      <c r="G432" s="19">
        <v>7634</v>
      </c>
      <c r="H432" s="19">
        <v>7634</v>
      </c>
      <c r="I432" s="19">
        <v>5221</v>
      </c>
      <c r="J432" s="19">
        <v>0</v>
      </c>
      <c r="K432" s="19">
        <v>1603</v>
      </c>
      <c r="L432" s="19">
        <v>6031</v>
      </c>
      <c r="M432" s="19">
        <v>7634</v>
      </c>
      <c r="N432" s="19">
        <v>3619</v>
      </c>
      <c r="O432" s="19">
        <v>4015</v>
      </c>
      <c r="P432" s="19">
        <v>53438</v>
      </c>
      <c r="Q432" s="19">
        <v>16471195</v>
      </c>
      <c r="S432" t="str">
        <f>VLOOKUP($C432,[1]FPBD2023!$B$1:$E$982,4,0)</f>
        <v>IMP</v>
      </c>
      <c r="T432" s="82">
        <f t="shared" si="15"/>
        <v>164711.95000000001</v>
      </c>
    </row>
    <row r="433" spans="1:20" x14ac:dyDescent="0.35">
      <c r="A433" s="22">
        <v>428</v>
      </c>
      <c r="B433" t="s">
        <v>553</v>
      </c>
      <c r="C433" t="s">
        <v>554</v>
      </c>
      <c r="D433" s="19">
        <v>282</v>
      </c>
      <c r="E433" s="19">
        <v>376</v>
      </c>
      <c r="F433" s="19">
        <v>313</v>
      </c>
      <c r="G433" s="19">
        <v>563</v>
      </c>
      <c r="H433" s="19">
        <v>595</v>
      </c>
      <c r="I433" s="19">
        <v>469</v>
      </c>
      <c r="J433" s="19">
        <v>407</v>
      </c>
      <c r="K433" s="19">
        <v>407</v>
      </c>
      <c r="L433" s="19">
        <v>469</v>
      </c>
      <c r="M433" s="19">
        <v>313</v>
      </c>
      <c r="N433" s="19">
        <v>219</v>
      </c>
      <c r="O433" s="19">
        <v>313</v>
      </c>
      <c r="P433" s="19">
        <v>4726</v>
      </c>
      <c r="Q433" s="19">
        <v>1036665303</v>
      </c>
      <c r="S433" t="str">
        <f>VLOOKUP($C433,[1]FPBD2023!$B$1:$E$982,4,0)</f>
        <v>DOM</v>
      </c>
      <c r="T433" s="82">
        <f t="shared" si="15"/>
        <v>10366653.029999999</v>
      </c>
    </row>
    <row r="434" spans="1:20" x14ac:dyDescent="0.35">
      <c r="A434" s="22">
        <v>429</v>
      </c>
      <c r="B434" t="s">
        <v>1448</v>
      </c>
      <c r="C434" t="s">
        <v>1449</v>
      </c>
      <c r="D434" s="19">
        <v>0</v>
      </c>
      <c r="E434" s="19">
        <v>51</v>
      </c>
      <c r="F434" s="19">
        <v>0</v>
      </c>
      <c r="G434" s="19">
        <v>58</v>
      </c>
      <c r="H434" s="19">
        <v>0</v>
      </c>
      <c r="I434" s="19">
        <v>58</v>
      </c>
      <c r="J434" s="19">
        <v>0</v>
      </c>
      <c r="K434" s="19">
        <v>65</v>
      </c>
      <c r="L434" s="19">
        <v>0</v>
      </c>
      <c r="M434" s="19">
        <v>66</v>
      </c>
      <c r="N434" s="19">
        <v>0</v>
      </c>
      <c r="O434" s="19">
        <v>44</v>
      </c>
      <c r="P434" s="19">
        <v>342</v>
      </c>
      <c r="Q434" s="19">
        <v>31720500</v>
      </c>
      <c r="S434" t="e">
        <f>VLOOKUP($C434,[1]FPBD2023!$B$1:$E$982,4,0)</f>
        <v>#N/A</v>
      </c>
      <c r="T434" s="82">
        <f t="shared" si="15"/>
        <v>317205</v>
      </c>
    </row>
    <row r="435" spans="1:20" x14ac:dyDescent="0.35">
      <c r="A435" s="22">
        <v>430</v>
      </c>
      <c r="B435" t="s">
        <v>556</v>
      </c>
      <c r="C435" t="s">
        <v>557</v>
      </c>
      <c r="D435" s="19">
        <v>43680</v>
      </c>
      <c r="E435" s="19">
        <v>54600</v>
      </c>
      <c r="F435" s="19">
        <v>65520</v>
      </c>
      <c r="G435" s="19">
        <v>54600</v>
      </c>
      <c r="H435" s="19">
        <v>43680</v>
      </c>
      <c r="I435" s="19">
        <v>54600</v>
      </c>
      <c r="J435" s="19">
        <v>76440</v>
      </c>
      <c r="K435" s="19">
        <v>76440</v>
      </c>
      <c r="L435" s="19">
        <v>76440</v>
      </c>
      <c r="M435" s="19">
        <v>65520</v>
      </c>
      <c r="N435" s="19">
        <v>54600</v>
      </c>
      <c r="O435" s="19">
        <v>54600</v>
      </c>
      <c r="P435" s="19">
        <v>720720</v>
      </c>
      <c r="Q435" s="19">
        <v>40482842</v>
      </c>
      <c r="S435" t="str">
        <f>VLOOKUP($C435,[1]FPBD2023!$B$1:$E$982,4,0)</f>
        <v>DOM</v>
      </c>
      <c r="T435" s="82">
        <f t="shared" si="15"/>
        <v>404828.42</v>
      </c>
    </row>
    <row r="436" spans="1:20" x14ac:dyDescent="0.35">
      <c r="A436" s="22">
        <v>431</v>
      </c>
      <c r="B436" t="s">
        <v>2029</v>
      </c>
      <c r="C436" t="s">
        <v>2030</v>
      </c>
      <c r="D436" s="19">
        <v>0</v>
      </c>
      <c r="E436" s="19">
        <v>1</v>
      </c>
      <c r="F436" s="19">
        <v>0</v>
      </c>
      <c r="G436" s="19">
        <v>1</v>
      </c>
      <c r="H436" s="19">
        <v>1</v>
      </c>
      <c r="I436" s="19">
        <v>3</v>
      </c>
      <c r="J436" s="19">
        <v>0</v>
      </c>
      <c r="K436" s="19">
        <v>4</v>
      </c>
      <c r="L436" s="19">
        <v>1</v>
      </c>
      <c r="M436" s="19">
        <v>4</v>
      </c>
      <c r="N436" s="19">
        <v>1</v>
      </c>
      <c r="O436" s="19">
        <v>3</v>
      </c>
      <c r="P436" s="19">
        <v>19</v>
      </c>
      <c r="Q436" s="19">
        <v>7695000</v>
      </c>
      <c r="S436" t="e">
        <f>VLOOKUP($C436,[1]FPBD2023!$B$1:$E$982,4,0)</f>
        <v>#N/A</v>
      </c>
      <c r="T436" s="82">
        <f t="shared" si="15"/>
        <v>76950</v>
      </c>
    </row>
    <row r="437" spans="1:20" x14ac:dyDescent="0.35">
      <c r="A437" s="22">
        <v>432</v>
      </c>
      <c r="B437" t="s">
        <v>558</v>
      </c>
      <c r="C437" t="s">
        <v>559</v>
      </c>
      <c r="D437" s="19">
        <v>72</v>
      </c>
      <c r="E437" s="19">
        <v>75</v>
      </c>
      <c r="F437" s="19">
        <v>72</v>
      </c>
      <c r="G437" s="19">
        <v>113</v>
      </c>
      <c r="H437" s="19">
        <v>137</v>
      </c>
      <c r="I437" s="19">
        <v>127</v>
      </c>
      <c r="J437" s="19">
        <v>75</v>
      </c>
      <c r="K437" s="19">
        <v>89</v>
      </c>
      <c r="L437" s="19">
        <v>76</v>
      </c>
      <c r="M437" s="19">
        <v>111</v>
      </c>
      <c r="N437" s="19">
        <v>51</v>
      </c>
      <c r="O437" s="19">
        <v>76</v>
      </c>
      <c r="P437" s="19">
        <v>1074</v>
      </c>
      <c r="Q437" s="19">
        <v>414188100</v>
      </c>
      <c r="S437" t="str">
        <f>VLOOKUP($C437,[1]FPBD2023!$B$1:$E$982,4,0)</f>
        <v>DOM</v>
      </c>
      <c r="T437" s="82">
        <f t="shared" si="15"/>
        <v>4141881</v>
      </c>
    </row>
    <row r="438" spans="1:20" x14ac:dyDescent="0.35">
      <c r="A438" s="22">
        <v>433</v>
      </c>
      <c r="B438" t="s">
        <v>560</v>
      </c>
      <c r="C438" t="s">
        <v>561</v>
      </c>
      <c r="D438" s="19">
        <v>31</v>
      </c>
      <c r="E438" s="19">
        <v>53</v>
      </c>
      <c r="F438" s="19">
        <v>33</v>
      </c>
      <c r="G438" s="19">
        <v>30</v>
      </c>
      <c r="H438" s="19">
        <v>37</v>
      </c>
      <c r="I438" s="19">
        <v>49</v>
      </c>
      <c r="J438" s="19">
        <v>44</v>
      </c>
      <c r="K438" s="19">
        <v>30</v>
      </c>
      <c r="L438" s="19">
        <v>46</v>
      </c>
      <c r="M438" s="19">
        <v>43</v>
      </c>
      <c r="N438" s="19">
        <v>42</v>
      </c>
      <c r="O438" s="19">
        <v>45</v>
      </c>
      <c r="P438" s="19">
        <v>483</v>
      </c>
      <c r="Q438" s="19">
        <v>283760331</v>
      </c>
      <c r="S438" t="str">
        <f>VLOOKUP($C438,[1]FPBD2023!$B$1:$E$982,4,0)</f>
        <v>IMP</v>
      </c>
      <c r="T438" s="82">
        <f t="shared" si="15"/>
        <v>2837603.31</v>
      </c>
    </row>
    <row r="439" spans="1:20" x14ac:dyDescent="0.35">
      <c r="A439" s="22">
        <v>434</v>
      </c>
      <c r="B439" t="s">
        <v>562</v>
      </c>
      <c r="C439" t="s">
        <v>563</v>
      </c>
      <c r="D439" s="19">
        <v>85</v>
      </c>
      <c r="E439" s="19">
        <v>512</v>
      </c>
      <c r="F439" s="19">
        <v>99</v>
      </c>
      <c r="G439" s="19">
        <v>275</v>
      </c>
      <c r="H439" s="19">
        <v>220</v>
      </c>
      <c r="I439" s="19">
        <v>509</v>
      </c>
      <c r="J439" s="19">
        <v>309</v>
      </c>
      <c r="K439" s="19">
        <v>180</v>
      </c>
      <c r="L439" s="19">
        <v>267</v>
      </c>
      <c r="M439" s="19">
        <v>355</v>
      </c>
      <c r="N439" s="19">
        <v>152</v>
      </c>
      <c r="O439" s="19">
        <v>360</v>
      </c>
      <c r="P439" s="19">
        <v>3323</v>
      </c>
      <c r="Q439" s="19">
        <v>703270283</v>
      </c>
      <c r="S439" t="str">
        <f>VLOOKUP($C439,[1]FPBD2023!$B$1:$E$982,4,0)</f>
        <v>IMP</v>
      </c>
      <c r="T439" s="82">
        <f t="shared" si="15"/>
        <v>7032702.8300000001</v>
      </c>
    </row>
    <row r="440" spans="1:20" x14ac:dyDescent="0.35">
      <c r="A440" s="22">
        <v>435</v>
      </c>
      <c r="B440" t="s">
        <v>564</v>
      </c>
      <c r="C440" t="s">
        <v>565</v>
      </c>
      <c r="D440" s="19">
        <v>32760</v>
      </c>
      <c r="E440" s="19">
        <v>40950</v>
      </c>
      <c r="F440" s="19">
        <v>49140</v>
      </c>
      <c r="G440" s="19">
        <v>40950</v>
      </c>
      <c r="H440" s="19">
        <v>32760</v>
      </c>
      <c r="I440" s="19">
        <v>40950</v>
      </c>
      <c r="J440" s="19">
        <v>57330</v>
      </c>
      <c r="K440" s="19">
        <v>57330</v>
      </c>
      <c r="L440" s="19">
        <v>57330</v>
      </c>
      <c r="M440" s="19">
        <v>49140</v>
      </c>
      <c r="N440" s="19">
        <v>40950</v>
      </c>
      <c r="O440" s="19">
        <v>40950</v>
      </c>
      <c r="P440" s="19">
        <v>540540</v>
      </c>
      <c r="Q440" s="19">
        <v>17837820</v>
      </c>
      <c r="S440" t="str">
        <f>VLOOKUP($C440,[1]FPBD2023!$B$1:$E$982,4,0)</f>
        <v>DOM</v>
      </c>
      <c r="T440" s="82">
        <f t="shared" si="15"/>
        <v>178378.2</v>
      </c>
    </row>
    <row r="441" spans="1:20" x14ac:dyDescent="0.35">
      <c r="A441" s="22">
        <v>436</v>
      </c>
      <c r="B441" t="s">
        <v>567</v>
      </c>
      <c r="C441" t="s">
        <v>568</v>
      </c>
      <c r="D441" s="19">
        <v>87</v>
      </c>
      <c r="E441" s="19">
        <v>109</v>
      </c>
      <c r="F441" s="19">
        <v>131</v>
      </c>
      <c r="G441" s="19">
        <v>109</v>
      </c>
      <c r="H441" s="19">
        <v>87</v>
      </c>
      <c r="I441" s="19">
        <v>109</v>
      </c>
      <c r="J441" s="19">
        <v>153</v>
      </c>
      <c r="K441" s="19">
        <v>153</v>
      </c>
      <c r="L441" s="19">
        <v>153</v>
      </c>
      <c r="M441" s="19">
        <v>131</v>
      </c>
      <c r="N441" s="19">
        <v>109</v>
      </c>
      <c r="O441" s="19">
        <v>109</v>
      </c>
      <c r="P441" s="19">
        <v>1440</v>
      </c>
      <c r="Q441" s="19">
        <v>148215398</v>
      </c>
      <c r="S441" t="str">
        <f>VLOOKUP($C441,[1]FPBD2023!$B$1:$E$982,4,0)</f>
        <v>IMP</v>
      </c>
    </row>
    <row r="442" spans="1:20" x14ac:dyDescent="0.35">
      <c r="A442" s="22">
        <v>437</v>
      </c>
      <c r="B442" t="s">
        <v>569</v>
      </c>
      <c r="C442" t="s">
        <v>570</v>
      </c>
      <c r="D442" s="19">
        <v>0</v>
      </c>
      <c r="E442" s="19">
        <v>7754</v>
      </c>
      <c r="F442" s="19">
        <v>6203</v>
      </c>
      <c r="G442" s="19">
        <v>0</v>
      </c>
      <c r="H442" s="19">
        <v>0</v>
      </c>
      <c r="I442" s="19">
        <v>0</v>
      </c>
      <c r="J442" s="19">
        <v>7754</v>
      </c>
      <c r="K442" s="19">
        <v>6203</v>
      </c>
      <c r="L442" s="19">
        <v>0</v>
      </c>
      <c r="M442" s="19">
        <v>0</v>
      </c>
      <c r="N442" s="19">
        <v>0</v>
      </c>
      <c r="O442" s="19">
        <v>0</v>
      </c>
      <c r="P442" s="19">
        <v>27914</v>
      </c>
      <c r="Q442" s="19">
        <v>15324507</v>
      </c>
      <c r="S442" t="str">
        <f>VLOOKUP($C442,[1]FPBD2023!$B$1:$E$982,4,0)</f>
        <v>IMP</v>
      </c>
    </row>
    <row r="443" spans="1:20" x14ac:dyDescent="0.35">
      <c r="A443" s="22">
        <v>438</v>
      </c>
      <c r="B443" t="s">
        <v>571</v>
      </c>
      <c r="C443" t="s">
        <v>572</v>
      </c>
      <c r="D443" s="19">
        <v>538</v>
      </c>
      <c r="E443" s="19">
        <v>1211</v>
      </c>
      <c r="F443" s="19">
        <v>545</v>
      </c>
      <c r="G443" s="19">
        <v>689</v>
      </c>
      <c r="H443" s="19">
        <v>943</v>
      </c>
      <c r="I443" s="19">
        <v>1016</v>
      </c>
      <c r="J443" s="19">
        <v>636</v>
      </c>
      <c r="K443" s="19">
        <v>968</v>
      </c>
      <c r="L443" s="19">
        <v>477</v>
      </c>
      <c r="M443" s="19">
        <v>979</v>
      </c>
      <c r="N443" s="19">
        <v>723</v>
      </c>
      <c r="O443" s="19">
        <v>901</v>
      </c>
      <c r="P443" s="19">
        <v>9626</v>
      </c>
      <c r="Q443" s="19">
        <v>3257246</v>
      </c>
      <c r="S443" t="str">
        <f>VLOOKUP($C443,[1]FPBD2023!$B$1:$E$982,4,0)</f>
        <v>IMP</v>
      </c>
    </row>
    <row r="444" spans="1:20" x14ac:dyDescent="0.35">
      <c r="A444" s="22">
        <v>439</v>
      </c>
      <c r="B444" t="s">
        <v>1450</v>
      </c>
      <c r="C444" t="s">
        <v>1451</v>
      </c>
      <c r="D444" s="19">
        <v>616</v>
      </c>
      <c r="E444" s="19">
        <v>0</v>
      </c>
      <c r="F444" s="19">
        <v>616</v>
      </c>
      <c r="G444" s="19">
        <v>0</v>
      </c>
      <c r="H444" s="19">
        <v>616</v>
      </c>
      <c r="I444" s="19">
        <v>0</v>
      </c>
      <c r="J444" s="19">
        <v>616</v>
      </c>
      <c r="K444" s="19">
        <v>0</v>
      </c>
      <c r="L444" s="19">
        <v>616</v>
      </c>
      <c r="M444" s="19">
        <v>0</v>
      </c>
      <c r="N444" s="19">
        <v>0</v>
      </c>
      <c r="O444" s="19">
        <v>0</v>
      </c>
      <c r="P444" s="19">
        <v>3080</v>
      </c>
      <c r="Q444" s="19">
        <v>3971935321</v>
      </c>
      <c r="S444" t="str">
        <f>VLOOKUP($C444,[1]FPBD2023!$B$1:$E$982,4,0)</f>
        <v>IMP</v>
      </c>
      <c r="T444" s="82">
        <f t="shared" ref="T444:T445" si="16">1%*Q444</f>
        <v>39719353.210000001</v>
      </c>
    </row>
    <row r="445" spans="1:20" x14ac:dyDescent="0.35">
      <c r="A445" s="22">
        <v>440</v>
      </c>
      <c r="B445" t="s">
        <v>573</v>
      </c>
      <c r="C445" t="s">
        <v>574</v>
      </c>
      <c r="D445" s="19">
        <v>1123</v>
      </c>
      <c r="E445" s="19">
        <v>0</v>
      </c>
      <c r="F445" s="19">
        <v>475</v>
      </c>
      <c r="G445" s="19">
        <v>1281</v>
      </c>
      <c r="H445" s="19">
        <v>1139</v>
      </c>
      <c r="I445" s="19">
        <v>964</v>
      </c>
      <c r="J445" s="19">
        <v>0</v>
      </c>
      <c r="K445" s="19">
        <v>352</v>
      </c>
      <c r="L445" s="19">
        <v>1071</v>
      </c>
      <c r="M445" s="19">
        <v>1139</v>
      </c>
      <c r="N445" s="19">
        <v>754</v>
      </c>
      <c r="O445" s="19">
        <v>669</v>
      </c>
      <c r="P445" s="19">
        <v>8967</v>
      </c>
      <c r="Q445" s="19">
        <v>4459596130</v>
      </c>
      <c r="S445" t="str">
        <f>VLOOKUP($C445,[1]FPBD2023!$B$1:$E$982,4,0)</f>
        <v>DOM</v>
      </c>
      <c r="T445" s="82">
        <f t="shared" si="16"/>
        <v>44595961.300000004</v>
      </c>
    </row>
    <row r="446" spans="1:20" x14ac:dyDescent="0.35">
      <c r="A446" s="22">
        <v>441</v>
      </c>
      <c r="B446" t="s">
        <v>575</v>
      </c>
      <c r="C446" t="s">
        <v>576</v>
      </c>
      <c r="D446" s="19">
        <v>0</v>
      </c>
      <c r="E446" s="19">
        <v>9488</v>
      </c>
      <c r="F446" s="19">
        <v>7590</v>
      </c>
      <c r="G446" s="19">
        <v>0</v>
      </c>
      <c r="H446" s="19">
        <v>0</v>
      </c>
      <c r="I446" s="19">
        <v>0</v>
      </c>
      <c r="J446" s="19">
        <v>9488</v>
      </c>
      <c r="K446" s="19">
        <v>7590</v>
      </c>
      <c r="L446" s="19">
        <v>0</v>
      </c>
      <c r="M446" s="19">
        <v>0</v>
      </c>
      <c r="N446" s="19">
        <v>0</v>
      </c>
      <c r="O446" s="19">
        <v>0</v>
      </c>
      <c r="P446" s="19">
        <v>34156</v>
      </c>
      <c r="Q446" s="19">
        <v>15732937</v>
      </c>
      <c r="S446" t="str">
        <f>VLOOKUP($C446,[1]FPBD2023!$B$1:$E$982,4,0)</f>
        <v>DOM</v>
      </c>
    </row>
    <row r="447" spans="1:20" x14ac:dyDescent="0.35">
      <c r="A447" s="22">
        <v>442</v>
      </c>
      <c r="B447" t="s">
        <v>577</v>
      </c>
      <c r="C447" t="s">
        <v>578</v>
      </c>
      <c r="D447" s="19">
        <v>0</v>
      </c>
      <c r="E447" s="19">
        <v>2400</v>
      </c>
      <c r="F447" s="19">
        <v>2400</v>
      </c>
      <c r="G447" s="19">
        <v>2400</v>
      </c>
      <c r="H447" s="19">
        <v>2400</v>
      </c>
      <c r="I447" s="19">
        <v>2400</v>
      </c>
      <c r="J447" s="19">
        <v>4800</v>
      </c>
      <c r="K447" s="19">
        <v>4800</v>
      </c>
      <c r="L447" s="19">
        <v>0</v>
      </c>
      <c r="M447" s="19">
        <v>4800</v>
      </c>
      <c r="N447" s="19">
        <v>4800</v>
      </c>
      <c r="O447" s="19">
        <v>2400</v>
      </c>
      <c r="P447" s="19">
        <v>33600</v>
      </c>
      <c r="Q447" s="19">
        <v>2636790912</v>
      </c>
      <c r="S447" t="str">
        <f>VLOOKUP($C447,[1]FPBD2023!$B$1:$E$982,4,0)</f>
        <v>IMP</v>
      </c>
    </row>
    <row r="448" spans="1:20" x14ac:dyDescent="0.35">
      <c r="A448" s="22">
        <v>443</v>
      </c>
      <c r="B448" t="s">
        <v>1452</v>
      </c>
      <c r="C448" t="s">
        <v>1453</v>
      </c>
      <c r="D448" s="19">
        <v>0</v>
      </c>
      <c r="E448" s="19">
        <v>22</v>
      </c>
      <c r="F448" s="19">
        <v>0</v>
      </c>
      <c r="G448" s="19">
        <v>24</v>
      </c>
      <c r="H448" s="19">
        <v>0</v>
      </c>
      <c r="I448" s="19">
        <v>24</v>
      </c>
      <c r="J448" s="19">
        <v>0</v>
      </c>
      <c r="K448" s="19">
        <v>27</v>
      </c>
      <c r="L448" s="19">
        <v>0</v>
      </c>
      <c r="M448" s="19">
        <v>28</v>
      </c>
      <c r="N448" s="19">
        <v>0</v>
      </c>
      <c r="O448" s="19">
        <v>19</v>
      </c>
      <c r="P448" s="19">
        <v>144</v>
      </c>
      <c r="Q448" s="19">
        <v>11340000</v>
      </c>
      <c r="S448" t="e">
        <f>VLOOKUP($C448,[1]FPBD2023!$B$1:$E$982,4,0)</f>
        <v>#N/A</v>
      </c>
    </row>
    <row r="449" spans="1:20" x14ac:dyDescent="0.35">
      <c r="A449" s="22">
        <v>444</v>
      </c>
      <c r="B449" t="s">
        <v>922</v>
      </c>
      <c r="C449" t="s">
        <v>921</v>
      </c>
      <c r="D449" s="19">
        <v>0</v>
      </c>
      <c r="E449" s="19">
        <v>0</v>
      </c>
      <c r="F449" s="19">
        <v>6644</v>
      </c>
      <c r="G449" s="19">
        <v>0</v>
      </c>
      <c r="H449" s="19">
        <v>0</v>
      </c>
      <c r="I449" s="19">
        <v>0</v>
      </c>
      <c r="J449" s="19">
        <v>2133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8777</v>
      </c>
      <c r="Q449" s="19">
        <v>156998412</v>
      </c>
      <c r="S449" t="str">
        <f>VLOOKUP($C449,[1]FPBD2023!$B$1:$E$982,4,0)</f>
        <v>IMP</v>
      </c>
      <c r="T449" s="82">
        <f t="shared" ref="T449:T453" si="17">1%*Q449</f>
        <v>1569984.12</v>
      </c>
    </row>
    <row r="450" spans="1:20" x14ac:dyDescent="0.35">
      <c r="A450" s="22">
        <v>445</v>
      </c>
      <c r="B450" t="s">
        <v>579</v>
      </c>
      <c r="C450" t="s">
        <v>580</v>
      </c>
      <c r="D450" s="19">
        <v>0</v>
      </c>
      <c r="E450" s="19">
        <v>13581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19">
        <v>13377</v>
      </c>
      <c r="L450" s="19">
        <v>0</v>
      </c>
      <c r="M450" s="19">
        <v>0</v>
      </c>
      <c r="N450" s="19">
        <v>11088</v>
      </c>
      <c r="O450" s="19">
        <v>0</v>
      </c>
      <c r="P450" s="19">
        <v>38046</v>
      </c>
      <c r="Q450" s="19">
        <v>680547064</v>
      </c>
      <c r="S450" t="str">
        <f>VLOOKUP($C450,[1]FPBD2023!$B$1:$E$982,4,0)</f>
        <v>IMP</v>
      </c>
      <c r="T450" s="82">
        <f t="shared" si="17"/>
        <v>6805470.6400000006</v>
      </c>
    </row>
    <row r="451" spans="1:20" x14ac:dyDescent="0.35">
      <c r="A451" s="22">
        <v>446</v>
      </c>
      <c r="B451" t="s">
        <v>581</v>
      </c>
      <c r="C451" t="s">
        <v>582</v>
      </c>
      <c r="D451" s="19">
        <v>1261</v>
      </c>
      <c r="E451" s="19">
        <v>1021</v>
      </c>
      <c r="F451" s="19">
        <v>957</v>
      </c>
      <c r="G451" s="19">
        <v>965</v>
      </c>
      <c r="H451" s="19">
        <v>417</v>
      </c>
      <c r="I451" s="19">
        <v>998</v>
      </c>
      <c r="J451" s="19">
        <v>1020</v>
      </c>
      <c r="K451" s="19">
        <v>883</v>
      </c>
      <c r="L451" s="19">
        <v>868</v>
      </c>
      <c r="M451" s="19">
        <v>1034</v>
      </c>
      <c r="N451" s="19">
        <v>541</v>
      </c>
      <c r="O451" s="19">
        <v>817</v>
      </c>
      <c r="P451" s="19">
        <v>10782</v>
      </c>
      <c r="Q451" s="19">
        <v>627081875</v>
      </c>
      <c r="S451" t="str">
        <f>VLOOKUP($C451,[1]FPBD2023!$B$1:$E$982,4,0)</f>
        <v>IMP</v>
      </c>
      <c r="T451" s="82">
        <f t="shared" si="17"/>
        <v>6270818.75</v>
      </c>
    </row>
    <row r="452" spans="1:20" x14ac:dyDescent="0.35">
      <c r="A452" s="22">
        <v>447</v>
      </c>
      <c r="B452" t="s">
        <v>583</v>
      </c>
      <c r="C452" t="s">
        <v>584</v>
      </c>
      <c r="D452" s="19">
        <v>0</v>
      </c>
      <c r="E452" s="19">
        <v>72</v>
      </c>
      <c r="F452" s="19">
        <v>0</v>
      </c>
      <c r="G452" s="19">
        <v>0</v>
      </c>
      <c r="H452" s="19">
        <v>0</v>
      </c>
      <c r="I452" s="19">
        <v>72</v>
      </c>
      <c r="J452" s="19">
        <v>0</v>
      </c>
      <c r="K452" s="19">
        <v>0</v>
      </c>
      <c r="L452" s="19">
        <v>72</v>
      </c>
      <c r="M452" s="19">
        <v>6</v>
      </c>
      <c r="N452" s="19">
        <v>0</v>
      </c>
      <c r="O452" s="19">
        <v>0</v>
      </c>
      <c r="P452" s="19">
        <v>222</v>
      </c>
      <c r="Q452" s="19">
        <v>35837009</v>
      </c>
      <c r="S452" t="str">
        <f>VLOOKUP($C452,[1]FPBD2023!$B$1:$E$982,4,0)</f>
        <v>IMP</v>
      </c>
      <c r="T452" s="82">
        <f t="shared" si="17"/>
        <v>358370.09</v>
      </c>
    </row>
    <row r="453" spans="1:20" x14ac:dyDescent="0.35">
      <c r="A453" s="22">
        <v>448</v>
      </c>
      <c r="B453" t="s">
        <v>585</v>
      </c>
      <c r="C453" t="s">
        <v>586</v>
      </c>
      <c r="D453" s="19">
        <v>0</v>
      </c>
      <c r="E453" s="19">
        <v>244</v>
      </c>
      <c r="F453" s="19">
        <v>0</v>
      </c>
      <c r="G453" s="19">
        <v>0</v>
      </c>
      <c r="H453" s="19">
        <v>0</v>
      </c>
      <c r="I453" s="19">
        <v>213</v>
      </c>
      <c r="J453" s="19">
        <v>0</v>
      </c>
      <c r="K453" s="19">
        <v>0</v>
      </c>
      <c r="L453" s="19">
        <v>0</v>
      </c>
      <c r="M453" s="19">
        <v>105</v>
      </c>
      <c r="N453" s="19">
        <v>0</v>
      </c>
      <c r="O453" s="19">
        <v>0</v>
      </c>
      <c r="P453" s="19">
        <v>562</v>
      </c>
      <c r="Q453" s="19">
        <v>199254818</v>
      </c>
      <c r="S453" t="str">
        <f>VLOOKUP($C453,[1]FPBD2023!$B$1:$E$982,4,0)</f>
        <v>IMP</v>
      </c>
      <c r="T453" s="82">
        <f t="shared" si="17"/>
        <v>1992548.18</v>
      </c>
    </row>
    <row r="454" spans="1:20" x14ac:dyDescent="0.35">
      <c r="A454" s="22">
        <v>449</v>
      </c>
      <c r="B454" t="s">
        <v>587</v>
      </c>
      <c r="C454" t="s">
        <v>588</v>
      </c>
      <c r="D454" s="19">
        <v>156</v>
      </c>
      <c r="E454" s="19">
        <v>215</v>
      </c>
      <c r="F454" s="19">
        <v>175</v>
      </c>
      <c r="G454" s="19">
        <v>319</v>
      </c>
      <c r="H454" s="19">
        <v>285</v>
      </c>
      <c r="I454" s="19">
        <v>220</v>
      </c>
      <c r="J454" s="19">
        <v>379</v>
      </c>
      <c r="K454" s="19">
        <v>244</v>
      </c>
      <c r="L454" s="19">
        <v>335</v>
      </c>
      <c r="M454" s="19">
        <v>239</v>
      </c>
      <c r="N454" s="19">
        <v>247</v>
      </c>
      <c r="O454" s="19">
        <v>435</v>
      </c>
      <c r="P454" s="19">
        <v>3249</v>
      </c>
      <c r="Q454" s="19">
        <v>833075245</v>
      </c>
      <c r="S454" t="str">
        <f>VLOOKUP($C454,[1]FPBD2023!$B$1:$E$982,4,0)</f>
        <v>IMP</v>
      </c>
    </row>
    <row r="455" spans="1:20" x14ac:dyDescent="0.35">
      <c r="A455" s="22">
        <v>450</v>
      </c>
      <c r="B455" t="s">
        <v>589</v>
      </c>
      <c r="C455" t="s">
        <v>590</v>
      </c>
      <c r="D455" s="19">
        <v>0</v>
      </c>
      <c r="E455" s="19">
        <v>162</v>
      </c>
      <c r="F455" s="19">
        <v>0</v>
      </c>
      <c r="G455" s="19">
        <v>74</v>
      </c>
      <c r="H455" s="19">
        <v>74</v>
      </c>
      <c r="I455" s="19">
        <v>176</v>
      </c>
      <c r="J455" s="19">
        <v>111</v>
      </c>
      <c r="K455" s="19">
        <v>0</v>
      </c>
      <c r="L455" s="19">
        <v>88</v>
      </c>
      <c r="M455" s="19">
        <v>83</v>
      </c>
      <c r="N455" s="19">
        <v>0</v>
      </c>
      <c r="O455" s="19">
        <v>74</v>
      </c>
      <c r="P455" s="19">
        <v>842</v>
      </c>
      <c r="Q455" s="19">
        <v>265002441</v>
      </c>
      <c r="S455" t="str">
        <f>VLOOKUP($C455,[1]FPBD2023!$B$1:$E$982,4,0)</f>
        <v>IMP</v>
      </c>
      <c r="T455" s="82">
        <f t="shared" ref="T455:T457" si="18">1%*Q455</f>
        <v>2650024.41</v>
      </c>
    </row>
    <row r="456" spans="1:20" x14ac:dyDescent="0.35">
      <c r="A456" s="22">
        <v>451</v>
      </c>
      <c r="B456" t="s">
        <v>591</v>
      </c>
      <c r="C456" t="s">
        <v>592</v>
      </c>
      <c r="D456" s="19">
        <v>224</v>
      </c>
      <c r="E456" s="19">
        <v>554</v>
      </c>
      <c r="F456" s="19">
        <v>249</v>
      </c>
      <c r="G456" s="19">
        <v>320</v>
      </c>
      <c r="H456" s="19">
        <v>294</v>
      </c>
      <c r="I456" s="19">
        <v>518</v>
      </c>
      <c r="J456" s="19">
        <v>368</v>
      </c>
      <c r="K456" s="19">
        <v>320</v>
      </c>
      <c r="L456" s="19">
        <v>365</v>
      </c>
      <c r="M456" s="19">
        <v>451</v>
      </c>
      <c r="N456" s="19">
        <v>344</v>
      </c>
      <c r="O456" s="19">
        <v>471</v>
      </c>
      <c r="P456" s="19">
        <v>4478</v>
      </c>
      <c r="Q456" s="19">
        <v>1714905985</v>
      </c>
      <c r="S456" t="str">
        <f>VLOOKUP($C456,[1]FPBD2023!$B$1:$E$982,4,0)</f>
        <v>IMP</v>
      </c>
      <c r="T456" s="82">
        <f t="shared" si="18"/>
        <v>17149059.850000001</v>
      </c>
    </row>
    <row r="457" spans="1:20" x14ac:dyDescent="0.35">
      <c r="A457" s="22">
        <v>452</v>
      </c>
      <c r="B457" t="s">
        <v>593</v>
      </c>
      <c r="C457" t="s">
        <v>594</v>
      </c>
      <c r="D457" s="19">
        <v>31</v>
      </c>
      <c r="E457" s="19">
        <v>53</v>
      </c>
      <c r="F457" s="19">
        <v>33</v>
      </c>
      <c r="G457" s="19">
        <v>30</v>
      </c>
      <c r="H457" s="19">
        <v>37</v>
      </c>
      <c r="I457" s="19">
        <v>49</v>
      </c>
      <c r="J457" s="19">
        <v>44</v>
      </c>
      <c r="K457" s="19">
        <v>30</v>
      </c>
      <c r="L457" s="19">
        <v>46</v>
      </c>
      <c r="M457" s="19">
        <v>43</v>
      </c>
      <c r="N457" s="19">
        <v>42</v>
      </c>
      <c r="O457" s="19">
        <v>45</v>
      </c>
      <c r="P457" s="19">
        <v>483</v>
      </c>
      <c r="Q457" s="19">
        <v>189040559</v>
      </c>
      <c r="S457" t="str">
        <f>VLOOKUP($C457,[1]FPBD2023!$B$1:$E$982,4,0)</f>
        <v>IMP</v>
      </c>
      <c r="T457" s="82">
        <f t="shared" si="18"/>
        <v>1890405.59</v>
      </c>
    </row>
    <row r="458" spans="1:20" x14ac:dyDescent="0.35">
      <c r="A458" s="22">
        <v>453</v>
      </c>
      <c r="B458" t="s">
        <v>595</v>
      </c>
      <c r="C458" t="s">
        <v>596</v>
      </c>
      <c r="D458" s="19">
        <v>23</v>
      </c>
      <c r="E458" s="19">
        <v>0</v>
      </c>
      <c r="F458" s="19">
        <v>23</v>
      </c>
      <c r="G458" s="19">
        <v>0</v>
      </c>
      <c r="H458" s="19">
        <v>17</v>
      </c>
      <c r="I458" s="19">
        <v>5</v>
      </c>
      <c r="J458" s="19">
        <v>17</v>
      </c>
      <c r="K458" s="19">
        <v>0</v>
      </c>
      <c r="L458" s="19">
        <v>27</v>
      </c>
      <c r="M458" s="19">
        <v>0</v>
      </c>
      <c r="N458" s="19">
        <v>17</v>
      </c>
      <c r="O458" s="19">
        <v>5</v>
      </c>
      <c r="P458" s="19">
        <v>134</v>
      </c>
      <c r="Q458" s="19">
        <v>266240419</v>
      </c>
      <c r="S458" t="str">
        <f>VLOOKUP($C458,[1]FPBD2023!$B$1:$E$982,4,0)</f>
        <v>DOM</v>
      </c>
    </row>
    <row r="459" spans="1:20" x14ac:dyDescent="0.35">
      <c r="A459" s="22">
        <v>454</v>
      </c>
      <c r="B459" t="s">
        <v>1980</v>
      </c>
      <c r="C459" t="s">
        <v>1981</v>
      </c>
      <c r="D459" s="19">
        <v>0</v>
      </c>
      <c r="E459" s="19">
        <v>0</v>
      </c>
      <c r="F459" s="19">
        <v>0</v>
      </c>
      <c r="G459" s="19">
        <v>0</v>
      </c>
      <c r="H459" s="19">
        <v>31</v>
      </c>
      <c r="I459" s="19">
        <v>53</v>
      </c>
      <c r="J459" s="19">
        <v>0</v>
      </c>
      <c r="K459" s="19">
        <v>1036</v>
      </c>
      <c r="L459" s="19">
        <v>983</v>
      </c>
      <c r="M459" s="19">
        <v>1024</v>
      </c>
      <c r="N459" s="19">
        <v>983</v>
      </c>
      <c r="O459" s="19">
        <v>1005</v>
      </c>
      <c r="P459" s="19">
        <v>5115</v>
      </c>
      <c r="Q459" s="19">
        <v>618710400</v>
      </c>
      <c r="S459" t="e">
        <f>VLOOKUP($C459,[1]FPBD2023!$B$1:$E$982,4,0)</f>
        <v>#N/A</v>
      </c>
      <c r="T459" s="82">
        <f>1%*Q459</f>
        <v>6187104</v>
      </c>
    </row>
    <row r="460" spans="1:20" x14ac:dyDescent="0.35">
      <c r="A460" s="22">
        <v>455</v>
      </c>
      <c r="B460" t="s">
        <v>597</v>
      </c>
      <c r="C460" t="s">
        <v>598</v>
      </c>
      <c r="D460" s="19">
        <v>0</v>
      </c>
      <c r="E460" s="19">
        <v>1929</v>
      </c>
      <c r="F460" s="19">
        <v>0</v>
      </c>
      <c r="G460" s="19">
        <v>2186</v>
      </c>
      <c r="H460" s="19">
        <v>0</v>
      </c>
      <c r="I460" s="19">
        <v>2186</v>
      </c>
      <c r="J460" s="19">
        <v>0</v>
      </c>
      <c r="K460" s="19">
        <v>2443</v>
      </c>
      <c r="L460" s="19">
        <v>0</v>
      </c>
      <c r="M460" s="19">
        <v>2507</v>
      </c>
      <c r="N460" s="19">
        <v>0</v>
      </c>
      <c r="O460" s="19">
        <v>1672</v>
      </c>
      <c r="P460" s="19">
        <v>12923</v>
      </c>
      <c r="Q460" s="19">
        <v>904610000</v>
      </c>
      <c r="S460" t="str">
        <f>VLOOKUP($C460,[1]FPBD2023!$B$1:$E$982,4,0)</f>
        <v>DOM</v>
      </c>
    </row>
    <row r="461" spans="1:20" x14ac:dyDescent="0.35">
      <c r="A461" s="22">
        <v>456</v>
      </c>
      <c r="B461" t="s">
        <v>599</v>
      </c>
      <c r="C461" t="s">
        <v>600</v>
      </c>
      <c r="D461" s="19">
        <v>0</v>
      </c>
      <c r="E461" s="19">
        <v>75</v>
      </c>
      <c r="F461" s="19">
        <v>0</v>
      </c>
      <c r="G461" s="19">
        <v>33</v>
      </c>
      <c r="H461" s="19">
        <v>33</v>
      </c>
      <c r="I461" s="19">
        <v>81</v>
      </c>
      <c r="J461" s="19">
        <v>49</v>
      </c>
      <c r="K461" s="19">
        <v>0</v>
      </c>
      <c r="L461" s="19">
        <v>39</v>
      </c>
      <c r="M461" s="19">
        <v>39</v>
      </c>
      <c r="N461" s="19">
        <v>0</v>
      </c>
      <c r="O461" s="19">
        <v>33</v>
      </c>
      <c r="P461" s="19">
        <v>382</v>
      </c>
      <c r="Q461" s="19">
        <v>318080246</v>
      </c>
      <c r="S461" t="str">
        <f>VLOOKUP($C461,[1]FPBD2023!$B$1:$E$982,4,0)</f>
        <v>IMP</v>
      </c>
    </row>
    <row r="462" spans="1:20" x14ac:dyDescent="0.35">
      <c r="A462" s="22">
        <v>457</v>
      </c>
      <c r="B462" t="s">
        <v>601</v>
      </c>
      <c r="C462" t="s">
        <v>602</v>
      </c>
      <c r="D462" s="19">
        <v>130</v>
      </c>
      <c r="E462" s="19">
        <v>264</v>
      </c>
      <c r="F462" s="19">
        <v>141</v>
      </c>
      <c r="G462" s="19">
        <v>152</v>
      </c>
      <c r="H462" s="19">
        <v>164</v>
      </c>
      <c r="I462" s="19">
        <v>247</v>
      </c>
      <c r="J462" s="19">
        <v>197</v>
      </c>
      <c r="K462" s="19">
        <v>153</v>
      </c>
      <c r="L462" s="19">
        <v>201</v>
      </c>
      <c r="M462" s="19">
        <v>215</v>
      </c>
      <c r="N462" s="19">
        <v>186</v>
      </c>
      <c r="O462" s="19">
        <v>224</v>
      </c>
      <c r="P462" s="19">
        <v>2274</v>
      </c>
      <c r="Q462" s="19">
        <v>2519022454</v>
      </c>
      <c r="S462" t="str">
        <f>VLOOKUP($C462,[1]FPBD2023!$B$1:$E$982,4,0)</f>
        <v>IMP</v>
      </c>
    </row>
    <row r="463" spans="1:20" x14ac:dyDescent="0.35">
      <c r="A463" s="22">
        <v>458</v>
      </c>
      <c r="B463" t="s">
        <v>603</v>
      </c>
      <c r="C463" t="s">
        <v>604</v>
      </c>
      <c r="D463" s="19">
        <v>261</v>
      </c>
      <c r="E463" s="19">
        <v>548</v>
      </c>
      <c r="F463" s="19">
        <v>280</v>
      </c>
      <c r="G463" s="19">
        <v>335</v>
      </c>
      <c r="H463" s="19">
        <v>405</v>
      </c>
      <c r="I463" s="19">
        <v>530</v>
      </c>
      <c r="J463" s="19">
        <v>507</v>
      </c>
      <c r="K463" s="19">
        <v>244</v>
      </c>
      <c r="L463" s="19">
        <v>491</v>
      </c>
      <c r="M463" s="19">
        <v>397</v>
      </c>
      <c r="N463" s="19">
        <v>352</v>
      </c>
      <c r="O463" s="19">
        <v>450</v>
      </c>
      <c r="P463" s="19">
        <v>4800</v>
      </c>
      <c r="Q463" s="19">
        <v>4491664176</v>
      </c>
      <c r="S463" t="str">
        <f>VLOOKUP($C463,[1]FPBD2023!$B$1:$E$982,4,0)</f>
        <v>IMP</v>
      </c>
      <c r="T463" s="82">
        <f t="shared" ref="T463:T464" si="19">1%*Q463</f>
        <v>44916641.759999998</v>
      </c>
    </row>
    <row r="464" spans="1:20" x14ac:dyDescent="0.35">
      <c r="A464" s="22">
        <v>459</v>
      </c>
      <c r="B464" t="s">
        <v>605</v>
      </c>
      <c r="C464" t="s">
        <v>606</v>
      </c>
      <c r="D464" s="19">
        <v>428</v>
      </c>
      <c r="E464" s="19">
        <v>979</v>
      </c>
      <c r="F464" s="19">
        <v>461</v>
      </c>
      <c r="G464" s="19">
        <v>540</v>
      </c>
      <c r="H464" s="19">
        <v>635</v>
      </c>
      <c r="I464" s="19">
        <v>953</v>
      </c>
      <c r="J464" s="19">
        <v>790</v>
      </c>
      <c r="K464" s="19">
        <v>426</v>
      </c>
      <c r="L464" s="19">
        <v>783</v>
      </c>
      <c r="M464" s="19">
        <v>724</v>
      </c>
      <c r="N464" s="19">
        <v>587</v>
      </c>
      <c r="O464" s="19">
        <v>742</v>
      </c>
      <c r="P464" s="19">
        <v>8048</v>
      </c>
      <c r="Q464" s="19">
        <v>4874423146</v>
      </c>
      <c r="S464" t="str">
        <f>VLOOKUP($C464,[1]FPBD2023!$B$1:$E$982,4,0)</f>
        <v>IMP</v>
      </c>
      <c r="T464" s="82">
        <f t="shared" si="19"/>
        <v>48744231.460000001</v>
      </c>
    </row>
    <row r="465" spans="1:20" x14ac:dyDescent="0.35">
      <c r="A465" s="22">
        <v>460</v>
      </c>
      <c r="B465" t="s">
        <v>607</v>
      </c>
      <c r="C465" t="s">
        <v>608</v>
      </c>
      <c r="D465" s="19">
        <v>105</v>
      </c>
      <c r="E465" s="19">
        <v>319</v>
      </c>
      <c r="F465" s="19">
        <v>114</v>
      </c>
      <c r="G465" s="19">
        <v>129</v>
      </c>
      <c r="H465" s="19">
        <v>141</v>
      </c>
      <c r="I465" s="19">
        <v>318</v>
      </c>
      <c r="J465" s="19">
        <v>173</v>
      </c>
      <c r="K465" s="19">
        <v>119</v>
      </c>
      <c r="L465" s="19">
        <v>185</v>
      </c>
      <c r="M465" s="19">
        <v>239</v>
      </c>
      <c r="N465" s="19">
        <v>149</v>
      </c>
      <c r="O465" s="19">
        <v>185</v>
      </c>
      <c r="P465" s="19">
        <v>2176</v>
      </c>
      <c r="Q465" s="19">
        <v>1629059049</v>
      </c>
      <c r="S465" t="str">
        <f>VLOOKUP($C465,[1]FPBD2023!$B$1:$E$982,4,0)</f>
        <v>IMP</v>
      </c>
    </row>
    <row r="466" spans="1:20" x14ac:dyDescent="0.35">
      <c r="A466" s="22">
        <v>461</v>
      </c>
      <c r="B466" t="s">
        <v>609</v>
      </c>
      <c r="C466" t="s">
        <v>610</v>
      </c>
      <c r="D466" s="19">
        <v>182</v>
      </c>
      <c r="E466" s="19">
        <v>507</v>
      </c>
      <c r="F466" s="19">
        <v>198</v>
      </c>
      <c r="G466" s="19">
        <v>224</v>
      </c>
      <c r="H466" s="19">
        <v>239</v>
      </c>
      <c r="I466" s="19">
        <v>499</v>
      </c>
      <c r="J466" s="19">
        <v>293</v>
      </c>
      <c r="K466" s="19">
        <v>213</v>
      </c>
      <c r="L466" s="19">
        <v>309</v>
      </c>
      <c r="M466" s="19">
        <v>389</v>
      </c>
      <c r="N466" s="19">
        <v>261</v>
      </c>
      <c r="O466" s="19">
        <v>325</v>
      </c>
      <c r="P466" s="19">
        <v>3639</v>
      </c>
      <c r="Q466" s="19">
        <v>2251524482</v>
      </c>
      <c r="S466" t="str">
        <f>VLOOKUP($C466,[1]FPBD2023!$B$1:$E$982,4,0)</f>
        <v>IMP</v>
      </c>
    </row>
    <row r="467" spans="1:20" x14ac:dyDescent="0.35">
      <c r="A467" s="22">
        <v>462</v>
      </c>
      <c r="B467" t="s">
        <v>611</v>
      </c>
      <c r="C467" t="s">
        <v>612</v>
      </c>
      <c r="D467" s="19">
        <v>121</v>
      </c>
      <c r="E467" s="19">
        <v>304</v>
      </c>
      <c r="F467" s="19">
        <v>132</v>
      </c>
      <c r="G467" s="19">
        <v>233</v>
      </c>
      <c r="H467" s="19">
        <v>235</v>
      </c>
      <c r="I467" s="19">
        <v>287</v>
      </c>
      <c r="J467" s="19">
        <v>310</v>
      </c>
      <c r="K467" s="19">
        <v>152</v>
      </c>
      <c r="L467" s="19">
        <v>272</v>
      </c>
      <c r="M467" s="19">
        <v>215</v>
      </c>
      <c r="N467" s="19">
        <v>177</v>
      </c>
      <c r="O467" s="19">
        <v>305</v>
      </c>
      <c r="P467" s="19">
        <v>2743</v>
      </c>
      <c r="Q467" s="19">
        <v>1882500492</v>
      </c>
      <c r="S467" t="str">
        <f>VLOOKUP($C467,[1]FPBD2023!$B$1:$E$982,4,0)</f>
        <v>IMP</v>
      </c>
      <c r="T467" s="82">
        <f t="shared" ref="T467:T476" si="20">1%*Q467</f>
        <v>18825004.920000002</v>
      </c>
    </row>
    <row r="468" spans="1:20" x14ac:dyDescent="0.35">
      <c r="A468" s="22">
        <v>463</v>
      </c>
      <c r="B468" t="s">
        <v>613</v>
      </c>
      <c r="C468" t="s">
        <v>614</v>
      </c>
      <c r="D468" s="19">
        <v>0</v>
      </c>
      <c r="E468" s="19">
        <v>52230</v>
      </c>
      <c r="F468" s="19">
        <v>41784</v>
      </c>
      <c r="G468" s="19">
        <v>0</v>
      </c>
      <c r="H468" s="19">
        <v>0</v>
      </c>
      <c r="I468" s="19">
        <v>0</v>
      </c>
      <c r="J468" s="19">
        <v>52230</v>
      </c>
      <c r="K468" s="19">
        <v>41784</v>
      </c>
      <c r="L468" s="19">
        <v>0</v>
      </c>
      <c r="M468" s="19">
        <v>0</v>
      </c>
      <c r="N468" s="19">
        <v>0</v>
      </c>
      <c r="O468" s="19">
        <v>0</v>
      </c>
      <c r="P468" s="19">
        <v>188028</v>
      </c>
      <c r="Q468" s="19">
        <v>91077003</v>
      </c>
      <c r="S468" t="str">
        <f>VLOOKUP($C468,[1]FPBD2023!$B$1:$E$982,4,0)</f>
        <v>DOM</v>
      </c>
      <c r="T468" s="82">
        <f t="shared" si="20"/>
        <v>910770.03</v>
      </c>
    </row>
    <row r="469" spans="1:20" x14ac:dyDescent="0.35">
      <c r="A469" s="22">
        <v>464</v>
      </c>
      <c r="B469" t="s">
        <v>615</v>
      </c>
      <c r="C469" t="s">
        <v>616</v>
      </c>
      <c r="D469" s="19">
        <v>0</v>
      </c>
      <c r="E469" s="19">
        <v>248</v>
      </c>
      <c r="F469" s="19">
        <v>0</v>
      </c>
      <c r="G469" s="19">
        <v>0</v>
      </c>
      <c r="H469" s="19">
        <v>0</v>
      </c>
      <c r="I469" s="19">
        <v>230</v>
      </c>
      <c r="J469" s="19">
        <v>0</v>
      </c>
      <c r="K469" s="19">
        <v>0</v>
      </c>
      <c r="L469" s="19">
        <v>0</v>
      </c>
      <c r="M469" s="19">
        <v>130</v>
      </c>
      <c r="N469" s="19">
        <v>0</v>
      </c>
      <c r="O469" s="19">
        <v>0</v>
      </c>
      <c r="P469" s="19">
        <v>608</v>
      </c>
      <c r="Q469" s="19">
        <v>371159704</v>
      </c>
      <c r="S469" t="str">
        <f>VLOOKUP($C469,[1]FPBD2023!$B$1:$E$982,4,0)</f>
        <v>IMP</v>
      </c>
      <c r="T469" s="82">
        <f t="shared" si="20"/>
        <v>3711597.04</v>
      </c>
    </row>
    <row r="470" spans="1:20" x14ac:dyDescent="0.35">
      <c r="A470" s="22">
        <v>465</v>
      </c>
      <c r="B470" t="s">
        <v>617</v>
      </c>
      <c r="C470" t="s">
        <v>618</v>
      </c>
      <c r="D470" s="19">
        <v>139</v>
      </c>
      <c r="E470" s="19">
        <v>159</v>
      </c>
      <c r="F470" s="19">
        <v>152</v>
      </c>
      <c r="G470" s="19">
        <v>220</v>
      </c>
      <c r="H470" s="19">
        <v>223</v>
      </c>
      <c r="I470" s="19">
        <v>166</v>
      </c>
      <c r="J470" s="19">
        <v>286</v>
      </c>
      <c r="K470" s="19">
        <v>174</v>
      </c>
      <c r="L470" s="19">
        <v>275</v>
      </c>
      <c r="M470" s="19">
        <v>170</v>
      </c>
      <c r="N470" s="19">
        <v>204</v>
      </c>
      <c r="O470" s="19">
        <v>302</v>
      </c>
      <c r="P470" s="19">
        <v>2470</v>
      </c>
      <c r="Q470" s="19">
        <v>1205860965</v>
      </c>
      <c r="S470" t="str">
        <f>VLOOKUP($C470,[1]FPBD2023!$B$1:$E$982,4,0)</f>
        <v>IMP</v>
      </c>
      <c r="T470" s="82">
        <f t="shared" si="20"/>
        <v>12058609.65</v>
      </c>
    </row>
    <row r="471" spans="1:20" x14ac:dyDescent="0.35">
      <c r="A471" s="22">
        <v>466</v>
      </c>
      <c r="B471" t="s">
        <v>1455</v>
      </c>
      <c r="C471" t="s">
        <v>1456</v>
      </c>
      <c r="D471" s="19">
        <v>72</v>
      </c>
      <c r="E471" s="19">
        <v>54</v>
      </c>
      <c r="F471" s="19">
        <v>77</v>
      </c>
      <c r="G471" s="19">
        <v>72</v>
      </c>
      <c r="H471" s="19">
        <v>93</v>
      </c>
      <c r="I471" s="19">
        <v>62</v>
      </c>
      <c r="J471" s="19">
        <v>113</v>
      </c>
      <c r="K471" s="19">
        <v>65</v>
      </c>
      <c r="L471" s="19">
        <v>118</v>
      </c>
      <c r="M471" s="19">
        <v>63</v>
      </c>
      <c r="N471" s="19">
        <v>96</v>
      </c>
      <c r="O471" s="19">
        <v>103</v>
      </c>
      <c r="P471" s="19">
        <v>988</v>
      </c>
      <c r="Q471" s="19">
        <v>2933870940</v>
      </c>
      <c r="S471" t="str">
        <f>VLOOKUP($C471,[1]FPBD2023!$B$1:$E$982,4,0)</f>
        <v>DOM</v>
      </c>
      <c r="T471" s="82">
        <f t="shared" si="20"/>
        <v>29338709.400000002</v>
      </c>
    </row>
    <row r="472" spans="1:20" x14ac:dyDescent="0.35">
      <c r="A472" s="22">
        <v>467</v>
      </c>
      <c r="B472" t="s">
        <v>619</v>
      </c>
      <c r="C472" t="s">
        <v>620</v>
      </c>
      <c r="D472" s="19">
        <v>0</v>
      </c>
      <c r="E472" s="19">
        <v>93</v>
      </c>
      <c r="F472" s="19">
        <v>0</v>
      </c>
      <c r="G472" s="19">
        <v>0</v>
      </c>
      <c r="H472" s="19">
        <v>0</v>
      </c>
      <c r="I472" s="19">
        <v>80</v>
      </c>
      <c r="J472" s="19">
        <v>0</v>
      </c>
      <c r="K472" s="19">
        <v>0</v>
      </c>
      <c r="L472" s="19">
        <v>0</v>
      </c>
      <c r="M472" s="19">
        <v>48</v>
      </c>
      <c r="N472" s="19">
        <v>0</v>
      </c>
      <c r="O472" s="19">
        <v>0</v>
      </c>
      <c r="P472" s="19">
        <v>221</v>
      </c>
      <c r="Q472" s="19">
        <v>390677904</v>
      </c>
      <c r="S472" t="str">
        <f>VLOOKUP($C472,[1]FPBD2023!$B$1:$E$982,4,0)</f>
        <v>IMP</v>
      </c>
      <c r="T472" s="82">
        <f t="shared" si="20"/>
        <v>3906779.04</v>
      </c>
    </row>
    <row r="473" spans="1:20" x14ac:dyDescent="0.35">
      <c r="A473" s="22">
        <v>468</v>
      </c>
      <c r="B473" t="s">
        <v>621</v>
      </c>
      <c r="C473" t="s">
        <v>622</v>
      </c>
      <c r="D473" s="19">
        <v>277</v>
      </c>
      <c r="E473" s="19">
        <v>554</v>
      </c>
      <c r="F473" s="19">
        <v>296</v>
      </c>
      <c r="G473" s="19">
        <v>329</v>
      </c>
      <c r="H473" s="19">
        <v>415</v>
      </c>
      <c r="I473" s="19">
        <v>537</v>
      </c>
      <c r="J473" s="19">
        <v>514</v>
      </c>
      <c r="K473" s="19">
        <v>244</v>
      </c>
      <c r="L473" s="19">
        <v>506</v>
      </c>
      <c r="M473" s="19">
        <v>403</v>
      </c>
      <c r="N473" s="19">
        <v>368</v>
      </c>
      <c r="O473" s="19">
        <v>444</v>
      </c>
      <c r="P473" s="19">
        <v>4887</v>
      </c>
      <c r="Q473" s="19">
        <v>3024495296</v>
      </c>
      <c r="S473" t="str">
        <f>VLOOKUP($C473,[1]FPBD2023!$B$1:$E$982,4,0)</f>
        <v>IMP</v>
      </c>
      <c r="T473" s="82">
        <f t="shared" si="20"/>
        <v>30244952.960000001</v>
      </c>
    </row>
    <row r="474" spans="1:20" x14ac:dyDescent="0.35">
      <c r="A474" s="22">
        <v>469</v>
      </c>
      <c r="B474" t="s">
        <v>623</v>
      </c>
      <c r="C474" t="s">
        <v>624</v>
      </c>
      <c r="D474" s="19">
        <v>190</v>
      </c>
      <c r="E474" s="19">
        <v>0</v>
      </c>
      <c r="F474" s="19">
        <v>190</v>
      </c>
      <c r="G474" s="19">
        <v>0</v>
      </c>
      <c r="H474" s="19">
        <v>115</v>
      </c>
      <c r="I474" s="19">
        <v>75</v>
      </c>
      <c r="J474" s="19">
        <v>115</v>
      </c>
      <c r="K474" s="19">
        <v>0</v>
      </c>
      <c r="L474" s="19">
        <v>218</v>
      </c>
      <c r="M474" s="19">
        <v>0</v>
      </c>
      <c r="N474" s="19">
        <v>115</v>
      </c>
      <c r="O474" s="19">
        <v>75</v>
      </c>
      <c r="P474" s="19">
        <v>1093</v>
      </c>
      <c r="Q474" s="19">
        <v>644660669</v>
      </c>
      <c r="S474" t="str">
        <f>VLOOKUP($C474,[1]FPBD2023!$B$1:$E$982,4,0)</f>
        <v>IMP</v>
      </c>
      <c r="T474" s="82">
        <f t="shared" si="20"/>
        <v>6446606.6900000004</v>
      </c>
    </row>
    <row r="475" spans="1:20" x14ac:dyDescent="0.35">
      <c r="A475" s="22">
        <v>470</v>
      </c>
      <c r="B475" t="s">
        <v>625</v>
      </c>
      <c r="C475" t="s">
        <v>626</v>
      </c>
      <c r="D475" s="19">
        <v>123</v>
      </c>
      <c r="E475" s="19">
        <v>1008</v>
      </c>
      <c r="F475" s="19">
        <v>153</v>
      </c>
      <c r="G475" s="19">
        <v>476</v>
      </c>
      <c r="H475" s="19">
        <v>353</v>
      </c>
      <c r="I475" s="19">
        <v>929</v>
      </c>
      <c r="J475" s="19">
        <v>483</v>
      </c>
      <c r="K475" s="19">
        <v>399</v>
      </c>
      <c r="L475" s="19">
        <v>384</v>
      </c>
      <c r="M475" s="19">
        <v>748</v>
      </c>
      <c r="N475" s="19">
        <v>338</v>
      </c>
      <c r="O475" s="19">
        <v>599</v>
      </c>
      <c r="P475" s="19">
        <v>5993</v>
      </c>
      <c r="Q475" s="19">
        <v>1675280104</v>
      </c>
      <c r="S475" t="str">
        <f>VLOOKUP($C475,[1]FPBD2023!$B$1:$E$982,4,0)</f>
        <v>IMP</v>
      </c>
      <c r="T475" s="82">
        <f t="shared" si="20"/>
        <v>16752801.040000001</v>
      </c>
    </row>
    <row r="476" spans="1:20" s="46" customFormat="1" x14ac:dyDescent="0.35">
      <c r="A476" s="84">
        <v>471</v>
      </c>
      <c r="B476" s="46" t="s">
        <v>627</v>
      </c>
      <c r="C476" s="46" t="s">
        <v>628</v>
      </c>
      <c r="D476" s="85">
        <v>0</v>
      </c>
      <c r="E476" s="85">
        <v>1129</v>
      </c>
      <c r="F476" s="85">
        <v>903</v>
      </c>
      <c r="G476" s="85">
        <v>0</v>
      </c>
      <c r="H476" s="85">
        <v>0</v>
      </c>
      <c r="I476" s="85">
        <v>0</v>
      </c>
      <c r="J476" s="85">
        <v>1129</v>
      </c>
      <c r="K476" s="85">
        <v>903</v>
      </c>
      <c r="L476" s="85">
        <v>0</v>
      </c>
      <c r="M476" s="85">
        <v>0</v>
      </c>
      <c r="N476" s="85">
        <v>0</v>
      </c>
      <c r="O476" s="85">
        <v>0</v>
      </c>
      <c r="P476" s="85">
        <v>4064</v>
      </c>
      <c r="Q476" s="85">
        <v>955162</v>
      </c>
      <c r="S476" s="46" t="str">
        <f>VLOOKUP($C476,[1]FPBD2023!$B$1:$E$982,4,0)</f>
        <v>IMP</v>
      </c>
      <c r="T476" s="90">
        <f t="shared" si="20"/>
        <v>9551.6200000000008</v>
      </c>
    </row>
    <row r="477" spans="1:20" s="46" customFormat="1" x14ac:dyDescent="0.35">
      <c r="A477" s="84">
        <v>472</v>
      </c>
      <c r="B477" s="46" t="s">
        <v>629</v>
      </c>
      <c r="C477" s="46" t="s">
        <v>630</v>
      </c>
      <c r="D477" s="85">
        <v>0</v>
      </c>
      <c r="E477" s="85">
        <v>0</v>
      </c>
      <c r="F477" s="85">
        <v>1223</v>
      </c>
      <c r="G477" s="85">
        <v>0</v>
      </c>
      <c r="H477" s="85">
        <v>0</v>
      </c>
      <c r="I477" s="85">
        <v>0</v>
      </c>
      <c r="J477" s="85">
        <v>0</v>
      </c>
      <c r="K477" s="85">
        <v>0</v>
      </c>
      <c r="L477" s="85">
        <v>0</v>
      </c>
      <c r="M477" s="85">
        <v>0</v>
      </c>
      <c r="N477" s="85">
        <v>0</v>
      </c>
      <c r="O477" s="85">
        <v>0</v>
      </c>
      <c r="P477" s="85">
        <v>1223</v>
      </c>
      <c r="Q477" s="85">
        <v>382906416</v>
      </c>
      <c r="S477" s="46" t="str">
        <f>VLOOKUP($C477,[1]FPBD2023!$B$1:$E$982,4,0)</f>
        <v>IMP</v>
      </c>
    </row>
    <row r="478" spans="1:20" s="46" customFormat="1" x14ac:dyDescent="0.35">
      <c r="A478" s="84">
        <v>473</v>
      </c>
      <c r="B478" s="46" t="s">
        <v>631</v>
      </c>
      <c r="C478" s="46" t="s">
        <v>632</v>
      </c>
      <c r="D478" s="85">
        <v>14675</v>
      </c>
      <c r="E478" s="85">
        <v>7681</v>
      </c>
      <c r="F478" s="85">
        <v>14675</v>
      </c>
      <c r="G478" s="85">
        <v>0</v>
      </c>
      <c r="H478" s="85">
        <v>14675</v>
      </c>
      <c r="I478" s="85">
        <v>7681</v>
      </c>
      <c r="J478" s="85">
        <v>14675</v>
      </c>
      <c r="K478" s="85">
        <v>0</v>
      </c>
      <c r="L478" s="85">
        <v>7681</v>
      </c>
      <c r="M478" s="85">
        <v>14675</v>
      </c>
      <c r="N478" s="85">
        <v>0</v>
      </c>
      <c r="O478" s="85">
        <v>0</v>
      </c>
      <c r="P478" s="85">
        <v>96418</v>
      </c>
      <c r="Q478" s="85">
        <v>15610865792</v>
      </c>
      <c r="S478" s="46" t="str">
        <f>VLOOKUP($C478,[1]FPBD2023!$B$1:$E$982,4,0)</f>
        <v>IMP</v>
      </c>
    </row>
    <row r="479" spans="1:20" s="46" customFormat="1" x14ac:dyDescent="0.35">
      <c r="A479" s="84">
        <v>474</v>
      </c>
      <c r="B479" s="46" t="s">
        <v>633</v>
      </c>
      <c r="C479" s="46" t="s">
        <v>634</v>
      </c>
      <c r="D479" s="85">
        <v>238</v>
      </c>
      <c r="E479" s="85">
        <v>174</v>
      </c>
      <c r="F479" s="85">
        <v>218</v>
      </c>
      <c r="G479" s="85">
        <v>194</v>
      </c>
      <c r="H479" s="85">
        <v>404</v>
      </c>
      <c r="I479" s="85">
        <v>323</v>
      </c>
      <c r="J479" s="85">
        <v>218</v>
      </c>
      <c r="K479" s="85">
        <v>174</v>
      </c>
      <c r="L479" s="85">
        <v>174</v>
      </c>
      <c r="M479" s="85">
        <v>347</v>
      </c>
      <c r="N479" s="85">
        <v>174</v>
      </c>
      <c r="O479" s="85">
        <v>174</v>
      </c>
      <c r="P479" s="85">
        <v>2812</v>
      </c>
      <c r="Q479" s="85">
        <v>1084447800</v>
      </c>
      <c r="S479" s="46" t="str">
        <f>VLOOKUP($C479,[1]FPBD2023!$B$1:$E$982,4,0)</f>
        <v>DOM</v>
      </c>
      <c r="T479" s="90">
        <f t="shared" ref="T479:T481" si="21">1%*Q479</f>
        <v>10844478</v>
      </c>
    </row>
    <row r="480" spans="1:20" s="46" customFormat="1" x14ac:dyDescent="0.35">
      <c r="A480" s="84">
        <v>475</v>
      </c>
      <c r="B480" s="46" t="s">
        <v>1457</v>
      </c>
      <c r="C480" s="46" t="s">
        <v>1458</v>
      </c>
      <c r="D480" s="85">
        <v>0</v>
      </c>
      <c r="E480" s="85">
        <v>9450</v>
      </c>
      <c r="F480" s="85">
        <v>0</v>
      </c>
      <c r="G480" s="85">
        <v>10710</v>
      </c>
      <c r="H480" s="85">
        <v>0</v>
      </c>
      <c r="I480" s="85">
        <v>10710</v>
      </c>
      <c r="J480" s="85">
        <v>0</v>
      </c>
      <c r="K480" s="85">
        <v>11970</v>
      </c>
      <c r="L480" s="85">
        <v>0</v>
      </c>
      <c r="M480" s="85">
        <v>12285</v>
      </c>
      <c r="N480" s="85">
        <v>0</v>
      </c>
      <c r="O480" s="85">
        <v>8190</v>
      </c>
      <c r="P480" s="85">
        <v>63315</v>
      </c>
      <c r="Q480" s="85">
        <v>33430320000</v>
      </c>
      <c r="S480" s="46" t="e">
        <f>VLOOKUP($C480,[1]FPBD2023!$B$1:$E$982,4,0)</f>
        <v>#N/A</v>
      </c>
      <c r="T480" s="90">
        <f t="shared" si="21"/>
        <v>334303200</v>
      </c>
    </row>
    <row r="481" spans="1:20" x14ac:dyDescent="0.35">
      <c r="A481" s="22">
        <v>476</v>
      </c>
      <c r="B481" t="s">
        <v>635</v>
      </c>
      <c r="C481" t="s">
        <v>636</v>
      </c>
      <c r="D481" s="19">
        <v>107</v>
      </c>
      <c r="E481" s="19">
        <v>78</v>
      </c>
      <c r="F481" s="19">
        <v>98</v>
      </c>
      <c r="G481" s="19">
        <v>87</v>
      </c>
      <c r="H481" s="19">
        <v>182</v>
      </c>
      <c r="I481" s="19">
        <v>145</v>
      </c>
      <c r="J481" s="19">
        <v>98</v>
      </c>
      <c r="K481" s="19">
        <v>78</v>
      </c>
      <c r="L481" s="19">
        <v>78</v>
      </c>
      <c r="M481" s="19">
        <v>156</v>
      </c>
      <c r="N481" s="19">
        <v>78</v>
      </c>
      <c r="O481" s="19">
        <v>78</v>
      </c>
      <c r="P481" s="19">
        <v>1263</v>
      </c>
      <c r="Q481" s="19">
        <v>896219748</v>
      </c>
      <c r="S481" t="str">
        <f>VLOOKUP($C481,[1]FPBD2023!$B$1:$E$982,4,0)</f>
        <v>DOM</v>
      </c>
      <c r="T481" s="82">
        <f t="shared" si="21"/>
        <v>8962197.4800000004</v>
      </c>
    </row>
    <row r="482" spans="1:20" x14ac:dyDescent="0.35">
      <c r="A482" s="22">
        <v>477</v>
      </c>
      <c r="B482" t="s">
        <v>637</v>
      </c>
      <c r="C482" t="s">
        <v>1459</v>
      </c>
      <c r="D482" s="19">
        <v>2</v>
      </c>
      <c r="E482" s="19">
        <v>0</v>
      </c>
      <c r="F482" s="19">
        <v>2</v>
      </c>
      <c r="G482" s="19">
        <v>0</v>
      </c>
      <c r="H482" s="19">
        <v>2</v>
      </c>
      <c r="I482" s="19">
        <v>0</v>
      </c>
      <c r="J482" s="19">
        <v>2</v>
      </c>
      <c r="K482" s="19">
        <v>0</v>
      </c>
      <c r="L482" s="19">
        <v>0</v>
      </c>
      <c r="M482" s="19">
        <v>2</v>
      </c>
      <c r="N482" s="19">
        <v>0</v>
      </c>
      <c r="O482" s="19">
        <v>0</v>
      </c>
      <c r="P482" s="19">
        <v>10</v>
      </c>
      <c r="Q482" s="19">
        <v>3753750</v>
      </c>
      <c r="S482" t="str">
        <f>VLOOKUP($C482,[1]FPBD2023!$B$1:$E$982,4,0)</f>
        <v>DOM</v>
      </c>
    </row>
    <row r="483" spans="1:20" x14ac:dyDescent="0.35">
      <c r="A483" s="22">
        <v>478</v>
      </c>
      <c r="B483" t="s">
        <v>638</v>
      </c>
      <c r="C483" t="s">
        <v>639</v>
      </c>
      <c r="D483" s="19">
        <v>959</v>
      </c>
      <c r="E483" s="19">
        <v>1183</v>
      </c>
      <c r="F483" s="19">
        <v>1386</v>
      </c>
      <c r="G483" s="19">
        <v>1106</v>
      </c>
      <c r="H483" s="19">
        <v>1025</v>
      </c>
      <c r="I483" s="19">
        <v>813</v>
      </c>
      <c r="J483" s="19">
        <v>1183</v>
      </c>
      <c r="K483" s="19">
        <v>1223</v>
      </c>
      <c r="L483" s="19">
        <v>911</v>
      </c>
      <c r="M483" s="19">
        <v>1025</v>
      </c>
      <c r="N483" s="19">
        <v>618</v>
      </c>
      <c r="O483" s="19">
        <v>569</v>
      </c>
      <c r="P483" s="19">
        <v>12001</v>
      </c>
      <c r="Q483" s="19">
        <v>3705909</v>
      </c>
      <c r="S483" t="str">
        <f>VLOOKUP($C483,[1]FPBD2023!$B$1:$E$982,4,0)</f>
        <v>IMP</v>
      </c>
      <c r="T483" s="82">
        <f t="shared" ref="T483:T484" si="22">1%*Q483</f>
        <v>37059.090000000004</v>
      </c>
    </row>
    <row r="484" spans="1:20" x14ac:dyDescent="0.35">
      <c r="A484" s="22">
        <v>479</v>
      </c>
      <c r="B484" t="s">
        <v>640</v>
      </c>
      <c r="C484" t="s">
        <v>641</v>
      </c>
      <c r="D484" s="19">
        <v>1928</v>
      </c>
      <c r="E484" s="19">
        <v>1260</v>
      </c>
      <c r="F484" s="19">
        <v>1536</v>
      </c>
      <c r="G484" s="19">
        <v>1214</v>
      </c>
      <c r="H484" s="19">
        <v>42</v>
      </c>
      <c r="I484" s="19">
        <v>1243</v>
      </c>
      <c r="J484" s="19">
        <v>1209</v>
      </c>
      <c r="K484" s="19">
        <v>1574</v>
      </c>
      <c r="L484" s="19">
        <v>1195</v>
      </c>
      <c r="M484" s="19">
        <v>1599</v>
      </c>
      <c r="N484" s="19">
        <v>51</v>
      </c>
      <c r="O484" s="19">
        <v>1232</v>
      </c>
      <c r="P484" s="19">
        <v>14083</v>
      </c>
      <c r="Q484" s="19">
        <v>1934590441</v>
      </c>
      <c r="S484" t="str">
        <f>VLOOKUP($C484,[1]FPBD2023!$B$1:$E$982,4,0)</f>
        <v>IMP</v>
      </c>
      <c r="T484" s="82">
        <f t="shared" si="22"/>
        <v>19345904.41</v>
      </c>
    </row>
    <row r="485" spans="1:20" s="92" customFormat="1" x14ac:dyDescent="0.35">
      <c r="A485" s="91">
        <v>480</v>
      </c>
      <c r="B485" s="92" t="s">
        <v>642</v>
      </c>
      <c r="C485" s="92" t="s">
        <v>643</v>
      </c>
      <c r="D485" s="93">
        <v>238</v>
      </c>
      <c r="E485" s="93">
        <v>174</v>
      </c>
      <c r="F485" s="93">
        <v>218</v>
      </c>
      <c r="G485" s="93">
        <v>194</v>
      </c>
      <c r="H485" s="93">
        <v>404</v>
      </c>
      <c r="I485" s="93">
        <v>323</v>
      </c>
      <c r="J485" s="93">
        <v>218</v>
      </c>
      <c r="K485" s="93">
        <v>174</v>
      </c>
      <c r="L485" s="93">
        <v>174</v>
      </c>
      <c r="M485" s="93">
        <v>347</v>
      </c>
      <c r="N485" s="93">
        <v>174</v>
      </c>
      <c r="O485" s="93">
        <v>174</v>
      </c>
      <c r="P485" s="93">
        <v>2812</v>
      </c>
      <c r="Q485" s="93">
        <v>585601812</v>
      </c>
      <c r="S485" s="92" t="str">
        <f>VLOOKUP($C485,[1]FPBD2023!$B$1:$E$982,4,0)</f>
        <v>DOM</v>
      </c>
    </row>
    <row r="486" spans="1:20" s="92" customFormat="1" x14ac:dyDescent="0.35">
      <c r="A486" s="91">
        <v>481</v>
      </c>
      <c r="B486" s="92" t="s">
        <v>644</v>
      </c>
      <c r="C486" s="92" t="s">
        <v>645</v>
      </c>
      <c r="D486" s="93">
        <v>0</v>
      </c>
      <c r="E486" s="93">
        <v>2654</v>
      </c>
      <c r="F486" s="93">
        <v>0</v>
      </c>
      <c r="G486" s="93">
        <v>3033</v>
      </c>
      <c r="H486" s="93">
        <v>0</v>
      </c>
      <c r="I486" s="93">
        <v>3033</v>
      </c>
      <c r="J486" s="93">
        <v>0</v>
      </c>
      <c r="K486" s="93">
        <v>3413</v>
      </c>
      <c r="L486" s="93">
        <v>0</v>
      </c>
      <c r="M486" s="93">
        <v>3413</v>
      </c>
      <c r="N486" s="93">
        <v>0</v>
      </c>
      <c r="O486" s="93">
        <v>2275</v>
      </c>
      <c r="P486" s="93">
        <v>17821</v>
      </c>
      <c r="Q486" s="93">
        <v>0</v>
      </c>
      <c r="S486" s="92" t="str">
        <f>VLOOKUP($C486,[1]FPBD2023!$B$1:$E$982,4,0)</f>
        <v>DOM</v>
      </c>
    </row>
    <row r="487" spans="1:20" s="92" customFormat="1" x14ac:dyDescent="0.35">
      <c r="A487" s="91">
        <v>482</v>
      </c>
      <c r="B487" s="92" t="s">
        <v>646</v>
      </c>
      <c r="C487" s="92" t="s">
        <v>647</v>
      </c>
      <c r="D487" s="93">
        <v>0</v>
      </c>
      <c r="E487" s="93">
        <v>0</v>
      </c>
      <c r="F487" s="93">
        <v>0</v>
      </c>
      <c r="G487" s="93">
        <v>0</v>
      </c>
      <c r="H487" s="93">
        <v>1255</v>
      </c>
      <c r="I487" s="93">
        <v>2092</v>
      </c>
      <c r="J487" s="93">
        <v>0</v>
      </c>
      <c r="K487" s="93">
        <v>2092</v>
      </c>
      <c r="L487" s="93">
        <v>0</v>
      </c>
      <c r="M487" s="93">
        <v>1673</v>
      </c>
      <c r="N487" s="93">
        <v>0</v>
      </c>
      <c r="O487" s="93">
        <v>837</v>
      </c>
      <c r="P487" s="93">
        <v>7949</v>
      </c>
      <c r="Q487" s="93">
        <v>0</v>
      </c>
      <c r="S487" s="92" t="str">
        <f>VLOOKUP($C487,[1]FPBD2023!$B$1:$E$982,4,0)</f>
        <v>DOM</v>
      </c>
      <c r="T487" s="94">
        <f>1%*Q487</f>
        <v>0</v>
      </c>
    </row>
    <row r="488" spans="1:20" s="92" customFormat="1" x14ac:dyDescent="0.35">
      <c r="A488" s="91">
        <v>483</v>
      </c>
      <c r="B488" s="92" t="s">
        <v>648</v>
      </c>
      <c r="C488" s="92" t="s">
        <v>649</v>
      </c>
      <c r="D488" s="93">
        <v>0</v>
      </c>
      <c r="E488" s="93">
        <v>0</v>
      </c>
      <c r="F488" s="93">
        <v>0</v>
      </c>
      <c r="G488" s="93">
        <v>0</v>
      </c>
      <c r="H488" s="93">
        <v>0</v>
      </c>
      <c r="I488" s="93">
        <v>0</v>
      </c>
      <c r="J488" s="93">
        <v>0</v>
      </c>
      <c r="K488" s="93">
        <v>0</v>
      </c>
      <c r="L488" s="93">
        <v>1255</v>
      </c>
      <c r="M488" s="93">
        <v>1255</v>
      </c>
      <c r="N488" s="93">
        <v>1255</v>
      </c>
      <c r="O488" s="93">
        <v>1255</v>
      </c>
      <c r="P488" s="93">
        <v>5020</v>
      </c>
      <c r="Q488" s="93">
        <v>0</v>
      </c>
      <c r="S488" s="92" t="str">
        <f>VLOOKUP($C488,[1]FPBD2023!$B$1:$E$982,4,0)</f>
        <v>DOM</v>
      </c>
    </row>
    <row r="489" spans="1:20" s="92" customFormat="1" x14ac:dyDescent="0.35">
      <c r="A489" s="91">
        <v>484</v>
      </c>
      <c r="B489" s="92" t="s">
        <v>650</v>
      </c>
      <c r="C489" s="92" t="s">
        <v>651</v>
      </c>
      <c r="D489" s="93">
        <v>1577</v>
      </c>
      <c r="E489" s="93">
        <v>0</v>
      </c>
      <c r="F489" s="93">
        <v>1577</v>
      </c>
      <c r="G489" s="93">
        <v>0</v>
      </c>
      <c r="H489" s="93">
        <v>1577</v>
      </c>
      <c r="I489" s="93">
        <v>0</v>
      </c>
      <c r="J489" s="93">
        <v>0</v>
      </c>
      <c r="K489" s="93">
        <v>0</v>
      </c>
      <c r="L489" s="93">
        <v>1577</v>
      </c>
      <c r="M489" s="93">
        <v>0</v>
      </c>
      <c r="N489" s="93">
        <v>1577</v>
      </c>
      <c r="O489" s="93">
        <v>0</v>
      </c>
      <c r="P489" s="93">
        <v>7885</v>
      </c>
      <c r="Q489" s="93">
        <v>0</v>
      </c>
      <c r="S489" s="92" t="str">
        <f>VLOOKUP($C489,[1]FPBD2023!$B$1:$E$982,4,0)</f>
        <v>DOM</v>
      </c>
      <c r="T489" s="94">
        <f t="shared" ref="T489:T491" si="23">1%*Q489</f>
        <v>0</v>
      </c>
    </row>
    <row r="490" spans="1:20" s="92" customFormat="1" x14ac:dyDescent="0.35">
      <c r="A490" s="91">
        <v>485</v>
      </c>
      <c r="B490" s="92" t="s">
        <v>652</v>
      </c>
      <c r="C490" s="92" t="s">
        <v>653</v>
      </c>
      <c r="D490" s="93">
        <v>3724</v>
      </c>
      <c r="E490" s="93">
        <v>4256</v>
      </c>
      <c r="F490" s="93">
        <v>3724</v>
      </c>
      <c r="G490" s="93">
        <v>4788</v>
      </c>
      <c r="H490" s="93">
        <v>4840</v>
      </c>
      <c r="I490" s="93">
        <v>3724</v>
      </c>
      <c r="J490" s="93">
        <v>4256</v>
      </c>
      <c r="K490" s="93">
        <v>2660</v>
      </c>
      <c r="L490" s="93">
        <v>2660</v>
      </c>
      <c r="M490" s="93">
        <v>7501</v>
      </c>
      <c r="N490" s="93">
        <v>6916</v>
      </c>
      <c r="O490" s="93">
        <v>3192</v>
      </c>
      <c r="P490" s="93">
        <v>52241</v>
      </c>
      <c r="Q490" s="93">
        <v>0</v>
      </c>
      <c r="S490" s="92" t="str">
        <f>VLOOKUP($C490,[1]FPBD2023!$B$1:$E$982,4,0)</f>
        <v>DOM</v>
      </c>
      <c r="T490" s="94">
        <f t="shared" si="23"/>
        <v>0</v>
      </c>
    </row>
    <row r="491" spans="1:20" x14ac:dyDescent="0.35">
      <c r="A491" s="22">
        <v>486</v>
      </c>
      <c r="B491" t="s">
        <v>654</v>
      </c>
      <c r="C491" t="s">
        <v>655</v>
      </c>
      <c r="D491" s="19">
        <v>9</v>
      </c>
      <c r="E491" s="19">
        <v>12</v>
      </c>
      <c r="F491" s="19">
        <v>9</v>
      </c>
      <c r="G491" s="19">
        <v>14</v>
      </c>
      <c r="H491" s="19">
        <v>20</v>
      </c>
      <c r="I491" s="19">
        <v>16</v>
      </c>
      <c r="J491" s="19">
        <v>12</v>
      </c>
      <c r="K491" s="19">
        <v>11</v>
      </c>
      <c r="L491" s="19">
        <v>13</v>
      </c>
      <c r="M491" s="19">
        <v>14</v>
      </c>
      <c r="N491" s="19">
        <v>6</v>
      </c>
      <c r="O491" s="19">
        <v>10</v>
      </c>
      <c r="P491" s="19">
        <v>146</v>
      </c>
      <c r="Q491" s="19">
        <v>51800508</v>
      </c>
      <c r="S491" t="str">
        <f>VLOOKUP($C491,[1]FPBD2023!$B$1:$E$982,4,0)</f>
        <v>DOM</v>
      </c>
      <c r="T491" s="82">
        <f t="shared" si="23"/>
        <v>518005.08</v>
      </c>
    </row>
    <row r="492" spans="1:20" x14ac:dyDescent="0.35">
      <c r="A492" s="22">
        <v>487</v>
      </c>
      <c r="B492" t="s">
        <v>2031</v>
      </c>
      <c r="C492" t="s">
        <v>2032</v>
      </c>
      <c r="D492" s="19">
        <v>0</v>
      </c>
      <c r="E492" s="19">
        <v>140</v>
      </c>
      <c r="F492" s="19">
        <v>0</v>
      </c>
      <c r="G492" s="19">
        <v>159</v>
      </c>
      <c r="H492" s="19">
        <v>2</v>
      </c>
      <c r="I492" s="19">
        <v>163</v>
      </c>
      <c r="J492" s="19">
        <v>0</v>
      </c>
      <c r="K492" s="19">
        <v>247</v>
      </c>
      <c r="L492" s="19">
        <v>66</v>
      </c>
      <c r="M492" s="19">
        <v>251</v>
      </c>
      <c r="N492" s="19">
        <v>66</v>
      </c>
      <c r="O492" s="19">
        <v>189</v>
      </c>
      <c r="P492" s="19">
        <v>1283</v>
      </c>
      <c r="Q492" s="19">
        <v>309356960</v>
      </c>
      <c r="S492" t="e">
        <f>VLOOKUP($C492,[1]FPBD2023!$B$1:$E$982,4,0)</f>
        <v>#N/A</v>
      </c>
    </row>
    <row r="493" spans="1:20" x14ac:dyDescent="0.35">
      <c r="A493" s="22">
        <v>488</v>
      </c>
      <c r="B493" t="s">
        <v>656</v>
      </c>
      <c r="C493" t="s">
        <v>657</v>
      </c>
      <c r="D493" s="19">
        <v>393</v>
      </c>
      <c r="E493" s="19">
        <v>491</v>
      </c>
      <c r="F493" s="19">
        <v>590</v>
      </c>
      <c r="G493" s="19">
        <v>491</v>
      </c>
      <c r="H493" s="19">
        <v>393</v>
      </c>
      <c r="I493" s="19">
        <v>491</v>
      </c>
      <c r="J493" s="19">
        <v>688</v>
      </c>
      <c r="K493" s="19">
        <v>688</v>
      </c>
      <c r="L493" s="19">
        <v>688</v>
      </c>
      <c r="M493" s="19">
        <v>590</v>
      </c>
      <c r="N493" s="19">
        <v>491</v>
      </c>
      <c r="O493" s="19">
        <v>491</v>
      </c>
      <c r="P493" s="19">
        <v>6485</v>
      </c>
      <c r="Q493" s="19">
        <v>839289</v>
      </c>
      <c r="S493" t="str">
        <f>VLOOKUP($C493,[1]FPBD2023!$B$1:$E$982,4,0)</f>
        <v>DOM</v>
      </c>
    </row>
    <row r="494" spans="1:20" s="46" customFormat="1" x14ac:dyDescent="0.35">
      <c r="A494" s="84">
        <v>489</v>
      </c>
      <c r="B494" s="46" t="s">
        <v>658</v>
      </c>
      <c r="C494" s="46" t="s">
        <v>659</v>
      </c>
      <c r="D494" s="85">
        <v>0</v>
      </c>
      <c r="E494" s="85">
        <v>0</v>
      </c>
      <c r="F494" s="85">
        <v>21840</v>
      </c>
      <c r="G494" s="85">
        <v>0</v>
      </c>
      <c r="H494" s="85">
        <v>0</v>
      </c>
      <c r="I494" s="85">
        <v>21840</v>
      </c>
      <c r="J494" s="85">
        <v>0</v>
      </c>
      <c r="K494" s="85">
        <v>0</v>
      </c>
      <c r="L494" s="85">
        <v>0</v>
      </c>
      <c r="M494" s="85">
        <v>21840</v>
      </c>
      <c r="N494" s="85">
        <v>0</v>
      </c>
      <c r="O494" s="85">
        <v>0</v>
      </c>
      <c r="P494" s="85">
        <v>65520</v>
      </c>
      <c r="Q494" s="85">
        <v>180757231</v>
      </c>
      <c r="S494" s="46" t="str">
        <f>VLOOKUP($C494,[1]FPBD2023!$B$1:$E$982,4,0)</f>
        <v>IMP</v>
      </c>
      <c r="T494" s="90">
        <f>1%*Q494</f>
        <v>1807572.31</v>
      </c>
    </row>
    <row r="495" spans="1:20" s="46" customFormat="1" x14ac:dyDescent="0.35">
      <c r="A495" s="84">
        <v>490</v>
      </c>
      <c r="B495" s="46" t="s">
        <v>660</v>
      </c>
      <c r="C495" s="46" t="s">
        <v>661</v>
      </c>
      <c r="D495" s="85">
        <v>21840</v>
      </c>
      <c r="E495" s="85">
        <v>21840</v>
      </c>
      <c r="F495" s="85">
        <v>0</v>
      </c>
      <c r="G495" s="85">
        <v>21840</v>
      </c>
      <c r="H495" s="85">
        <v>21840</v>
      </c>
      <c r="I495" s="85">
        <v>21840</v>
      </c>
      <c r="J495" s="85">
        <v>21840</v>
      </c>
      <c r="K495" s="85">
        <v>21840</v>
      </c>
      <c r="L495" s="85">
        <v>21840</v>
      </c>
      <c r="M495" s="85">
        <v>21840</v>
      </c>
      <c r="N495" s="85">
        <v>21840</v>
      </c>
      <c r="O495" s="85">
        <v>21840</v>
      </c>
      <c r="P495" s="85">
        <v>240240</v>
      </c>
      <c r="Q495" s="85">
        <v>662776514</v>
      </c>
      <c r="S495" s="46" t="str">
        <f>VLOOKUP($C495,[1]FPBD2023!$B$1:$E$982,4,0)</f>
        <v>IMP</v>
      </c>
    </row>
    <row r="496" spans="1:20" s="92" customFormat="1" x14ac:dyDescent="0.35">
      <c r="A496" s="91">
        <v>491</v>
      </c>
      <c r="B496" s="92" t="s">
        <v>1460</v>
      </c>
      <c r="C496" s="92" t="s">
        <v>1461</v>
      </c>
      <c r="D496" s="93">
        <v>1616</v>
      </c>
      <c r="E496" s="93">
        <v>0</v>
      </c>
      <c r="F496" s="93">
        <v>2154</v>
      </c>
      <c r="G496" s="93">
        <v>0</v>
      </c>
      <c r="H496" s="93">
        <v>2154</v>
      </c>
      <c r="I496" s="93">
        <v>0</v>
      </c>
      <c r="J496" s="93">
        <v>2154</v>
      </c>
      <c r="K496" s="93">
        <v>0</v>
      </c>
      <c r="L496" s="93">
        <v>2154</v>
      </c>
      <c r="M496" s="93">
        <v>0</v>
      </c>
      <c r="N496" s="93">
        <v>1616</v>
      </c>
      <c r="O496" s="93">
        <v>0</v>
      </c>
      <c r="P496" s="93">
        <v>11848</v>
      </c>
      <c r="Q496" s="93">
        <v>0</v>
      </c>
      <c r="S496" s="92" t="str">
        <f>VLOOKUP($C496,[1]FPBD2023!$B$1:$E$982,4,0)</f>
        <v>DOM</v>
      </c>
    </row>
    <row r="497" spans="1:19" s="92" customFormat="1" x14ac:dyDescent="0.35">
      <c r="A497" s="91">
        <v>492</v>
      </c>
      <c r="B497" s="92" t="s">
        <v>662</v>
      </c>
      <c r="C497" s="92" t="s">
        <v>663</v>
      </c>
      <c r="D497" s="93">
        <v>6462</v>
      </c>
      <c r="E497" s="93">
        <v>5385</v>
      </c>
      <c r="F497" s="93">
        <v>5924</v>
      </c>
      <c r="G497" s="93">
        <v>9155</v>
      </c>
      <c r="H497" s="93">
        <v>10232</v>
      </c>
      <c r="I497" s="93">
        <v>2693</v>
      </c>
      <c r="J497" s="93">
        <v>8616</v>
      </c>
      <c r="K497" s="93">
        <v>3770</v>
      </c>
      <c r="L497" s="93">
        <v>5924</v>
      </c>
      <c r="M497" s="93">
        <v>8616</v>
      </c>
      <c r="N497" s="93">
        <v>9693</v>
      </c>
      <c r="O497" s="93">
        <v>5385</v>
      </c>
      <c r="P497" s="93">
        <v>81855</v>
      </c>
      <c r="Q497" s="93">
        <v>0</v>
      </c>
      <c r="S497" s="92" t="str">
        <f>VLOOKUP($C497,[1]FPBD2023!$B$1:$E$982,4,0)</f>
        <v>DOM</v>
      </c>
    </row>
    <row r="498" spans="1:19" x14ac:dyDescent="0.35">
      <c r="A498" s="22">
        <v>493</v>
      </c>
      <c r="B498" t="s">
        <v>664</v>
      </c>
      <c r="C498" t="s">
        <v>665</v>
      </c>
      <c r="D498" s="19">
        <v>12182</v>
      </c>
      <c r="E498" s="19">
        <v>9856</v>
      </c>
      <c r="F498" s="19">
        <v>8083</v>
      </c>
      <c r="G498" s="19">
        <v>13040</v>
      </c>
      <c r="H498" s="19">
        <v>10586</v>
      </c>
      <c r="I498" s="19">
        <v>12687</v>
      </c>
      <c r="J498" s="19">
        <v>13693</v>
      </c>
      <c r="K498" s="19">
        <v>10510</v>
      </c>
      <c r="L498" s="19">
        <v>10325</v>
      </c>
      <c r="M498" s="19">
        <v>15030</v>
      </c>
      <c r="N498" s="19">
        <v>9430</v>
      </c>
      <c r="O498" s="19">
        <v>9822</v>
      </c>
      <c r="P498" s="19">
        <v>135244</v>
      </c>
      <c r="Q498" s="19">
        <v>1151386270</v>
      </c>
      <c r="S498" t="str">
        <f>VLOOKUP($C498,[1]FPBD2023!$B$1:$E$982,4,0)</f>
        <v>IMP</v>
      </c>
    </row>
    <row r="499" spans="1:19" x14ac:dyDescent="0.35">
      <c r="A499" s="22">
        <v>494</v>
      </c>
      <c r="B499" t="s">
        <v>666</v>
      </c>
      <c r="C499" t="s">
        <v>667</v>
      </c>
      <c r="D499" s="19">
        <v>1711</v>
      </c>
      <c r="E499" s="19">
        <v>3003</v>
      </c>
      <c r="F499" s="19">
        <v>2359</v>
      </c>
      <c r="G499" s="19">
        <v>2510</v>
      </c>
      <c r="H499" s="19">
        <v>1998</v>
      </c>
      <c r="I499" s="19">
        <v>3045</v>
      </c>
      <c r="J499" s="19">
        <v>2909</v>
      </c>
      <c r="K499" s="19">
        <v>2386</v>
      </c>
      <c r="L499" s="19">
        <v>1860</v>
      </c>
      <c r="M499" s="19">
        <v>2559</v>
      </c>
      <c r="N499" s="19">
        <v>2451</v>
      </c>
      <c r="O499" s="19">
        <v>1996</v>
      </c>
      <c r="P499" s="19">
        <v>28787</v>
      </c>
      <c r="Q499" s="19">
        <v>2242100540</v>
      </c>
      <c r="S499" t="str">
        <f>VLOOKUP($C499,[1]FPBD2023!$B$1:$E$982,4,0)</f>
        <v>IMP</v>
      </c>
    </row>
    <row r="500" spans="1:19" x14ac:dyDescent="0.35">
      <c r="A500" s="22">
        <v>495</v>
      </c>
      <c r="B500" t="s">
        <v>668</v>
      </c>
      <c r="C500" t="s">
        <v>669</v>
      </c>
      <c r="D500" s="19">
        <v>25456</v>
      </c>
      <c r="E500" s="19">
        <v>95389</v>
      </c>
      <c r="F500" s="19">
        <v>26658</v>
      </c>
      <c r="G500" s="19">
        <v>27529</v>
      </c>
      <c r="H500" s="19">
        <v>38475</v>
      </c>
      <c r="I500" s="19">
        <v>78565</v>
      </c>
      <c r="J500" s="19">
        <v>35074</v>
      </c>
      <c r="K500" s="19">
        <v>28250</v>
      </c>
      <c r="L500" s="19">
        <v>30829</v>
      </c>
      <c r="M500" s="19">
        <v>63649</v>
      </c>
      <c r="N500" s="19">
        <v>32665</v>
      </c>
      <c r="O500" s="19">
        <v>31380</v>
      </c>
      <c r="P500" s="19">
        <v>513919</v>
      </c>
      <c r="Q500" s="19">
        <v>1250364927</v>
      </c>
      <c r="S500" t="str">
        <f>VLOOKUP($C500,[1]FPBD2023!$B$1:$E$982,4,0)</f>
        <v>DOM</v>
      </c>
    </row>
    <row r="501" spans="1:19" x14ac:dyDescent="0.35">
      <c r="A501" s="22">
        <v>496</v>
      </c>
      <c r="B501" t="s">
        <v>670</v>
      </c>
      <c r="C501" t="s">
        <v>671</v>
      </c>
      <c r="D501" s="19">
        <v>655</v>
      </c>
      <c r="E501" s="19">
        <v>819</v>
      </c>
      <c r="F501" s="19">
        <v>983</v>
      </c>
      <c r="G501" s="19">
        <v>819</v>
      </c>
      <c r="H501" s="19">
        <v>655</v>
      </c>
      <c r="I501" s="19">
        <v>819</v>
      </c>
      <c r="J501" s="19">
        <v>1147</v>
      </c>
      <c r="K501" s="19">
        <v>1147</v>
      </c>
      <c r="L501" s="19">
        <v>1147</v>
      </c>
      <c r="M501" s="19">
        <v>983</v>
      </c>
      <c r="N501" s="19">
        <v>819</v>
      </c>
      <c r="O501" s="19">
        <v>819</v>
      </c>
      <c r="P501" s="19">
        <v>10812</v>
      </c>
      <c r="Q501" s="19">
        <v>12143282</v>
      </c>
      <c r="S501" t="str">
        <f>VLOOKUP($C501,[1]FPBD2023!$B$1:$E$982,4,0)</f>
        <v>IMP</v>
      </c>
    </row>
    <row r="502" spans="1:19" x14ac:dyDescent="0.35">
      <c r="A502" s="22">
        <v>497</v>
      </c>
      <c r="B502" t="s">
        <v>672</v>
      </c>
      <c r="C502" t="s">
        <v>673</v>
      </c>
      <c r="D502" s="19">
        <v>70</v>
      </c>
      <c r="E502" s="19">
        <v>0</v>
      </c>
      <c r="F502" s="19">
        <v>60</v>
      </c>
      <c r="G502" s="19">
        <v>0</v>
      </c>
      <c r="H502" s="19">
        <v>100</v>
      </c>
      <c r="I502" s="19">
        <v>0</v>
      </c>
      <c r="J502" s="19">
        <v>0</v>
      </c>
      <c r="K502" s="19">
        <v>60</v>
      </c>
      <c r="L502" s="19">
        <v>0</v>
      </c>
      <c r="M502" s="19">
        <v>0</v>
      </c>
      <c r="N502" s="19">
        <v>30</v>
      </c>
      <c r="O502" s="19">
        <v>0</v>
      </c>
      <c r="P502" s="19">
        <v>320</v>
      </c>
      <c r="Q502" s="19">
        <v>118471680</v>
      </c>
      <c r="S502" t="str">
        <f>VLOOKUP($C502,[1]FPBD2023!$B$1:$E$982,4,0)</f>
        <v>IMP</v>
      </c>
    </row>
    <row r="503" spans="1:19" x14ac:dyDescent="0.35">
      <c r="A503" s="22">
        <v>498</v>
      </c>
      <c r="B503" t="s">
        <v>674</v>
      </c>
      <c r="C503" t="s">
        <v>675</v>
      </c>
      <c r="D503" s="19">
        <v>44</v>
      </c>
      <c r="E503" s="19">
        <v>55</v>
      </c>
      <c r="F503" s="19">
        <v>66</v>
      </c>
      <c r="G503" s="19">
        <v>55</v>
      </c>
      <c r="H503" s="19">
        <v>44</v>
      </c>
      <c r="I503" s="19">
        <v>55</v>
      </c>
      <c r="J503" s="19">
        <v>76</v>
      </c>
      <c r="K503" s="19">
        <v>76</v>
      </c>
      <c r="L503" s="19">
        <v>76</v>
      </c>
      <c r="M503" s="19">
        <v>66</v>
      </c>
      <c r="N503" s="19">
        <v>55</v>
      </c>
      <c r="O503" s="19">
        <v>55</v>
      </c>
      <c r="P503" s="19">
        <v>723</v>
      </c>
      <c r="Q503" s="19">
        <v>107264</v>
      </c>
      <c r="S503" t="str">
        <f>VLOOKUP($C503,[1]FPBD2023!$B$1:$E$982,4,0)</f>
        <v>DOM</v>
      </c>
    </row>
    <row r="504" spans="1:19" x14ac:dyDescent="0.35">
      <c r="A504" s="22">
        <v>499</v>
      </c>
      <c r="B504" t="s">
        <v>676</v>
      </c>
      <c r="C504" t="s">
        <v>677</v>
      </c>
      <c r="D504" s="19">
        <v>324480</v>
      </c>
      <c r="E504" s="19">
        <v>336960</v>
      </c>
      <c r="F504" s="19">
        <v>124800</v>
      </c>
      <c r="G504" s="19">
        <v>361920</v>
      </c>
      <c r="H504" s="19">
        <v>312000</v>
      </c>
      <c r="I504" s="19">
        <v>212160</v>
      </c>
      <c r="J504" s="19">
        <v>324480</v>
      </c>
      <c r="K504" s="19">
        <v>324480</v>
      </c>
      <c r="L504" s="19">
        <v>336960</v>
      </c>
      <c r="M504" s="19">
        <v>324480</v>
      </c>
      <c r="N504" s="19">
        <v>336960</v>
      </c>
      <c r="O504" s="19">
        <v>336960</v>
      </c>
      <c r="P504" s="19">
        <v>3656640</v>
      </c>
      <c r="Q504" s="19">
        <v>14959241107</v>
      </c>
      <c r="S504" t="str">
        <f>VLOOKUP($C504,[1]FPBD2023!$B$1:$E$982,4,0)</f>
        <v>IMP</v>
      </c>
    </row>
    <row r="505" spans="1:19" x14ac:dyDescent="0.35">
      <c r="A505" s="22">
        <v>500</v>
      </c>
      <c r="B505" t="s">
        <v>678</v>
      </c>
      <c r="C505" t="s">
        <v>679</v>
      </c>
      <c r="D505" s="19">
        <v>2</v>
      </c>
      <c r="E505" s="19">
        <v>3</v>
      </c>
      <c r="F505" s="19">
        <v>3</v>
      </c>
      <c r="G505" s="19">
        <v>5</v>
      </c>
      <c r="H505" s="19">
        <v>5</v>
      </c>
      <c r="I505" s="19">
        <v>4</v>
      </c>
      <c r="J505" s="19">
        <v>3</v>
      </c>
      <c r="K505" s="19">
        <v>3</v>
      </c>
      <c r="L505" s="19">
        <v>4</v>
      </c>
      <c r="M505" s="19">
        <v>3</v>
      </c>
      <c r="N505" s="19">
        <v>2</v>
      </c>
      <c r="O505" s="19">
        <v>3</v>
      </c>
      <c r="P505" s="19">
        <v>40</v>
      </c>
      <c r="Q505" s="19">
        <v>51566033</v>
      </c>
      <c r="S505" t="str">
        <f>VLOOKUP($C505,[1]FPBD2023!$B$1:$E$982,4,0)</f>
        <v>DOM</v>
      </c>
    </row>
    <row r="506" spans="1:19" x14ac:dyDescent="0.35">
      <c r="A506" s="22">
        <v>501</v>
      </c>
      <c r="B506" t="s">
        <v>680</v>
      </c>
      <c r="C506" t="s">
        <v>681</v>
      </c>
      <c r="D506" s="19">
        <v>11</v>
      </c>
      <c r="E506" s="19">
        <v>8</v>
      </c>
      <c r="F506" s="19">
        <v>10</v>
      </c>
      <c r="G506" s="19">
        <v>9</v>
      </c>
      <c r="H506" s="19">
        <v>18</v>
      </c>
      <c r="I506" s="19">
        <v>15</v>
      </c>
      <c r="J506" s="19">
        <v>10</v>
      </c>
      <c r="K506" s="19">
        <v>8</v>
      </c>
      <c r="L506" s="19">
        <v>8</v>
      </c>
      <c r="M506" s="19">
        <v>16</v>
      </c>
      <c r="N506" s="19">
        <v>8</v>
      </c>
      <c r="O506" s="19">
        <v>8</v>
      </c>
      <c r="P506" s="19">
        <v>129</v>
      </c>
      <c r="Q506" s="19">
        <v>229839687</v>
      </c>
      <c r="S506" t="str">
        <f>VLOOKUP($C506,[1]FPBD2023!$B$1:$E$982,4,0)</f>
        <v>DOM</v>
      </c>
    </row>
    <row r="507" spans="1:19" x14ac:dyDescent="0.35">
      <c r="A507" s="22">
        <v>502</v>
      </c>
      <c r="B507" t="s">
        <v>682</v>
      </c>
      <c r="C507" t="s">
        <v>683</v>
      </c>
      <c r="D507" s="19">
        <v>218</v>
      </c>
      <c r="E507" s="19">
        <v>273</v>
      </c>
      <c r="F507" s="19">
        <v>328</v>
      </c>
      <c r="G507" s="19">
        <v>273</v>
      </c>
      <c r="H507" s="19">
        <v>218</v>
      </c>
      <c r="I507" s="19">
        <v>273</v>
      </c>
      <c r="J507" s="19">
        <v>382</v>
      </c>
      <c r="K507" s="19">
        <v>382</v>
      </c>
      <c r="L507" s="19">
        <v>382</v>
      </c>
      <c r="M507" s="19">
        <v>328</v>
      </c>
      <c r="N507" s="19">
        <v>273</v>
      </c>
      <c r="O507" s="19">
        <v>273</v>
      </c>
      <c r="P507" s="19">
        <v>3603</v>
      </c>
      <c r="Q507" s="19">
        <v>3127623062</v>
      </c>
      <c r="S507" t="str">
        <f>VLOOKUP($C507,[1]FPBD2023!$B$1:$E$982,4,0)</f>
        <v>IMP</v>
      </c>
    </row>
    <row r="508" spans="1:19" x14ac:dyDescent="0.35">
      <c r="A508" s="22">
        <v>503</v>
      </c>
      <c r="B508" t="s">
        <v>684</v>
      </c>
      <c r="C508" t="s">
        <v>685</v>
      </c>
      <c r="D508" s="19">
        <v>17900</v>
      </c>
      <c r="E508" s="19">
        <v>0</v>
      </c>
      <c r="F508" s="19">
        <v>0</v>
      </c>
      <c r="G508" s="19">
        <v>17900</v>
      </c>
      <c r="H508" s="19">
        <v>10150</v>
      </c>
      <c r="I508" s="19">
        <v>17900</v>
      </c>
      <c r="J508" s="19">
        <v>0</v>
      </c>
      <c r="K508" s="19">
        <v>7750</v>
      </c>
      <c r="L508" s="19">
        <v>17900</v>
      </c>
      <c r="M508" s="19">
        <v>10150</v>
      </c>
      <c r="N508" s="19">
        <v>17900</v>
      </c>
      <c r="O508" s="19">
        <v>7750</v>
      </c>
      <c r="P508" s="19">
        <v>125300</v>
      </c>
      <c r="Q508" s="19">
        <v>271919795</v>
      </c>
      <c r="S508" t="str">
        <f>VLOOKUP($C508,[1]FPBD2023!$B$1:$E$982,4,0)</f>
        <v>IMP</v>
      </c>
    </row>
    <row r="509" spans="1:19" x14ac:dyDescent="0.35">
      <c r="A509" s="22">
        <v>504</v>
      </c>
      <c r="B509" t="s">
        <v>686</v>
      </c>
      <c r="C509" t="s">
        <v>687</v>
      </c>
      <c r="D509" s="19">
        <v>10920</v>
      </c>
      <c r="E509" s="19">
        <v>13650</v>
      </c>
      <c r="F509" s="19">
        <v>16380</v>
      </c>
      <c r="G509" s="19">
        <v>13650</v>
      </c>
      <c r="H509" s="19">
        <v>10920</v>
      </c>
      <c r="I509" s="19">
        <v>13650</v>
      </c>
      <c r="J509" s="19">
        <v>19110</v>
      </c>
      <c r="K509" s="19">
        <v>19110</v>
      </c>
      <c r="L509" s="19">
        <v>19110</v>
      </c>
      <c r="M509" s="19">
        <v>16380</v>
      </c>
      <c r="N509" s="19">
        <v>13650</v>
      </c>
      <c r="O509" s="19">
        <v>13650</v>
      </c>
      <c r="P509" s="19">
        <v>180180</v>
      </c>
      <c r="Q509" s="19">
        <v>6306300</v>
      </c>
      <c r="S509" t="str">
        <f>VLOOKUP($C509,[1]FPBD2023!$B$1:$E$982,4,0)</f>
        <v>DOM</v>
      </c>
    </row>
    <row r="510" spans="1:19" s="46" customFormat="1" x14ac:dyDescent="0.35">
      <c r="A510" s="84">
        <v>505</v>
      </c>
      <c r="B510" s="46" t="s">
        <v>688</v>
      </c>
      <c r="C510" s="46" t="s">
        <v>689</v>
      </c>
      <c r="D510" s="85">
        <v>1548</v>
      </c>
      <c r="E510" s="85">
        <v>1701</v>
      </c>
      <c r="F510" s="85">
        <v>1602</v>
      </c>
      <c r="G510" s="85">
        <v>2385</v>
      </c>
      <c r="H510" s="85">
        <v>3018</v>
      </c>
      <c r="I510" s="85">
        <v>2393</v>
      </c>
      <c r="J510" s="85">
        <v>1919</v>
      </c>
      <c r="K510" s="85">
        <v>1920</v>
      </c>
      <c r="L510" s="85">
        <v>2131</v>
      </c>
      <c r="M510" s="85">
        <v>2040</v>
      </c>
      <c r="N510" s="85">
        <v>1288</v>
      </c>
      <c r="O510" s="85">
        <v>1604</v>
      </c>
      <c r="P510" s="85">
        <v>23549</v>
      </c>
      <c r="Q510" s="85">
        <v>315805984</v>
      </c>
      <c r="S510" t="str">
        <f>VLOOKUP($C510,[1]FPBD2023!$B$1:$E$982,4,0)</f>
        <v>DOM</v>
      </c>
    </row>
    <row r="511" spans="1:19" s="46" customFormat="1" x14ac:dyDescent="0.35">
      <c r="A511" s="84">
        <v>506</v>
      </c>
      <c r="B511" s="46" t="s">
        <v>690</v>
      </c>
      <c r="C511" s="46" t="s">
        <v>691</v>
      </c>
      <c r="D511" s="85">
        <v>0</v>
      </c>
      <c r="E511" s="85">
        <v>152101</v>
      </c>
      <c r="F511" s="85">
        <v>121681</v>
      </c>
      <c r="G511" s="85">
        <v>0</v>
      </c>
      <c r="H511" s="85">
        <v>0</v>
      </c>
      <c r="I511" s="85">
        <v>0</v>
      </c>
      <c r="J511" s="85">
        <v>152101</v>
      </c>
      <c r="K511" s="85">
        <v>121681</v>
      </c>
      <c r="L511" s="85">
        <v>0</v>
      </c>
      <c r="M511" s="85">
        <v>0</v>
      </c>
      <c r="N511" s="85">
        <v>0</v>
      </c>
      <c r="O511" s="85">
        <v>0</v>
      </c>
      <c r="P511" s="85">
        <v>547564</v>
      </c>
      <c r="Q511" s="85">
        <v>2198348996</v>
      </c>
      <c r="S511" t="str">
        <f>VLOOKUP($C511,[1]FPBD2023!$B$1:$E$982,4,0)</f>
        <v>IMP</v>
      </c>
    </row>
    <row r="512" spans="1:19" s="46" customFormat="1" x14ac:dyDescent="0.35">
      <c r="A512" s="84">
        <v>507</v>
      </c>
      <c r="B512" s="46" t="s">
        <v>692</v>
      </c>
      <c r="C512" s="46" t="s">
        <v>693</v>
      </c>
      <c r="D512" s="85">
        <v>0</v>
      </c>
      <c r="E512" s="85">
        <v>0</v>
      </c>
      <c r="F512" s="85">
        <v>0</v>
      </c>
      <c r="G512" s="85">
        <v>0</v>
      </c>
      <c r="H512" s="85">
        <v>10000</v>
      </c>
      <c r="I512" s="85">
        <v>0</v>
      </c>
      <c r="J512" s="85">
        <v>0</v>
      </c>
      <c r="K512" s="85">
        <v>0</v>
      </c>
      <c r="L512" s="85">
        <v>0</v>
      </c>
      <c r="M512" s="85">
        <v>0</v>
      </c>
      <c r="N512" s="85">
        <v>0</v>
      </c>
      <c r="O512" s="85">
        <v>10000</v>
      </c>
      <c r="P512" s="85">
        <v>20000</v>
      </c>
      <c r="Q512" s="85">
        <v>204548800</v>
      </c>
      <c r="S512" t="str">
        <f>VLOOKUP($C512,[1]FPBD2023!$B$1:$E$982,4,0)</f>
        <v>IMP</v>
      </c>
    </row>
    <row r="513" spans="1:19" s="46" customFormat="1" x14ac:dyDescent="0.35">
      <c r="A513" s="84">
        <v>508</v>
      </c>
      <c r="B513" s="46" t="s">
        <v>694</v>
      </c>
      <c r="C513" s="46" t="s">
        <v>695</v>
      </c>
      <c r="D513" s="85">
        <v>10000</v>
      </c>
      <c r="E513" s="85">
        <v>0</v>
      </c>
      <c r="F513" s="85">
        <v>20000</v>
      </c>
      <c r="G513" s="85">
        <v>0</v>
      </c>
      <c r="H513" s="85">
        <v>20000</v>
      </c>
      <c r="I513" s="85">
        <v>20000</v>
      </c>
      <c r="J513" s="85">
        <v>0</v>
      </c>
      <c r="K513" s="85">
        <v>20000</v>
      </c>
      <c r="L513" s="85">
        <v>20000</v>
      </c>
      <c r="M513" s="85">
        <v>20000</v>
      </c>
      <c r="N513" s="85">
        <v>20000</v>
      </c>
      <c r="O513" s="85">
        <v>10000</v>
      </c>
      <c r="P513" s="85">
        <v>160000</v>
      </c>
      <c r="Q513" s="85">
        <v>1636390400</v>
      </c>
      <c r="S513" t="str">
        <f>VLOOKUP($C513,[1]FPBD2023!$B$1:$E$982,4,0)</f>
        <v>IMP</v>
      </c>
    </row>
    <row r="514" spans="1:19" s="46" customFormat="1" x14ac:dyDescent="0.35">
      <c r="A514" s="84">
        <v>509</v>
      </c>
      <c r="B514" s="46" t="s">
        <v>696</v>
      </c>
      <c r="C514" s="46" t="s">
        <v>697</v>
      </c>
      <c r="D514" s="85">
        <v>10000</v>
      </c>
      <c r="E514" s="85">
        <v>0</v>
      </c>
      <c r="F514" s="85">
        <v>20000</v>
      </c>
      <c r="G514" s="85">
        <v>0</v>
      </c>
      <c r="H514" s="85">
        <v>0</v>
      </c>
      <c r="I514" s="85">
        <v>20000</v>
      </c>
      <c r="J514" s="85">
        <v>0</v>
      </c>
      <c r="K514" s="85">
        <v>0</v>
      </c>
      <c r="L514" s="85">
        <v>20000</v>
      </c>
      <c r="M514" s="85">
        <v>0</v>
      </c>
      <c r="N514" s="85">
        <v>0</v>
      </c>
      <c r="O514" s="85">
        <v>10000</v>
      </c>
      <c r="P514" s="85">
        <v>80000</v>
      </c>
      <c r="Q514" s="85">
        <v>1636390400</v>
      </c>
      <c r="S514" t="str">
        <f>VLOOKUP($C514,[1]FPBD2023!$B$1:$E$982,4,0)</f>
        <v>IMP</v>
      </c>
    </row>
    <row r="515" spans="1:19" s="46" customFormat="1" x14ac:dyDescent="0.35">
      <c r="A515" s="84">
        <v>510</v>
      </c>
      <c r="B515" s="46" t="s">
        <v>698</v>
      </c>
      <c r="C515" s="46" t="s">
        <v>699</v>
      </c>
      <c r="D515" s="85">
        <v>0</v>
      </c>
      <c r="E515" s="85">
        <v>0</v>
      </c>
      <c r="F515" s="85">
        <v>0</v>
      </c>
      <c r="G515" s="85">
        <v>0</v>
      </c>
      <c r="H515" s="85">
        <v>0</v>
      </c>
      <c r="I515" s="85">
        <v>10000</v>
      </c>
      <c r="J515" s="85">
        <v>0</v>
      </c>
      <c r="K515" s="85">
        <v>0</v>
      </c>
      <c r="L515" s="85">
        <v>0</v>
      </c>
      <c r="M515" s="85">
        <v>0</v>
      </c>
      <c r="N515" s="85">
        <v>0</v>
      </c>
      <c r="O515" s="85">
        <v>0</v>
      </c>
      <c r="P515" s="85">
        <v>10000</v>
      </c>
      <c r="Q515" s="85">
        <v>204548800</v>
      </c>
      <c r="S515" t="str">
        <f>VLOOKUP($C515,[1]FPBD2023!$B$1:$E$982,4,0)</f>
        <v>IMP</v>
      </c>
    </row>
    <row r="516" spans="1:19" s="46" customFormat="1" x14ac:dyDescent="0.35">
      <c r="A516" s="84">
        <v>511</v>
      </c>
      <c r="B516" s="46" t="s">
        <v>700</v>
      </c>
      <c r="C516" s="46" t="s">
        <v>701</v>
      </c>
      <c r="D516" s="85">
        <v>10000</v>
      </c>
      <c r="E516" s="85">
        <v>20000</v>
      </c>
      <c r="F516" s="85">
        <v>0</v>
      </c>
      <c r="G516" s="85">
        <v>0</v>
      </c>
      <c r="H516" s="85">
        <v>20000</v>
      </c>
      <c r="I516" s="85">
        <v>0</v>
      </c>
      <c r="J516" s="85">
        <v>20000</v>
      </c>
      <c r="K516" s="85">
        <v>0</v>
      </c>
      <c r="L516" s="85">
        <v>0</v>
      </c>
      <c r="M516" s="85">
        <v>20000</v>
      </c>
      <c r="N516" s="85">
        <v>0</v>
      </c>
      <c r="O516" s="85">
        <v>10000</v>
      </c>
      <c r="P516" s="85">
        <v>100000</v>
      </c>
      <c r="Q516" s="85">
        <v>2045488000</v>
      </c>
      <c r="S516" t="str">
        <f>VLOOKUP($C516,[1]FPBD2023!$B$1:$E$982,4,0)</f>
        <v>IMP</v>
      </c>
    </row>
    <row r="517" spans="1:19" s="46" customFormat="1" x14ac:dyDescent="0.35">
      <c r="A517" s="84">
        <v>512</v>
      </c>
      <c r="B517" s="46" t="s">
        <v>702</v>
      </c>
      <c r="C517" s="46" t="s">
        <v>703</v>
      </c>
      <c r="D517" s="85">
        <v>23040</v>
      </c>
      <c r="E517" s="85">
        <v>17280</v>
      </c>
      <c r="F517" s="85">
        <v>17280</v>
      </c>
      <c r="G517" s="85">
        <v>17280</v>
      </c>
      <c r="H517" s="85">
        <v>23040</v>
      </c>
      <c r="I517" s="85">
        <v>11520</v>
      </c>
      <c r="J517" s="85">
        <v>17280</v>
      </c>
      <c r="K517" s="85">
        <v>17280</v>
      </c>
      <c r="L517" s="85">
        <v>23040</v>
      </c>
      <c r="M517" s="85">
        <v>17280</v>
      </c>
      <c r="N517" s="85">
        <v>17280</v>
      </c>
      <c r="O517" s="85">
        <v>17280</v>
      </c>
      <c r="P517" s="85">
        <v>218880</v>
      </c>
      <c r="Q517" s="85">
        <v>8312550221</v>
      </c>
      <c r="S517" s="46" t="str">
        <f>VLOOKUP($C517,[1]FPBD2023!$B$1:$E$982,4,0)</f>
        <v>IMP</v>
      </c>
    </row>
    <row r="518" spans="1:19" s="46" customFormat="1" x14ac:dyDescent="0.35">
      <c r="A518" s="84">
        <v>513</v>
      </c>
      <c r="B518" s="46" t="s">
        <v>704</v>
      </c>
      <c r="C518" s="46" t="s">
        <v>705</v>
      </c>
      <c r="D518" s="85">
        <v>0</v>
      </c>
      <c r="E518" s="85">
        <v>0</v>
      </c>
      <c r="F518" s="85">
        <v>0</v>
      </c>
      <c r="G518" s="85">
        <v>482</v>
      </c>
      <c r="H518" s="85">
        <v>0</v>
      </c>
      <c r="I518" s="85">
        <v>0</v>
      </c>
      <c r="J518" s="85">
        <v>0</v>
      </c>
      <c r="K518" s="85">
        <v>0</v>
      </c>
      <c r="L518" s="85">
        <v>482</v>
      </c>
      <c r="M518" s="85">
        <v>0</v>
      </c>
      <c r="N518" s="85">
        <v>0</v>
      </c>
      <c r="O518" s="85">
        <v>0</v>
      </c>
      <c r="P518" s="85">
        <v>964</v>
      </c>
      <c r="Q518" s="85">
        <v>22489281</v>
      </c>
      <c r="S518" s="46" t="str">
        <f>VLOOKUP($C518,[1]FPBD2023!$B$1:$E$982,4,0)</f>
        <v>IMP</v>
      </c>
    </row>
    <row r="519" spans="1:19" s="46" customFormat="1" x14ac:dyDescent="0.35">
      <c r="A519" s="84">
        <v>514</v>
      </c>
      <c r="B519" s="46" t="s">
        <v>706</v>
      </c>
      <c r="C519" s="46" t="s">
        <v>707</v>
      </c>
      <c r="D519" s="85">
        <v>92</v>
      </c>
      <c r="E519" s="85">
        <v>183</v>
      </c>
      <c r="F519" s="85">
        <v>99</v>
      </c>
      <c r="G519" s="85">
        <v>142</v>
      </c>
      <c r="H519" s="85">
        <v>162</v>
      </c>
      <c r="I519" s="85">
        <v>173</v>
      </c>
      <c r="J519" s="85">
        <v>209</v>
      </c>
      <c r="K519" s="85">
        <v>91</v>
      </c>
      <c r="L519" s="85">
        <v>190</v>
      </c>
      <c r="M519" s="85">
        <v>129</v>
      </c>
      <c r="N519" s="85">
        <v>126</v>
      </c>
      <c r="O519" s="85">
        <v>185</v>
      </c>
      <c r="P519" s="85">
        <v>1781</v>
      </c>
      <c r="Q519" s="85">
        <v>1835490283</v>
      </c>
      <c r="S519" s="46" t="str">
        <f>VLOOKUP($C519,[1]FPBD2023!$B$1:$E$982,4,0)</f>
        <v>IMP</v>
      </c>
    </row>
    <row r="520" spans="1:19" s="46" customFormat="1" x14ac:dyDescent="0.35">
      <c r="A520" s="84">
        <v>515</v>
      </c>
      <c r="B520" s="46" t="s">
        <v>709</v>
      </c>
      <c r="C520" s="46" t="s">
        <v>710</v>
      </c>
      <c r="D520" s="85">
        <v>4564</v>
      </c>
      <c r="E520" s="85">
        <v>3785</v>
      </c>
      <c r="F520" s="85">
        <v>4328</v>
      </c>
      <c r="G520" s="85">
        <v>4616</v>
      </c>
      <c r="H520" s="85">
        <v>8051</v>
      </c>
      <c r="I520" s="85">
        <v>6420</v>
      </c>
      <c r="J520" s="85">
        <v>4583</v>
      </c>
      <c r="K520" s="85">
        <v>3870</v>
      </c>
      <c r="L520" s="85">
        <v>4044</v>
      </c>
      <c r="M520" s="85">
        <v>6381</v>
      </c>
      <c r="N520" s="85">
        <v>3365</v>
      </c>
      <c r="O520" s="85">
        <v>3615</v>
      </c>
      <c r="P520" s="85">
        <v>57622</v>
      </c>
      <c r="Q520" s="85">
        <v>3893281137</v>
      </c>
      <c r="S520" s="46" t="str">
        <f>VLOOKUP($C520,[1]FPBD2023!$B$1:$E$982,4,0)</f>
        <v>DOM</v>
      </c>
    </row>
    <row r="521" spans="1:19" s="46" customFormat="1" x14ac:dyDescent="0.35">
      <c r="A521" s="84">
        <v>516</v>
      </c>
      <c r="B521" s="46" t="s">
        <v>711</v>
      </c>
      <c r="C521" s="46" t="s">
        <v>712</v>
      </c>
      <c r="D521" s="85">
        <v>1405</v>
      </c>
      <c r="E521" s="85">
        <v>1555</v>
      </c>
      <c r="F521" s="85">
        <v>1144</v>
      </c>
      <c r="G521" s="85">
        <v>1149</v>
      </c>
      <c r="H521" s="85">
        <v>1366</v>
      </c>
      <c r="I521" s="85">
        <v>1555</v>
      </c>
      <c r="J521" s="85">
        <v>1627</v>
      </c>
      <c r="K521" s="85">
        <v>1555</v>
      </c>
      <c r="L521" s="85">
        <v>1555</v>
      </c>
      <c r="M521" s="85">
        <v>1811</v>
      </c>
      <c r="N521" s="85">
        <v>1371</v>
      </c>
      <c r="O521" s="85">
        <v>1777</v>
      </c>
      <c r="P521" s="85">
        <v>17870</v>
      </c>
      <c r="Q521" s="85">
        <v>2072629970</v>
      </c>
      <c r="S521" s="46" t="str">
        <f>VLOOKUP($C521,[1]FPBD2023!$B$1:$E$982,4,0)</f>
        <v>IMP</v>
      </c>
    </row>
    <row r="522" spans="1:19" s="46" customFormat="1" x14ac:dyDescent="0.35">
      <c r="A522" s="84">
        <v>517</v>
      </c>
      <c r="B522" s="46" t="s">
        <v>713</v>
      </c>
      <c r="C522" s="46" t="s">
        <v>714</v>
      </c>
      <c r="D522" s="85">
        <v>24</v>
      </c>
      <c r="E522" s="85">
        <v>100</v>
      </c>
      <c r="F522" s="85">
        <v>28</v>
      </c>
      <c r="G522" s="85">
        <v>58</v>
      </c>
      <c r="H522" s="85">
        <v>46</v>
      </c>
      <c r="I522" s="85">
        <v>84</v>
      </c>
      <c r="J522" s="85">
        <v>59</v>
      </c>
      <c r="K522" s="85">
        <v>58</v>
      </c>
      <c r="L522" s="85">
        <v>40</v>
      </c>
      <c r="M522" s="85">
        <v>87</v>
      </c>
      <c r="N522" s="85">
        <v>49</v>
      </c>
      <c r="O522" s="85">
        <v>76</v>
      </c>
      <c r="P522" s="85">
        <v>709</v>
      </c>
      <c r="Q522" s="85">
        <v>383293901</v>
      </c>
      <c r="S522" t="str">
        <f>VLOOKUP($C522,[1]FPBD2023!$B$1:$E$982,4,0)</f>
        <v>IMP</v>
      </c>
    </row>
    <row r="523" spans="1:19" s="46" customFormat="1" x14ac:dyDescent="0.35">
      <c r="A523" s="84">
        <v>518</v>
      </c>
      <c r="B523" s="46" t="s">
        <v>715</v>
      </c>
      <c r="C523" s="46" t="s">
        <v>716</v>
      </c>
      <c r="D523" s="85">
        <v>8</v>
      </c>
      <c r="E523" s="85">
        <v>18</v>
      </c>
      <c r="F523" s="85">
        <v>5</v>
      </c>
      <c r="G523" s="85">
        <v>8</v>
      </c>
      <c r="H523" s="85">
        <v>8</v>
      </c>
      <c r="I523" s="85">
        <v>21</v>
      </c>
      <c r="J523" s="85">
        <v>12</v>
      </c>
      <c r="K523" s="85">
        <v>2</v>
      </c>
      <c r="L523" s="85">
        <v>12</v>
      </c>
      <c r="M523" s="85">
        <v>11</v>
      </c>
      <c r="N523" s="85">
        <v>7</v>
      </c>
      <c r="O523" s="85">
        <v>7</v>
      </c>
      <c r="P523" s="85">
        <v>119</v>
      </c>
      <c r="Q523" s="85">
        <v>12357171</v>
      </c>
      <c r="S523" s="46" t="str">
        <f>VLOOKUP($C523,[1]FPBD2023!$B$1:$E$982,4,0)</f>
        <v>IMP</v>
      </c>
    </row>
    <row r="524" spans="1:19" x14ac:dyDescent="0.35">
      <c r="A524" s="22">
        <v>519</v>
      </c>
      <c r="B524" t="s">
        <v>717</v>
      </c>
      <c r="C524" t="s">
        <v>718</v>
      </c>
      <c r="D524">
        <v>0</v>
      </c>
      <c r="E524">
        <v>5</v>
      </c>
      <c r="F524">
        <v>0</v>
      </c>
      <c r="G524">
        <v>4</v>
      </c>
      <c r="H524">
        <v>4</v>
      </c>
      <c r="I524">
        <v>6</v>
      </c>
      <c r="J524">
        <v>5</v>
      </c>
      <c r="K524">
        <v>0</v>
      </c>
      <c r="L524">
        <v>4</v>
      </c>
      <c r="M524">
        <v>2</v>
      </c>
      <c r="N524">
        <v>0</v>
      </c>
      <c r="O524">
        <v>4</v>
      </c>
      <c r="P524">
        <v>34</v>
      </c>
      <c r="Q524">
        <v>7360070</v>
      </c>
      <c r="S524" t="str">
        <f>VLOOKUP($C524,[1]FPBD2023!$B$1:$E$982,4,0)</f>
        <v>IMP</v>
      </c>
    </row>
    <row r="525" spans="1:19" x14ac:dyDescent="0.35">
      <c r="A525" s="22">
        <v>520</v>
      </c>
      <c r="B525" t="s">
        <v>1462</v>
      </c>
      <c r="C525" t="s">
        <v>1463</v>
      </c>
      <c r="D525">
        <v>1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4</v>
      </c>
      <c r="Q525">
        <v>2290224</v>
      </c>
      <c r="S525" t="e">
        <f>VLOOKUP($C525,[1]FPBD2023!$B$1:$E$982,4,0)</f>
        <v>#N/A</v>
      </c>
    </row>
    <row r="526" spans="1:19" x14ac:dyDescent="0.35">
      <c r="A526" s="22">
        <v>521</v>
      </c>
      <c r="B526" t="s">
        <v>719</v>
      </c>
      <c r="C526" t="s">
        <v>720</v>
      </c>
      <c r="D526">
        <v>0</v>
      </c>
      <c r="E526">
        <v>2250</v>
      </c>
      <c r="F526">
        <v>0</v>
      </c>
      <c r="G526">
        <v>0</v>
      </c>
      <c r="H526">
        <v>0</v>
      </c>
      <c r="I526">
        <v>2500</v>
      </c>
      <c r="J526">
        <v>0</v>
      </c>
      <c r="K526">
        <v>0</v>
      </c>
      <c r="L526">
        <v>250</v>
      </c>
      <c r="M526">
        <v>1500</v>
      </c>
      <c r="N526">
        <v>0</v>
      </c>
      <c r="O526">
        <v>0</v>
      </c>
      <c r="P526">
        <v>6500</v>
      </c>
      <c r="Q526">
        <v>397335965</v>
      </c>
      <c r="S526" t="str">
        <f>VLOOKUP($C526,[1]FPBD2023!$B$1:$E$982,4,0)</f>
        <v>IMP</v>
      </c>
    </row>
    <row r="527" spans="1:19" x14ac:dyDescent="0.35">
      <c r="A527" s="22">
        <v>522</v>
      </c>
      <c r="B527" t="s">
        <v>1464</v>
      </c>
      <c r="C527" t="s">
        <v>1465</v>
      </c>
      <c r="D527">
        <v>1785</v>
      </c>
      <c r="E527">
        <v>2380</v>
      </c>
      <c r="F527">
        <v>1984</v>
      </c>
      <c r="G527">
        <v>3570</v>
      </c>
      <c r="H527">
        <v>3769</v>
      </c>
      <c r="I527">
        <v>2975</v>
      </c>
      <c r="J527">
        <v>2579</v>
      </c>
      <c r="K527">
        <v>2579</v>
      </c>
      <c r="L527">
        <v>2975</v>
      </c>
      <c r="M527">
        <v>1984</v>
      </c>
      <c r="N527">
        <v>1389</v>
      </c>
      <c r="O527">
        <v>1984</v>
      </c>
      <c r="P527">
        <v>29953</v>
      </c>
      <c r="Q527">
        <v>848333059</v>
      </c>
      <c r="S527" t="e">
        <f>VLOOKUP($C527,[1]FPBD2023!$B$1:$E$982,4,0)</f>
        <v>#N/A</v>
      </c>
    </row>
    <row r="528" spans="1:19" s="92" customFormat="1" x14ac:dyDescent="0.35">
      <c r="A528" s="91">
        <v>523</v>
      </c>
      <c r="B528" s="92" t="s">
        <v>721</v>
      </c>
      <c r="C528" s="92" t="s">
        <v>722</v>
      </c>
      <c r="D528" s="92">
        <v>0</v>
      </c>
      <c r="E528" s="92">
        <v>88200</v>
      </c>
      <c r="F528" s="92">
        <v>0</v>
      </c>
      <c r="G528" s="92">
        <v>0</v>
      </c>
      <c r="H528" s="92">
        <v>0</v>
      </c>
      <c r="I528" s="92">
        <v>63000</v>
      </c>
      <c r="J528" s="92">
        <v>0</v>
      </c>
      <c r="K528" s="92">
        <v>0</v>
      </c>
      <c r="L528" s="92">
        <v>0</v>
      </c>
      <c r="M528" s="92">
        <v>37800</v>
      </c>
      <c r="N528" s="92">
        <v>0</v>
      </c>
      <c r="O528" s="92">
        <v>0</v>
      </c>
      <c r="P528" s="92">
        <v>189000</v>
      </c>
      <c r="Q528" s="92">
        <v>0</v>
      </c>
      <c r="S528" s="92" t="str">
        <f>VLOOKUP($C528,[1]FPBD2023!$B$1:$E$982,4,0)</f>
        <v>DOM</v>
      </c>
    </row>
    <row r="529" spans="1:19" s="92" customFormat="1" x14ac:dyDescent="0.35">
      <c r="A529" s="91">
        <v>524</v>
      </c>
      <c r="B529" s="92" t="s">
        <v>1466</v>
      </c>
      <c r="C529" s="92" t="s">
        <v>1467</v>
      </c>
      <c r="D529" s="92">
        <v>0</v>
      </c>
      <c r="E529" s="92">
        <v>50400</v>
      </c>
      <c r="F529" s="92">
        <v>0</v>
      </c>
      <c r="G529" s="92">
        <v>0</v>
      </c>
      <c r="H529" s="92">
        <v>0</v>
      </c>
      <c r="I529" s="92">
        <v>37800</v>
      </c>
      <c r="J529" s="92">
        <v>0</v>
      </c>
      <c r="K529" s="92">
        <v>0</v>
      </c>
      <c r="L529" s="92">
        <v>0</v>
      </c>
      <c r="M529" s="92">
        <v>25200</v>
      </c>
      <c r="N529" s="92">
        <v>0</v>
      </c>
      <c r="O529" s="92">
        <v>0</v>
      </c>
      <c r="P529" s="92">
        <v>113400</v>
      </c>
      <c r="Q529" s="92">
        <v>0</v>
      </c>
      <c r="S529" s="92" t="e">
        <f>VLOOKUP($C529,[1]FPBD2023!$B$1:$E$982,4,0)</f>
        <v>#N/A</v>
      </c>
    </row>
    <row r="530" spans="1:19" s="92" customFormat="1" x14ac:dyDescent="0.35">
      <c r="A530" s="91">
        <v>525</v>
      </c>
      <c r="B530" s="92" t="s">
        <v>723</v>
      </c>
      <c r="C530" s="92" t="s">
        <v>724</v>
      </c>
      <c r="D530" s="92">
        <v>0</v>
      </c>
      <c r="E530" s="92">
        <v>138600</v>
      </c>
      <c r="F530" s="92">
        <v>0</v>
      </c>
      <c r="G530" s="92">
        <v>0</v>
      </c>
      <c r="H530" s="92">
        <v>0</v>
      </c>
      <c r="I530" s="92">
        <v>100800</v>
      </c>
      <c r="J530" s="92">
        <v>0</v>
      </c>
      <c r="K530" s="92">
        <v>0</v>
      </c>
      <c r="L530" s="92">
        <v>0</v>
      </c>
      <c r="M530" s="92">
        <v>63000</v>
      </c>
      <c r="N530" s="92">
        <v>0</v>
      </c>
      <c r="O530" s="92">
        <v>0</v>
      </c>
      <c r="P530" s="92">
        <v>302400</v>
      </c>
      <c r="Q530" s="92">
        <v>0</v>
      </c>
      <c r="S530" s="92" t="str">
        <f>VLOOKUP($C530,[1]FPBD2023!$B$1:$E$982,4,0)</f>
        <v>DOM</v>
      </c>
    </row>
    <row r="531" spans="1:19" s="92" customFormat="1" x14ac:dyDescent="0.35">
      <c r="A531" s="91">
        <v>526</v>
      </c>
      <c r="B531" s="92" t="s">
        <v>1468</v>
      </c>
      <c r="C531" s="92" t="s">
        <v>1469</v>
      </c>
      <c r="D531" s="92">
        <v>52920</v>
      </c>
      <c r="E531" s="92">
        <v>26460</v>
      </c>
      <c r="F531" s="92">
        <v>66150</v>
      </c>
      <c r="G531" s="92">
        <v>171990</v>
      </c>
      <c r="H531" s="92">
        <v>119070</v>
      </c>
      <c r="I531" s="92">
        <v>52920</v>
      </c>
      <c r="J531" s="92">
        <v>158760</v>
      </c>
      <c r="K531" s="92">
        <v>171990</v>
      </c>
      <c r="L531" s="92">
        <v>119070</v>
      </c>
      <c r="M531" s="92">
        <v>119070</v>
      </c>
      <c r="N531" s="92">
        <v>145530</v>
      </c>
      <c r="O531" s="92">
        <v>224910</v>
      </c>
      <c r="P531" s="92">
        <v>1428840</v>
      </c>
      <c r="Q531" s="92">
        <v>0</v>
      </c>
      <c r="S531" s="92" t="e">
        <f>VLOOKUP($C531,[1]FPBD2023!$B$1:$E$982,4,0)</f>
        <v>#N/A</v>
      </c>
    </row>
    <row r="532" spans="1:19" s="92" customFormat="1" x14ac:dyDescent="0.35">
      <c r="A532" s="91">
        <v>527</v>
      </c>
      <c r="B532" s="92" t="s">
        <v>725</v>
      </c>
      <c r="C532" s="92" t="s">
        <v>726</v>
      </c>
      <c r="D532" s="92">
        <v>52920</v>
      </c>
      <c r="E532" s="92">
        <v>26460</v>
      </c>
      <c r="F532" s="92">
        <v>66150</v>
      </c>
      <c r="G532" s="92">
        <v>171990</v>
      </c>
      <c r="H532" s="92">
        <v>119070</v>
      </c>
      <c r="I532" s="92">
        <v>52920</v>
      </c>
      <c r="J532" s="92">
        <v>158760</v>
      </c>
      <c r="K532" s="92">
        <v>171990</v>
      </c>
      <c r="L532" s="92">
        <v>119070</v>
      </c>
      <c r="M532" s="92">
        <v>119070</v>
      </c>
      <c r="N532" s="92">
        <v>145530</v>
      </c>
      <c r="O532" s="92">
        <v>224910</v>
      </c>
      <c r="P532" s="92">
        <v>1428840</v>
      </c>
      <c r="Q532" s="92">
        <v>0</v>
      </c>
    </row>
    <row r="533" spans="1:19" x14ac:dyDescent="0.35">
      <c r="A533" s="22">
        <v>528</v>
      </c>
      <c r="B533" t="s">
        <v>727</v>
      </c>
      <c r="C533" t="s">
        <v>728</v>
      </c>
      <c r="D533">
        <v>0</v>
      </c>
      <c r="E533">
        <v>678</v>
      </c>
      <c r="F533">
        <v>542</v>
      </c>
      <c r="G533">
        <v>0</v>
      </c>
      <c r="H533">
        <v>0</v>
      </c>
      <c r="I533">
        <v>0</v>
      </c>
      <c r="J533">
        <v>678</v>
      </c>
      <c r="K533">
        <v>542</v>
      </c>
      <c r="L533">
        <v>0</v>
      </c>
      <c r="M533">
        <v>0</v>
      </c>
      <c r="N533">
        <v>0</v>
      </c>
      <c r="O533">
        <v>0</v>
      </c>
      <c r="P533">
        <v>2440</v>
      </c>
      <c r="Q533">
        <v>922686</v>
      </c>
    </row>
    <row r="534" spans="1:19" s="92" customFormat="1" x14ac:dyDescent="0.35">
      <c r="A534" s="91">
        <v>529</v>
      </c>
      <c r="B534" s="92" t="s">
        <v>729</v>
      </c>
      <c r="C534" s="92" t="s">
        <v>730</v>
      </c>
      <c r="D534" s="92">
        <v>1790</v>
      </c>
      <c r="E534" s="92">
        <v>0</v>
      </c>
      <c r="F534" s="92">
        <v>0</v>
      </c>
      <c r="G534" s="92">
        <v>1790</v>
      </c>
      <c r="H534" s="92">
        <v>1015</v>
      </c>
      <c r="I534" s="92">
        <v>1790</v>
      </c>
      <c r="J534" s="92">
        <v>0</v>
      </c>
      <c r="K534" s="92">
        <v>775</v>
      </c>
      <c r="L534" s="92">
        <v>1790</v>
      </c>
      <c r="M534" s="92">
        <v>1015</v>
      </c>
      <c r="N534" s="92">
        <v>1790</v>
      </c>
      <c r="O534" s="92">
        <v>775</v>
      </c>
      <c r="P534" s="92">
        <v>12530</v>
      </c>
      <c r="Q534" s="92">
        <v>0</v>
      </c>
    </row>
    <row r="535" spans="1:19" x14ac:dyDescent="0.35">
      <c r="A535" s="22">
        <v>530</v>
      </c>
      <c r="B535" t="s">
        <v>731</v>
      </c>
      <c r="C535" t="s">
        <v>732</v>
      </c>
      <c r="D535">
        <v>15</v>
      </c>
      <c r="E535">
        <v>26</v>
      </c>
      <c r="F535">
        <v>17</v>
      </c>
      <c r="G535">
        <v>15</v>
      </c>
      <c r="H535">
        <v>19</v>
      </c>
      <c r="I535">
        <v>25</v>
      </c>
      <c r="J535">
        <v>22</v>
      </c>
      <c r="K535">
        <v>15</v>
      </c>
      <c r="L535">
        <v>23</v>
      </c>
      <c r="M535">
        <v>22</v>
      </c>
      <c r="N535">
        <v>21</v>
      </c>
      <c r="O535">
        <v>23</v>
      </c>
      <c r="P535">
        <v>243</v>
      </c>
      <c r="Q535">
        <v>512797262</v>
      </c>
    </row>
    <row r="536" spans="1:19" x14ac:dyDescent="0.35">
      <c r="A536" s="22">
        <v>531</v>
      </c>
      <c r="B536" t="s">
        <v>733</v>
      </c>
      <c r="C536" t="s">
        <v>734</v>
      </c>
      <c r="D536">
        <v>1000</v>
      </c>
      <c r="E536">
        <v>0</v>
      </c>
      <c r="F536">
        <v>1000</v>
      </c>
      <c r="G536">
        <v>1000</v>
      </c>
      <c r="H536">
        <v>1000</v>
      </c>
      <c r="I536">
        <v>0</v>
      </c>
      <c r="J536">
        <v>1000</v>
      </c>
      <c r="K536">
        <v>1000</v>
      </c>
      <c r="L536">
        <v>1000</v>
      </c>
      <c r="M536">
        <v>0</v>
      </c>
      <c r="N536">
        <v>1000</v>
      </c>
      <c r="O536">
        <v>0</v>
      </c>
      <c r="P536">
        <v>8000</v>
      </c>
      <c r="Q536">
        <v>1152760640</v>
      </c>
    </row>
    <row r="537" spans="1:19" s="46" customFormat="1" x14ac:dyDescent="0.35">
      <c r="A537" s="84">
        <v>532</v>
      </c>
      <c r="B537" s="46" t="s">
        <v>735</v>
      </c>
      <c r="C537" s="46" t="s">
        <v>736</v>
      </c>
      <c r="D537" s="46">
        <v>0</v>
      </c>
      <c r="E537" s="46">
        <v>8</v>
      </c>
      <c r="F537" s="46">
        <v>0</v>
      </c>
      <c r="G537" s="46">
        <v>9</v>
      </c>
      <c r="H537" s="46">
        <v>0</v>
      </c>
      <c r="I537" s="46">
        <v>9</v>
      </c>
      <c r="J537" s="46">
        <v>0</v>
      </c>
      <c r="K537" s="46">
        <v>14</v>
      </c>
      <c r="L537" s="46">
        <v>4</v>
      </c>
      <c r="M537" s="46">
        <v>14</v>
      </c>
      <c r="N537" s="46">
        <v>4</v>
      </c>
      <c r="O537" s="46">
        <v>11</v>
      </c>
      <c r="P537" s="46">
        <v>73</v>
      </c>
      <c r="Q537" s="46">
        <v>123307731</v>
      </c>
    </row>
    <row r="538" spans="1:19" x14ac:dyDescent="0.35">
      <c r="A538" s="22">
        <v>533</v>
      </c>
      <c r="B538" t="s">
        <v>739</v>
      </c>
      <c r="C538" t="s">
        <v>740</v>
      </c>
      <c r="D538">
        <v>42</v>
      </c>
      <c r="E538">
        <v>242</v>
      </c>
      <c r="F538">
        <v>53</v>
      </c>
      <c r="G538">
        <v>138</v>
      </c>
      <c r="H538">
        <v>95</v>
      </c>
      <c r="I538">
        <v>203</v>
      </c>
      <c r="J538">
        <v>127</v>
      </c>
      <c r="K538">
        <v>138</v>
      </c>
      <c r="L538">
        <v>95</v>
      </c>
      <c r="M538">
        <v>196</v>
      </c>
      <c r="N538">
        <v>117</v>
      </c>
      <c r="O538">
        <v>180</v>
      </c>
      <c r="P538">
        <v>1626</v>
      </c>
      <c r="Q538">
        <v>1563545</v>
      </c>
    </row>
    <row r="539" spans="1:19" x14ac:dyDescent="0.35">
      <c r="A539" s="22">
        <v>534</v>
      </c>
      <c r="B539" t="s">
        <v>741</v>
      </c>
      <c r="C539" t="s">
        <v>742</v>
      </c>
      <c r="D539">
        <v>946</v>
      </c>
      <c r="E539">
        <v>1262</v>
      </c>
      <c r="F539">
        <v>1051</v>
      </c>
      <c r="G539">
        <v>1893</v>
      </c>
      <c r="H539">
        <v>1998</v>
      </c>
      <c r="I539">
        <v>1577</v>
      </c>
      <c r="J539">
        <v>1367</v>
      </c>
      <c r="K539">
        <v>1367</v>
      </c>
      <c r="L539">
        <v>1577</v>
      </c>
      <c r="M539">
        <v>1051</v>
      </c>
      <c r="N539">
        <v>736</v>
      </c>
      <c r="O539">
        <v>1051</v>
      </c>
      <c r="P539">
        <v>15876</v>
      </c>
      <c r="Q539">
        <v>8490167</v>
      </c>
    </row>
    <row r="540" spans="1:19" x14ac:dyDescent="0.35">
      <c r="A540" s="22">
        <v>535</v>
      </c>
      <c r="B540" t="s">
        <v>743</v>
      </c>
      <c r="C540" t="s">
        <v>744</v>
      </c>
      <c r="D540">
        <v>3494</v>
      </c>
      <c r="E540">
        <v>4367</v>
      </c>
      <c r="F540">
        <v>5240</v>
      </c>
      <c r="G540">
        <v>4367</v>
      </c>
      <c r="H540">
        <v>3494</v>
      </c>
      <c r="I540">
        <v>4367</v>
      </c>
      <c r="J540">
        <v>6114</v>
      </c>
      <c r="K540">
        <v>6114</v>
      </c>
      <c r="L540">
        <v>6114</v>
      </c>
      <c r="M540">
        <v>5240</v>
      </c>
      <c r="N540">
        <v>4367</v>
      </c>
      <c r="O540">
        <v>4367</v>
      </c>
      <c r="P540">
        <v>57645</v>
      </c>
      <c r="Q540">
        <v>27583133</v>
      </c>
    </row>
    <row r="541" spans="1:19" x14ac:dyDescent="0.35">
      <c r="A541" s="22">
        <v>536</v>
      </c>
      <c r="B541" t="s">
        <v>1470</v>
      </c>
      <c r="C541" t="s">
        <v>1471</v>
      </c>
      <c r="D541">
        <v>100000</v>
      </c>
      <c r="E541">
        <v>95000</v>
      </c>
      <c r="F541">
        <v>60000</v>
      </c>
      <c r="G541">
        <v>75000</v>
      </c>
      <c r="H541">
        <v>135000</v>
      </c>
      <c r="I541">
        <v>135000</v>
      </c>
      <c r="J541">
        <v>95000</v>
      </c>
      <c r="K541">
        <v>90000</v>
      </c>
      <c r="L541">
        <v>90000</v>
      </c>
      <c r="M541">
        <v>70000</v>
      </c>
      <c r="N541">
        <v>60000</v>
      </c>
      <c r="O541">
        <v>20000</v>
      </c>
      <c r="P541">
        <v>1025000</v>
      </c>
      <c r="Q541">
        <v>0</v>
      </c>
    </row>
  </sheetData>
  <autoFilter ref="A5:T52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65"/>
  <sheetViews>
    <sheetView workbookViewId="0">
      <pane xSplit="4" ySplit="5" topLeftCell="E463" activePane="bottomRight" state="frozen"/>
      <selection pane="topRight" activeCell="E1" sqref="E1"/>
      <selection pane="bottomLeft" activeCell="A6" sqref="A6"/>
      <selection pane="bottomRight" activeCell="G470" sqref="G470"/>
    </sheetView>
  </sheetViews>
  <sheetFormatPr defaultRowHeight="14.5" x14ac:dyDescent="0.35"/>
  <cols>
    <col min="1" max="1" width="4.6328125" customWidth="1"/>
    <col min="2" max="2" width="11.36328125" bestFit="1" customWidth="1"/>
    <col min="3" max="3" width="28.08984375" customWidth="1"/>
    <col min="4" max="4" width="5" style="22" bestFit="1" customWidth="1"/>
    <col min="5" max="16" width="10" bestFit="1" customWidth="1"/>
    <col min="17" max="17" width="11" bestFit="1" customWidth="1"/>
    <col min="18" max="18" width="12.6328125" bestFit="1" customWidth="1"/>
    <col min="19" max="19" width="15.54296875" bestFit="1" customWidth="1"/>
  </cols>
  <sheetData>
    <row r="1" spans="1:56" s="4" customFormat="1" x14ac:dyDescent="0.35">
      <c r="A1" s="2" t="s">
        <v>745</v>
      </c>
      <c r="D1" s="26"/>
      <c r="E1" s="5"/>
      <c r="F1" s="5"/>
      <c r="G1" s="5"/>
      <c r="H1" s="5"/>
      <c r="I1" s="5"/>
      <c r="J1" s="6"/>
      <c r="K1" s="7"/>
      <c r="L1" s="7"/>
      <c r="M1" s="8"/>
      <c r="N1" s="9"/>
      <c r="O1" s="7"/>
      <c r="P1" s="7"/>
      <c r="Q1" s="8"/>
      <c r="R1" s="8"/>
      <c r="S1" s="9"/>
      <c r="V1" s="8"/>
      <c r="Z1" s="8"/>
      <c r="AD1" s="8"/>
      <c r="AH1" s="10"/>
      <c r="AL1" s="9"/>
      <c r="AP1" s="8"/>
      <c r="AT1" s="11"/>
      <c r="AX1" s="11"/>
      <c r="BD1" s="3"/>
    </row>
    <row r="2" spans="1:56" s="4" customFormat="1" x14ac:dyDescent="0.35">
      <c r="A2" s="2" t="s">
        <v>746</v>
      </c>
      <c r="D2" s="26"/>
      <c r="E2" s="5"/>
      <c r="F2" s="5"/>
      <c r="G2" s="5"/>
      <c r="H2" s="5"/>
      <c r="I2" s="5"/>
      <c r="J2" s="6"/>
      <c r="K2" s="7"/>
      <c r="L2" s="7"/>
      <c r="M2" s="8"/>
      <c r="N2" s="9"/>
      <c r="O2" s="7"/>
      <c r="P2" s="7"/>
      <c r="Q2" s="8"/>
      <c r="R2" s="8"/>
      <c r="S2" s="9"/>
      <c r="V2" s="8"/>
      <c r="Z2" s="8"/>
      <c r="AD2" s="8"/>
      <c r="AH2" s="10"/>
      <c r="AK2" s="23"/>
      <c r="AL2" s="13"/>
      <c r="AP2" s="8"/>
      <c r="AT2" s="11"/>
      <c r="AX2" s="11"/>
      <c r="BD2" s="3"/>
    </row>
    <row r="3" spans="1:56" s="3" customFormat="1" x14ac:dyDescent="0.35">
      <c r="A3" s="2" t="s">
        <v>1624</v>
      </c>
      <c r="D3" s="26"/>
      <c r="E3" s="5"/>
      <c r="F3" s="5"/>
      <c r="G3" s="5"/>
      <c r="H3" s="5"/>
      <c r="I3" s="5"/>
      <c r="J3" s="6"/>
      <c r="K3" s="7"/>
      <c r="L3" s="7"/>
      <c r="M3" s="5"/>
      <c r="N3" s="14"/>
      <c r="O3" s="7"/>
      <c r="P3" s="7"/>
      <c r="Q3" s="5"/>
      <c r="R3" s="5"/>
      <c r="S3" s="14"/>
      <c r="V3" s="5"/>
      <c r="Z3" s="5"/>
      <c r="AD3" s="5"/>
      <c r="AH3" s="15"/>
      <c r="AL3" s="14"/>
      <c r="AP3" s="5"/>
      <c r="AT3" s="16"/>
      <c r="AX3" s="16"/>
    </row>
    <row r="4" spans="1:56" s="3" customFormat="1" x14ac:dyDescent="0.35">
      <c r="A4" s="21"/>
      <c r="D4" s="26"/>
      <c r="E4" s="5"/>
      <c r="F4" s="5"/>
      <c r="G4" s="5"/>
      <c r="H4" s="5"/>
      <c r="I4" s="5"/>
      <c r="J4" s="6"/>
      <c r="K4" s="7"/>
      <c r="L4" s="7"/>
      <c r="M4" s="5"/>
      <c r="N4" s="14"/>
      <c r="O4" s="7"/>
      <c r="P4" s="7"/>
      <c r="Q4" s="5"/>
      <c r="R4" s="5"/>
      <c r="S4" s="14"/>
      <c r="V4" s="5"/>
      <c r="Z4" s="5"/>
      <c r="AD4" s="5"/>
      <c r="AH4" s="15"/>
      <c r="AL4" s="14"/>
      <c r="AP4" s="5"/>
      <c r="AT4" s="16"/>
      <c r="AX4" s="16"/>
    </row>
    <row r="5" spans="1:56" s="23" customFormat="1" x14ac:dyDescent="0.35">
      <c r="A5" s="24" t="s">
        <v>747</v>
      </c>
      <c r="B5" s="24" t="s">
        <v>749</v>
      </c>
      <c r="C5" s="24" t="s">
        <v>748</v>
      </c>
      <c r="D5" s="25" t="s">
        <v>764</v>
      </c>
      <c r="E5" s="25" t="s">
        <v>750</v>
      </c>
      <c r="F5" s="25" t="s">
        <v>751</v>
      </c>
      <c r="G5" s="25" t="s">
        <v>752</v>
      </c>
      <c r="H5" s="25" t="s">
        <v>753</v>
      </c>
      <c r="I5" s="25" t="s">
        <v>754</v>
      </c>
      <c r="J5" s="25" t="s">
        <v>755</v>
      </c>
      <c r="K5" s="25" t="s">
        <v>756</v>
      </c>
      <c r="L5" s="25" t="s">
        <v>757</v>
      </c>
      <c r="M5" s="25" t="s">
        <v>758</v>
      </c>
      <c r="N5" s="25" t="s">
        <v>759</v>
      </c>
      <c r="O5" s="25" t="s">
        <v>760</v>
      </c>
      <c r="P5" s="25" t="s">
        <v>761</v>
      </c>
      <c r="Q5" s="25" t="s">
        <v>762</v>
      </c>
      <c r="R5" s="25" t="s">
        <v>944</v>
      </c>
      <c r="S5" s="25" t="s">
        <v>945</v>
      </c>
    </row>
    <row r="6" spans="1:56" x14ac:dyDescent="0.35">
      <c r="A6" s="22">
        <v>1</v>
      </c>
      <c r="B6" t="s">
        <v>2033</v>
      </c>
      <c r="C6" t="s">
        <v>2034</v>
      </c>
      <c r="D6" s="22" t="s">
        <v>767</v>
      </c>
      <c r="E6" s="19">
        <v>150000</v>
      </c>
      <c r="F6" s="19">
        <v>150000</v>
      </c>
      <c r="G6" s="19">
        <v>0</v>
      </c>
      <c r="H6" s="19">
        <v>150000</v>
      </c>
      <c r="I6" s="19">
        <v>150000</v>
      </c>
      <c r="J6" s="19">
        <v>150000</v>
      </c>
      <c r="K6" s="19">
        <v>0</v>
      </c>
      <c r="L6" s="19">
        <v>150000</v>
      </c>
      <c r="M6" s="19">
        <v>150000</v>
      </c>
      <c r="N6" s="19">
        <v>200000</v>
      </c>
      <c r="O6" s="19">
        <v>0</v>
      </c>
      <c r="P6" s="19">
        <v>0</v>
      </c>
      <c r="Q6" s="19">
        <v>1250000</v>
      </c>
      <c r="R6" s="19">
        <v>4218</v>
      </c>
      <c r="S6" s="19">
        <v>5272500000</v>
      </c>
    </row>
    <row r="7" spans="1:56" x14ac:dyDescent="0.35">
      <c r="A7" s="22">
        <f>1+A6</f>
        <v>2</v>
      </c>
      <c r="B7" t="s">
        <v>765</v>
      </c>
      <c r="C7" t="s">
        <v>766</v>
      </c>
      <c r="D7" s="22" t="s">
        <v>767</v>
      </c>
      <c r="E7" s="19">
        <v>3000</v>
      </c>
      <c r="F7" s="19">
        <v>0</v>
      </c>
      <c r="G7" s="19">
        <v>0</v>
      </c>
      <c r="H7" s="19">
        <v>0</v>
      </c>
      <c r="I7" s="19">
        <v>3000</v>
      </c>
      <c r="J7" s="19">
        <v>0</v>
      </c>
      <c r="K7" s="19">
        <v>0</v>
      </c>
      <c r="L7" s="19">
        <v>0</v>
      </c>
      <c r="M7" s="19">
        <v>0</v>
      </c>
      <c r="N7" s="19">
        <v>3000</v>
      </c>
      <c r="O7" s="19">
        <v>0</v>
      </c>
      <c r="P7" s="19">
        <v>0</v>
      </c>
      <c r="Q7" s="19">
        <v>9000</v>
      </c>
      <c r="R7" s="19">
        <v>109040.22</v>
      </c>
      <c r="S7" s="19">
        <v>981361980</v>
      </c>
    </row>
    <row r="8" spans="1:56" x14ac:dyDescent="0.35">
      <c r="A8" s="22">
        <f t="shared" ref="A8:A71" si="0">1+A7</f>
        <v>3</v>
      </c>
      <c r="B8" t="s">
        <v>2005</v>
      </c>
      <c r="C8" t="s">
        <v>2004</v>
      </c>
      <c r="D8" s="22" t="s">
        <v>767</v>
      </c>
      <c r="E8" s="19">
        <v>0</v>
      </c>
      <c r="F8" s="19">
        <v>5000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5000</v>
      </c>
      <c r="R8" s="19">
        <v>109.89</v>
      </c>
      <c r="S8" s="19">
        <v>549450</v>
      </c>
    </row>
    <row r="9" spans="1:56" x14ac:dyDescent="0.35">
      <c r="A9" s="22">
        <f t="shared" si="0"/>
        <v>4</v>
      </c>
      <c r="B9" t="s">
        <v>1952</v>
      </c>
      <c r="C9" t="s">
        <v>1982</v>
      </c>
      <c r="D9" s="22" t="s">
        <v>767</v>
      </c>
      <c r="E9" s="19">
        <v>5000</v>
      </c>
      <c r="F9" s="19">
        <v>5000</v>
      </c>
      <c r="G9" s="19">
        <v>5000</v>
      </c>
      <c r="H9" s="19">
        <v>0</v>
      </c>
      <c r="I9" s="19">
        <v>5000</v>
      </c>
      <c r="J9" s="19">
        <v>5000</v>
      </c>
      <c r="K9" s="19">
        <v>5000</v>
      </c>
      <c r="L9" s="19">
        <v>5000</v>
      </c>
      <c r="M9" s="19">
        <v>0</v>
      </c>
      <c r="N9" s="19">
        <v>5000</v>
      </c>
      <c r="O9" s="19">
        <v>5000</v>
      </c>
      <c r="P9" s="19">
        <v>0</v>
      </c>
      <c r="Q9" s="19">
        <v>45000</v>
      </c>
      <c r="R9" s="19">
        <v>109.89</v>
      </c>
      <c r="S9" s="19">
        <v>4945050</v>
      </c>
    </row>
    <row r="10" spans="1:56" x14ac:dyDescent="0.35">
      <c r="A10" s="22">
        <f t="shared" si="0"/>
        <v>5</v>
      </c>
      <c r="B10" t="s">
        <v>1</v>
      </c>
      <c r="C10" t="s">
        <v>0</v>
      </c>
      <c r="D10" s="22" t="s">
        <v>767</v>
      </c>
      <c r="E10" s="19">
        <v>5000</v>
      </c>
      <c r="F10" s="19">
        <v>5000</v>
      </c>
      <c r="G10" s="19">
        <v>5000</v>
      </c>
      <c r="H10" s="19">
        <v>5000</v>
      </c>
      <c r="I10" s="19">
        <v>5000</v>
      </c>
      <c r="J10" s="19">
        <v>5000</v>
      </c>
      <c r="K10" s="19">
        <v>5000</v>
      </c>
      <c r="L10" s="19">
        <v>5000</v>
      </c>
      <c r="M10" s="19">
        <v>6000</v>
      </c>
      <c r="N10" s="19">
        <v>0</v>
      </c>
      <c r="O10" s="19">
        <v>5000</v>
      </c>
      <c r="P10" s="19">
        <v>5000</v>
      </c>
      <c r="Q10" s="19">
        <v>56000</v>
      </c>
      <c r="R10" s="19">
        <v>699.3</v>
      </c>
      <c r="S10" s="19">
        <v>39160800</v>
      </c>
    </row>
    <row r="11" spans="1:56" x14ac:dyDescent="0.35">
      <c r="A11" s="22">
        <f t="shared" si="0"/>
        <v>6</v>
      </c>
      <c r="B11" t="s">
        <v>3</v>
      </c>
      <c r="C11" t="s">
        <v>2</v>
      </c>
      <c r="D11" s="22" t="s">
        <v>767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20000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20000</v>
      </c>
      <c r="R11" s="19">
        <v>255.3</v>
      </c>
      <c r="S11" s="19">
        <v>5106000</v>
      </c>
    </row>
    <row r="12" spans="1:56" x14ac:dyDescent="0.35">
      <c r="A12" s="22">
        <f t="shared" si="0"/>
        <v>7</v>
      </c>
      <c r="B12" t="s">
        <v>5</v>
      </c>
      <c r="C12" t="s">
        <v>4</v>
      </c>
      <c r="D12" s="22" t="s">
        <v>767</v>
      </c>
      <c r="E12" s="19">
        <v>5000</v>
      </c>
      <c r="F12" s="19">
        <v>0</v>
      </c>
      <c r="G12" s="19">
        <v>5000</v>
      </c>
      <c r="H12" s="19">
        <v>0</v>
      </c>
      <c r="I12" s="19">
        <v>0</v>
      </c>
      <c r="J12" s="19">
        <v>5000</v>
      </c>
      <c r="K12" s="19">
        <v>0</v>
      </c>
      <c r="L12" s="19">
        <v>0</v>
      </c>
      <c r="M12" s="19">
        <v>5000</v>
      </c>
      <c r="N12" s="19">
        <v>0</v>
      </c>
      <c r="O12" s="19">
        <v>5000</v>
      </c>
      <c r="P12" s="19">
        <v>0</v>
      </c>
      <c r="Q12" s="19">
        <v>25000</v>
      </c>
      <c r="R12" s="19">
        <v>577.20000000000005</v>
      </c>
      <c r="S12" s="19">
        <v>14430000</v>
      </c>
    </row>
    <row r="13" spans="1:56" x14ac:dyDescent="0.35">
      <c r="A13" s="22">
        <f t="shared" si="0"/>
        <v>8</v>
      </c>
      <c r="B13" t="s">
        <v>7</v>
      </c>
      <c r="C13" t="s">
        <v>768</v>
      </c>
      <c r="D13" s="22" t="s">
        <v>767</v>
      </c>
      <c r="E13" s="19">
        <v>5000</v>
      </c>
      <c r="F13" s="19">
        <v>5000</v>
      </c>
      <c r="G13" s="19">
        <v>5000</v>
      </c>
      <c r="H13" s="19">
        <v>5000</v>
      </c>
      <c r="I13" s="19">
        <v>5000</v>
      </c>
      <c r="J13" s="19">
        <v>5000</v>
      </c>
      <c r="K13" s="19">
        <v>6000</v>
      </c>
      <c r="L13" s="19">
        <v>6000</v>
      </c>
      <c r="M13" s="19">
        <v>5000</v>
      </c>
      <c r="N13" s="19">
        <v>5000</v>
      </c>
      <c r="O13" s="19">
        <v>5000</v>
      </c>
      <c r="P13" s="19">
        <v>0</v>
      </c>
      <c r="Q13" s="19">
        <v>57000</v>
      </c>
      <c r="R13" s="19">
        <v>255.3</v>
      </c>
      <c r="S13" s="19">
        <v>14552100</v>
      </c>
    </row>
    <row r="14" spans="1:56" x14ac:dyDescent="0.35">
      <c r="A14" s="22">
        <f t="shared" si="0"/>
        <v>9</v>
      </c>
      <c r="B14" t="s">
        <v>1210</v>
      </c>
      <c r="C14" t="s">
        <v>1209</v>
      </c>
      <c r="D14" s="22" t="s">
        <v>767</v>
      </c>
      <c r="E14" s="19">
        <v>5000</v>
      </c>
      <c r="F14" s="19">
        <v>5000</v>
      </c>
      <c r="G14" s="19">
        <v>5000</v>
      </c>
      <c r="H14" s="19">
        <v>5000</v>
      </c>
      <c r="I14" s="19">
        <v>5000</v>
      </c>
      <c r="J14" s="19">
        <v>5000</v>
      </c>
      <c r="K14" s="19">
        <v>6000</v>
      </c>
      <c r="L14" s="19">
        <v>6000</v>
      </c>
      <c r="M14" s="19">
        <v>5000</v>
      </c>
      <c r="N14" s="19">
        <v>5000</v>
      </c>
      <c r="O14" s="19">
        <v>5000</v>
      </c>
      <c r="P14" s="19">
        <v>0</v>
      </c>
      <c r="Q14" s="19">
        <v>57000</v>
      </c>
      <c r="R14" s="19">
        <v>930.18</v>
      </c>
      <c r="S14" s="19">
        <v>53020260</v>
      </c>
    </row>
    <row r="15" spans="1:56" x14ac:dyDescent="0.35">
      <c r="A15" s="22">
        <f t="shared" si="0"/>
        <v>10</v>
      </c>
      <c r="B15" t="s">
        <v>2007</v>
      </c>
      <c r="C15" t="s">
        <v>2006</v>
      </c>
      <c r="D15" s="22" t="s">
        <v>767</v>
      </c>
      <c r="E15" s="19">
        <v>0</v>
      </c>
      <c r="F15" s="19">
        <v>5000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5000</v>
      </c>
      <c r="R15" s="19">
        <v>109.89</v>
      </c>
      <c r="S15" s="19">
        <v>549450</v>
      </c>
    </row>
    <row r="16" spans="1:56" x14ac:dyDescent="0.35">
      <c r="A16" s="22">
        <f t="shared" si="0"/>
        <v>11</v>
      </c>
      <c r="B16" t="s">
        <v>9</v>
      </c>
      <c r="C16" t="s">
        <v>8</v>
      </c>
      <c r="D16" s="22" t="s">
        <v>767</v>
      </c>
      <c r="E16" s="19">
        <v>15000</v>
      </c>
      <c r="F16" s="19">
        <v>20000</v>
      </c>
      <c r="G16" s="19">
        <v>25000</v>
      </c>
      <c r="H16" s="19">
        <v>20000</v>
      </c>
      <c r="I16" s="19">
        <v>25000</v>
      </c>
      <c r="J16" s="19">
        <v>20000</v>
      </c>
      <c r="K16" s="19">
        <v>30000</v>
      </c>
      <c r="L16" s="19">
        <v>25000</v>
      </c>
      <c r="M16" s="19">
        <v>25000</v>
      </c>
      <c r="N16" s="19">
        <v>25000</v>
      </c>
      <c r="O16" s="19">
        <v>25000</v>
      </c>
      <c r="P16" s="19">
        <v>25000</v>
      </c>
      <c r="Q16" s="19">
        <v>280000</v>
      </c>
      <c r="R16" s="19">
        <v>109.89</v>
      </c>
      <c r="S16" s="19">
        <v>30769200</v>
      </c>
    </row>
    <row r="17" spans="1:19" x14ac:dyDescent="0.35">
      <c r="A17" s="22">
        <f t="shared" si="0"/>
        <v>12</v>
      </c>
      <c r="B17" t="s">
        <v>11</v>
      </c>
      <c r="C17" t="s">
        <v>10</v>
      </c>
      <c r="D17" s="22" t="s">
        <v>767</v>
      </c>
      <c r="E17" s="19">
        <v>5000</v>
      </c>
      <c r="F17" s="19">
        <v>6000</v>
      </c>
      <c r="G17" s="19">
        <v>0</v>
      </c>
      <c r="H17" s="19">
        <v>0</v>
      </c>
      <c r="I17" s="19">
        <v>6000</v>
      </c>
      <c r="J17" s="19">
        <v>0</v>
      </c>
      <c r="K17" s="19">
        <v>6000</v>
      </c>
      <c r="L17" s="19">
        <v>0</v>
      </c>
      <c r="M17" s="19">
        <v>8000</v>
      </c>
      <c r="N17" s="19">
        <v>0</v>
      </c>
      <c r="O17" s="19">
        <v>0</v>
      </c>
      <c r="P17" s="19">
        <v>0</v>
      </c>
      <c r="Q17" s="19">
        <v>31000</v>
      </c>
      <c r="R17" s="19">
        <v>109.89</v>
      </c>
      <c r="S17" s="19">
        <v>3406590</v>
      </c>
    </row>
    <row r="18" spans="1:19" x14ac:dyDescent="0.35">
      <c r="A18" s="22">
        <f t="shared" si="0"/>
        <v>13</v>
      </c>
      <c r="B18" t="s">
        <v>13</v>
      </c>
      <c r="C18" t="s">
        <v>12</v>
      </c>
      <c r="D18" s="22" t="s">
        <v>767</v>
      </c>
      <c r="E18" s="19">
        <v>6000</v>
      </c>
      <c r="F18" s="19">
        <v>0</v>
      </c>
      <c r="G18" s="19">
        <v>5000</v>
      </c>
      <c r="H18" s="19">
        <v>0</v>
      </c>
      <c r="I18" s="19">
        <v>0</v>
      </c>
      <c r="J18" s="19">
        <v>5000</v>
      </c>
      <c r="K18" s="19">
        <v>0</v>
      </c>
      <c r="L18" s="19">
        <v>0</v>
      </c>
      <c r="M18" s="19">
        <v>5000</v>
      </c>
      <c r="N18" s="19">
        <v>0</v>
      </c>
      <c r="O18" s="19">
        <v>0</v>
      </c>
      <c r="P18" s="19">
        <v>0</v>
      </c>
      <c r="Q18" s="19">
        <v>21000</v>
      </c>
      <c r="R18" s="19">
        <v>109.89</v>
      </c>
      <c r="S18" s="19">
        <v>2307690</v>
      </c>
    </row>
    <row r="19" spans="1:19" x14ac:dyDescent="0.35">
      <c r="A19" s="22">
        <f t="shared" si="0"/>
        <v>14</v>
      </c>
      <c r="B19" t="s">
        <v>1212</v>
      </c>
      <c r="C19" t="s">
        <v>1211</v>
      </c>
      <c r="D19" s="22" t="s">
        <v>767</v>
      </c>
      <c r="E19" s="19">
        <v>0</v>
      </c>
      <c r="F19" s="19">
        <v>0</v>
      </c>
      <c r="G19" s="19">
        <v>0</v>
      </c>
      <c r="H19" s="19">
        <v>5000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5000</v>
      </c>
      <c r="R19" s="19">
        <v>109.89</v>
      </c>
      <c r="S19" s="19">
        <v>549450</v>
      </c>
    </row>
    <row r="20" spans="1:19" x14ac:dyDescent="0.35">
      <c r="A20" s="22">
        <f t="shared" si="0"/>
        <v>15</v>
      </c>
      <c r="B20" t="s">
        <v>1954</v>
      </c>
      <c r="C20" t="s">
        <v>1953</v>
      </c>
      <c r="D20" s="22" t="s">
        <v>767</v>
      </c>
      <c r="E20" s="19">
        <v>5000</v>
      </c>
      <c r="F20" s="19">
        <v>0</v>
      </c>
      <c r="G20" s="19">
        <v>5000</v>
      </c>
      <c r="H20" s="19">
        <v>0</v>
      </c>
      <c r="I20" s="19">
        <v>0</v>
      </c>
      <c r="J20" s="19">
        <v>5000</v>
      </c>
      <c r="K20" s="19">
        <v>0</v>
      </c>
      <c r="L20" s="19">
        <v>0</v>
      </c>
      <c r="M20" s="19">
        <v>5000</v>
      </c>
      <c r="N20" s="19">
        <v>0</v>
      </c>
      <c r="O20" s="19">
        <v>0</v>
      </c>
      <c r="P20" s="19">
        <v>0</v>
      </c>
      <c r="Q20" s="19">
        <v>20000</v>
      </c>
      <c r="R20" s="19">
        <v>109.89</v>
      </c>
      <c r="S20" s="19">
        <v>2197800</v>
      </c>
    </row>
    <row r="21" spans="1:19" x14ac:dyDescent="0.35">
      <c r="A21" s="22">
        <f t="shared" si="0"/>
        <v>16</v>
      </c>
      <c r="B21" t="s">
        <v>15</v>
      </c>
      <c r="C21" t="s">
        <v>14</v>
      </c>
      <c r="D21" s="22" t="s">
        <v>767</v>
      </c>
      <c r="E21" s="19">
        <v>5000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5000</v>
      </c>
      <c r="R21" s="19">
        <v>85.47</v>
      </c>
      <c r="S21" s="19">
        <v>427350</v>
      </c>
    </row>
    <row r="22" spans="1:19" x14ac:dyDescent="0.35">
      <c r="A22" s="22">
        <f t="shared" si="0"/>
        <v>17</v>
      </c>
      <c r="B22" t="s">
        <v>1956</v>
      </c>
      <c r="C22" t="s">
        <v>1955</v>
      </c>
      <c r="D22" s="22" t="s">
        <v>767</v>
      </c>
      <c r="E22" s="19">
        <v>0</v>
      </c>
      <c r="F22" s="19">
        <v>5000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5000</v>
      </c>
      <c r="R22" s="19">
        <v>256.41000000000003</v>
      </c>
      <c r="S22" s="19">
        <v>1282050</v>
      </c>
    </row>
    <row r="23" spans="1:19" x14ac:dyDescent="0.35">
      <c r="A23" s="22">
        <f t="shared" si="0"/>
        <v>18</v>
      </c>
      <c r="B23" t="s">
        <v>17</v>
      </c>
      <c r="C23" t="s">
        <v>16</v>
      </c>
      <c r="D23" s="22" t="s">
        <v>767</v>
      </c>
      <c r="E23" s="19">
        <v>5000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5000</v>
      </c>
      <c r="R23" s="19">
        <v>255.3</v>
      </c>
      <c r="S23" s="19">
        <v>1276500</v>
      </c>
    </row>
    <row r="24" spans="1:19" x14ac:dyDescent="0.35">
      <c r="A24" s="22">
        <f t="shared" si="0"/>
        <v>19</v>
      </c>
      <c r="B24" t="s">
        <v>19</v>
      </c>
      <c r="C24" t="s">
        <v>769</v>
      </c>
      <c r="D24" s="22" t="s">
        <v>767</v>
      </c>
      <c r="E24" s="19">
        <v>6000</v>
      </c>
      <c r="F24" s="19">
        <v>5000</v>
      </c>
      <c r="G24" s="19">
        <v>5000</v>
      </c>
      <c r="H24" s="19">
        <v>10000</v>
      </c>
      <c r="I24" s="19">
        <v>12000</v>
      </c>
      <c r="J24" s="19">
        <v>6000</v>
      </c>
      <c r="K24" s="19">
        <v>9000</v>
      </c>
      <c r="L24" s="19">
        <v>15000</v>
      </c>
      <c r="M24" s="19">
        <v>12000</v>
      </c>
      <c r="N24" s="19">
        <v>10000</v>
      </c>
      <c r="O24" s="19">
        <v>15000</v>
      </c>
      <c r="P24" s="19">
        <v>21000</v>
      </c>
      <c r="Q24" s="19">
        <v>126000</v>
      </c>
      <c r="R24" s="19">
        <v>109.89</v>
      </c>
      <c r="S24" s="19">
        <v>13846140</v>
      </c>
    </row>
    <row r="25" spans="1:19" x14ac:dyDescent="0.35">
      <c r="A25" s="22">
        <f t="shared" si="0"/>
        <v>20</v>
      </c>
      <c r="B25" t="s">
        <v>21</v>
      </c>
      <c r="C25" t="s">
        <v>770</v>
      </c>
      <c r="D25" s="22" t="s">
        <v>767</v>
      </c>
      <c r="E25" s="19">
        <v>0</v>
      </c>
      <c r="F25" s="19">
        <v>5000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5000</v>
      </c>
      <c r="R25" s="19">
        <v>446.78</v>
      </c>
      <c r="S25" s="19">
        <v>2233900</v>
      </c>
    </row>
    <row r="26" spans="1:19" x14ac:dyDescent="0.35">
      <c r="A26" s="22">
        <f t="shared" si="0"/>
        <v>21</v>
      </c>
      <c r="B26" t="s">
        <v>1214</v>
      </c>
      <c r="C26" t="s">
        <v>1213</v>
      </c>
      <c r="D26" s="22" t="s">
        <v>767</v>
      </c>
      <c r="E26" s="19">
        <v>5000</v>
      </c>
      <c r="F26" s="19">
        <v>0</v>
      </c>
      <c r="G26" s="19">
        <v>5000</v>
      </c>
      <c r="H26" s="19">
        <v>0</v>
      </c>
      <c r="I26" s="19">
        <v>6000</v>
      </c>
      <c r="J26" s="19">
        <v>0</v>
      </c>
      <c r="K26" s="19">
        <v>6000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22000</v>
      </c>
      <c r="R26" s="19">
        <v>134.31</v>
      </c>
      <c r="S26" s="19">
        <v>2954820</v>
      </c>
    </row>
    <row r="27" spans="1:19" x14ac:dyDescent="0.35">
      <c r="A27" s="22">
        <f t="shared" si="0"/>
        <v>22</v>
      </c>
      <c r="B27" t="s">
        <v>23</v>
      </c>
      <c r="C27" t="s">
        <v>771</v>
      </c>
      <c r="D27" s="22" t="s">
        <v>767</v>
      </c>
      <c r="E27" s="19">
        <v>0</v>
      </c>
      <c r="F27" s="19">
        <v>5000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5000</v>
      </c>
      <c r="R27" s="19">
        <v>277.5</v>
      </c>
      <c r="S27" s="19">
        <v>1387500</v>
      </c>
    </row>
    <row r="28" spans="1:19" s="46" customFormat="1" x14ac:dyDescent="0.35">
      <c r="A28" s="84">
        <f t="shared" si="0"/>
        <v>23</v>
      </c>
      <c r="B28" s="46" t="s">
        <v>1216</v>
      </c>
      <c r="C28" s="46" t="s">
        <v>1472</v>
      </c>
      <c r="D28" s="84" t="s">
        <v>767</v>
      </c>
      <c r="E28" s="85">
        <v>0</v>
      </c>
      <c r="F28" s="85">
        <v>5000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5000</v>
      </c>
      <c r="R28" s="85">
        <v>699.3</v>
      </c>
      <c r="S28" s="85">
        <v>3496500</v>
      </c>
    </row>
    <row r="29" spans="1:19" x14ac:dyDescent="0.35">
      <c r="A29" s="22">
        <f t="shared" si="0"/>
        <v>24</v>
      </c>
      <c r="B29" t="s">
        <v>25</v>
      </c>
      <c r="C29" t="s">
        <v>24</v>
      </c>
      <c r="D29" s="22" t="s">
        <v>767</v>
      </c>
      <c r="E29" s="19">
        <v>6000</v>
      </c>
      <c r="F29" s="19">
        <v>5000</v>
      </c>
      <c r="G29" s="19">
        <v>5000</v>
      </c>
      <c r="H29" s="19">
        <v>5000</v>
      </c>
      <c r="I29" s="19">
        <v>5000</v>
      </c>
      <c r="J29" s="19">
        <v>0</v>
      </c>
      <c r="K29" s="19">
        <v>8000</v>
      </c>
      <c r="L29" s="19">
        <v>7000</v>
      </c>
      <c r="M29" s="19">
        <v>6000</v>
      </c>
      <c r="N29" s="19">
        <v>0</v>
      </c>
      <c r="O29" s="19">
        <v>5000</v>
      </c>
      <c r="P29" s="19">
        <v>5000</v>
      </c>
      <c r="Q29" s="19">
        <v>57000</v>
      </c>
      <c r="R29" s="19">
        <v>190.21</v>
      </c>
      <c r="S29" s="19">
        <v>10841970</v>
      </c>
    </row>
    <row r="30" spans="1:19" x14ac:dyDescent="0.35">
      <c r="A30" s="22">
        <f t="shared" si="0"/>
        <v>25</v>
      </c>
      <c r="B30" t="s">
        <v>1218</v>
      </c>
      <c r="C30" t="s">
        <v>1217</v>
      </c>
      <c r="D30" s="22" t="s">
        <v>767</v>
      </c>
      <c r="E30" s="19">
        <v>0</v>
      </c>
      <c r="F30" s="19">
        <v>0</v>
      </c>
      <c r="G30" s="19">
        <v>0</v>
      </c>
      <c r="H30" s="19">
        <v>0</v>
      </c>
      <c r="I30" s="19">
        <v>5000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5000</v>
      </c>
      <c r="R30" s="19">
        <v>1221</v>
      </c>
      <c r="S30" s="19">
        <v>6105000</v>
      </c>
    </row>
    <row r="31" spans="1:19" x14ac:dyDescent="0.35">
      <c r="A31" s="22">
        <f t="shared" si="0"/>
        <v>26</v>
      </c>
      <c r="B31" t="s">
        <v>27</v>
      </c>
      <c r="C31" t="s">
        <v>772</v>
      </c>
      <c r="D31" s="22" t="s">
        <v>767</v>
      </c>
      <c r="E31" s="19">
        <v>0</v>
      </c>
      <c r="F31" s="19">
        <v>5000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5000</v>
      </c>
      <c r="R31" s="19">
        <v>85.47</v>
      </c>
      <c r="S31" s="19">
        <v>427350</v>
      </c>
    </row>
    <row r="32" spans="1:19" x14ac:dyDescent="0.35">
      <c r="A32" s="22">
        <f t="shared" si="0"/>
        <v>27</v>
      </c>
      <c r="B32" t="s">
        <v>29</v>
      </c>
      <c r="C32" t="s">
        <v>773</v>
      </c>
      <c r="D32" s="22" t="s">
        <v>767</v>
      </c>
      <c r="E32" s="19">
        <v>0</v>
      </c>
      <c r="F32" s="19">
        <v>0</v>
      </c>
      <c r="G32" s="19">
        <v>0</v>
      </c>
      <c r="H32" s="19">
        <v>5000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5000</v>
      </c>
      <c r="R32" s="19">
        <v>109.89</v>
      </c>
      <c r="S32" s="19">
        <v>549450</v>
      </c>
    </row>
    <row r="33" spans="1:19" x14ac:dyDescent="0.35">
      <c r="A33" s="22">
        <f t="shared" si="0"/>
        <v>28</v>
      </c>
      <c r="B33" t="s">
        <v>1220</v>
      </c>
      <c r="C33" t="s">
        <v>1219</v>
      </c>
      <c r="D33" s="22" t="s">
        <v>767</v>
      </c>
      <c r="E33" s="19">
        <v>0</v>
      </c>
      <c r="F33" s="19">
        <v>0</v>
      </c>
      <c r="G33" s="19">
        <v>0</v>
      </c>
      <c r="H33" s="19">
        <v>0</v>
      </c>
      <c r="I33" s="19">
        <v>5000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5000</v>
      </c>
      <c r="R33" s="19">
        <v>333</v>
      </c>
      <c r="S33" s="19">
        <v>1665000</v>
      </c>
    </row>
    <row r="34" spans="1:19" x14ac:dyDescent="0.35">
      <c r="A34" s="22">
        <f t="shared" si="0"/>
        <v>29</v>
      </c>
      <c r="B34" t="s">
        <v>1222</v>
      </c>
      <c r="C34" t="s">
        <v>1221</v>
      </c>
      <c r="D34" s="22" t="s">
        <v>767</v>
      </c>
      <c r="E34" s="19">
        <v>0</v>
      </c>
      <c r="F34" s="19">
        <v>0</v>
      </c>
      <c r="G34" s="19">
        <v>8000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8000</v>
      </c>
      <c r="R34" s="19">
        <v>138.75</v>
      </c>
      <c r="S34" s="19">
        <v>1110000</v>
      </c>
    </row>
    <row r="35" spans="1:19" x14ac:dyDescent="0.35">
      <c r="A35" s="22">
        <f t="shared" si="0"/>
        <v>30</v>
      </c>
      <c r="B35" t="s">
        <v>1224</v>
      </c>
      <c r="C35" t="s">
        <v>1223</v>
      </c>
      <c r="D35" s="22" t="s">
        <v>767</v>
      </c>
      <c r="E35" s="19">
        <v>0</v>
      </c>
      <c r="F35" s="19">
        <v>0</v>
      </c>
      <c r="G35" s="19">
        <v>8000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8000</v>
      </c>
      <c r="R35" s="19">
        <v>188.7</v>
      </c>
      <c r="S35" s="19">
        <v>1509600</v>
      </c>
    </row>
    <row r="36" spans="1:19" x14ac:dyDescent="0.35">
      <c r="A36" s="22">
        <f t="shared" si="0"/>
        <v>31</v>
      </c>
      <c r="B36" t="s">
        <v>31</v>
      </c>
      <c r="C36" t="s">
        <v>774</v>
      </c>
      <c r="D36" s="22" t="s">
        <v>767</v>
      </c>
      <c r="E36" s="19">
        <v>0</v>
      </c>
      <c r="F36" s="19">
        <v>0</v>
      </c>
      <c r="G36" s="19">
        <v>5000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5000</v>
      </c>
      <c r="R36" s="19">
        <v>388.5</v>
      </c>
      <c r="S36" s="19">
        <v>1942500</v>
      </c>
    </row>
    <row r="37" spans="1:19" x14ac:dyDescent="0.35">
      <c r="A37" s="22">
        <f t="shared" si="0"/>
        <v>32</v>
      </c>
      <c r="B37" t="s">
        <v>33</v>
      </c>
      <c r="C37" t="s">
        <v>775</v>
      </c>
      <c r="D37" s="22" t="s">
        <v>767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10000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10000</v>
      </c>
      <c r="R37" s="19">
        <v>337.44</v>
      </c>
      <c r="S37" s="19">
        <v>3374400</v>
      </c>
    </row>
    <row r="38" spans="1:19" x14ac:dyDescent="0.35">
      <c r="A38" s="22">
        <f t="shared" si="0"/>
        <v>33</v>
      </c>
      <c r="B38" t="s">
        <v>1226</v>
      </c>
      <c r="C38" t="s">
        <v>1225</v>
      </c>
      <c r="D38" s="22" t="s">
        <v>767</v>
      </c>
      <c r="E38" s="19">
        <v>0</v>
      </c>
      <c r="F38" s="19">
        <v>8000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8000</v>
      </c>
      <c r="O38" s="19">
        <v>0</v>
      </c>
      <c r="P38" s="19">
        <v>0</v>
      </c>
      <c r="Q38" s="19">
        <v>16000</v>
      </c>
      <c r="R38" s="19">
        <v>876.9</v>
      </c>
      <c r="S38" s="19">
        <v>14030400</v>
      </c>
    </row>
    <row r="39" spans="1:19" x14ac:dyDescent="0.35">
      <c r="A39" s="22">
        <f t="shared" si="0"/>
        <v>34</v>
      </c>
      <c r="B39" t="s">
        <v>1228</v>
      </c>
      <c r="C39" t="s">
        <v>1227</v>
      </c>
      <c r="D39" s="22" t="s">
        <v>767</v>
      </c>
      <c r="E39" s="19">
        <v>0</v>
      </c>
      <c r="F39" s="19">
        <v>5000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5000</v>
      </c>
      <c r="R39" s="19">
        <v>888</v>
      </c>
      <c r="S39" s="19">
        <v>4440000</v>
      </c>
    </row>
    <row r="40" spans="1:19" x14ac:dyDescent="0.35">
      <c r="A40" s="22">
        <f t="shared" si="0"/>
        <v>35</v>
      </c>
      <c r="B40" t="s">
        <v>1230</v>
      </c>
      <c r="C40" t="s">
        <v>1229</v>
      </c>
      <c r="D40" s="22" t="s">
        <v>767</v>
      </c>
      <c r="E40" s="19">
        <v>0</v>
      </c>
      <c r="F40" s="19">
        <v>5000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5000</v>
      </c>
      <c r="R40" s="19">
        <v>222</v>
      </c>
      <c r="S40" s="19">
        <v>1110000</v>
      </c>
    </row>
    <row r="41" spans="1:19" x14ac:dyDescent="0.35">
      <c r="A41" s="22">
        <f t="shared" si="0"/>
        <v>36</v>
      </c>
      <c r="B41" t="s">
        <v>35</v>
      </c>
      <c r="C41" t="s">
        <v>34</v>
      </c>
      <c r="D41" s="22" t="s">
        <v>767</v>
      </c>
      <c r="E41" s="19">
        <v>0</v>
      </c>
      <c r="F41" s="19">
        <v>7000</v>
      </c>
      <c r="G41" s="19">
        <v>16000</v>
      </c>
      <c r="H41" s="19">
        <v>0</v>
      </c>
      <c r="I41" s="19">
        <v>0</v>
      </c>
      <c r="J41" s="19">
        <v>0</v>
      </c>
      <c r="K41" s="19">
        <v>16000</v>
      </c>
      <c r="L41" s="19">
        <v>0</v>
      </c>
      <c r="M41" s="19">
        <v>0</v>
      </c>
      <c r="N41" s="19">
        <v>16000</v>
      </c>
      <c r="O41" s="19">
        <v>0</v>
      </c>
      <c r="P41" s="19">
        <v>5000</v>
      </c>
      <c r="Q41" s="19">
        <v>60000</v>
      </c>
      <c r="R41" s="19">
        <v>876.9</v>
      </c>
      <c r="S41" s="19">
        <v>52614000</v>
      </c>
    </row>
    <row r="42" spans="1:19" x14ac:dyDescent="0.35">
      <c r="A42" s="22">
        <f t="shared" si="0"/>
        <v>37</v>
      </c>
      <c r="B42" t="s">
        <v>1233</v>
      </c>
      <c r="C42" t="s">
        <v>1473</v>
      </c>
      <c r="D42" s="22" t="s">
        <v>767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5000</v>
      </c>
      <c r="M42" s="19">
        <v>0</v>
      </c>
      <c r="N42" s="19">
        <v>0</v>
      </c>
      <c r="O42" s="19">
        <v>0</v>
      </c>
      <c r="P42" s="19">
        <v>0</v>
      </c>
      <c r="Q42" s="19">
        <v>5000</v>
      </c>
      <c r="R42" s="19">
        <v>1165.5</v>
      </c>
      <c r="S42" s="19">
        <v>5827500</v>
      </c>
    </row>
    <row r="43" spans="1:19" x14ac:dyDescent="0.35">
      <c r="A43" s="22">
        <f t="shared" si="0"/>
        <v>38</v>
      </c>
      <c r="B43" t="s">
        <v>37</v>
      </c>
      <c r="C43" t="s">
        <v>36</v>
      </c>
      <c r="D43" s="22" t="s">
        <v>767</v>
      </c>
      <c r="E43" s="19">
        <v>0</v>
      </c>
      <c r="F43" s="19">
        <v>5000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5000</v>
      </c>
      <c r="R43" s="19">
        <v>206.46</v>
      </c>
      <c r="S43" s="19">
        <v>1032300</v>
      </c>
    </row>
    <row r="44" spans="1:19" x14ac:dyDescent="0.35">
      <c r="A44" s="22">
        <f t="shared" si="0"/>
        <v>39</v>
      </c>
      <c r="B44" t="s">
        <v>39</v>
      </c>
      <c r="C44" t="s">
        <v>38</v>
      </c>
      <c r="D44" s="22" t="s">
        <v>767</v>
      </c>
      <c r="E44" s="19">
        <v>0</v>
      </c>
      <c r="F44" s="19">
        <v>5000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5000</v>
      </c>
      <c r="R44" s="19">
        <v>360.75</v>
      </c>
      <c r="S44" s="19">
        <v>1803750</v>
      </c>
    </row>
    <row r="45" spans="1:19" x14ac:dyDescent="0.35">
      <c r="A45" s="22">
        <f t="shared" si="0"/>
        <v>40</v>
      </c>
      <c r="B45" t="s">
        <v>1235</v>
      </c>
      <c r="C45" t="s">
        <v>1234</v>
      </c>
      <c r="D45" s="22" t="s">
        <v>767</v>
      </c>
      <c r="E45" s="19">
        <v>0</v>
      </c>
      <c r="F45" s="19">
        <v>5000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5000</v>
      </c>
      <c r="R45" s="19">
        <v>360.75</v>
      </c>
      <c r="S45" s="19">
        <v>1803750</v>
      </c>
    </row>
    <row r="46" spans="1:19" x14ac:dyDescent="0.35">
      <c r="A46" s="22">
        <f t="shared" si="0"/>
        <v>41</v>
      </c>
      <c r="B46" t="s">
        <v>1237</v>
      </c>
      <c r="C46" t="s">
        <v>1474</v>
      </c>
      <c r="D46" s="22" t="s">
        <v>767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5000</v>
      </c>
      <c r="M46" s="19">
        <v>0</v>
      </c>
      <c r="N46" s="19">
        <v>0</v>
      </c>
      <c r="O46" s="19">
        <v>0</v>
      </c>
      <c r="P46" s="19">
        <v>0</v>
      </c>
      <c r="Q46" s="19">
        <v>5000</v>
      </c>
      <c r="R46" s="19">
        <v>765.9</v>
      </c>
      <c r="S46" s="19">
        <v>3829500</v>
      </c>
    </row>
    <row r="47" spans="1:19" x14ac:dyDescent="0.35">
      <c r="A47" s="22">
        <f t="shared" si="0"/>
        <v>42</v>
      </c>
      <c r="B47" t="s">
        <v>41</v>
      </c>
      <c r="C47" t="s">
        <v>40</v>
      </c>
      <c r="D47" s="22" t="s">
        <v>767</v>
      </c>
      <c r="E47" s="19">
        <v>5000</v>
      </c>
      <c r="F47" s="19">
        <v>0</v>
      </c>
      <c r="G47" s="19">
        <v>5000</v>
      </c>
      <c r="H47" s="19">
        <v>0</v>
      </c>
      <c r="I47" s="19">
        <v>0</v>
      </c>
      <c r="J47" s="19">
        <v>5000</v>
      </c>
      <c r="K47" s="19">
        <v>0</v>
      </c>
      <c r="L47" s="19">
        <v>0</v>
      </c>
      <c r="M47" s="19">
        <v>8000</v>
      </c>
      <c r="N47" s="19">
        <v>0</v>
      </c>
      <c r="O47" s="19">
        <v>0</v>
      </c>
      <c r="P47" s="19">
        <v>0</v>
      </c>
      <c r="Q47" s="19">
        <v>23000</v>
      </c>
      <c r="R47" s="19">
        <v>290.82</v>
      </c>
      <c r="S47" s="19">
        <v>6688860</v>
      </c>
    </row>
    <row r="48" spans="1:19" x14ac:dyDescent="0.35">
      <c r="A48" s="22">
        <f t="shared" si="0"/>
        <v>43</v>
      </c>
      <c r="B48" t="s">
        <v>43</v>
      </c>
      <c r="C48" t="s">
        <v>776</v>
      </c>
      <c r="D48" s="22" t="s">
        <v>767</v>
      </c>
      <c r="E48" s="19">
        <v>0</v>
      </c>
      <c r="F48" s="19">
        <v>15000</v>
      </c>
      <c r="G48" s="19">
        <v>12000</v>
      </c>
      <c r="H48" s="19">
        <v>0</v>
      </c>
      <c r="I48" s="19">
        <v>0</v>
      </c>
      <c r="J48" s="19">
        <v>0</v>
      </c>
      <c r="K48" s="19">
        <v>15000</v>
      </c>
      <c r="L48" s="19">
        <v>12000</v>
      </c>
      <c r="M48" s="19">
        <v>0</v>
      </c>
      <c r="N48" s="19">
        <v>0</v>
      </c>
      <c r="O48" s="19">
        <v>0</v>
      </c>
      <c r="P48" s="19">
        <v>0</v>
      </c>
      <c r="Q48" s="19">
        <v>54000</v>
      </c>
      <c r="R48" s="19">
        <v>255.3</v>
      </c>
      <c r="S48" s="19">
        <v>13786200</v>
      </c>
    </row>
    <row r="49" spans="1:19" x14ac:dyDescent="0.35">
      <c r="A49" s="22">
        <f t="shared" si="0"/>
        <v>44</v>
      </c>
      <c r="B49" t="s">
        <v>1239</v>
      </c>
      <c r="C49" t="s">
        <v>1475</v>
      </c>
      <c r="D49" s="22" t="s">
        <v>767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20000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20000</v>
      </c>
      <c r="R49" s="19">
        <v>876.9</v>
      </c>
      <c r="S49" s="19">
        <v>17538000</v>
      </c>
    </row>
    <row r="50" spans="1:19" x14ac:dyDescent="0.35">
      <c r="A50" s="22">
        <f t="shared" si="0"/>
        <v>45</v>
      </c>
      <c r="B50" t="s">
        <v>1241</v>
      </c>
      <c r="C50" t="s">
        <v>1476</v>
      </c>
      <c r="D50" s="22" t="s">
        <v>767</v>
      </c>
      <c r="E50" s="19">
        <v>0</v>
      </c>
      <c r="F50" s="19">
        <v>0</v>
      </c>
      <c r="G50" s="19">
        <v>0</v>
      </c>
      <c r="H50" s="19">
        <v>50000</v>
      </c>
      <c r="I50" s="19">
        <v>0</v>
      </c>
      <c r="J50" s="19">
        <v>0</v>
      </c>
      <c r="K50" s="19">
        <v>49000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99000</v>
      </c>
      <c r="R50" s="19">
        <v>559.44000000000005</v>
      </c>
      <c r="S50" s="19">
        <v>55384560</v>
      </c>
    </row>
    <row r="51" spans="1:19" x14ac:dyDescent="0.35">
      <c r="A51" s="22">
        <f t="shared" si="0"/>
        <v>46</v>
      </c>
      <c r="B51" t="s">
        <v>45</v>
      </c>
      <c r="C51" t="s">
        <v>777</v>
      </c>
      <c r="D51" s="22" t="s">
        <v>767</v>
      </c>
      <c r="E51" s="19">
        <v>0</v>
      </c>
      <c r="F51" s="19">
        <v>0</v>
      </c>
      <c r="G51" s="19">
        <v>0</v>
      </c>
      <c r="H51" s="19">
        <v>50000</v>
      </c>
      <c r="I51" s="19">
        <v>0</v>
      </c>
      <c r="J51" s="19">
        <v>0</v>
      </c>
      <c r="K51" s="19">
        <v>49000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99000</v>
      </c>
      <c r="R51" s="19">
        <v>199.8</v>
      </c>
      <c r="S51" s="19">
        <v>19780200</v>
      </c>
    </row>
    <row r="52" spans="1:19" x14ac:dyDescent="0.35">
      <c r="A52" s="22">
        <f t="shared" si="0"/>
        <v>47</v>
      </c>
      <c r="B52" t="s">
        <v>47</v>
      </c>
      <c r="C52" t="s">
        <v>46</v>
      </c>
      <c r="D52" s="22" t="s">
        <v>767</v>
      </c>
      <c r="E52" s="19">
        <v>5000</v>
      </c>
      <c r="F52" s="19">
        <v>0</v>
      </c>
      <c r="G52" s="19">
        <v>0</v>
      </c>
      <c r="H52" s="19">
        <v>0</v>
      </c>
      <c r="I52" s="19">
        <v>0</v>
      </c>
      <c r="J52" s="19">
        <v>6000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11000</v>
      </c>
      <c r="R52" s="19">
        <v>122.1</v>
      </c>
      <c r="S52" s="19">
        <v>1343100</v>
      </c>
    </row>
    <row r="53" spans="1:19" x14ac:dyDescent="0.35">
      <c r="A53" s="22">
        <f t="shared" si="0"/>
        <v>48</v>
      </c>
      <c r="B53" t="s">
        <v>49</v>
      </c>
      <c r="C53" t="s">
        <v>48</v>
      </c>
      <c r="D53" s="22" t="s">
        <v>767</v>
      </c>
      <c r="E53" s="19">
        <v>0</v>
      </c>
      <c r="F53" s="19">
        <v>5000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5000</v>
      </c>
      <c r="R53" s="19">
        <v>73.260000000000005</v>
      </c>
      <c r="S53" s="19">
        <v>366300</v>
      </c>
    </row>
    <row r="54" spans="1:19" x14ac:dyDescent="0.35">
      <c r="A54" s="22">
        <f t="shared" si="0"/>
        <v>49</v>
      </c>
      <c r="B54" t="s">
        <v>1243</v>
      </c>
      <c r="C54" t="s">
        <v>1477</v>
      </c>
      <c r="D54" s="22" t="s">
        <v>767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16000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16000</v>
      </c>
      <c r="R54" s="19">
        <v>559.44000000000005</v>
      </c>
      <c r="S54" s="19">
        <v>8951040</v>
      </c>
    </row>
    <row r="55" spans="1:19" x14ac:dyDescent="0.35">
      <c r="A55" s="22">
        <f t="shared" si="0"/>
        <v>50</v>
      </c>
      <c r="B55" t="s">
        <v>51</v>
      </c>
      <c r="C55" t="s">
        <v>50</v>
      </c>
      <c r="D55" s="22" t="s">
        <v>767</v>
      </c>
      <c r="E55" s="19">
        <v>5000</v>
      </c>
      <c r="F55" s="19">
        <v>0</v>
      </c>
      <c r="G55" s="19">
        <v>0</v>
      </c>
      <c r="H55" s="19">
        <v>0</v>
      </c>
      <c r="I55" s="19">
        <v>6000</v>
      </c>
      <c r="J55" s="19">
        <v>0</v>
      </c>
      <c r="K55" s="19">
        <v>11000</v>
      </c>
      <c r="L55" s="19">
        <v>0</v>
      </c>
      <c r="M55" s="19">
        <v>6000</v>
      </c>
      <c r="N55" s="19">
        <v>0</v>
      </c>
      <c r="O55" s="19">
        <v>0</v>
      </c>
      <c r="P55" s="19">
        <v>0</v>
      </c>
      <c r="Q55" s="19">
        <v>28000</v>
      </c>
      <c r="R55" s="19">
        <v>255.3</v>
      </c>
      <c r="S55" s="19">
        <v>7148400</v>
      </c>
    </row>
    <row r="56" spans="1:19" x14ac:dyDescent="0.35">
      <c r="A56" s="22">
        <f t="shared" si="0"/>
        <v>51</v>
      </c>
      <c r="B56" t="s">
        <v>53</v>
      </c>
      <c r="C56" t="s">
        <v>52</v>
      </c>
      <c r="D56" s="22" t="s">
        <v>767</v>
      </c>
      <c r="E56" s="19">
        <v>0</v>
      </c>
      <c r="F56" s="19">
        <v>5000</v>
      </c>
      <c r="G56" s="19">
        <v>0</v>
      </c>
      <c r="H56" s="19">
        <v>0</v>
      </c>
      <c r="I56" s="19">
        <v>0</v>
      </c>
      <c r="J56" s="19">
        <v>5000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10000</v>
      </c>
      <c r="R56" s="19">
        <v>109.89</v>
      </c>
      <c r="S56" s="19">
        <v>1098900</v>
      </c>
    </row>
    <row r="57" spans="1:19" x14ac:dyDescent="0.35">
      <c r="A57" s="22">
        <f t="shared" si="0"/>
        <v>52</v>
      </c>
      <c r="B57" t="s">
        <v>55</v>
      </c>
      <c r="C57" t="s">
        <v>54</v>
      </c>
      <c r="D57" s="22" t="s">
        <v>767</v>
      </c>
      <c r="E57" s="19">
        <v>0</v>
      </c>
      <c r="F57" s="19">
        <v>6000</v>
      </c>
      <c r="G57" s="19">
        <v>0</v>
      </c>
      <c r="H57" s="19">
        <v>0</v>
      </c>
      <c r="I57" s="19">
        <v>0</v>
      </c>
      <c r="J57" s="19">
        <v>6000</v>
      </c>
      <c r="K57" s="19">
        <v>0</v>
      </c>
      <c r="L57" s="19">
        <v>0</v>
      </c>
      <c r="M57" s="19">
        <v>0</v>
      </c>
      <c r="N57" s="19">
        <v>0</v>
      </c>
      <c r="O57" s="19">
        <v>6000</v>
      </c>
      <c r="P57" s="19">
        <v>0</v>
      </c>
      <c r="Q57" s="19">
        <v>18000</v>
      </c>
      <c r="R57" s="19">
        <v>85.47</v>
      </c>
      <c r="S57" s="19">
        <v>1538460</v>
      </c>
    </row>
    <row r="58" spans="1:19" x14ac:dyDescent="0.35">
      <c r="A58" s="22">
        <f t="shared" si="0"/>
        <v>53</v>
      </c>
      <c r="B58" t="s">
        <v>57</v>
      </c>
      <c r="C58" t="s">
        <v>778</v>
      </c>
      <c r="D58" s="22" t="s">
        <v>767</v>
      </c>
      <c r="E58" s="19">
        <v>0</v>
      </c>
      <c r="F58" s="19">
        <v>46000</v>
      </c>
      <c r="G58" s="19">
        <v>57000</v>
      </c>
      <c r="H58" s="19">
        <v>0</v>
      </c>
      <c r="I58" s="19">
        <v>56000</v>
      </c>
      <c r="J58" s="19">
        <v>51000</v>
      </c>
      <c r="K58" s="19">
        <v>0</v>
      </c>
      <c r="L58" s="19">
        <v>62000</v>
      </c>
      <c r="M58" s="19">
        <v>51000</v>
      </c>
      <c r="N58" s="19">
        <v>0</v>
      </c>
      <c r="O58" s="19">
        <v>63000</v>
      </c>
      <c r="P58" s="19">
        <v>68000</v>
      </c>
      <c r="Q58" s="19">
        <v>454000</v>
      </c>
      <c r="R58" s="19">
        <v>85.47</v>
      </c>
      <c r="S58" s="19">
        <v>38803380</v>
      </c>
    </row>
    <row r="59" spans="1:19" x14ac:dyDescent="0.35">
      <c r="A59" s="22">
        <f t="shared" si="0"/>
        <v>54</v>
      </c>
      <c r="B59" t="s">
        <v>59</v>
      </c>
      <c r="C59" t="s">
        <v>1983</v>
      </c>
      <c r="D59" s="22" t="s">
        <v>767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5000</v>
      </c>
      <c r="O59" s="19">
        <v>0</v>
      </c>
      <c r="P59" s="19">
        <v>0</v>
      </c>
      <c r="Q59" s="19">
        <v>5000</v>
      </c>
      <c r="R59" s="19">
        <v>85.47</v>
      </c>
      <c r="S59" s="19">
        <v>427350</v>
      </c>
    </row>
    <row r="60" spans="1:19" x14ac:dyDescent="0.35">
      <c r="A60" s="22">
        <f t="shared" si="0"/>
        <v>55</v>
      </c>
      <c r="B60" t="s">
        <v>1957</v>
      </c>
      <c r="C60" t="s">
        <v>1984</v>
      </c>
      <c r="D60" s="22" t="s">
        <v>767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5000</v>
      </c>
      <c r="M60" s="19">
        <v>0</v>
      </c>
      <c r="N60" s="19">
        <v>0</v>
      </c>
      <c r="O60" s="19">
        <v>0</v>
      </c>
      <c r="P60" s="19">
        <v>0</v>
      </c>
      <c r="Q60" s="19">
        <v>5000</v>
      </c>
      <c r="R60" s="19">
        <v>79.92</v>
      </c>
      <c r="S60" s="19">
        <v>399600</v>
      </c>
    </row>
    <row r="61" spans="1:19" x14ac:dyDescent="0.35">
      <c r="A61" s="22">
        <f t="shared" si="0"/>
        <v>56</v>
      </c>
      <c r="B61" t="s">
        <v>60</v>
      </c>
      <c r="C61" t="s">
        <v>1983</v>
      </c>
      <c r="D61" s="22" t="s">
        <v>767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5000</v>
      </c>
      <c r="O61" s="19">
        <v>0</v>
      </c>
      <c r="P61" s="19">
        <v>0</v>
      </c>
      <c r="Q61" s="19">
        <v>5000</v>
      </c>
      <c r="R61" s="19">
        <v>85.47</v>
      </c>
      <c r="S61" s="19">
        <v>427350</v>
      </c>
    </row>
    <row r="62" spans="1:19" x14ac:dyDescent="0.35">
      <c r="A62" s="22">
        <f t="shared" si="0"/>
        <v>57</v>
      </c>
      <c r="B62" t="s">
        <v>62</v>
      </c>
      <c r="C62" t="s">
        <v>61</v>
      </c>
      <c r="D62" s="22" t="s">
        <v>767</v>
      </c>
      <c r="E62" s="19">
        <v>0</v>
      </c>
      <c r="F62" s="19">
        <v>5000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5000</v>
      </c>
      <c r="R62" s="19">
        <v>109.89</v>
      </c>
      <c r="S62" s="19">
        <v>549450</v>
      </c>
    </row>
    <row r="63" spans="1:19" x14ac:dyDescent="0.35">
      <c r="A63" s="22">
        <f t="shared" si="0"/>
        <v>58</v>
      </c>
      <c r="B63" t="s">
        <v>64</v>
      </c>
      <c r="C63" t="s">
        <v>63</v>
      </c>
      <c r="D63" s="22" t="s">
        <v>767</v>
      </c>
      <c r="E63" s="19">
        <v>26000</v>
      </c>
      <c r="F63" s="19">
        <v>11000</v>
      </c>
      <c r="G63" s="19">
        <v>14000</v>
      </c>
      <c r="H63" s="19">
        <v>30000</v>
      </c>
      <c r="I63" s="19">
        <v>29000</v>
      </c>
      <c r="J63" s="19">
        <v>18000</v>
      </c>
      <c r="K63" s="19">
        <v>11000</v>
      </c>
      <c r="L63" s="19">
        <v>13000</v>
      </c>
      <c r="M63" s="19">
        <v>27000</v>
      </c>
      <c r="N63" s="19">
        <v>29000</v>
      </c>
      <c r="O63" s="19">
        <v>21000</v>
      </c>
      <c r="P63" s="19">
        <v>20000</v>
      </c>
      <c r="Q63" s="19">
        <v>249000</v>
      </c>
      <c r="R63" s="19">
        <v>477.3</v>
      </c>
      <c r="S63" s="19">
        <v>118847700</v>
      </c>
    </row>
    <row r="64" spans="1:19" x14ac:dyDescent="0.35">
      <c r="A64" s="22">
        <f t="shared" si="0"/>
        <v>59</v>
      </c>
      <c r="B64" t="s">
        <v>66</v>
      </c>
      <c r="C64" t="s">
        <v>65</v>
      </c>
      <c r="D64" s="22" t="s">
        <v>767</v>
      </c>
      <c r="E64" s="19">
        <v>8000</v>
      </c>
      <c r="F64" s="19">
        <v>0</v>
      </c>
      <c r="G64" s="19">
        <v>7000</v>
      </c>
      <c r="H64" s="19">
        <v>0</v>
      </c>
      <c r="I64" s="19">
        <v>8000</v>
      </c>
      <c r="J64" s="19">
        <v>0</v>
      </c>
      <c r="K64" s="19">
        <v>7000</v>
      </c>
      <c r="L64" s="19">
        <v>0</v>
      </c>
      <c r="M64" s="19">
        <v>0</v>
      </c>
      <c r="N64" s="19">
        <v>7000</v>
      </c>
      <c r="O64" s="19">
        <v>0</v>
      </c>
      <c r="P64" s="19">
        <v>0</v>
      </c>
      <c r="Q64" s="19">
        <v>37000</v>
      </c>
      <c r="R64" s="19">
        <v>85.47</v>
      </c>
      <c r="S64" s="19">
        <v>3162390</v>
      </c>
    </row>
    <row r="65" spans="1:19" x14ac:dyDescent="0.35">
      <c r="A65" s="22">
        <f t="shared" si="0"/>
        <v>60</v>
      </c>
      <c r="B65" t="s">
        <v>1245</v>
      </c>
      <c r="C65" t="s">
        <v>1244</v>
      </c>
      <c r="D65" s="22" t="s">
        <v>767</v>
      </c>
      <c r="E65" s="19">
        <v>0</v>
      </c>
      <c r="F65" s="19">
        <v>0</v>
      </c>
      <c r="G65" s="19">
        <v>5000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5000</v>
      </c>
      <c r="R65" s="19">
        <v>79.92</v>
      </c>
      <c r="S65" s="19">
        <v>399600</v>
      </c>
    </row>
    <row r="66" spans="1:19" x14ac:dyDescent="0.35">
      <c r="A66" s="22">
        <f t="shared" si="0"/>
        <v>61</v>
      </c>
      <c r="B66" t="s">
        <v>1959</v>
      </c>
      <c r="C66" t="s">
        <v>1985</v>
      </c>
      <c r="D66" s="22" t="s">
        <v>767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10000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10000</v>
      </c>
      <c r="R66" s="19">
        <v>85.47</v>
      </c>
      <c r="S66" s="19">
        <v>854700</v>
      </c>
    </row>
    <row r="67" spans="1:19" x14ac:dyDescent="0.35">
      <c r="A67" s="22">
        <f t="shared" si="0"/>
        <v>62</v>
      </c>
      <c r="B67" t="s">
        <v>68</v>
      </c>
      <c r="C67" t="s">
        <v>67</v>
      </c>
      <c r="D67" s="22" t="s">
        <v>767</v>
      </c>
      <c r="E67" s="19">
        <v>0</v>
      </c>
      <c r="F67" s="19">
        <v>0</v>
      </c>
      <c r="G67" s="19">
        <v>0</v>
      </c>
      <c r="H67" s="19">
        <v>8000</v>
      </c>
      <c r="I67" s="19">
        <v>0</v>
      </c>
      <c r="J67" s="19">
        <v>0</v>
      </c>
      <c r="K67" s="19">
        <v>0</v>
      </c>
      <c r="L67" s="19">
        <v>0</v>
      </c>
      <c r="M67" s="19">
        <v>8000</v>
      </c>
      <c r="N67" s="19">
        <v>0</v>
      </c>
      <c r="O67" s="19">
        <v>0</v>
      </c>
      <c r="P67" s="19">
        <v>0</v>
      </c>
      <c r="Q67" s="19">
        <v>16000</v>
      </c>
      <c r="R67" s="19">
        <v>85.47</v>
      </c>
      <c r="S67" s="19">
        <v>1367520</v>
      </c>
    </row>
    <row r="68" spans="1:19" x14ac:dyDescent="0.35">
      <c r="A68" s="22">
        <f t="shared" si="0"/>
        <v>63</v>
      </c>
      <c r="B68" t="s">
        <v>1961</v>
      </c>
      <c r="C68" t="s">
        <v>1986</v>
      </c>
      <c r="D68" s="22" t="s">
        <v>767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10000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10000</v>
      </c>
      <c r="R68" s="19">
        <v>85.47</v>
      </c>
      <c r="S68" s="19">
        <v>854700</v>
      </c>
    </row>
    <row r="69" spans="1:19" x14ac:dyDescent="0.35">
      <c r="A69" s="22">
        <f t="shared" si="0"/>
        <v>64</v>
      </c>
      <c r="B69" t="s">
        <v>1247</v>
      </c>
      <c r="C69" t="s">
        <v>1246</v>
      </c>
      <c r="D69" s="22" t="s">
        <v>767</v>
      </c>
      <c r="E69" s="19">
        <v>0</v>
      </c>
      <c r="F69" s="19">
        <v>9000</v>
      </c>
      <c r="G69" s="19">
        <v>0</v>
      </c>
      <c r="H69" s="19">
        <v>0</v>
      </c>
      <c r="I69" s="19">
        <v>0</v>
      </c>
      <c r="J69" s="19">
        <v>0</v>
      </c>
      <c r="K69" s="19">
        <v>8000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17000</v>
      </c>
      <c r="R69" s="19">
        <v>85.47</v>
      </c>
      <c r="S69" s="19">
        <v>1452990</v>
      </c>
    </row>
    <row r="70" spans="1:19" x14ac:dyDescent="0.35">
      <c r="A70" s="22">
        <f t="shared" si="0"/>
        <v>65</v>
      </c>
      <c r="B70" t="s">
        <v>70</v>
      </c>
      <c r="C70" t="s">
        <v>69</v>
      </c>
      <c r="D70" s="22" t="s">
        <v>767</v>
      </c>
      <c r="E70" s="19">
        <v>0</v>
      </c>
      <c r="F70" s="19">
        <v>31000</v>
      </c>
      <c r="G70" s="19">
        <v>0</v>
      </c>
      <c r="H70" s="19">
        <v>0</v>
      </c>
      <c r="I70" s="19">
        <v>0</v>
      </c>
      <c r="J70" s="19">
        <v>15000</v>
      </c>
      <c r="K70" s="19">
        <v>0</v>
      </c>
      <c r="L70" s="19">
        <v>13000</v>
      </c>
      <c r="M70" s="19">
        <v>0</v>
      </c>
      <c r="N70" s="19">
        <v>23000</v>
      </c>
      <c r="O70" s="19">
        <v>0</v>
      </c>
      <c r="P70" s="19">
        <v>0</v>
      </c>
      <c r="Q70" s="19">
        <v>82000</v>
      </c>
      <c r="R70" s="19">
        <v>876.9</v>
      </c>
      <c r="S70" s="19">
        <v>71905800</v>
      </c>
    </row>
    <row r="71" spans="1:19" x14ac:dyDescent="0.35">
      <c r="A71" s="22">
        <f t="shared" si="0"/>
        <v>66</v>
      </c>
      <c r="B71" t="s">
        <v>72</v>
      </c>
      <c r="C71" t="s">
        <v>779</v>
      </c>
      <c r="D71" s="22" t="s">
        <v>767</v>
      </c>
      <c r="E71" s="19">
        <v>26000</v>
      </c>
      <c r="F71" s="19">
        <v>11000</v>
      </c>
      <c r="G71" s="19">
        <v>14000</v>
      </c>
      <c r="H71" s="19">
        <v>30000</v>
      </c>
      <c r="I71" s="19">
        <v>29000</v>
      </c>
      <c r="J71" s="19">
        <v>19000</v>
      </c>
      <c r="K71" s="19">
        <v>10000</v>
      </c>
      <c r="L71" s="19">
        <v>13000</v>
      </c>
      <c r="M71" s="19">
        <v>27000</v>
      </c>
      <c r="N71" s="19">
        <v>29000</v>
      </c>
      <c r="O71" s="19">
        <v>21000</v>
      </c>
      <c r="P71" s="19">
        <v>20000</v>
      </c>
      <c r="Q71" s="19">
        <v>249000</v>
      </c>
      <c r="R71" s="19">
        <v>255.3</v>
      </c>
      <c r="S71" s="19">
        <v>63569700</v>
      </c>
    </row>
    <row r="72" spans="1:19" x14ac:dyDescent="0.35">
      <c r="A72" s="22">
        <f t="shared" ref="A72:A135" si="1">1+A71</f>
        <v>67</v>
      </c>
      <c r="B72" t="s">
        <v>1962</v>
      </c>
      <c r="C72" t="s">
        <v>1987</v>
      </c>
      <c r="D72" s="22" t="s">
        <v>767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5000</v>
      </c>
      <c r="K72" s="19">
        <v>0</v>
      </c>
      <c r="L72" s="19">
        <v>0</v>
      </c>
      <c r="M72" s="19">
        <v>0</v>
      </c>
      <c r="N72" s="19">
        <v>5000</v>
      </c>
      <c r="O72" s="19">
        <v>0</v>
      </c>
      <c r="P72" s="19">
        <v>0</v>
      </c>
      <c r="Q72" s="19">
        <v>10000</v>
      </c>
      <c r="R72" s="19">
        <v>85.47</v>
      </c>
      <c r="S72" s="19">
        <v>854700</v>
      </c>
    </row>
    <row r="73" spans="1:19" x14ac:dyDescent="0.35">
      <c r="A73" s="22">
        <f t="shared" si="1"/>
        <v>68</v>
      </c>
      <c r="B73" t="s">
        <v>1249</v>
      </c>
      <c r="C73" t="s">
        <v>1248</v>
      </c>
      <c r="D73" s="22" t="s">
        <v>767</v>
      </c>
      <c r="E73" s="19">
        <v>6000</v>
      </c>
      <c r="F73" s="19">
        <v>0</v>
      </c>
      <c r="G73" s="19">
        <v>5000</v>
      </c>
      <c r="H73" s="19">
        <v>0</v>
      </c>
      <c r="I73" s="19">
        <v>5000</v>
      </c>
      <c r="J73" s="19">
        <v>5000</v>
      </c>
      <c r="K73" s="19">
        <v>5000</v>
      </c>
      <c r="L73" s="19">
        <v>0</v>
      </c>
      <c r="M73" s="19">
        <v>6000</v>
      </c>
      <c r="N73" s="19">
        <v>6000</v>
      </c>
      <c r="O73" s="19">
        <v>0</v>
      </c>
      <c r="P73" s="19">
        <v>0</v>
      </c>
      <c r="Q73" s="19">
        <v>38000</v>
      </c>
      <c r="R73" s="19">
        <v>1026.75</v>
      </c>
      <c r="S73" s="19">
        <v>39016500</v>
      </c>
    </row>
    <row r="74" spans="1:19" x14ac:dyDescent="0.35">
      <c r="A74" s="22">
        <f t="shared" si="1"/>
        <v>69</v>
      </c>
      <c r="B74" t="s">
        <v>1251</v>
      </c>
      <c r="C74" t="s">
        <v>1250</v>
      </c>
      <c r="D74" s="22" t="s">
        <v>767</v>
      </c>
      <c r="E74" s="19">
        <v>6000</v>
      </c>
      <c r="F74" s="19">
        <v>0</v>
      </c>
      <c r="G74" s="19">
        <v>5000</v>
      </c>
      <c r="H74" s="19">
        <v>0</v>
      </c>
      <c r="I74" s="19">
        <v>5000</v>
      </c>
      <c r="J74" s="19">
        <v>5000</v>
      </c>
      <c r="K74" s="19">
        <v>5000</v>
      </c>
      <c r="L74" s="19">
        <v>0</v>
      </c>
      <c r="M74" s="19">
        <v>6000</v>
      </c>
      <c r="N74" s="19">
        <v>6000</v>
      </c>
      <c r="O74" s="19">
        <v>0</v>
      </c>
      <c r="P74" s="19">
        <v>0</v>
      </c>
      <c r="Q74" s="19">
        <v>38000</v>
      </c>
      <c r="R74" s="19">
        <v>205.35</v>
      </c>
      <c r="S74" s="19">
        <v>7803300</v>
      </c>
    </row>
    <row r="75" spans="1:19" x14ac:dyDescent="0.35">
      <c r="A75" s="22">
        <f t="shared" si="1"/>
        <v>70</v>
      </c>
      <c r="B75" t="s">
        <v>1253</v>
      </c>
      <c r="C75" t="s">
        <v>1478</v>
      </c>
      <c r="D75" s="22" t="s">
        <v>767</v>
      </c>
      <c r="E75" s="19">
        <v>5000</v>
      </c>
      <c r="F75" s="19">
        <v>0</v>
      </c>
      <c r="G75" s="19">
        <v>5000</v>
      </c>
      <c r="H75" s="19">
        <v>0</v>
      </c>
      <c r="I75" s="19">
        <v>5000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15000</v>
      </c>
      <c r="R75" s="19">
        <v>399.6</v>
      </c>
      <c r="S75" s="19">
        <v>5994000</v>
      </c>
    </row>
    <row r="76" spans="1:19" x14ac:dyDescent="0.35">
      <c r="A76" s="22">
        <f t="shared" si="1"/>
        <v>71</v>
      </c>
      <c r="B76" t="s">
        <v>1255</v>
      </c>
      <c r="C76" t="s">
        <v>1254</v>
      </c>
      <c r="D76" s="22" t="s">
        <v>767</v>
      </c>
      <c r="E76" s="19">
        <v>0</v>
      </c>
      <c r="F76" s="19">
        <v>6000</v>
      </c>
      <c r="G76" s="19">
        <v>0</v>
      </c>
      <c r="H76" s="19">
        <v>0</v>
      </c>
      <c r="I76" s="19">
        <v>0</v>
      </c>
      <c r="J76" s="19">
        <v>6000</v>
      </c>
      <c r="K76" s="19">
        <v>0</v>
      </c>
      <c r="L76" s="19">
        <v>0</v>
      </c>
      <c r="M76" s="19">
        <v>0</v>
      </c>
      <c r="N76" s="19">
        <v>6000</v>
      </c>
      <c r="O76" s="19">
        <v>0</v>
      </c>
      <c r="P76" s="19">
        <v>0</v>
      </c>
      <c r="Q76" s="19">
        <v>18000</v>
      </c>
      <c r="R76" s="19">
        <v>85.47</v>
      </c>
      <c r="S76" s="19">
        <v>1538460</v>
      </c>
    </row>
    <row r="77" spans="1:19" x14ac:dyDescent="0.35">
      <c r="A77" s="22">
        <f t="shared" si="1"/>
        <v>72</v>
      </c>
      <c r="B77" t="s">
        <v>1257</v>
      </c>
      <c r="C77" t="s">
        <v>1256</v>
      </c>
      <c r="D77" s="22" t="s">
        <v>767</v>
      </c>
      <c r="E77" s="19">
        <v>23000</v>
      </c>
      <c r="F77" s="19">
        <v>12000</v>
      </c>
      <c r="G77" s="19">
        <v>23000</v>
      </c>
      <c r="H77" s="19">
        <v>23000</v>
      </c>
      <c r="I77" s="19">
        <v>11000</v>
      </c>
      <c r="J77" s="19">
        <v>18000</v>
      </c>
      <c r="K77" s="19">
        <v>23000</v>
      </c>
      <c r="L77" s="19">
        <v>18000</v>
      </c>
      <c r="M77" s="19">
        <v>17000</v>
      </c>
      <c r="N77" s="19">
        <v>17000</v>
      </c>
      <c r="O77" s="19">
        <v>23000</v>
      </c>
      <c r="P77" s="19">
        <v>10000</v>
      </c>
      <c r="Q77" s="19">
        <v>218000</v>
      </c>
      <c r="R77" s="19">
        <v>85.47</v>
      </c>
      <c r="S77" s="19">
        <v>18632460</v>
      </c>
    </row>
    <row r="78" spans="1:19" x14ac:dyDescent="0.35">
      <c r="A78" s="22">
        <f t="shared" si="1"/>
        <v>73</v>
      </c>
      <c r="B78" t="s">
        <v>1259</v>
      </c>
      <c r="C78" t="s">
        <v>1258</v>
      </c>
      <c r="D78" s="22" t="s">
        <v>767</v>
      </c>
      <c r="E78" s="19">
        <v>0</v>
      </c>
      <c r="F78" s="19">
        <v>0</v>
      </c>
      <c r="G78" s="19">
        <v>0</v>
      </c>
      <c r="H78" s="19">
        <v>0</v>
      </c>
      <c r="I78" s="19">
        <v>6000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6000</v>
      </c>
      <c r="R78" s="19">
        <v>85.47</v>
      </c>
      <c r="S78" s="19">
        <v>512820</v>
      </c>
    </row>
    <row r="79" spans="1:19" x14ac:dyDescent="0.35">
      <c r="A79" s="22">
        <f t="shared" si="1"/>
        <v>74</v>
      </c>
      <c r="B79" t="s">
        <v>1261</v>
      </c>
      <c r="C79" t="s">
        <v>1260</v>
      </c>
      <c r="D79" s="22" t="s">
        <v>767</v>
      </c>
      <c r="E79" s="19">
        <v>40000</v>
      </c>
      <c r="F79" s="19">
        <v>40000</v>
      </c>
      <c r="G79" s="19">
        <v>30000</v>
      </c>
      <c r="H79" s="19">
        <v>30000</v>
      </c>
      <c r="I79" s="19">
        <v>30000</v>
      </c>
      <c r="J79" s="19">
        <v>40000</v>
      </c>
      <c r="K79" s="19">
        <v>40000</v>
      </c>
      <c r="L79" s="19">
        <v>40000</v>
      </c>
      <c r="M79" s="19">
        <v>40000</v>
      </c>
      <c r="N79" s="19">
        <v>50000</v>
      </c>
      <c r="O79" s="19">
        <v>30000</v>
      </c>
      <c r="P79" s="19">
        <v>45000</v>
      </c>
      <c r="Q79" s="19">
        <v>455000</v>
      </c>
      <c r="R79" s="19">
        <v>85.47</v>
      </c>
      <c r="S79" s="19">
        <v>38888850</v>
      </c>
    </row>
    <row r="80" spans="1:19" x14ac:dyDescent="0.35">
      <c r="A80" s="22">
        <f t="shared" si="1"/>
        <v>75</v>
      </c>
      <c r="B80" t="s">
        <v>1263</v>
      </c>
      <c r="C80" t="s">
        <v>1262</v>
      </c>
      <c r="D80" s="22" t="s">
        <v>767</v>
      </c>
      <c r="E80" s="19">
        <v>12000</v>
      </c>
      <c r="F80" s="19">
        <v>6000</v>
      </c>
      <c r="G80" s="19">
        <v>5000</v>
      </c>
      <c r="H80" s="19">
        <v>6000</v>
      </c>
      <c r="I80" s="19">
        <v>6000</v>
      </c>
      <c r="J80" s="19">
        <v>5000</v>
      </c>
      <c r="K80" s="19">
        <v>6000</v>
      </c>
      <c r="L80" s="19">
        <v>6000</v>
      </c>
      <c r="M80" s="19">
        <v>5000</v>
      </c>
      <c r="N80" s="19">
        <v>6000</v>
      </c>
      <c r="O80" s="19">
        <v>6000</v>
      </c>
      <c r="P80" s="19">
        <v>6000</v>
      </c>
      <c r="Q80" s="19">
        <v>75000</v>
      </c>
      <c r="R80" s="19">
        <v>85.47</v>
      </c>
      <c r="S80" s="19">
        <v>6410250</v>
      </c>
    </row>
    <row r="81" spans="1:19" x14ac:dyDescent="0.35">
      <c r="A81" s="22">
        <f t="shared" si="1"/>
        <v>76</v>
      </c>
      <c r="B81" t="s">
        <v>1265</v>
      </c>
      <c r="C81" t="s">
        <v>1264</v>
      </c>
      <c r="D81" s="22" t="s">
        <v>767</v>
      </c>
      <c r="E81" s="19">
        <v>0</v>
      </c>
      <c r="F81" s="19">
        <v>0</v>
      </c>
      <c r="G81" s="19">
        <v>7000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7000</v>
      </c>
      <c r="R81" s="19">
        <v>85.47</v>
      </c>
      <c r="S81" s="19">
        <v>598290</v>
      </c>
    </row>
    <row r="82" spans="1:19" x14ac:dyDescent="0.35">
      <c r="A82" s="22">
        <f t="shared" si="1"/>
        <v>77</v>
      </c>
      <c r="B82" t="s">
        <v>1964</v>
      </c>
      <c r="C82" t="s">
        <v>1963</v>
      </c>
      <c r="D82" s="22" t="s">
        <v>767</v>
      </c>
      <c r="E82" s="19">
        <v>0</v>
      </c>
      <c r="F82" s="19">
        <v>5000</v>
      </c>
      <c r="G82" s="19">
        <v>0</v>
      </c>
      <c r="H82" s="19">
        <v>0</v>
      </c>
      <c r="I82" s="19">
        <v>0</v>
      </c>
      <c r="J82" s="19">
        <v>5000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10000</v>
      </c>
      <c r="R82" s="19">
        <v>1054.5</v>
      </c>
      <c r="S82" s="19">
        <v>10545000</v>
      </c>
    </row>
    <row r="83" spans="1:19" x14ac:dyDescent="0.35">
      <c r="A83" s="22">
        <f t="shared" si="1"/>
        <v>78</v>
      </c>
      <c r="B83" t="s">
        <v>1267</v>
      </c>
      <c r="C83" t="s">
        <v>1266</v>
      </c>
      <c r="D83" s="22" t="s">
        <v>767</v>
      </c>
      <c r="E83" s="19">
        <v>18000</v>
      </c>
      <c r="F83" s="19">
        <v>11000</v>
      </c>
      <c r="G83" s="19">
        <v>18000</v>
      </c>
      <c r="H83" s="19">
        <v>11000</v>
      </c>
      <c r="I83" s="19">
        <v>23000</v>
      </c>
      <c r="J83" s="19">
        <v>12000</v>
      </c>
      <c r="K83" s="19">
        <v>17000</v>
      </c>
      <c r="L83" s="19">
        <v>17000</v>
      </c>
      <c r="M83" s="19">
        <v>12000</v>
      </c>
      <c r="N83" s="19">
        <v>17000</v>
      </c>
      <c r="O83" s="19">
        <v>17000</v>
      </c>
      <c r="P83" s="19">
        <v>11000</v>
      </c>
      <c r="Q83" s="19">
        <v>184000</v>
      </c>
      <c r="R83" s="19">
        <v>85.47</v>
      </c>
      <c r="S83" s="19">
        <v>15726480</v>
      </c>
    </row>
    <row r="84" spans="1:19" x14ac:dyDescent="0.35">
      <c r="A84" s="22">
        <f t="shared" si="1"/>
        <v>79</v>
      </c>
      <c r="B84" t="s">
        <v>1269</v>
      </c>
      <c r="C84" t="s">
        <v>1268</v>
      </c>
      <c r="D84" s="22" t="s">
        <v>767</v>
      </c>
      <c r="E84" s="19">
        <v>6000</v>
      </c>
      <c r="F84" s="19">
        <v>6000</v>
      </c>
      <c r="G84" s="19">
        <v>0</v>
      </c>
      <c r="H84" s="19">
        <v>0</v>
      </c>
      <c r="I84" s="19">
        <v>5000</v>
      </c>
      <c r="J84" s="19">
        <v>6000</v>
      </c>
      <c r="K84" s="19">
        <v>6000</v>
      </c>
      <c r="L84" s="19">
        <v>0</v>
      </c>
      <c r="M84" s="19">
        <v>5000</v>
      </c>
      <c r="N84" s="19">
        <v>6000</v>
      </c>
      <c r="O84" s="19">
        <v>6000</v>
      </c>
      <c r="P84" s="19">
        <v>0</v>
      </c>
      <c r="Q84" s="19">
        <v>46000</v>
      </c>
      <c r="R84" s="19">
        <v>85.47</v>
      </c>
      <c r="S84" s="19">
        <v>3931620</v>
      </c>
    </row>
    <row r="85" spans="1:19" x14ac:dyDescent="0.35">
      <c r="A85" s="22">
        <f t="shared" si="1"/>
        <v>80</v>
      </c>
      <c r="B85" t="s">
        <v>1271</v>
      </c>
      <c r="C85" t="s">
        <v>1270</v>
      </c>
      <c r="D85" s="22" t="s">
        <v>767</v>
      </c>
      <c r="E85" s="19">
        <v>6000</v>
      </c>
      <c r="F85" s="19">
        <v>0</v>
      </c>
      <c r="G85" s="19">
        <v>0</v>
      </c>
      <c r="H85" s="19">
        <v>6000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12000</v>
      </c>
      <c r="R85" s="19">
        <v>85.47</v>
      </c>
      <c r="S85" s="19">
        <v>1025640</v>
      </c>
    </row>
    <row r="86" spans="1:19" x14ac:dyDescent="0.35">
      <c r="A86" s="22">
        <f t="shared" si="1"/>
        <v>81</v>
      </c>
      <c r="B86" t="s">
        <v>1273</v>
      </c>
      <c r="C86" t="s">
        <v>1272</v>
      </c>
      <c r="D86" s="22" t="s">
        <v>767</v>
      </c>
      <c r="E86" s="19">
        <v>18000</v>
      </c>
      <c r="F86" s="19">
        <v>23000</v>
      </c>
      <c r="G86" s="19">
        <v>23000</v>
      </c>
      <c r="H86" s="19">
        <v>23000</v>
      </c>
      <c r="I86" s="19">
        <v>23000</v>
      </c>
      <c r="J86" s="19">
        <v>23000</v>
      </c>
      <c r="K86" s="19">
        <v>23000</v>
      </c>
      <c r="L86" s="19">
        <v>28000</v>
      </c>
      <c r="M86" s="19">
        <v>17000</v>
      </c>
      <c r="N86" s="19">
        <v>23000</v>
      </c>
      <c r="O86" s="19">
        <v>23000</v>
      </c>
      <c r="P86" s="19">
        <v>23000</v>
      </c>
      <c r="Q86" s="19">
        <v>270000</v>
      </c>
      <c r="R86" s="19">
        <v>85.47</v>
      </c>
      <c r="S86" s="19">
        <v>23076900</v>
      </c>
    </row>
    <row r="87" spans="1:19" x14ac:dyDescent="0.35">
      <c r="A87" s="22">
        <f t="shared" si="1"/>
        <v>82</v>
      </c>
      <c r="B87" t="s">
        <v>1275</v>
      </c>
      <c r="C87" t="s">
        <v>1274</v>
      </c>
      <c r="D87" s="22" t="s">
        <v>767</v>
      </c>
      <c r="E87" s="19">
        <v>0</v>
      </c>
      <c r="F87" s="19">
        <v>0</v>
      </c>
      <c r="G87" s="19">
        <v>0</v>
      </c>
      <c r="H87" s="19">
        <v>0</v>
      </c>
      <c r="I87" s="19">
        <v>5000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5000</v>
      </c>
      <c r="R87" s="19">
        <v>85.47</v>
      </c>
      <c r="S87" s="19">
        <v>427350</v>
      </c>
    </row>
    <row r="88" spans="1:19" x14ac:dyDescent="0.35">
      <c r="A88" s="22">
        <f t="shared" si="1"/>
        <v>83</v>
      </c>
      <c r="B88" t="s">
        <v>1277</v>
      </c>
      <c r="C88" t="s">
        <v>1276</v>
      </c>
      <c r="D88" s="22" t="s">
        <v>767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5000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5000</v>
      </c>
      <c r="R88" s="19">
        <v>85.47</v>
      </c>
      <c r="S88" s="19">
        <v>427350</v>
      </c>
    </row>
    <row r="89" spans="1:19" x14ac:dyDescent="0.35">
      <c r="A89" s="22">
        <f t="shared" si="1"/>
        <v>84</v>
      </c>
      <c r="B89" t="s">
        <v>1279</v>
      </c>
      <c r="C89" t="s">
        <v>1278</v>
      </c>
      <c r="D89" s="22" t="s">
        <v>767</v>
      </c>
      <c r="E89" s="19">
        <v>0</v>
      </c>
      <c r="F89" s="19">
        <v>0</v>
      </c>
      <c r="G89" s="19">
        <v>0</v>
      </c>
      <c r="H89" s="19">
        <v>0</v>
      </c>
      <c r="I89" s="19">
        <v>5000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5000</v>
      </c>
      <c r="R89" s="19">
        <v>85.47</v>
      </c>
      <c r="S89" s="19">
        <v>427350</v>
      </c>
    </row>
    <row r="90" spans="1:19" x14ac:dyDescent="0.35">
      <c r="A90" s="22">
        <f t="shared" si="1"/>
        <v>85</v>
      </c>
      <c r="B90" t="s">
        <v>1281</v>
      </c>
      <c r="C90" t="s">
        <v>1479</v>
      </c>
      <c r="D90" s="22" t="s">
        <v>767</v>
      </c>
      <c r="E90" s="19">
        <v>6000</v>
      </c>
      <c r="F90" s="19">
        <v>0</v>
      </c>
      <c r="G90" s="19">
        <v>0</v>
      </c>
      <c r="H90" s="19">
        <v>6000</v>
      </c>
      <c r="I90" s="19">
        <v>0</v>
      </c>
      <c r="J90" s="19">
        <v>0</v>
      </c>
      <c r="K90" s="19">
        <v>6000</v>
      </c>
      <c r="L90" s="19">
        <v>0</v>
      </c>
      <c r="M90" s="19">
        <v>0</v>
      </c>
      <c r="N90" s="19">
        <v>6000</v>
      </c>
      <c r="O90" s="19">
        <v>0</v>
      </c>
      <c r="P90" s="19">
        <v>0</v>
      </c>
      <c r="Q90" s="19">
        <v>24000</v>
      </c>
      <c r="R90" s="19">
        <v>85.47</v>
      </c>
      <c r="S90" s="19">
        <v>2051280</v>
      </c>
    </row>
    <row r="91" spans="1:19" x14ac:dyDescent="0.35">
      <c r="A91" s="22">
        <f t="shared" si="1"/>
        <v>86</v>
      </c>
      <c r="B91" t="s">
        <v>1283</v>
      </c>
      <c r="C91" t="s">
        <v>1480</v>
      </c>
      <c r="D91" s="22" t="s">
        <v>767</v>
      </c>
      <c r="E91" s="19">
        <v>5000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5000</v>
      </c>
      <c r="R91" s="19">
        <v>85.47</v>
      </c>
      <c r="S91" s="19">
        <v>427350</v>
      </c>
    </row>
    <row r="92" spans="1:19" x14ac:dyDescent="0.35">
      <c r="A92" s="22">
        <f t="shared" si="1"/>
        <v>87</v>
      </c>
      <c r="B92" t="s">
        <v>1285</v>
      </c>
      <c r="C92" t="s">
        <v>1481</v>
      </c>
      <c r="D92" s="22" t="s">
        <v>767</v>
      </c>
      <c r="E92" s="19">
        <v>6000</v>
      </c>
      <c r="F92" s="19">
        <v>0</v>
      </c>
      <c r="G92" s="19">
        <v>6000</v>
      </c>
      <c r="H92" s="19">
        <v>0</v>
      </c>
      <c r="I92" s="19">
        <v>6000</v>
      </c>
      <c r="J92" s="19">
        <v>0</v>
      </c>
      <c r="K92" s="19">
        <v>0</v>
      </c>
      <c r="L92" s="19">
        <v>0</v>
      </c>
      <c r="M92" s="19">
        <v>6000</v>
      </c>
      <c r="N92" s="19">
        <v>0</v>
      </c>
      <c r="O92" s="19">
        <v>0</v>
      </c>
      <c r="P92" s="19">
        <v>0</v>
      </c>
      <c r="Q92" s="19">
        <v>24000</v>
      </c>
      <c r="R92" s="19">
        <v>85.47</v>
      </c>
      <c r="S92" s="19">
        <v>2051280</v>
      </c>
    </row>
    <row r="93" spans="1:19" x14ac:dyDescent="0.35">
      <c r="A93" s="22">
        <f t="shared" si="1"/>
        <v>88</v>
      </c>
      <c r="B93" t="s">
        <v>74</v>
      </c>
      <c r="C93" t="s">
        <v>73</v>
      </c>
      <c r="D93" s="22" t="s">
        <v>767</v>
      </c>
      <c r="E93" s="19">
        <v>5000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5000</v>
      </c>
      <c r="R93" s="19">
        <v>73.260000000000005</v>
      </c>
      <c r="S93" s="19">
        <v>366300</v>
      </c>
    </row>
    <row r="94" spans="1:19" x14ac:dyDescent="0.35">
      <c r="A94" s="22">
        <f t="shared" si="1"/>
        <v>89</v>
      </c>
      <c r="B94" t="s">
        <v>76</v>
      </c>
      <c r="C94" t="s">
        <v>780</v>
      </c>
      <c r="D94" s="22" t="s">
        <v>767</v>
      </c>
      <c r="E94" s="19">
        <v>6000</v>
      </c>
      <c r="F94" s="19">
        <v>5000</v>
      </c>
      <c r="G94" s="19">
        <v>5000</v>
      </c>
      <c r="H94" s="19">
        <v>10000</v>
      </c>
      <c r="I94" s="19">
        <v>12000</v>
      </c>
      <c r="J94" s="19">
        <v>6000</v>
      </c>
      <c r="K94" s="19">
        <v>9000</v>
      </c>
      <c r="L94" s="19">
        <v>16000</v>
      </c>
      <c r="M94" s="19">
        <v>12000</v>
      </c>
      <c r="N94" s="19">
        <v>10000</v>
      </c>
      <c r="O94" s="19">
        <v>14000</v>
      </c>
      <c r="P94" s="19">
        <v>22000</v>
      </c>
      <c r="Q94" s="19">
        <v>127000</v>
      </c>
      <c r="R94" s="19">
        <v>876.9</v>
      </c>
      <c r="S94" s="19">
        <v>111366300</v>
      </c>
    </row>
    <row r="95" spans="1:19" x14ac:dyDescent="0.35">
      <c r="A95" s="22">
        <f t="shared" si="1"/>
        <v>90</v>
      </c>
      <c r="B95" t="s">
        <v>78</v>
      </c>
      <c r="C95" t="s">
        <v>781</v>
      </c>
      <c r="D95" s="22" t="s">
        <v>767</v>
      </c>
      <c r="E95" s="19">
        <v>0</v>
      </c>
      <c r="F95" s="19">
        <v>5000</v>
      </c>
      <c r="G95" s="19">
        <v>0</v>
      </c>
      <c r="H95" s="19">
        <v>0</v>
      </c>
      <c r="I95" s="19">
        <v>0</v>
      </c>
      <c r="J95" s="19">
        <v>5000</v>
      </c>
      <c r="K95" s="19">
        <v>0</v>
      </c>
      <c r="L95" s="19">
        <v>0</v>
      </c>
      <c r="M95" s="19">
        <v>5000</v>
      </c>
      <c r="N95" s="19">
        <v>0</v>
      </c>
      <c r="O95" s="19">
        <v>0</v>
      </c>
      <c r="P95" s="19">
        <v>0</v>
      </c>
      <c r="Q95" s="19">
        <v>15000</v>
      </c>
      <c r="R95" s="19">
        <v>85.47</v>
      </c>
      <c r="S95" s="19">
        <v>1282050</v>
      </c>
    </row>
    <row r="96" spans="1:19" x14ac:dyDescent="0.35">
      <c r="A96" s="22">
        <f t="shared" si="1"/>
        <v>91</v>
      </c>
      <c r="B96" t="s">
        <v>80</v>
      </c>
      <c r="C96" t="s">
        <v>79</v>
      </c>
      <c r="D96" s="22" t="s">
        <v>767</v>
      </c>
      <c r="E96" s="19">
        <v>0</v>
      </c>
      <c r="F96" s="19">
        <v>7000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7000</v>
      </c>
      <c r="R96" s="19">
        <v>85.47</v>
      </c>
      <c r="S96" s="19">
        <v>598290</v>
      </c>
    </row>
    <row r="97" spans="1:19" x14ac:dyDescent="0.35">
      <c r="A97" s="22">
        <f t="shared" si="1"/>
        <v>92</v>
      </c>
      <c r="B97" t="s">
        <v>1287</v>
      </c>
      <c r="C97" t="s">
        <v>1286</v>
      </c>
      <c r="D97" s="22" t="s">
        <v>767</v>
      </c>
      <c r="E97" s="19">
        <v>5000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5000</v>
      </c>
      <c r="R97" s="19">
        <v>109.89</v>
      </c>
      <c r="S97" s="19">
        <v>549450</v>
      </c>
    </row>
    <row r="98" spans="1:19" x14ac:dyDescent="0.35">
      <c r="A98" s="22">
        <f t="shared" si="1"/>
        <v>93</v>
      </c>
      <c r="B98" t="s">
        <v>1289</v>
      </c>
      <c r="C98" t="s">
        <v>1482</v>
      </c>
      <c r="D98" s="22" t="s">
        <v>767</v>
      </c>
      <c r="E98" s="19">
        <v>0</v>
      </c>
      <c r="F98" s="19">
        <v>80000</v>
      </c>
      <c r="G98" s="19">
        <v>0</v>
      </c>
      <c r="H98" s="19">
        <v>0</v>
      </c>
      <c r="I98" s="19">
        <v>0</v>
      </c>
      <c r="J98" s="19">
        <v>62000</v>
      </c>
      <c r="K98" s="19">
        <v>0</v>
      </c>
      <c r="L98" s="19">
        <v>0</v>
      </c>
      <c r="M98" s="19">
        <v>0</v>
      </c>
      <c r="N98" s="19">
        <v>28000</v>
      </c>
      <c r="O98" s="19">
        <v>0</v>
      </c>
      <c r="P98" s="19">
        <v>0</v>
      </c>
      <c r="Q98" s="19">
        <v>170000</v>
      </c>
      <c r="R98" s="19">
        <v>559.44000000000005</v>
      </c>
      <c r="S98" s="19">
        <v>95104800</v>
      </c>
    </row>
    <row r="99" spans="1:19" x14ac:dyDescent="0.35">
      <c r="A99" s="22">
        <f t="shared" si="1"/>
        <v>94</v>
      </c>
      <c r="B99" t="s">
        <v>82</v>
      </c>
      <c r="C99" t="s">
        <v>782</v>
      </c>
      <c r="D99" s="22" t="s">
        <v>767</v>
      </c>
      <c r="E99" s="19">
        <v>6000</v>
      </c>
      <c r="F99" s="19">
        <v>0</v>
      </c>
      <c r="G99" s="19">
        <v>0</v>
      </c>
      <c r="H99" s="19">
        <v>0</v>
      </c>
      <c r="I99" s="19">
        <v>0</v>
      </c>
      <c r="J99" s="19">
        <v>5000</v>
      </c>
      <c r="K99" s="19">
        <v>0</v>
      </c>
      <c r="L99" s="19">
        <v>0</v>
      </c>
      <c r="M99" s="19">
        <v>5000</v>
      </c>
      <c r="N99" s="19">
        <v>0</v>
      </c>
      <c r="O99" s="19">
        <v>5000</v>
      </c>
      <c r="P99" s="19">
        <v>0</v>
      </c>
      <c r="Q99" s="19">
        <v>21000</v>
      </c>
      <c r="R99" s="19">
        <v>172.05</v>
      </c>
      <c r="S99" s="19">
        <v>3613050</v>
      </c>
    </row>
    <row r="100" spans="1:19" x14ac:dyDescent="0.35">
      <c r="A100" s="22">
        <f t="shared" si="1"/>
        <v>95</v>
      </c>
      <c r="B100" t="s">
        <v>84</v>
      </c>
      <c r="C100" t="s">
        <v>783</v>
      </c>
      <c r="D100" s="22" t="s">
        <v>767</v>
      </c>
      <c r="E100" s="19">
        <v>6000</v>
      </c>
      <c r="F100" s="19">
        <v>0</v>
      </c>
      <c r="G100" s="19">
        <v>0</v>
      </c>
      <c r="H100" s="19">
        <v>0</v>
      </c>
      <c r="I100" s="19">
        <v>0</v>
      </c>
      <c r="J100" s="19">
        <v>8000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14000</v>
      </c>
      <c r="R100" s="19">
        <v>172.05</v>
      </c>
      <c r="S100" s="19">
        <v>2408700</v>
      </c>
    </row>
    <row r="101" spans="1:19" x14ac:dyDescent="0.35">
      <c r="A101" s="22">
        <f t="shared" si="1"/>
        <v>96</v>
      </c>
      <c r="B101" t="s">
        <v>86</v>
      </c>
      <c r="C101" t="s">
        <v>784</v>
      </c>
      <c r="D101" s="22" t="s">
        <v>767</v>
      </c>
      <c r="E101" s="19">
        <v>5000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5000</v>
      </c>
      <c r="R101" s="19">
        <v>199.8</v>
      </c>
      <c r="S101" s="19">
        <v>999000</v>
      </c>
    </row>
    <row r="102" spans="1:19" x14ac:dyDescent="0.35">
      <c r="A102" s="22">
        <f t="shared" si="1"/>
        <v>97</v>
      </c>
      <c r="B102" t="s">
        <v>1291</v>
      </c>
      <c r="C102" t="s">
        <v>1483</v>
      </c>
      <c r="D102" s="22" t="s">
        <v>767</v>
      </c>
      <c r="E102" s="19">
        <v>5000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5000</v>
      </c>
      <c r="R102" s="19">
        <v>876.9</v>
      </c>
      <c r="S102" s="19">
        <v>4384500</v>
      </c>
    </row>
    <row r="103" spans="1:19" x14ac:dyDescent="0.35">
      <c r="A103" s="22">
        <f t="shared" si="1"/>
        <v>98</v>
      </c>
      <c r="B103" t="s">
        <v>88</v>
      </c>
      <c r="C103" t="s">
        <v>87</v>
      </c>
      <c r="D103" s="22" t="s">
        <v>767</v>
      </c>
      <c r="E103" s="19">
        <v>42000</v>
      </c>
      <c r="F103" s="19">
        <v>0</v>
      </c>
      <c r="G103" s="19">
        <v>0</v>
      </c>
      <c r="H103" s="19">
        <v>42000</v>
      </c>
      <c r="I103" s="19">
        <v>0</v>
      </c>
      <c r="J103" s="19">
        <v>0</v>
      </c>
      <c r="K103" s="19">
        <v>51000</v>
      </c>
      <c r="L103" s="19">
        <v>0</v>
      </c>
      <c r="M103" s="19">
        <v>0</v>
      </c>
      <c r="N103" s="19">
        <v>51000</v>
      </c>
      <c r="O103" s="19">
        <v>0</v>
      </c>
      <c r="P103" s="19">
        <v>0</v>
      </c>
      <c r="Q103" s="19">
        <v>186000</v>
      </c>
      <c r="R103" s="19">
        <v>85.47</v>
      </c>
      <c r="S103" s="19">
        <v>15897420</v>
      </c>
    </row>
    <row r="104" spans="1:19" x14ac:dyDescent="0.35">
      <c r="A104" s="22">
        <f t="shared" si="1"/>
        <v>99</v>
      </c>
      <c r="B104" t="s">
        <v>90</v>
      </c>
      <c r="C104" t="s">
        <v>89</v>
      </c>
      <c r="D104" s="22" t="s">
        <v>767</v>
      </c>
      <c r="E104" s="19">
        <v>48000</v>
      </c>
      <c r="F104" s="19">
        <v>0</v>
      </c>
      <c r="G104" s="19">
        <v>0</v>
      </c>
      <c r="H104" s="19">
        <v>39000</v>
      </c>
      <c r="I104" s="19">
        <v>0</v>
      </c>
      <c r="J104" s="19">
        <v>0</v>
      </c>
      <c r="K104" s="19">
        <v>48000</v>
      </c>
      <c r="L104" s="19">
        <v>0</v>
      </c>
      <c r="M104" s="19">
        <v>0</v>
      </c>
      <c r="N104" s="19">
        <v>47000</v>
      </c>
      <c r="O104" s="19">
        <v>0</v>
      </c>
      <c r="P104" s="19">
        <v>0</v>
      </c>
      <c r="Q104" s="19">
        <v>182000</v>
      </c>
      <c r="R104" s="19">
        <v>85.47</v>
      </c>
      <c r="S104" s="19">
        <v>15555540</v>
      </c>
    </row>
    <row r="105" spans="1:19" x14ac:dyDescent="0.35">
      <c r="A105" s="22">
        <f t="shared" si="1"/>
        <v>100</v>
      </c>
      <c r="B105" t="s">
        <v>2011</v>
      </c>
      <c r="C105" t="s">
        <v>2035</v>
      </c>
      <c r="D105" s="22" t="s">
        <v>767</v>
      </c>
      <c r="E105" s="19">
        <v>0</v>
      </c>
      <c r="F105" s="19">
        <v>10000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10000</v>
      </c>
      <c r="R105" s="19">
        <v>319.68</v>
      </c>
      <c r="S105" s="19">
        <v>3196800</v>
      </c>
    </row>
    <row r="106" spans="1:19" x14ac:dyDescent="0.35">
      <c r="A106" s="22">
        <f t="shared" si="1"/>
        <v>101</v>
      </c>
      <c r="B106" t="s">
        <v>1293</v>
      </c>
      <c r="C106" t="s">
        <v>1292</v>
      </c>
      <c r="D106" s="22" t="s">
        <v>767</v>
      </c>
      <c r="E106" s="19">
        <v>20000</v>
      </c>
      <c r="F106" s="19">
        <v>0</v>
      </c>
      <c r="G106" s="19">
        <v>10000</v>
      </c>
      <c r="H106" s="19">
        <v>0</v>
      </c>
      <c r="I106" s="19">
        <v>10000</v>
      </c>
      <c r="J106" s="19">
        <v>0</v>
      </c>
      <c r="K106" s="19">
        <v>10000</v>
      </c>
      <c r="L106" s="19">
        <v>0</v>
      </c>
      <c r="M106" s="19">
        <v>10000</v>
      </c>
      <c r="N106" s="19">
        <v>0</v>
      </c>
      <c r="O106" s="19">
        <v>10000</v>
      </c>
      <c r="P106" s="19">
        <v>10000</v>
      </c>
      <c r="Q106" s="19">
        <v>80000</v>
      </c>
      <c r="R106" s="19">
        <v>319.68</v>
      </c>
      <c r="S106" s="19">
        <v>25574400</v>
      </c>
    </row>
    <row r="107" spans="1:19" x14ac:dyDescent="0.35">
      <c r="A107" s="22">
        <f t="shared" si="1"/>
        <v>102</v>
      </c>
      <c r="B107" t="s">
        <v>1295</v>
      </c>
      <c r="C107" t="s">
        <v>1484</v>
      </c>
      <c r="D107" s="22" t="s">
        <v>767</v>
      </c>
      <c r="E107" s="19">
        <v>20000</v>
      </c>
      <c r="F107" s="19">
        <v>10000</v>
      </c>
      <c r="G107" s="19">
        <v>20000</v>
      </c>
      <c r="H107" s="19">
        <v>20000</v>
      </c>
      <c r="I107" s="19">
        <v>10000</v>
      </c>
      <c r="J107" s="19">
        <v>10000</v>
      </c>
      <c r="K107" s="19">
        <v>20000</v>
      </c>
      <c r="L107" s="19">
        <v>20000</v>
      </c>
      <c r="M107" s="19">
        <v>10000</v>
      </c>
      <c r="N107" s="19">
        <v>20000</v>
      </c>
      <c r="O107" s="19">
        <v>20000</v>
      </c>
      <c r="P107" s="19">
        <v>0</v>
      </c>
      <c r="Q107" s="19">
        <v>180000</v>
      </c>
      <c r="R107" s="19">
        <v>206.46</v>
      </c>
      <c r="S107" s="19">
        <v>37162800</v>
      </c>
    </row>
    <row r="108" spans="1:19" x14ac:dyDescent="0.35">
      <c r="A108" s="22">
        <f t="shared" si="1"/>
        <v>103</v>
      </c>
      <c r="B108" t="s">
        <v>1297</v>
      </c>
      <c r="C108" t="s">
        <v>1485</v>
      </c>
      <c r="D108" s="22" t="s">
        <v>767</v>
      </c>
      <c r="E108" s="19">
        <v>50000</v>
      </c>
      <c r="F108" s="19">
        <v>40000</v>
      </c>
      <c r="G108" s="19">
        <v>20000</v>
      </c>
      <c r="H108" s="19">
        <v>30000</v>
      </c>
      <c r="I108" s="19">
        <v>30000</v>
      </c>
      <c r="J108" s="19">
        <v>40000</v>
      </c>
      <c r="K108" s="19">
        <v>40000</v>
      </c>
      <c r="L108" s="19">
        <v>40000</v>
      </c>
      <c r="M108" s="19">
        <v>40000</v>
      </c>
      <c r="N108" s="19">
        <v>50000</v>
      </c>
      <c r="O108" s="19">
        <v>40000</v>
      </c>
      <c r="P108" s="19">
        <v>40000</v>
      </c>
      <c r="Q108" s="19">
        <v>460000</v>
      </c>
      <c r="R108" s="19">
        <v>206.46</v>
      </c>
      <c r="S108" s="19">
        <v>94971600</v>
      </c>
    </row>
    <row r="109" spans="1:19" x14ac:dyDescent="0.35">
      <c r="A109" s="22">
        <f t="shared" si="1"/>
        <v>104</v>
      </c>
      <c r="B109" t="s">
        <v>1966</v>
      </c>
      <c r="C109" t="s">
        <v>1965</v>
      </c>
      <c r="D109" s="22" t="s">
        <v>767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10000</v>
      </c>
      <c r="N109" s="19">
        <v>0</v>
      </c>
      <c r="O109" s="19">
        <v>0</v>
      </c>
      <c r="P109" s="19">
        <v>0</v>
      </c>
      <c r="Q109" s="19">
        <v>10000</v>
      </c>
      <c r="R109" s="19">
        <v>206.46</v>
      </c>
      <c r="S109" s="19">
        <v>2064600</v>
      </c>
    </row>
    <row r="110" spans="1:19" x14ac:dyDescent="0.35">
      <c r="A110" s="22">
        <f t="shared" si="1"/>
        <v>105</v>
      </c>
      <c r="B110" t="s">
        <v>1299</v>
      </c>
      <c r="C110" t="s">
        <v>1486</v>
      </c>
      <c r="D110" s="22" t="s">
        <v>767</v>
      </c>
      <c r="E110" s="19">
        <v>0</v>
      </c>
      <c r="F110" s="19">
        <v>0</v>
      </c>
      <c r="G110" s="19">
        <v>0</v>
      </c>
      <c r="H110" s="19">
        <v>6000</v>
      </c>
      <c r="I110" s="19">
        <v>0</v>
      </c>
      <c r="J110" s="19">
        <v>0</v>
      </c>
      <c r="K110" s="19">
        <v>0</v>
      </c>
      <c r="L110" s="19">
        <v>0</v>
      </c>
      <c r="M110" s="19">
        <v>6000</v>
      </c>
      <c r="N110" s="19">
        <v>0</v>
      </c>
      <c r="O110" s="19">
        <v>0</v>
      </c>
      <c r="P110" s="19">
        <v>6000</v>
      </c>
      <c r="Q110" s="19">
        <v>18000</v>
      </c>
      <c r="R110" s="19">
        <v>200.91</v>
      </c>
      <c r="S110" s="19">
        <v>3616380</v>
      </c>
    </row>
    <row r="111" spans="1:19" x14ac:dyDescent="0.35">
      <c r="A111" s="22">
        <f t="shared" si="1"/>
        <v>106</v>
      </c>
      <c r="B111" t="s">
        <v>1300</v>
      </c>
      <c r="C111" t="s">
        <v>807</v>
      </c>
      <c r="D111" s="22" t="s">
        <v>767</v>
      </c>
      <c r="E111" s="19">
        <v>20000</v>
      </c>
      <c r="F111" s="19">
        <v>10000</v>
      </c>
      <c r="G111" s="19">
        <v>20000</v>
      </c>
      <c r="H111" s="19">
        <v>10000</v>
      </c>
      <c r="I111" s="19">
        <v>30000</v>
      </c>
      <c r="J111" s="19">
        <v>10000</v>
      </c>
      <c r="K111" s="19">
        <v>20000</v>
      </c>
      <c r="L111" s="19">
        <v>20000</v>
      </c>
      <c r="M111" s="19">
        <v>10000</v>
      </c>
      <c r="N111" s="19">
        <v>20000</v>
      </c>
      <c r="O111" s="19">
        <v>20000</v>
      </c>
      <c r="P111" s="19">
        <v>0</v>
      </c>
      <c r="Q111" s="19">
        <v>190000</v>
      </c>
      <c r="R111" s="19">
        <v>319.68</v>
      </c>
      <c r="S111" s="19">
        <v>60739200</v>
      </c>
    </row>
    <row r="112" spans="1:19" x14ac:dyDescent="0.35">
      <c r="A112" s="22">
        <f t="shared" si="1"/>
        <v>107</v>
      </c>
      <c r="B112" t="s">
        <v>1302</v>
      </c>
      <c r="C112" t="s">
        <v>1487</v>
      </c>
      <c r="D112" s="22" t="s">
        <v>767</v>
      </c>
      <c r="E112" s="19">
        <v>20000</v>
      </c>
      <c r="F112" s="19">
        <v>30000</v>
      </c>
      <c r="G112" s="19">
        <v>20000</v>
      </c>
      <c r="H112" s="19">
        <v>30000</v>
      </c>
      <c r="I112" s="19">
        <v>20000</v>
      </c>
      <c r="J112" s="19">
        <v>30000</v>
      </c>
      <c r="K112" s="19">
        <v>20000</v>
      </c>
      <c r="L112" s="19">
        <v>30000</v>
      </c>
      <c r="M112" s="19">
        <v>20000</v>
      </c>
      <c r="N112" s="19">
        <v>20000</v>
      </c>
      <c r="O112" s="19">
        <v>20000</v>
      </c>
      <c r="P112" s="19">
        <v>10000</v>
      </c>
      <c r="Q112" s="19">
        <v>270000</v>
      </c>
      <c r="R112" s="19">
        <v>319.68</v>
      </c>
      <c r="S112" s="19">
        <v>86313600</v>
      </c>
    </row>
    <row r="113" spans="1:19" x14ac:dyDescent="0.35">
      <c r="A113" s="22">
        <f t="shared" si="1"/>
        <v>108</v>
      </c>
      <c r="B113" t="s">
        <v>1967</v>
      </c>
      <c r="C113" t="s">
        <v>1303</v>
      </c>
      <c r="D113" s="22" t="s">
        <v>767</v>
      </c>
      <c r="E113" s="19">
        <v>0</v>
      </c>
      <c r="F113" s="19">
        <v>10000</v>
      </c>
      <c r="G113" s="19">
        <v>0</v>
      </c>
      <c r="H113" s="19">
        <v>10000</v>
      </c>
      <c r="I113" s="19">
        <v>0</v>
      </c>
      <c r="J113" s="19">
        <v>10000</v>
      </c>
      <c r="K113" s="19">
        <v>0</v>
      </c>
      <c r="L113" s="19">
        <v>10000</v>
      </c>
      <c r="M113" s="19">
        <v>0</v>
      </c>
      <c r="N113" s="19">
        <v>0</v>
      </c>
      <c r="O113" s="19">
        <v>10000</v>
      </c>
      <c r="P113" s="19">
        <v>0</v>
      </c>
      <c r="Q113" s="19">
        <v>50000</v>
      </c>
      <c r="R113" s="19">
        <v>206.46</v>
      </c>
      <c r="S113" s="19">
        <v>10323000</v>
      </c>
    </row>
    <row r="114" spans="1:19" x14ac:dyDescent="0.35">
      <c r="A114" s="22">
        <f t="shared" si="1"/>
        <v>109</v>
      </c>
      <c r="B114" t="s">
        <v>92</v>
      </c>
      <c r="C114" t="s">
        <v>91</v>
      </c>
      <c r="D114" s="22" t="s">
        <v>767</v>
      </c>
      <c r="E114" s="19">
        <v>10000</v>
      </c>
      <c r="F114" s="19">
        <v>0</v>
      </c>
      <c r="G114" s="19">
        <v>10000</v>
      </c>
      <c r="H114" s="19">
        <v>0</v>
      </c>
      <c r="I114" s="19">
        <v>0</v>
      </c>
      <c r="J114" s="19">
        <v>10000</v>
      </c>
      <c r="K114" s="19">
        <v>0</v>
      </c>
      <c r="L114" s="19">
        <v>0</v>
      </c>
      <c r="M114" s="19">
        <v>10000</v>
      </c>
      <c r="N114" s="19">
        <v>0</v>
      </c>
      <c r="O114" s="19">
        <v>0</v>
      </c>
      <c r="P114" s="19">
        <v>0</v>
      </c>
      <c r="Q114" s="19">
        <v>40000</v>
      </c>
      <c r="R114" s="19">
        <v>319.68</v>
      </c>
      <c r="S114" s="19">
        <v>12787200</v>
      </c>
    </row>
    <row r="115" spans="1:19" x14ac:dyDescent="0.35">
      <c r="A115" s="22">
        <f t="shared" si="1"/>
        <v>110</v>
      </c>
      <c r="B115" t="s">
        <v>94</v>
      </c>
      <c r="C115" t="s">
        <v>785</v>
      </c>
      <c r="D115" s="22" t="s">
        <v>767</v>
      </c>
      <c r="E115" s="19">
        <v>100008</v>
      </c>
      <c r="F115" s="19">
        <v>100008</v>
      </c>
      <c r="G115" s="19">
        <v>0</v>
      </c>
      <c r="H115" s="19">
        <v>100008</v>
      </c>
      <c r="I115" s="19">
        <v>0</v>
      </c>
      <c r="J115" s="19">
        <v>0</v>
      </c>
      <c r="K115" s="19">
        <v>100008</v>
      </c>
      <c r="L115" s="19">
        <v>0</v>
      </c>
      <c r="M115" s="19">
        <v>50004</v>
      </c>
      <c r="N115" s="19">
        <v>0</v>
      </c>
      <c r="O115" s="19">
        <v>0</v>
      </c>
      <c r="P115" s="19">
        <v>50004</v>
      </c>
      <c r="Q115" s="19">
        <v>500040</v>
      </c>
      <c r="R115" s="19">
        <v>24.42</v>
      </c>
      <c r="S115" s="19">
        <v>12210977</v>
      </c>
    </row>
    <row r="116" spans="1:19" x14ac:dyDescent="0.35">
      <c r="A116" s="22">
        <f t="shared" si="1"/>
        <v>111</v>
      </c>
      <c r="B116" t="s">
        <v>96</v>
      </c>
      <c r="C116" t="s">
        <v>786</v>
      </c>
      <c r="D116" s="22" t="s">
        <v>767</v>
      </c>
      <c r="E116" s="19">
        <v>2000160</v>
      </c>
      <c r="F116" s="19">
        <v>2100168</v>
      </c>
      <c r="G116" s="19">
        <v>3000240</v>
      </c>
      <c r="H116" s="19">
        <v>2000160</v>
      </c>
      <c r="I116" s="19">
        <v>3000240</v>
      </c>
      <c r="J116" s="19">
        <v>2500200</v>
      </c>
      <c r="K116" s="19">
        <v>3500280</v>
      </c>
      <c r="L116" s="19">
        <v>3000240</v>
      </c>
      <c r="M116" s="19">
        <v>2500200</v>
      </c>
      <c r="N116" s="19">
        <v>3000240</v>
      </c>
      <c r="O116" s="19">
        <v>3500280</v>
      </c>
      <c r="P116" s="19">
        <v>3000240</v>
      </c>
      <c r="Q116" s="19">
        <v>33102648</v>
      </c>
      <c r="R116" s="19">
        <v>24.42</v>
      </c>
      <c r="S116" s="19">
        <v>808366664</v>
      </c>
    </row>
    <row r="117" spans="1:19" x14ac:dyDescent="0.35">
      <c r="A117" s="22">
        <f t="shared" si="1"/>
        <v>112</v>
      </c>
      <c r="B117" t="s">
        <v>98</v>
      </c>
      <c r="C117" t="s">
        <v>97</v>
      </c>
      <c r="D117" s="22" t="s">
        <v>767</v>
      </c>
      <c r="E117" s="19">
        <v>500040</v>
      </c>
      <c r="F117" s="19">
        <v>450036</v>
      </c>
      <c r="G117" s="19">
        <v>200016</v>
      </c>
      <c r="H117" s="19">
        <v>200016</v>
      </c>
      <c r="I117" s="19">
        <v>450036</v>
      </c>
      <c r="J117" s="19">
        <v>200016</v>
      </c>
      <c r="K117" s="19">
        <v>200016</v>
      </c>
      <c r="L117" s="19">
        <v>400032</v>
      </c>
      <c r="M117" s="19">
        <v>200016</v>
      </c>
      <c r="N117" s="19">
        <v>450036</v>
      </c>
      <c r="O117" s="19">
        <v>200016</v>
      </c>
      <c r="P117" s="19">
        <v>200016</v>
      </c>
      <c r="Q117" s="19">
        <v>3650292</v>
      </c>
      <c r="R117" s="19">
        <v>24.42</v>
      </c>
      <c r="S117" s="19">
        <v>89140131</v>
      </c>
    </row>
    <row r="118" spans="1:19" x14ac:dyDescent="0.35">
      <c r="A118" s="22">
        <f t="shared" si="1"/>
        <v>113</v>
      </c>
      <c r="B118" t="s">
        <v>100</v>
      </c>
      <c r="C118" t="s">
        <v>787</v>
      </c>
      <c r="D118" s="22" t="s">
        <v>767</v>
      </c>
      <c r="E118" s="19">
        <v>150012</v>
      </c>
      <c r="F118" s="19">
        <v>100008</v>
      </c>
      <c r="G118" s="19">
        <v>150012</v>
      </c>
      <c r="H118" s="19">
        <v>50004</v>
      </c>
      <c r="I118" s="19">
        <v>0</v>
      </c>
      <c r="J118" s="19">
        <v>100008</v>
      </c>
      <c r="K118" s="19">
        <v>100008</v>
      </c>
      <c r="L118" s="19">
        <v>100008</v>
      </c>
      <c r="M118" s="19">
        <v>100008</v>
      </c>
      <c r="N118" s="19">
        <v>100008</v>
      </c>
      <c r="O118" s="19">
        <v>0</v>
      </c>
      <c r="P118" s="19">
        <v>50004</v>
      </c>
      <c r="Q118" s="19">
        <v>1000080</v>
      </c>
      <c r="R118" s="19">
        <v>24.42</v>
      </c>
      <c r="S118" s="19">
        <v>24421954</v>
      </c>
    </row>
    <row r="119" spans="1:19" x14ac:dyDescent="0.35">
      <c r="A119" s="22">
        <f t="shared" si="1"/>
        <v>114</v>
      </c>
      <c r="B119" t="s">
        <v>102</v>
      </c>
      <c r="C119" t="s">
        <v>101</v>
      </c>
      <c r="D119" s="22" t="s">
        <v>767</v>
      </c>
      <c r="E119" s="19">
        <v>450036</v>
      </c>
      <c r="F119" s="19">
        <v>200016</v>
      </c>
      <c r="G119" s="19">
        <v>250020</v>
      </c>
      <c r="H119" s="19">
        <v>200016</v>
      </c>
      <c r="I119" s="19">
        <v>0</v>
      </c>
      <c r="J119" s="19">
        <v>200016</v>
      </c>
      <c r="K119" s="19">
        <v>250020</v>
      </c>
      <c r="L119" s="19">
        <v>200016</v>
      </c>
      <c r="M119" s="19">
        <v>200016</v>
      </c>
      <c r="N119" s="19">
        <v>250020</v>
      </c>
      <c r="O119" s="19">
        <v>0</v>
      </c>
      <c r="P119" s="19">
        <v>200016</v>
      </c>
      <c r="Q119" s="19">
        <v>2400192</v>
      </c>
      <c r="R119" s="19">
        <v>24.42</v>
      </c>
      <c r="S119" s="19">
        <v>58612689</v>
      </c>
    </row>
    <row r="120" spans="1:19" x14ac:dyDescent="0.35">
      <c r="A120" s="22">
        <f t="shared" si="1"/>
        <v>115</v>
      </c>
      <c r="B120" t="s">
        <v>1305</v>
      </c>
      <c r="C120" t="s">
        <v>1304</v>
      </c>
      <c r="D120" s="22" t="s">
        <v>767</v>
      </c>
      <c r="E120" s="19">
        <v>0</v>
      </c>
      <c r="F120" s="19">
        <v>0</v>
      </c>
      <c r="G120" s="19">
        <v>0</v>
      </c>
      <c r="H120" s="19">
        <v>250020</v>
      </c>
      <c r="I120" s="19">
        <v>0</v>
      </c>
      <c r="J120" s="19">
        <v>0</v>
      </c>
      <c r="K120" s="19">
        <v>0</v>
      </c>
      <c r="L120" s="19">
        <v>0</v>
      </c>
      <c r="M120" s="19">
        <v>200016</v>
      </c>
      <c r="N120" s="19">
        <v>0</v>
      </c>
      <c r="O120" s="19">
        <v>0</v>
      </c>
      <c r="P120" s="19">
        <v>0</v>
      </c>
      <c r="Q120" s="19">
        <v>450036</v>
      </c>
      <c r="R120" s="19">
        <v>24.42</v>
      </c>
      <c r="S120" s="19">
        <v>10989879</v>
      </c>
    </row>
    <row r="121" spans="1:19" x14ac:dyDescent="0.35">
      <c r="A121" s="22">
        <f t="shared" si="1"/>
        <v>116</v>
      </c>
      <c r="B121" t="s">
        <v>104</v>
      </c>
      <c r="C121" t="s">
        <v>103</v>
      </c>
      <c r="D121" s="22" t="s">
        <v>767</v>
      </c>
      <c r="E121" s="19">
        <v>30000</v>
      </c>
      <c r="F121" s="19">
        <v>0</v>
      </c>
      <c r="G121" s="19">
        <v>0</v>
      </c>
      <c r="H121" s="19">
        <v>30000</v>
      </c>
      <c r="I121" s="19">
        <v>0</v>
      </c>
      <c r="J121" s="19">
        <v>0</v>
      </c>
      <c r="K121" s="19">
        <v>40000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100000</v>
      </c>
      <c r="R121" s="19">
        <v>94.35</v>
      </c>
      <c r="S121" s="19">
        <v>9435000</v>
      </c>
    </row>
    <row r="122" spans="1:19" x14ac:dyDescent="0.35">
      <c r="A122" s="22">
        <f t="shared" si="1"/>
        <v>117</v>
      </c>
      <c r="B122" t="s">
        <v>1307</v>
      </c>
      <c r="C122" t="s">
        <v>1488</v>
      </c>
      <c r="D122" s="22" t="s">
        <v>767</v>
      </c>
      <c r="E122" s="19">
        <v>0</v>
      </c>
      <c r="F122" s="19">
        <v>10000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10000</v>
      </c>
      <c r="R122" s="19">
        <v>228.66</v>
      </c>
      <c r="S122" s="19">
        <v>2286600</v>
      </c>
    </row>
    <row r="123" spans="1:19" x14ac:dyDescent="0.35">
      <c r="A123" s="22">
        <f t="shared" si="1"/>
        <v>118</v>
      </c>
      <c r="B123" t="s">
        <v>107</v>
      </c>
      <c r="C123" t="s">
        <v>789</v>
      </c>
      <c r="D123" s="22" t="s">
        <v>767</v>
      </c>
      <c r="E123" s="19">
        <v>10000</v>
      </c>
      <c r="F123" s="19">
        <v>0</v>
      </c>
      <c r="G123" s="19">
        <v>10000</v>
      </c>
      <c r="H123" s="19">
        <v>10000</v>
      </c>
      <c r="I123" s="19">
        <v>10000</v>
      </c>
      <c r="J123" s="19">
        <v>0</v>
      </c>
      <c r="K123" s="19">
        <v>10000</v>
      </c>
      <c r="L123" s="19">
        <v>20000</v>
      </c>
      <c r="M123" s="19">
        <v>10000</v>
      </c>
      <c r="N123" s="19">
        <v>10000</v>
      </c>
      <c r="O123" s="19">
        <v>10000</v>
      </c>
      <c r="P123" s="19">
        <v>20000</v>
      </c>
      <c r="Q123" s="19">
        <v>120000</v>
      </c>
      <c r="R123" s="19">
        <v>228.66</v>
      </c>
      <c r="S123" s="19">
        <v>27439200</v>
      </c>
    </row>
    <row r="124" spans="1:19" x14ac:dyDescent="0.35">
      <c r="A124" s="22">
        <f t="shared" si="1"/>
        <v>119</v>
      </c>
      <c r="B124" t="s">
        <v>1968</v>
      </c>
      <c r="C124" t="s">
        <v>1988</v>
      </c>
      <c r="D124" s="22" t="s">
        <v>767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10000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10000</v>
      </c>
      <c r="R124" s="19">
        <v>228.66</v>
      </c>
      <c r="S124" s="19">
        <v>2286600</v>
      </c>
    </row>
    <row r="125" spans="1:19" x14ac:dyDescent="0.35">
      <c r="A125" s="22">
        <f t="shared" si="1"/>
        <v>120</v>
      </c>
      <c r="B125" t="s">
        <v>109</v>
      </c>
      <c r="C125" t="s">
        <v>108</v>
      </c>
      <c r="D125" s="22" t="s">
        <v>767</v>
      </c>
      <c r="E125" s="19">
        <v>0</v>
      </c>
      <c r="F125" s="19">
        <v>10000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10000</v>
      </c>
      <c r="M125" s="19">
        <v>0</v>
      </c>
      <c r="N125" s="19">
        <v>0</v>
      </c>
      <c r="O125" s="19">
        <v>0</v>
      </c>
      <c r="P125" s="19">
        <v>0</v>
      </c>
      <c r="Q125" s="19">
        <v>20000</v>
      </c>
      <c r="R125" s="19">
        <v>127.65</v>
      </c>
      <c r="S125" s="19">
        <v>2553000</v>
      </c>
    </row>
    <row r="126" spans="1:19" x14ac:dyDescent="0.35">
      <c r="A126" s="22">
        <f t="shared" si="1"/>
        <v>121</v>
      </c>
      <c r="B126" t="s">
        <v>111</v>
      </c>
      <c r="C126" t="s">
        <v>790</v>
      </c>
      <c r="D126" s="22" t="s">
        <v>767</v>
      </c>
      <c r="E126" s="19">
        <v>0</v>
      </c>
      <c r="F126" s="19">
        <v>50000</v>
      </c>
      <c r="G126" s="19">
        <v>50000</v>
      </c>
      <c r="H126" s="19">
        <v>0</v>
      </c>
      <c r="I126" s="19">
        <v>50000</v>
      </c>
      <c r="J126" s="19">
        <v>50000</v>
      </c>
      <c r="K126" s="19">
        <v>0</v>
      </c>
      <c r="L126" s="19">
        <v>60000</v>
      </c>
      <c r="M126" s="19">
        <v>50000</v>
      </c>
      <c r="N126" s="19">
        <v>0</v>
      </c>
      <c r="O126" s="19">
        <v>60000</v>
      </c>
      <c r="P126" s="19">
        <v>60000</v>
      </c>
      <c r="Q126" s="19">
        <v>430000</v>
      </c>
      <c r="R126" s="19">
        <v>146.52000000000001</v>
      </c>
      <c r="S126" s="19">
        <v>63003600</v>
      </c>
    </row>
    <row r="127" spans="1:19" x14ac:dyDescent="0.35">
      <c r="A127" s="22">
        <f t="shared" si="1"/>
        <v>122</v>
      </c>
      <c r="B127" t="s">
        <v>113</v>
      </c>
      <c r="C127" t="s">
        <v>791</v>
      </c>
      <c r="D127" s="22" t="s">
        <v>767</v>
      </c>
      <c r="E127" s="19">
        <v>10000</v>
      </c>
      <c r="F127" s="19">
        <v>0</v>
      </c>
      <c r="G127" s="19">
        <v>0</v>
      </c>
      <c r="H127" s="19">
        <v>0</v>
      </c>
      <c r="I127" s="19">
        <v>10000</v>
      </c>
      <c r="J127" s="19">
        <v>0</v>
      </c>
      <c r="K127" s="19">
        <v>0</v>
      </c>
      <c r="L127" s="19">
        <v>0</v>
      </c>
      <c r="M127" s="19">
        <v>10000</v>
      </c>
      <c r="N127" s="19">
        <v>0</v>
      </c>
      <c r="O127" s="19">
        <v>0</v>
      </c>
      <c r="P127" s="19">
        <v>0</v>
      </c>
      <c r="Q127" s="19">
        <v>30000</v>
      </c>
      <c r="R127" s="19">
        <v>206.46</v>
      </c>
      <c r="S127" s="19">
        <v>6193800</v>
      </c>
    </row>
    <row r="128" spans="1:19" x14ac:dyDescent="0.35">
      <c r="A128" s="22">
        <f t="shared" si="1"/>
        <v>123</v>
      </c>
      <c r="B128" t="s">
        <v>2014</v>
      </c>
      <c r="C128" t="s">
        <v>2036</v>
      </c>
      <c r="D128" s="22" t="s">
        <v>767</v>
      </c>
      <c r="E128" s="19">
        <v>0</v>
      </c>
      <c r="F128" s="19">
        <v>200016</v>
      </c>
      <c r="G128" s="19">
        <v>0</v>
      </c>
      <c r="H128" s="19">
        <v>0</v>
      </c>
      <c r="I128" s="19">
        <v>0</v>
      </c>
      <c r="J128" s="19">
        <v>250020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450036</v>
      </c>
      <c r="R128" s="19">
        <v>29.97</v>
      </c>
      <c r="S128" s="19">
        <v>13487579</v>
      </c>
    </row>
    <row r="129" spans="1:19" x14ac:dyDescent="0.35">
      <c r="A129" s="22">
        <f t="shared" si="1"/>
        <v>124</v>
      </c>
      <c r="B129" t="s">
        <v>2016</v>
      </c>
      <c r="C129" t="s">
        <v>2037</v>
      </c>
      <c r="D129" s="22" t="s">
        <v>767</v>
      </c>
      <c r="E129" s="19">
        <v>0</v>
      </c>
      <c r="F129" s="19">
        <v>300024</v>
      </c>
      <c r="G129" s="19">
        <v>0</v>
      </c>
      <c r="H129" s="19">
        <v>0</v>
      </c>
      <c r="I129" s="19">
        <v>0</v>
      </c>
      <c r="J129" s="19">
        <v>300024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600048</v>
      </c>
      <c r="R129" s="19">
        <v>29.97</v>
      </c>
      <c r="S129" s="19">
        <v>17983439</v>
      </c>
    </row>
    <row r="130" spans="1:19" x14ac:dyDescent="0.35">
      <c r="A130" s="22">
        <f t="shared" si="1"/>
        <v>125</v>
      </c>
      <c r="B130" t="s">
        <v>2018</v>
      </c>
      <c r="C130" t="s">
        <v>2017</v>
      </c>
      <c r="D130" s="22" t="s">
        <v>767</v>
      </c>
      <c r="E130" s="19">
        <v>0</v>
      </c>
      <c r="F130" s="19">
        <v>10000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10000</v>
      </c>
      <c r="R130" s="19">
        <v>320.79000000000002</v>
      </c>
      <c r="S130" s="19">
        <v>3207900</v>
      </c>
    </row>
    <row r="131" spans="1:19" x14ac:dyDescent="0.35">
      <c r="A131" s="22">
        <f t="shared" si="1"/>
        <v>126</v>
      </c>
      <c r="B131" t="s">
        <v>115</v>
      </c>
      <c r="C131" t="s">
        <v>792</v>
      </c>
      <c r="D131" s="22" t="s">
        <v>767</v>
      </c>
      <c r="E131" s="19">
        <v>10000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10000</v>
      </c>
      <c r="R131" s="19">
        <v>377.4</v>
      </c>
      <c r="S131" s="19">
        <v>3774000</v>
      </c>
    </row>
    <row r="132" spans="1:19" x14ac:dyDescent="0.35">
      <c r="A132" s="22">
        <f t="shared" si="1"/>
        <v>127</v>
      </c>
      <c r="B132" t="s">
        <v>117</v>
      </c>
      <c r="C132" t="s">
        <v>793</v>
      </c>
      <c r="D132" s="22" t="s">
        <v>767</v>
      </c>
      <c r="E132" s="19">
        <v>450036</v>
      </c>
      <c r="F132" s="19">
        <v>450036</v>
      </c>
      <c r="G132" s="19">
        <v>400032</v>
      </c>
      <c r="H132" s="19">
        <v>200016</v>
      </c>
      <c r="I132" s="19">
        <v>450036</v>
      </c>
      <c r="J132" s="19">
        <v>200016</v>
      </c>
      <c r="K132" s="19">
        <v>450036</v>
      </c>
      <c r="L132" s="19">
        <v>450036</v>
      </c>
      <c r="M132" s="19">
        <v>400032</v>
      </c>
      <c r="N132" s="19">
        <v>450036</v>
      </c>
      <c r="O132" s="19">
        <v>400032</v>
      </c>
      <c r="P132" s="19">
        <v>200016</v>
      </c>
      <c r="Q132" s="19">
        <v>4500360</v>
      </c>
      <c r="R132" s="19">
        <v>24.42</v>
      </c>
      <c r="S132" s="19">
        <v>109898791</v>
      </c>
    </row>
    <row r="133" spans="1:19" x14ac:dyDescent="0.35">
      <c r="A133" s="22">
        <f t="shared" si="1"/>
        <v>128</v>
      </c>
      <c r="B133" t="s">
        <v>119</v>
      </c>
      <c r="C133" t="s">
        <v>794</v>
      </c>
      <c r="D133" s="22" t="s">
        <v>767</v>
      </c>
      <c r="E133" s="19">
        <v>10000</v>
      </c>
      <c r="F133" s="19">
        <v>0</v>
      </c>
      <c r="G133" s="19">
        <v>10000</v>
      </c>
      <c r="H133" s="19">
        <v>0</v>
      </c>
      <c r="I133" s="19">
        <v>10000</v>
      </c>
      <c r="J133" s="19">
        <v>0</v>
      </c>
      <c r="K133" s="19">
        <v>0</v>
      </c>
      <c r="L133" s="19">
        <v>10000</v>
      </c>
      <c r="M133" s="19">
        <v>0</v>
      </c>
      <c r="N133" s="19">
        <v>10000</v>
      </c>
      <c r="O133" s="19">
        <v>0</v>
      </c>
      <c r="P133" s="19">
        <v>0</v>
      </c>
      <c r="Q133" s="19">
        <v>50000</v>
      </c>
      <c r="R133" s="19">
        <v>319.68</v>
      </c>
      <c r="S133" s="19">
        <v>15984000</v>
      </c>
    </row>
    <row r="134" spans="1:19" x14ac:dyDescent="0.35">
      <c r="A134" s="22">
        <f t="shared" si="1"/>
        <v>129</v>
      </c>
      <c r="B134" t="s">
        <v>121</v>
      </c>
      <c r="C134" t="s">
        <v>795</v>
      </c>
      <c r="D134" s="22" t="s">
        <v>767</v>
      </c>
      <c r="E134" s="19">
        <v>50000</v>
      </c>
      <c r="F134" s="19">
        <v>0</v>
      </c>
      <c r="G134" s="19">
        <v>0</v>
      </c>
      <c r="H134" s="19">
        <v>50000</v>
      </c>
      <c r="I134" s="19">
        <v>0</v>
      </c>
      <c r="J134" s="19">
        <v>60000</v>
      </c>
      <c r="K134" s="19">
        <v>0</v>
      </c>
      <c r="L134" s="19">
        <v>60000</v>
      </c>
      <c r="M134" s="19">
        <v>0</v>
      </c>
      <c r="N134" s="19">
        <v>60000</v>
      </c>
      <c r="O134" s="19">
        <v>0</v>
      </c>
      <c r="P134" s="19">
        <v>50000</v>
      </c>
      <c r="Q134" s="19">
        <v>330000</v>
      </c>
      <c r="R134" s="19">
        <v>24.42</v>
      </c>
      <c r="S134" s="19">
        <v>8058600</v>
      </c>
    </row>
    <row r="135" spans="1:19" x14ac:dyDescent="0.35">
      <c r="A135" s="22">
        <f t="shared" si="1"/>
        <v>130</v>
      </c>
      <c r="B135" t="s">
        <v>123</v>
      </c>
      <c r="C135" t="s">
        <v>796</v>
      </c>
      <c r="D135" s="22" t="s">
        <v>767</v>
      </c>
      <c r="E135" s="19">
        <v>12000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12000</v>
      </c>
      <c r="R135" s="19">
        <v>377.4</v>
      </c>
      <c r="S135" s="19">
        <v>4528800</v>
      </c>
    </row>
    <row r="136" spans="1:19" x14ac:dyDescent="0.35">
      <c r="A136" s="22">
        <f t="shared" ref="A136:A199" si="2">1+A135</f>
        <v>131</v>
      </c>
      <c r="B136" t="s">
        <v>125</v>
      </c>
      <c r="C136" t="s">
        <v>124</v>
      </c>
      <c r="D136" s="22" t="s">
        <v>767</v>
      </c>
      <c r="E136" s="19">
        <v>12000</v>
      </c>
      <c r="F136" s="19">
        <v>0</v>
      </c>
      <c r="G136" s="19">
        <v>0</v>
      </c>
      <c r="H136" s="19">
        <v>0</v>
      </c>
      <c r="I136" s="19">
        <v>0</v>
      </c>
      <c r="J136" s="19">
        <v>14000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26000</v>
      </c>
      <c r="R136" s="19">
        <v>377.4</v>
      </c>
      <c r="S136" s="19">
        <v>9812400</v>
      </c>
    </row>
    <row r="137" spans="1:19" x14ac:dyDescent="0.35">
      <c r="A137" s="22">
        <f t="shared" si="2"/>
        <v>132</v>
      </c>
      <c r="B137" t="s">
        <v>126</v>
      </c>
      <c r="C137" t="s">
        <v>795</v>
      </c>
      <c r="D137" s="22" t="s">
        <v>767</v>
      </c>
      <c r="E137" s="19">
        <v>0</v>
      </c>
      <c r="F137" s="19">
        <v>150000</v>
      </c>
      <c r="G137" s="19">
        <v>100000</v>
      </c>
      <c r="H137" s="19">
        <v>0</v>
      </c>
      <c r="I137" s="19">
        <v>0</v>
      </c>
      <c r="J137" s="19">
        <v>100000</v>
      </c>
      <c r="K137" s="19">
        <v>0</v>
      </c>
      <c r="L137" s="19">
        <v>100000</v>
      </c>
      <c r="M137" s="19">
        <v>0</v>
      </c>
      <c r="N137" s="19">
        <v>0</v>
      </c>
      <c r="O137" s="19">
        <v>110000</v>
      </c>
      <c r="P137" s="19">
        <v>100000</v>
      </c>
      <c r="Q137" s="19">
        <v>660000</v>
      </c>
      <c r="R137" s="19">
        <v>62.16</v>
      </c>
      <c r="S137" s="19">
        <v>41025600</v>
      </c>
    </row>
    <row r="138" spans="1:19" x14ac:dyDescent="0.35">
      <c r="A138" s="22">
        <f t="shared" si="2"/>
        <v>133</v>
      </c>
      <c r="B138" t="s">
        <v>128</v>
      </c>
      <c r="C138" t="s">
        <v>797</v>
      </c>
      <c r="D138" s="22" t="s">
        <v>767</v>
      </c>
      <c r="E138" s="19">
        <v>0</v>
      </c>
      <c r="F138" s="19">
        <v>1800000</v>
      </c>
      <c r="G138" s="19">
        <v>2100000</v>
      </c>
      <c r="H138" s="19">
        <v>0</v>
      </c>
      <c r="I138" s="19">
        <v>2150000</v>
      </c>
      <c r="J138" s="19">
        <v>2000000</v>
      </c>
      <c r="K138" s="19">
        <v>0</v>
      </c>
      <c r="L138" s="19">
        <v>2300000</v>
      </c>
      <c r="M138" s="19">
        <v>2000000</v>
      </c>
      <c r="N138" s="19">
        <v>0</v>
      </c>
      <c r="O138" s="19">
        <v>2350000</v>
      </c>
      <c r="P138" s="19">
        <v>2500000</v>
      </c>
      <c r="Q138" s="19">
        <v>17200000</v>
      </c>
      <c r="R138" s="19">
        <v>62.16</v>
      </c>
      <c r="S138" s="19">
        <v>1069152000</v>
      </c>
    </row>
    <row r="139" spans="1:19" x14ac:dyDescent="0.35">
      <c r="A139" s="22">
        <f t="shared" si="2"/>
        <v>134</v>
      </c>
      <c r="B139" t="s">
        <v>1969</v>
      </c>
      <c r="C139" t="s">
        <v>1989</v>
      </c>
      <c r="D139" s="22" t="s">
        <v>767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10000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10000</v>
      </c>
      <c r="R139" s="19">
        <v>127.65</v>
      </c>
      <c r="S139" s="19">
        <v>1276500</v>
      </c>
    </row>
    <row r="140" spans="1:19" x14ac:dyDescent="0.35">
      <c r="A140" s="22">
        <f t="shared" si="2"/>
        <v>135</v>
      </c>
      <c r="B140" t="s">
        <v>1309</v>
      </c>
      <c r="C140" t="s">
        <v>1308</v>
      </c>
      <c r="D140" s="22" t="s">
        <v>767</v>
      </c>
      <c r="E140" s="19">
        <v>0</v>
      </c>
      <c r="F140" s="19">
        <v>0</v>
      </c>
      <c r="G140" s="19">
        <v>0</v>
      </c>
      <c r="H140" s="19">
        <v>10000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10000</v>
      </c>
      <c r="R140" s="19">
        <v>259.74</v>
      </c>
      <c r="S140" s="19">
        <v>2597400</v>
      </c>
    </row>
    <row r="141" spans="1:19" x14ac:dyDescent="0.35">
      <c r="A141" s="22">
        <f t="shared" si="2"/>
        <v>136</v>
      </c>
      <c r="B141" t="s">
        <v>130</v>
      </c>
      <c r="C141" t="s">
        <v>798</v>
      </c>
      <c r="D141" s="22" t="s">
        <v>767</v>
      </c>
      <c r="E141" s="19">
        <v>140000</v>
      </c>
      <c r="F141" s="19">
        <v>0</v>
      </c>
      <c r="G141" s="19">
        <v>140000</v>
      </c>
      <c r="H141" s="19">
        <v>0</v>
      </c>
      <c r="I141" s="19">
        <v>140000</v>
      </c>
      <c r="J141" s="19">
        <v>0</v>
      </c>
      <c r="K141" s="19">
        <v>140000</v>
      </c>
      <c r="L141" s="19">
        <v>0</v>
      </c>
      <c r="M141" s="19">
        <v>0</v>
      </c>
      <c r="N141" s="19">
        <v>140000</v>
      </c>
      <c r="O141" s="19">
        <v>0</v>
      </c>
      <c r="P141" s="19">
        <v>0</v>
      </c>
      <c r="Q141" s="19">
        <v>700000</v>
      </c>
      <c r="R141" s="19">
        <v>94.35</v>
      </c>
      <c r="S141" s="19">
        <v>66045000</v>
      </c>
    </row>
    <row r="142" spans="1:19" x14ac:dyDescent="0.35">
      <c r="A142" s="22">
        <f t="shared" si="2"/>
        <v>137</v>
      </c>
      <c r="B142" t="s">
        <v>1311</v>
      </c>
      <c r="C142" t="s">
        <v>1489</v>
      </c>
      <c r="D142" s="22" t="s">
        <v>767</v>
      </c>
      <c r="E142" s="19">
        <v>0</v>
      </c>
      <c r="F142" s="19">
        <v>0</v>
      </c>
      <c r="G142" s="19">
        <v>50000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50000</v>
      </c>
      <c r="R142" s="19">
        <v>94.35</v>
      </c>
      <c r="S142" s="19">
        <v>4717500</v>
      </c>
    </row>
    <row r="143" spans="1:19" x14ac:dyDescent="0.35">
      <c r="A143" s="22">
        <f t="shared" si="2"/>
        <v>138</v>
      </c>
      <c r="B143" t="s">
        <v>1970</v>
      </c>
      <c r="C143" t="s">
        <v>1990</v>
      </c>
      <c r="D143" s="22" t="s">
        <v>767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170000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170000</v>
      </c>
      <c r="R143" s="19">
        <v>94.35</v>
      </c>
      <c r="S143" s="19">
        <v>16039500</v>
      </c>
    </row>
    <row r="144" spans="1:19" x14ac:dyDescent="0.35">
      <c r="A144" s="22">
        <f t="shared" si="2"/>
        <v>139</v>
      </c>
      <c r="B144" t="s">
        <v>1972</v>
      </c>
      <c r="C144" t="s">
        <v>1991</v>
      </c>
      <c r="D144" s="22" t="s">
        <v>767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170000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170000</v>
      </c>
      <c r="R144" s="19">
        <v>91.02</v>
      </c>
      <c r="S144" s="19">
        <v>15473400</v>
      </c>
    </row>
    <row r="145" spans="1:19" x14ac:dyDescent="0.35">
      <c r="A145" s="22">
        <f t="shared" si="2"/>
        <v>140</v>
      </c>
      <c r="B145" t="s">
        <v>1313</v>
      </c>
      <c r="C145" t="s">
        <v>1490</v>
      </c>
      <c r="D145" s="22" t="s">
        <v>767</v>
      </c>
      <c r="E145" s="19">
        <v>0</v>
      </c>
      <c r="F145" s="19">
        <v>0</v>
      </c>
      <c r="G145" s="19">
        <v>0</v>
      </c>
      <c r="H145" s="19">
        <v>150000</v>
      </c>
      <c r="I145" s="19">
        <v>0</v>
      </c>
      <c r="J145" s="19">
        <v>0</v>
      </c>
      <c r="K145" s="19">
        <v>0</v>
      </c>
      <c r="L145" s="19">
        <v>0</v>
      </c>
      <c r="M145" s="19">
        <v>152000</v>
      </c>
      <c r="N145" s="19">
        <v>0</v>
      </c>
      <c r="O145" s="19">
        <v>0</v>
      </c>
      <c r="P145" s="19">
        <v>0</v>
      </c>
      <c r="Q145" s="19">
        <v>302000</v>
      </c>
      <c r="R145" s="19">
        <v>94.35</v>
      </c>
      <c r="S145" s="19">
        <v>28493700</v>
      </c>
    </row>
    <row r="146" spans="1:19" x14ac:dyDescent="0.35">
      <c r="A146" s="22">
        <f t="shared" si="2"/>
        <v>141</v>
      </c>
      <c r="B146" t="s">
        <v>132</v>
      </c>
      <c r="C146" t="s">
        <v>131</v>
      </c>
      <c r="D146" s="22" t="s">
        <v>767</v>
      </c>
      <c r="E146" s="19">
        <v>0</v>
      </c>
      <c r="F146" s="19">
        <v>0</v>
      </c>
      <c r="G146" s="19">
        <v>0</v>
      </c>
      <c r="H146" s="19">
        <v>16000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16000</v>
      </c>
      <c r="R146" s="19">
        <v>200.91</v>
      </c>
      <c r="S146" s="19">
        <v>3214560</v>
      </c>
    </row>
    <row r="147" spans="1:19" x14ac:dyDescent="0.35">
      <c r="A147" s="22">
        <f t="shared" si="2"/>
        <v>142</v>
      </c>
      <c r="B147" t="s">
        <v>1315</v>
      </c>
      <c r="C147" t="s">
        <v>1491</v>
      </c>
      <c r="D147" s="22" t="s">
        <v>767</v>
      </c>
      <c r="E147" s="19">
        <v>0</v>
      </c>
      <c r="F147" s="19">
        <v>200000</v>
      </c>
      <c r="G147" s="19">
        <v>0</v>
      </c>
      <c r="H147" s="19">
        <v>0</v>
      </c>
      <c r="I147" s="19">
        <v>0</v>
      </c>
      <c r="J147" s="19">
        <v>0</v>
      </c>
      <c r="K147" s="19">
        <v>130000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330000</v>
      </c>
      <c r="R147" s="19">
        <v>94.35</v>
      </c>
      <c r="S147" s="19">
        <v>31135500</v>
      </c>
    </row>
    <row r="148" spans="1:19" x14ac:dyDescent="0.35">
      <c r="A148" s="22">
        <f t="shared" si="2"/>
        <v>143</v>
      </c>
      <c r="B148" t="s">
        <v>1973</v>
      </c>
      <c r="C148" t="s">
        <v>1990</v>
      </c>
      <c r="D148" s="22" t="s">
        <v>767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100000</v>
      </c>
      <c r="K148" s="19">
        <v>0</v>
      </c>
      <c r="L148" s="19">
        <v>0</v>
      </c>
      <c r="M148" s="19">
        <v>0</v>
      </c>
      <c r="N148" s="19">
        <v>100000</v>
      </c>
      <c r="O148" s="19">
        <v>0</v>
      </c>
      <c r="P148" s="19">
        <v>0</v>
      </c>
      <c r="Q148" s="19">
        <v>200000</v>
      </c>
      <c r="R148" s="19">
        <v>94.35</v>
      </c>
      <c r="S148" s="19">
        <v>18870000</v>
      </c>
    </row>
    <row r="149" spans="1:19" x14ac:dyDescent="0.35">
      <c r="A149" s="22">
        <f t="shared" si="2"/>
        <v>144</v>
      </c>
      <c r="B149" t="s">
        <v>1974</v>
      </c>
      <c r="C149" t="s">
        <v>1992</v>
      </c>
      <c r="D149" s="22" t="s">
        <v>767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50000</v>
      </c>
      <c r="O149" s="19">
        <v>0</v>
      </c>
      <c r="P149" s="19">
        <v>0</v>
      </c>
      <c r="Q149" s="19">
        <v>50000</v>
      </c>
      <c r="R149" s="19">
        <v>94.35</v>
      </c>
      <c r="S149" s="19">
        <v>4717500</v>
      </c>
    </row>
    <row r="150" spans="1:19" x14ac:dyDescent="0.35">
      <c r="A150" s="22">
        <f t="shared" si="2"/>
        <v>145</v>
      </c>
      <c r="B150" t="s">
        <v>1975</v>
      </c>
      <c r="C150" t="s">
        <v>1993</v>
      </c>
      <c r="D150" s="22" t="s">
        <v>767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50000</v>
      </c>
      <c r="M150" s="19">
        <v>0</v>
      </c>
      <c r="N150" s="19">
        <v>0</v>
      </c>
      <c r="O150" s="19">
        <v>50000</v>
      </c>
      <c r="P150" s="19">
        <v>0</v>
      </c>
      <c r="Q150" s="19">
        <v>100000</v>
      </c>
      <c r="R150" s="19">
        <v>94.35</v>
      </c>
      <c r="S150" s="19">
        <v>9435000</v>
      </c>
    </row>
    <row r="151" spans="1:19" x14ac:dyDescent="0.35">
      <c r="A151" s="22">
        <f t="shared" si="2"/>
        <v>146</v>
      </c>
      <c r="B151" t="s">
        <v>134</v>
      </c>
      <c r="C151" t="s">
        <v>1994</v>
      </c>
      <c r="D151" s="22" t="s">
        <v>767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50000</v>
      </c>
      <c r="O151" s="19">
        <v>0</v>
      </c>
      <c r="P151" s="19">
        <v>0</v>
      </c>
      <c r="Q151" s="19">
        <v>50000</v>
      </c>
      <c r="R151" s="19">
        <v>94.35</v>
      </c>
      <c r="S151" s="19">
        <v>4717500</v>
      </c>
    </row>
    <row r="152" spans="1:19" x14ac:dyDescent="0.35">
      <c r="A152" s="22">
        <f t="shared" si="2"/>
        <v>147</v>
      </c>
      <c r="B152" t="s">
        <v>1317</v>
      </c>
      <c r="C152" t="s">
        <v>1316</v>
      </c>
      <c r="D152" s="22" t="s">
        <v>767</v>
      </c>
      <c r="E152" s="19">
        <v>0</v>
      </c>
      <c r="F152" s="19">
        <v>16000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16000</v>
      </c>
      <c r="R152" s="19">
        <v>200.91</v>
      </c>
      <c r="S152" s="19">
        <v>3214560</v>
      </c>
    </row>
    <row r="153" spans="1:19" x14ac:dyDescent="0.35">
      <c r="A153" s="22">
        <f t="shared" si="2"/>
        <v>148</v>
      </c>
      <c r="B153" t="s">
        <v>1318</v>
      </c>
      <c r="C153" t="s">
        <v>799</v>
      </c>
      <c r="D153" s="22" t="s">
        <v>767</v>
      </c>
      <c r="E153" s="19">
        <v>0</v>
      </c>
      <c r="F153" s="19">
        <v>10000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10000</v>
      </c>
      <c r="R153" s="19">
        <v>319.68</v>
      </c>
      <c r="S153" s="19">
        <v>3196800</v>
      </c>
    </row>
    <row r="154" spans="1:19" x14ac:dyDescent="0.35">
      <c r="A154" s="22">
        <f t="shared" si="2"/>
        <v>149</v>
      </c>
      <c r="B154" t="s">
        <v>1320</v>
      </c>
      <c r="C154" t="s">
        <v>1492</v>
      </c>
      <c r="D154" s="22" t="s">
        <v>767</v>
      </c>
      <c r="E154" s="19">
        <v>10000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10000</v>
      </c>
      <c r="R154" s="19">
        <v>319.68</v>
      </c>
      <c r="S154" s="19">
        <v>3196800</v>
      </c>
    </row>
    <row r="155" spans="1:19" x14ac:dyDescent="0.35">
      <c r="A155" s="22">
        <f t="shared" si="2"/>
        <v>150</v>
      </c>
      <c r="B155" t="s">
        <v>137</v>
      </c>
      <c r="C155" t="s">
        <v>798</v>
      </c>
      <c r="D155" s="22" t="s">
        <v>767</v>
      </c>
      <c r="E155" s="19">
        <v>0</v>
      </c>
      <c r="F155" s="19">
        <v>150000</v>
      </c>
      <c r="G155" s="19">
        <v>0</v>
      </c>
      <c r="H155" s="19">
        <v>0</v>
      </c>
      <c r="I155" s="19">
        <v>0</v>
      </c>
      <c r="J155" s="19">
        <v>140000</v>
      </c>
      <c r="K155" s="19">
        <v>0</v>
      </c>
      <c r="L155" s="19">
        <v>0</v>
      </c>
      <c r="M155" s="19">
        <v>130000</v>
      </c>
      <c r="N155" s="19">
        <v>0</v>
      </c>
      <c r="O155" s="19">
        <v>0</v>
      </c>
      <c r="P155" s="19">
        <v>0</v>
      </c>
      <c r="Q155" s="19">
        <v>420000</v>
      </c>
      <c r="R155" s="19">
        <v>85.47</v>
      </c>
      <c r="S155" s="19">
        <v>35897400</v>
      </c>
    </row>
    <row r="156" spans="1:19" x14ac:dyDescent="0.35">
      <c r="A156" s="22">
        <f t="shared" si="2"/>
        <v>151</v>
      </c>
      <c r="B156" t="s">
        <v>139</v>
      </c>
      <c r="C156" t="s">
        <v>800</v>
      </c>
      <c r="D156" s="22" t="s">
        <v>767</v>
      </c>
      <c r="E156" s="19">
        <v>0</v>
      </c>
      <c r="F156" s="19">
        <v>100000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80000</v>
      </c>
      <c r="N156" s="19">
        <v>0</v>
      </c>
      <c r="O156" s="19">
        <v>0</v>
      </c>
      <c r="P156" s="19">
        <v>0</v>
      </c>
      <c r="Q156" s="19">
        <v>180000</v>
      </c>
      <c r="R156" s="19">
        <v>254.19</v>
      </c>
      <c r="S156" s="19">
        <v>45754200</v>
      </c>
    </row>
    <row r="157" spans="1:19" x14ac:dyDescent="0.35">
      <c r="A157" s="22">
        <f t="shared" si="2"/>
        <v>152</v>
      </c>
      <c r="B157" t="s">
        <v>1321</v>
      </c>
      <c r="C157" t="s">
        <v>801</v>
      </c>
      <c r="D157" s="22" t="s">
        <v>767</v>
      </c>
      <c r="E157" s="19">
        <v>0</v>
      </c>
      <c r="F157" s="19">
        <v>10000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10000</v>
      </c>
      <c r="R157" s="19">
        <v>319.68</v>
      </c>
      <c r="S157" s="19">
        <v>3196800</v>
      </c>
    </row>
    <row r="158" spans="1:19" x14ac:dyDescent="0.35">
      <c r="A158" s="22">
        <f t="shared" si="2"/>
        <v>153</v>
      </c>
      <c r="B158" t="s">
        <v>142</v>
      </c>
      <c r="C158" t="s">
        <v>141</v>
      </c>
      <c r="D158" s="22" t="s">
        <v>767</v>
      </c>
      <c r="E158" s="19">
        <v>0</v>
      </c>
      <c r="F158" s="19">
        <v>0</v>
      </c>
      <c r="G158" s="19">
        <v>20000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20000</v>
      </c>
      <c r="R158" s="19">
        <v>176.49</v>
      </c>
      <c r="S158" s="19">
        <v>3529800</v>
      </c>
    </row>
    <row r="159" spans="1:19" x14ac:dyDescent="0.35">
      <c r="A159" s="22">
        <f t="shared" si="2"/>
        <v>154</v>
      </c>
      <c r="B159" t="s">
        <v>1322</v>
      </c>
      <c r="C159" t="s">
        <v>143</v>
      </c>
      <c r="D159" s="22" t="s">
        <v>767</v>
      </c>
      <c r="E159" s="19">
        <v>20000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20000</v>
      </c>
      <c r="R159" s="19">
        <v>176.49</v>
      </c>
      <c r="S159" s="19">
        <v>3529800</v>
      </c>
    </row>
    <row r="160" spans="1:19" x14ac:dyDescent="0.35">
      <c r="A160" s="22">
        <f t="shared" si="2"/>
        <v>155</v>
      </c>
      <c r="B160" t="s">
        <v>145</v>
      </c>
      <c r="C160" t="s">
        <v>802</v>
      </c>
      <c r="D160" s="22" t="s">
        <v>767</v>
      </c>
      <c r="E160" s="19">
        <v>650000</v>
      </c>
      <c r="F160" s="19">
        <v>0</v>
      </c>
      <c r="G160" s="19">
        <v>0</v>
      </c>
      <c r="H160" s="19">
        <v>600000</v>
      </c>
      <c r="I160" s="19">
        <v>0</v>
      </c>
      <c r="J160" s="19">
        <v>0</v>
      </c>
      <c r="K160" s="19">
        <v>700000</v>
      </c>
      <c r="L160" s="19">
        <v>0</v>
      </c>
      <c r="M160" s="19">
        <v>0</v>
      </c>
      <c r="N160" s="19">
        <v>750000</v>
      </c>
      <c r="O160" s="19">
        <v>0</v>
      </c>
      <c r="P160" s="19">
        <v>0</v>
      </c>
      <c r="Q160" s="19">
        <v>2700000</v>
      </c>
      <c r="R160" s="19">
        <v>119.88</v>
      </c>
      <c r="S160" s="19">
        <v>323676000</v>
      </c>
    </row>
    <row r="161" spans="1:19" x14ac:dyDescent="0.35">
      <c r="A161" s="22">
        <f t="shared" si="2"/>
        <v>156</v>
      </c>
      <c r="B161" t="s">
        <v>147</v>
      </c>
      <c r="C161" t="s">
        <v>146</v>
      </c>
      <c r="D161" s="22" t="s">
        <v>767</v>
      </c>
      <c r="E161" s="19">
        <v>700000</v>
      </c>
      <c r="F161" s="19">
        <v>0</v>
      </c>
      <c r="G161" s="19">
        <v>0</v>
      </c>
      <c r="H161" s="19">
        <v>550000</v>
      </c>
      <c r="I161" s="19">
        <v>0</v>
      </c>
      <c r="J161" s="19">
        <v>0</v>
      </c>
      <c r="K161" s="19">
        <v>700000</v>
      </c>
      <c r="L161" s="19">
        <v>0</v>
      </c>
      <c r="M161" s="19">
        <v>0</v>
      </c>
      <c r="N161" s="19">
        <v>700000</v>
      </c>
      <c r="O161" s="19">
        <v>0</v>
      </c>
      <c r="P161" s="19">
        <v>0</v>
      </c>
      <c r="Q161" s="19">
        <v>2650000</v>
      </c>
      <c r="R161" s="19">
        <v>119.88</v>
      </c>
      <c r="S161" s="19">
        <v>317682000</v>
      </c>
    </row>
    <row r="162" spans="1:19" x14ac:dyDescent="0.35">
      <c r="A162" s="22">
        <f t="shared" si="2"/>
        <v>157</v>
      </c>
      <c r="B162" t="s">
        <v>1324</v>
      </c>
      <c r="C162" t="s">
        <v>1493</v>
      </c>
      <c r="D162" s="22" t="s">
        <v>767</v>
      </c>
      <c r="E162" s="19">
        <v>10000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10000</v>
      </c>
      <c r="R162" s="19">
        <v>309.69</v>
      </c>
      <c r="S162" s="19">
        <v>3096900</v>
      </c>
    </row>
    <row r="163" spans="1:19" x14ac:dyDescent="0.35">
      <c r="A163" s="22">
        <f t="shared" si="2"/>
        <v>158</v>
      </c>
      <c r="B163" t="s">
        <v>149</v>
      </c>
      <c r="C163" t="s">
        <v>803</v>
      </c>
      <c r="D163" s="22" t="s">
        <v>767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10000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10000</v>
      </c>
      <c r="R163" s="19">
        <v>319.68</v>
      </c>
      <c r="S163" s="19">
        <v>3196800</v>
      </c>
    </row>
    <row r="164" spans="1:19" x14ac:dyDescent="0.35">
      <c r="A164" s="22">
        <f t="shared" si="2"/>
        <v>159</v>
      </c>
      <c r="B164" t="s">
        <v>151</v>
      </c>
      <c r="C164" t="s">
        <v>804</v>
      </c>
      <c r="D164" s="22" t="s">
        <v>767</v>
      </c>
      <c r="E164" s="19">
        <v>0</v>
      </c>
      <c r="F164" s="19">
        <v>10000</v>
      </c>
      <c r="G164" s="19">
        <v>20000</v>
      </c>
      <c r="H164" s="19">
        <v>0</v>
      </c>
      <c r="I164" s="19">
        <v>0</v>
      </c>
      <c r="J164" s="19">
        <v>0</v>
      </c>
      <c r="K164" s="19">
        <v>10000</v>
      </c>
      <c r="L164" s="19">
        <v>0</v>
      </c>
      <c r="M164" s="19">
        <v>0</v>
      </c>
      <c r="N164" s="19">
        <v>20000</v>
      </c>
      <c r="O164" s="19">
        <v>0</v>
      </c>
      <c r="P164" s="19">
        <v>0</v>
      </c>
      <c r="Q164" s="19">
        <v>60000</v>
      </c>
      <c r="R164" s="19">
        <v>86.58</v>
      </c>
      <c r="S164" s="19">
        <v>5194800</v>
      </c>
    </row>
    <row r="165" spans="1:19" x14ac:dyDescent="0.35">
      <c r="A165" s="22">
        <f t="shared" si="2"/>
        <v>160</v>
      </c>
      <c r="B165" t="s">
        <v>152</v>
      </c>
      <c r="C165" t="s">
        <v>788</v>
      </c>
      <c r="D165" s="22" t="s">
        <v>767</v>
      </c>
      <c r="E165" s="19">
        <v>0</v>
      </c>
      <c r="F165" s="19">
        <v>10000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10000</v>
      </c>
      <c r="R165" s="19">
        <v>278.61</v>
      </c>
      <c r="S165" s="19">
        <v>2786100</v>
      </c>
    </row>
    <row r="166" spans="1:19" x14ac:dyDescent="0.35">
      <c r="A166" s="22">
        <f t="shared" si="2"/>
        <v>161</v>
      </c>
      <c r="B166" t="s">
        <v>153</v>
      </c>
      <c r="C166" t="s">
        <v>789</v>
      </c>
      <c r="D166" s="22" t="s">
        <v>767</v>
      </c>
      <c r="E166" s="19">
        <v>0</v>
      </c>
      <c r="F166" s="19">
        <v>0</v>
      </c>
      <c r="G166" s="19">
        <v>10000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10000</v>
      </c>
      <c r="R166" s="19">
        <v>309.69</v>
      </c>
      <c r="S166" s="19">
        <v>3096900</v>
      </c>
    </row>
    <row r="167" spans="1:19" x14ac:dyDescent="0.35">
      <c r="A167" s="22">
        <f t="shared" si="2"/>
        <v>162</v>
      </c>
      <c r="B167" t="s">
        <v>1326</v>
      </c>
      <c r="C167" t="s">
        <v>1494</v>
      </c>
      <c r="D167" s="22" t="s">
        <v>767</v>
      </c>
      <c r="E167" s="19">
        <v>0</v>
      </c>
      <c r="F167" s="19">
        <v>0</v>
      </c>
      <c r="G167" s="19">
        <v>0</v>
      </c>
      <c r="H167" s="19">
        <v>10000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10000</v>
      </c>
      <c r="R167" s="19">
        <v>319.68</v>
      </c>
      <c r="S167" s="19">
        <v>3196800</v>
      </c>
    </row>
    <row r="168" spans="1:19" x14ac:dyDescent="0.35">
      <c r="A168" s="22">
        <f t="shared" si="2"/>
        <v>163</v>
      </c>
      <c r="B168" t="s">
        <v>1327</v>
      </c>
      <c r="C168" t="s">
        <v>805</v>
      </c>
      <c r="D168" s="22" t="s">
        <v>767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10000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10000</v>
      </c>
      <c r="R168" s="19">
        <v>319.68</v>
      </c>
      <c r="S168" s="19">
        <v>3196800</v>
      </c>
    </row>
    <row r="169" spans="1:19" x14ac:dyDescent="0.35">
      <c r="A169" s="22">
        <f t="shared" si="2"/>
        <v>164</v>
      </c>
      <c r="B169" t="s">
        <v>1328</v>
      </c>
      <c r="C169" t="s">
        <v>789</v>
      </c>
      <c r="D169" s="22" t="s">
        <v>767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10000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10000</v>
      </c>
      <c r="R169" s="19">
        <v>319.68</v>
      </c>
      <c r="S169" s="19">
        <v>3196800</v>
      </c>
    </row>
    <row r="170" spans="1:19" x14ac:dyDescent="0.35">
      <c r="A170" s="22">
        <f t="shared" si="2"/>
        <v>165</v>
      </c>
      <c r="B170" t="s">
        <v>156</v>
      </c>
      <c r="C170" t="s">
        <v>805</v>
      </c>
      <c r="D170" s="22" t="s">
        <v>767</v>
      </c>
      <c r="E170" s="19">
        <v>0</v>
      </c>
      <c r="F170" s="19">
        <v>10000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10000</v>
      </c>
      <c r="R170" s="19">
        <v>220.45</v>
      </c>
      <c r="S170" s="19">
        <v>2204500</v>
      </c>
    </row>
    <row r="171" spans="1:19" x14ac:dyDescent="0.35">
      <c r="A171" s="22">
        <f t="shared" si="2"/>
        <v>166</v>
      </c>
      <c r="B171" t="s">
        <v>157</v>
      </c>
      <c r="C171" t="s">
        <v>791</v>
      </c>
      <c r="D171" s="22" t="s">
        <v>767</v>
      </c>
      <c r="E171" s="19">
        <v>10000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10000</v>
      </c>
      <c r="R171" s="19">
        <v>220.45</v>
      </c>
      <c r="S171" s="19">
        <v>2204500</v>
      </c>
    </row>
    <row r="172" spans="1:19" x14ac:dyDescent="0.35">
      <c r="A172" s="22">
        <f t="shared" si="2"/>
        <v>167</v>
      </c>
      <c r="B172" t="s">
        <v>1330</v>
      </c>
      <c r="C172" t="s">
        <v>1329</v>
      </c>
      <c r="D172" s="22" t="s">
        <v>767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10000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10000</v>
      </c>
      <c r="R172" s="19">
        <v>319.68</v>
      </c>
      <c r="S172" s="19">
        <v>3196800</v>
      </c>
    </row>
    <row r="173" spans="1:19" x14ac:dyDescent="0.35">
      <c r="A173" s="22">
        <f t="shared" si="2"/>
        <v>168</v>
      </c>
      <c r="B173" t="s">
        <v>159</v>
      </c>
      <c r="C173" t="s">
        <v>806</v>
      </c>
      <c r="D173" s="22" t="s">
        <v>767</v>
      </c>
      <c r="E173" s="19">
        <v>0</v>
      </c>
      <c r="F173" s="19">
        <v>10000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10000</v>
      </c>
      <c r="R173" s="19">
        <v>220.45</v>
      </c>
      <c r="S173" s="19">
        <v>2204500</v>
      </c>
    </row>
    <row r="174" spans="1:19" x14ac:dyDescent="0.35">
      <c r="A174" s="22">
        <f t="shared" si="2"/>
        <v>169</v>
      </c>
      <c r="B174" t="s">
        <v>160</v>
      </c>
      <c r="C174" t="s">
        <v>788</v>
      </c>
      <c r="D174" s="22" t="s">
        <v>767</v>
      </c>
      <c r="E174" s="19">
        <v>0</v>
      </c>
      <c r="F174" s="19">
        <v>10000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10000</v>
      </c>
      <c r="R174" s="19">
        <v>319.68</v>
      </c>
      <c r="S174" s="19">
        <v>3196800</v>
      </c>
    </row>
    <row r="175" spans="1:19" x14ac:dyDescent="0.35">
      <c r="A175" s="22">
        <f t="shared" si="2"/>
        <v>170</v>
      </c>
      <c r="B175" t="s">
        <v>1332</v>
      </c>
      <c r="C175" t="s">
        <v>1331</v>
      </c>
      <c r="D175" s="22" t="s">
        <v>767</v>
      </c>
      <c r="E175" s="19">
        <v>0</v>
      </c>
      <c r="F175" s="19">
        <v>10000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10000</v>
      </c>
      <c r="R175" s="19">
        <v>319.68</v>
      </c>
      <c r="S175" s="19">
        <v>3196800</v>
      </c>
    </row>
    <row r="176" spans="1:19" x14ac:dyDescent="0.35">
      <c r="A176" s="22">
        <f t="shared" si="2"/>
        <v>171</v>
      </c>
      <c r="B176" t="s">
        <v>162</v>
      </c>
      <c r="C176" t="s">
        <v>807</v>
      </c>
      <c r="D176" s="22" t="s">
        <v>767</v>
      </c>
      <c r="E176" s="19">
        <v>0</v>
      </c>
      <c r="F176" s="19">
        <v>0</v>
      </c>
      <c r="G176" s="19">
        <v>0</v>
      </c>
      <c r="H176" s="19">
        <v>10000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10000</v>
      </c>
      <c r="R176" s="19">
        <v>199.8</v>
      </c>
      <c r="S176" s="19">
        <v>1998000</v>
      </c>
    </row>
    <row r="177" spans="1:19" x14ac:dyDescent="0.35">
      <c r="A177" s="22">
        <f t="shared" si="2"/>
        <v>172</v>
      </c>
      <c r="B177" t="s">
        <v>164</v>
      </c>
      <c r="C177" t="s">
        <v>808</v>
      </c>
      <c r="D177" s="22" t="s">
        <v>767</v>
      </c>
      <c r="E177" s="19">
        <v>0</v>
      </c>
      <c r="F177" s="19">
        <v>0</v>
      </c>
      <c r="G177" s="19">
        <v>0</v>
      </c>
      <c r="H177" s="19">
        <v>20000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20000</v>
      </c>
      <c r="R177" s="19">
        <v>91.02</v>
      </c>
      <c r="S177" s="19">
        <v>1820400</v>
      </c>
    </row>
    <row r="178" spans="1:19" x14ac:dyDescent="0.35">
      <c r="A178" s="22">
        <f t="shared" si="2"/>
        <v>173</v>
      </c>
      <c r="B178" t="s">
        <v>1334</v>
      </c>
      <c r="C178" t="s">
        <v>1495</v>
      </c>
      <c r="D178" s="22" t="s">
        <v>767</v>
      </c>
      <c r="E178" s="19">
        <v>0</v>
      </c>
      <c r="F178" s="19">
        <v>0</v>
      </c>
      <c r="G178" s="19">
        <v>10000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10000</v>
      </c>
      <c r="R178" s="19">
        <v>134.31</v>
      </c>
      <c r="S178" s="19">
        <v>1343100</v>
      </c>
    </row>
    <row r="179" spans="1:19" x14ac:dyDescent="0.35">
      <c r="A179" s="22">
        <f t="shared" si="2"/>
        <v>174</v>
      </c>
      <c r="B179" t="s">
        <v>167</v>
      </c>
      <c r="C179" t="s">
        <v>809</v>
      </c>
      <c r="D179" s="22" t="s">
        <v>767</v>
      </c>
      <c r="E179" s="19">
        <v>0</v>
      </c>
      <c r="F179" s="19">
        <v>10000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10000</v>
      </c>
      <c r="R179" s="19">
        <v>91.02</v>
      </c>
      <c r="S179" s="19">
        <v>910200</v>
      </c>
    </row>
    <row r="180" spans="1:19" x14ac:dyDescent="0.35">
      <c r="A180" s="22">
        <f t="shared" si="2"/>
        <v>175</v>
      </c>
      <c r="B180" t="s">
        <v>169</v>
      </c>
      <c r="C180" t="s">
        <v>810</v>
      </c>
      <c r="D180" s="22" t="s">
        <v>767</v>
      </c>
      <c r="E180" s="19">
        <v>10000</v>
      </c>
      <c r="F180" s="19">
        <v>0</v>
      </c>
      <c r="G180" s="19">
        <v>10000</v>
      </c>
      <c r="H180" s="19">
        <v>0</v>
      </c>
      <c r="I180" s="19">
        <v>10000</v>
      </c>
      <c r="J180" s="19">
        <v>0</v>
      </c>
      <c r="K180" s="19">
        <v>20000</v>
      </c>
      <c r="L180" s="19">
        <v>0</v>
      </c>
      <c r="M180" s="19">
        <v>0</v>
      </c>
      <c r="N180" s="19">
        <v>0</v>
      </c>
      <c r="O180" s="19">
        <v>10000</v>
      </c>
      <c r="P180" s="19">
        <v>0</v>
      </c>
      <c r="Q180" s="19">
        <v>60000</v>
      </c>
      <c r="R180" s="19">
        <v>277.5</v>
      </c>
      <c r="S180" s="19">
        <v>16650000</v>
      </c>
    </row>
    <row r="181" spans="1:19" x14ac:dyDescent="0.35">
      <c r="A181" s="22">
        <f t="shared" si="2"/>
        <v>176</v>
      </c>
      <c r="B181" t="s">
        <v>171</v>
      </c>
      <c r="C181" t="s">
        <v>170</v>
      </c>
      <c r="D181" s="22" t="s">
        <v>767</v>
      </c>
      <c r="E181" s="19">
        <v>10000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10000</v>
      </c>
      <c r="M181" s="19">
        <v>0</v>
      </c>
      <c r="N181" s="19">
        <v>0</v>
      </c>
      <c r="O181" s="19">
        <v>0</v>
      </c>
      <c r="P181" s="19">
        <v>0</v>
      </c>
      <c r="Q181" s="19">
        <v>20000</v>
      </c>
      <c r="R181" s="19">
        <v>162.34</v>
      </c>
      <c r="S181" s="19">
        <v>3246800</v>
      </c>
    </row>
    <row r="182" spans="1:19" x14ac:dyDescent="0.35">
      <c r="A182" s="22">
        <f t="shared" si="2"/>
        <v>177</v>
      </c>
      <c r="B182" t="s">
        <v>173</v>
      </c>
      <c r="C182" t="s">
        <v>172</v>
      </c>
      <c r="D182" s="22" t="s">
        <v>767</v>
      </c>
      <c r="E182" s="19">
        <v>0</v>
      </c>
      <c r="F182" s="19">
        <v>10000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10000</v>
      </c>
      <c r="M182" s="19">
        <v>0</v>
      </c>
      <c r="N182" s="19">
        <v>0</v>
      </c>
      <c r="O182" s="19">
        <v>0</v>
      </c>
      <c r="P182" s="19">
        <v>0</v>
      </c>
      <c r="Q182" s="19">
        <v>20000</v>
      </c>
      <c r="R182" s="19">
        <v>88.8</v>
      </c>
      <c r="S182" s="19">
        <v>1776000</v>
      </c>
    </row>
    <row r="183" spans="1:19" x14ac:dyDescent="0.35">
      <c r="A183" s="22">
        <f t="shared" si="2"/>
        <v>178</v>
      </c>
      <c r="B183" t="s">
        <v>1336</v>
      </c>
      <c r="C183" t="s">
        <v>1496</v>
      </c>
      <c r="D183" s="22" t="s">
        <v>767</v>
      </c>
      <c r="E183" s="19">
        <v>0</v>
      </c>
      <c r="F183" s="19">
        <v>0</v>
      </c>
      <c r="G183" s="19">
        <v>0</v>
      </c>
      <c r="H183" s="19">
        <v>0</v>
      </c>
      <c r="I183" s="19">
        <v>10000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10000</v>
      </c>
      <c r="R183" s="19">
        <v>5550</v>
      </c>
      <c r="S183" s="19">
        <v>55500000</v>
      </c>
    </row>
    <row r="184" spans="1:19" x14ac:dyDescent="0.35">
      <c r="A184" s="22">
        <f t="shared" si="2"/>
        <v>179</v>
      </c>
      <c r="B184" t="s">
        <v>175</v>
      </c>
      <c r="C184" t="s">
        <v>811</v>
      </c>
      <c r="D184" s="22" t="s">
        <v>767</v>
      </c>
      <c r="E184" s="19">
        <v>0</v>
      </c>
      <c r="F184" s="19">
        <v>200000</v>
      </c>
      <c r="G184" s="19">
        <v>0</v>
      </c>
      <c r="H184" s="19">
        <v>0</v>
      </c>
      <c r="I184" s="19">
        <v>0</v>
      </c>
      <c r="J184" s="19">
        <v>200000</v>
      </c>
      <c r="K184" s="19">
        <v>0</v>
      </c>
      <c r="L184" s="19">
        <v>0</v>
      </c>
      <c r="M184" s="19">
        <v>0</v>
      </c>
      <c r="N184" s="19">
        <v>100000</v>
      </c>
      <c r="O184" s="19">
        <v>0</v>
      </c>
      <c r="P184" s="19">
        <v>0</v>
      </c>
      <c r="Q184" s="19">
        <v>500000</v>
      </c>
      <c r="R184" s="19">
        <v>68.819999999999993</v>
      </c>
      <c r="S184" s="19">
        <v>34410000</v>
      </c>
    </row>
    <row r="185" spans="1:19" x14ac:dyDescent="0.35">
      <c r="A185" s="22">
        <f t="shared" si="2"/>
        <v>180</v>
      </c>
      <c r="B185" t="s">
        <v>176</v>
      </c>
      <c r="C185" t="s">
        <v>811</v>
      </c>
      <c r="D185" s="22" t="s">
        <v>767</v>
      </c>
      <c r="E185" s="19">
        <v>100000</v>
      </c>
      <c r="F185" s="19">
        <v>100000</v>
      </c>
      <c r="G185" s="19">
        <v>100000</v>
      </c>
      <c r="H185" s="19">
        <v>100000</v>
      </c>
      <c r="I185" s="19">
        <v>100000</v>
      </c>
      <c r="J185" s="19">
        <v>100000</v>
      </c>
      <c r="K185" s="19">
        <v>100000</v>
      </c>
      <c r="L185" s="19">
        <v>100000</v>
      </c>
      <c r="M185" s="19">
        <v>100000</v>
      </c>
      <c r="N185" s="19">
        <v>100000</v>
      </c>
      <c r="O185" s="19">
        <v>100000</v>
      </c>
      <c r="P185" s="19">
        <v>200000</v>
      </c>
      <c r="Q185" s="19">
        <v>1300000</v>
      </c>
      <c r="R185" s="19">
        <v>68.819999999999993</v>
      </c>
      <c r="S185" s="19">
        <v>89466000</v>
      </c>
    </row>
    <row r="186" spans="1:19" x14ac:dyDescent="0.35">
      <c r="A186" s="22">
        <f t="shared" si="2"/>
        <v>181</v>
      </c>
      <c r="B186" t="s">
        <v>1338</v>
      </c>
      <c r="C186" t="s">
        <v>1337</v>
      </c>
      <c r="D186" s="22" t="s">
        <v>767</v>
      </c>
      <c r="E186" s="19">
        <v>0</v>
      </c>
      <c r="F186" s="19">
        <v>10000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10000</v>
      </c>
      <c r="R186" s="19">
        <v>441.78</v>
      </c>
      <c r="S186" s="19">
        <v>4417800</v>
      </c>
    </row>
    <row r="187" spans="1:19" x14ac:dyDescent="0.35">
      <c r="A187" s="22">
        <f t="shared" si="2"/>
        <v>182</v>
      </c>
      <c r="B187" t="s">
        <v>1340</v>
      </c>
      <c r="C187" t="s">
        <v>1497</v>
      </c>
      <c r="D187" s="22" t="s">
        <v>767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</row>
    <row r="188" spans="1:19" x14ac:dyDescent="0.35">
      <c r="A188" s="22">
        <f t="shared" si="2"/>
        <v>183</v>
      </c>
      <c r="B188" t="s">
        <v>178</v>
      </c>
      <c r="C188" t="s">
        <v>812</v>
      </c>
      <c r="D188" s="22" t="s">
        <v>767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109.89</v>
      </c>
      <c r="S188" s="19">
        <v>0</v>
      </c>
    </row>
    <row r="189" spans="1:19" x14ac:dyDescent="0.35">
      <c r="A189" s="22">
        <f t="shared" si="2"/>
        <v>184</v>
      </c>
      <c r="B189" t="s">
        <v>180</v>
      </c>
      <c r="C189" t="s">
        <v>813</v>
      </c>
      <c r="D189" s="22" t="s">
        <v>767</v>
      </c>
      <c r="E189" s="19">
        <v>0</v>
      </c>
      <c r="F189" s="19">
        <v>0</v>
      </c>
      <c r="G189" s="19">
        <v>0</v>
      </c>
      <c r="H189" s="19">
        <v>1000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1000</v>
      </c>
      <c r="R189" s="19">
        <v>571.65</v>
      </c>
      <c r="S189" s="19">
        <v>571650</v>
      </c>
    </row>
    <row r="190" spans="1:19" x14ac:dyDescent="0.35">
      <c r="A190" s="22">
        <f t="shared" si="2"/>
        <v>185</v>
      </c>
      <c r="B190" t="s">
        <v>182</v>
      </c>
      <c r="C190" t="s">
        <v>181</v>
      </c>
      <c r="D190" s="22" t="s">
        <v>767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166.5</v>
      </c>
      <c r="S190" s="19">
        <v>0</v>
      </c>
    </row>
    <row r="191" spans="1:19" x14ac:dyDescent="0.35">
      <c r="A191" s="22">
        <f t="shared" si="2"/>
        <v>186</v>
      </c>
      <c r="B191" t="s">
        <v>184</v>
      </c>
      <c r="C191" t="s">
        <v>183</v>
      </c>
      <c r="D191" s="22" t="s">
        <v>767</v>
      </c>
      <c r="E191" s="19">
        <v>0</v>
      </c>
      <c r="F191" s="19">
        <v>2500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2500</v>
      </c>
      <c r="R191" s="19">
        <v>233.1</v>
      </c>
      <c r="S191" s="19">
        <v>582750</v>
      </c>
    </row>
    <row r="192" spans="1:19" x14ac:dyDescent="0.35">
      <c r="A192" s="22">
        <f t="shared" si="2"/>
        <v>187</v>
      </c>
      <c r="B192" t="s">
        <v>1977</v>
      </c>
      <c r="C192" t="s">
        <v>1995</v>
      </c>
      <c r="D192" s="22" t="s">
        <v>767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20000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20000</v>
      </c>
      <c r="R192" s="19">
        <v>129.87</v>
      </c>
      <c r="S192" s="19">
        <v>2597400</v>
      </c>
    </row>
    <row r="193" spans="1:19" x14ac:dyDescent="0.35">
      <c r="A193" s="22">
        <f t="shared" si="2"/>
        <v>188</v>
      </c>
      <c r="B193" t="s">
        <v>186</v>
      </c>
      <c r="C193" t="s">
        <v>185</v>
      </c>
      <c r="D193" s="22" t="s">
        <v>767</v>
      </c>
      <c r="E193" s="19">
        <v>0</v>
      </c>
      <c r="F193" s="19">
        <v>0</v>
      </c>
      <c r="G193" s="19">
        <v>0</v>
      </c>
      <c r="H193" s="19">
        <v>100000</v>
      </c>
      <c r="I193" s="19">
        <v>0</v>
      </c>
      <c r="J193" s="19">
        <v>0</v>
      </c>
      <c r="K193" s="19">
        <v>160000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260000</v>
      </c>
      <c r="R193" s="19">
        <v>92.35</v>
      </c>
      <c r="S193" s="19">
        <v>24011000</v>
      </c>
    </row>
    <row r="194" spans="1:19" x14ac:dyDescent="0.35">
      <c r="A194" s="22">
        <f t="shared" si="2"/>
        <v>189</v>
      </c>
      <c r="B194" t="s">
        <v>188</v>
      </c>
      <c r="C194" t="s">
        <v>814</v>
      </c>
      <c r="D194" s="22" t="s">
        <v>767</v>
      </c>
      <c r="E194" s="19">
        <v>0</v>
      </c>
      <c r="F194" s="19">
        <v>8000</v>
      </c>
      <c r="G194" s="19">
        <v>0</v>
      </c>
      <c r="H194" s="19">
        <v>0</v>
      </c>
      <c r="I194" s="19">
        <v>0</v>
      </c>
      <c r="J194" s="19">
        <v>7000</v>
      </c>
      <c r="K194" s="19">
        <v>0</v>
      </c>
      <c r="L194" s="19">
        <v>0</v>
      </c>
      <c r="M194" s="19">
        <v>0</v>
      </c>
      <c r="N194" s="19">
        <v>2000</v>
      </c>
      <c r="O194" s="19">
        <v>0</v>
      </c>
      <c r="P194" s="19">
        <v>0</v>
      </c>
      <c r="Q194" s="19">
        <v>17000</v>
      </c>
      <c r="R194" s="19">
        <v>233.1</v>
      </c>
      <c r="S194" s="19">
        <v>3962700</v>
      </c>
    </row>
    <row r="195" spans="1:19" x14ac:dyDescent="0.35">
      <c r="A195" s="22">
        <f t="shared" si="2"/>
        <v>190</v>
      </c>
      <c r="B195" t="s">
        <v>190</v>
      </c>
      <c r="C195" t="s">
        <v>815</v>
      </c>
      <c r="D195" s="22" t="s">
        <v>767</v>
      </c>
      <c r="E195" s="19">
        <v>200000</v>
      </c>
      <c r="F195" s="19">
        <v>0</v>
      </c>
      <c r="G195" s="19">
        <v>0</v>
      </c>
      <c r="H195" s="19">
        <v>200000</v>
      </c>
      <c r="I195" s="19">
        <v>0</v>
      </c>
      <c r="J195" s="19">
        <v>0</v>
      </c>
      <c r="K195" s="19">
        <v>200000</v>
      </c>
      <c r="L195" s="19">
        <v>0</v>
      </c>
      <c r="M195" s="19">
        <v>0</v>
      </c>
      <c r="N195" s="19">
        <v>200000</v>
      </c>
      <c r="O195" s="19">
        <v>0</v>
      </c>
      <c r="P195" s="19">
        <v>0</v>
      </c>
      <c r="Q195" s="19">
        <v>800000</v>
      </c>
      <c r="R195" s="19">
        <v>115.44</v>
      </c>
      <c r="S195" s="19">
        <v>92352000</v>
      </c>
    </row>
    <row r="196" spans="1:19" x14ac:dyDescent="0.35">
      <c r="A196" s="22">
        <f t="shared" si="2"/>
        <v>191</v>
      </c>
      <c r="B196" t="s">
        <v>192</v>
      </c>
      <c r="C196" t="s">
        <v>191</v>
      </c>
      <c r="D196" s="22" t="s">
        <v>767</v>
      </c>
      <c r="E196" s="19">
        <v>20000</v>
      </c>
      <c r="F196" s="19">
        <v>20000</v>
      </c>
      <c r="G196" s="19">
        <v>0</v>
      </c>
      <c r="H196" s="19">
        <v>20000</v>
      </c>
      <c r="I196" s="19">
        <v>0</v>
      </c>
      <c r="J196" s="19">
        <v>20000</v>
      </c>
      <c r="K196" s="19">
        <v>0</v>
      </c>
      <c r="L196" s="19">
        <v>20000</v>
      </c>
      <c r="M196" s="19">
        <v>0</v>
      </c>
      <c r="N196" s="19">
        <v>20000</v>
      </c>
      <c r="O196" s="19">
        <v>20000</v>
      </c>
      <c r="P196" s="19">
        <v>0</v>
      </c>
      <c r="Q196" s="19">
        <v>140000</v>
      </c>
      <c r="R196" s="19">
        <v>108.78</v>
      </c>
      <c r="S196" s="19">
        <v>15229200</v>
      </c>
    </row>
    <row r="197" spans="1:19" x14ac:dyDescent="0.35">
      <c r="A197" s="22">
        <f t="shared" si="2"/>
        <v>192</v>
      </c>
      <c r="B197" t="s">
        <v>2024</v>
      </c>
      <c r="C197" t="s">
        <v>207</v>
      </c>
      <c r="D197" s="22" t="s">
        <v>817</v>
      </c>
      <c r="E197" s="19">
        <v>0</v>
      </c>
      <c r="F197" s="19">
        <v>15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15</v>
      </c>
      <c r="R197" s="19">
        <v>884670</v>
      </c>
      <c r="S197" s="19">
        <v>13270050</v>
      </c>
    </row>
    <row r="198" spans="1:19" x14ac:dyDescent="0.35">
      <c r="A198" s="22">
        <f t="shared" si="2"/>
        <v>193</v>
      </c>
      <c r="B198" t="s">
        <v>194</v>
      </c>
      <c r="C198" t="s">
        <v>818</v>
      </c>
      <c r="D198" s="22" t="s">
        <v>767</v>
      </c>
      <c r="E198" s="19">
        <v>0</v>
      </c>
      <c r="F198" s="19">
        <v>100000</v>
      </c>
      <c r="G198" s="19">
        <v>0</v>
      </c>
      <c r="H198" s="19">
        <v>0</v>
      </c>
      <c r="I198" s="19">
        <v>0</v>
      </c>
      <c r="J198" s="19">
        <v>100000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200000</v>
      </c>
      <c r="R198" s="19">
        <v>66.599999999999994</v>
      </c>
      <c r="S198" s="19">
        <v>13320000</v>
      </c>
    </row>
    <row r="199" spans="1:19" x14ac:dyDescent="0.35">
      <c r="A199" s="22">
        <f t="shared" si="2"/>
        <v>194</v>
      </c>
      <c r="B199" t="s">
        <v>196</v>
      </c>
      <c r="C199" t="s">
        <v>195</v>
      </c>
      <c r="D199" s="22" t="s">
        <v>817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300</v>
      </c>
      <c r="Q199" s="19">
        <v>300</v>
      </c>
      <c r="R199" s="19">
        <v>106005</v>
      </c>
      <c r="S199" s="19">
        <v>31801500</v>
      </c>
    </row>
    <row r="200" spans="1:19" x14ac:dyDescent="0.35">
      <c r="A200" s="22">
        <f t="shared" ref="A200:A265" si="3">1+A199</f>
        <v>195</v>
      </c>
      <c r="B200" t="s">
        <v>1342</v>
      </c>
      <c r="C200" t="s">
        <v>1498</v>
      </c>
      <c r="D200" s="22" t="s">
        <v>817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240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240</v>
      </c>
      <c r="R200" s="19">
        <v>2267769.4</v>
      </c>
      <c r="S200" s="19">
        <v>544264656</v>
      </c>
    </row>
    <row r="201" spans="1:19" x14ac:dyDescent="0.35">
      <c r="A201" s="22">
        <f t="shared" si="3"/>
        <v>196</v>
      </c>
      <c r="B201" t="s">
        <v>198</v>
      </c>
      <c r="C201" t="s">
        <v>819</v>
      </c>
      <c r="D201" s="22" t="s">
        <v>820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192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192</v>
      </c>
      <c r="R201" s="19">
        <v>2267769.4</v>
      </c>
      <c r="S201" s="19">
        <v>435411725</v>
      </c>
    </row>
    <row r="202" spans="1:19" x14ac:dyDescent="0.35">
      <c r="A202" s="22">
        <f t="shared" si="3"/>
        <v>197</v>
      </c>
      <c r="B202" t="s">
        <v>1344</v>
      </c>
      <c r="C202" t="s">
        <v>1499</v>
      </c>
      <c r="D202" s="22" t="s">
        <v>817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2267769.4</v>
      </c>
      <c r="S202" s="19">
        <v>0</v>
      </c>
    </row>
    <row r="203" spans="1:19" x14ac:dyDescent="0.35">
      <c r="A203" s="22">
        <f t="shared" si="3"/>
        <v>198</v>
      </c>
      <c r="B203" t="s">
        <v>1346</v>
      </c>
      <c r="C203" t="s">
        <v>1500</v>
      </c>
      <c r="D203" s="22" t="s">
        <v>817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96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96</v>
      </c>
      <c r="R203" s="19">
        <v>2267769.4</v>
      </c>
      <c r="S203" s="19">
        <v>217705862</v>
      </c>
    </row>
    <row r="204" spans="1:19" x14ac:dyDescent="0.35">
      <c r="A204" s="22">
        <f t="shared" si="3"/>
        <v>199</v>
      </c>
      <c r="B204" t="s">
        <v>200</v>
      </c>
      <c r="C204" t="s">
        <v>819</v>
      </c>
      <c r="D204" s="22" t="s">
        <v>820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2267769.4</v>
      </c>
      <c r="S204" s="19">
        <v>0</v>
      </c>
    </row>
    <row r="205" spans="1:19" x14ac:dyDescent="0.35">
      <c r="A205" s="22">
        <f t="shared" si="3"/>
        <v>200</v>
      </c>
      <c r="B205" t="s">
        <v>202</v>
      </c>
      <c r="C205" t="s">
        <v>819</v>
      </c>
      <c r="D205" s="22" t="s">
        <v>820</v>
      </c>
      <c r="E205" s="19">
        <v>0</v>
      </c>
      <c r="F205" s="86">
        <v>0</v>
      </c>
      <c r="G205" s="19">
        <v>0</v>
      </c>
      <c r="H205" s="86">
        <v>0</v>
      </c>
      <c r="I205" s="19">
        <v>0</v>
      </c>
      <c r="J205" s="86">
        <v>0</v>
      </c>
      <c r="K205" s="19">
        <v>0</v>
      </c>
      <c r="L205" s="86">
        <v>0</v>
      </c>
      <c r="M205" s="19">
        <v>0</v>
      </c>
      <c r="N205" s="86">
        <v>0</v>
      </c>
      <c r="O205" s="19">
        <v>0</v>
      </c>
      <c r="P205" s="86">
        <v>0</v>
      </c>
      <c r="Q205" s="19">
        <v>0</v>
      </c>
      <c r="R205" s="19">
        <v>2267769.4</v>
      </c>
      <c r="S205" s="19">
        <v>0</v>
      </c>
    </row>
    <row r="206" spans="1:19" x14ac:dyDescent="0.35">
      <c r="A206" s="22">
        <f t="shared" si="3"/>
        <v>201</v>
      </c>
      <c r="B206" t="s">
        <v>204</v>
      </c>
      <c r="C206" t="s">
        <v>203</v>
      </c>
      <c r="D206" s="22" t="s">
        <v>767</v>
      </c>
      <c r="E206" s="19">
        <v>100</v>
      </c>
      <c r="F206" s="19">
        <v>0</v>
      </c>
      <c r="G206" s="19">
        <v>100</v>
      </c>
      <c r="H206" s="19">
        <v>0</v>
      </c>
      <c r="I206" s="19">
        <v>100</v>
      </c>
      <c r="J206" s="19">
        <v>0</v>
      </c>
      <c r="K206" s="19">
        <v>100</v>
      </c>
      <c r="L206" s="19">
        <v>0</v>
      </c>
      <c r="M206" s="19">
        <v>100</v>
      </c>
      <c r="N206" s="19">
        <v>0</v>
      </c>
      <c r="O206" s="19">
        <v>100</v>
      </c>
      <c r="P206" s="19">
        <v>0</v>
      </c>
      <c r="Q206" s="19">
        <v>600</v>
      </c>
      <c r="R206" s="19">
        <v>643800</v>
      </c>
      <c r="S206" s="19">
        <v>386280000</v>
      </c>
    </row>
    <row r="207" spans="1:19" x14ac:dyDescent="0.35">
      <c r="A207" s="22">
        <f t="shared" si="3"/>
        <v>202</v>
      </c>
      <c r="B207" t="s">
        <v>206</v>
      </c>
      <c r="C207" t="s">
        <v>205</v>
      </c>
      <c r="D207" s="22" t="s">
        <v>817</v>
      </c>
      <c r="E207" s="19">
        <v>50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50</v>
      </c>
      <c r="R207" s="19">
        <v>136281.35999999999</v>
      </c>
      <c r="S207" s="19">
        <v>6814068</v>
      </c>
    </row>
    <row r="208" spans="1:19" x14ac:dyDescent="0.35">
      <c r="A208" s="22">
        <f t="shared" si="3"/>
        <v>203</v>
      </c>
      <c r="B208" t="s">
        <v>208</v>
      </c>
      <c r="C208" t="s">
        <v>207</v>
      </c>
      <c r="D208" s="22" t="s">
        <v>767</v>
      </c>
      <c r="E208" s="19">
        <v>100</v>
      </c>
      <c r="F208" s="19">
        <v>0</v>
      </c>
      <c r="G208" s="19">
        <v>100</v>
      </c>
      <c r="H208" s="19">
        <v>0</v>
      </c>
      <c r="I208" s="19">
        <v>100</v>
      </c>
      <c r="J208" s="19">
        <v>0</v>
      </c>
      <c r="K208" s="19">
        <v>100</v>
      </c>
      <c r="L208" s="19">
        <v>0</v>
      </c>
      <c r="M208" s="19">
        <v>100</v>
      </c>
      <c r="N208" s="19">
        <v>0</v>
      </c>
      <c r="O208" s="19">
        <v>100</v>
      </c>
      <c r="P208" s="19">
        <v>0</v>
      </c>
      <c r="Q208" s="19">
        <v>600</v>
      </c>
      <c r="R208" s="19">
        <v>124447.65</v>
      </c>
      <c r="S208" s="19">
        <v>74668590</v>
      </c>
    </row>
    <row r="209" spans="1:19" x14ac:dyDescent="0.35">
      <c r="A209" s="22">
        <f t="shared" si="3"/>
        <v>204</v>
      </c>
      <c r="B209" t="s">
        <v>210</v>
      </c>
      <c r="C209" t="s">
        <v>821</v>
      </c>
      <c r="D209" s="22" t="s">
        <v>767</v>
      </c>
      <c r="E209" s="19">
        <v>100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100</v>
      </c>
      <c r="R209" s="19">
        <v>198135</v>
      </c>
      <c r="S209" s="19">
        <v>19813500</v>
      </c>
    </row>
    <row r="210" spans="1:19" x14ac:dyDescent="0.35">
      <c r="A210" s="22">
        <f t="shared" si="3"/>
        <v>205</v>
      </c>
      <c r="B210" t="s">
        <v>211</v>
      </c>
      <c r="C210" t="s">
        <v>821</v>
      </c>
      <c r="D210" s="22" t="s">
        <v>767</v>
      </c>
      <c r="E210" s="19">
        <v>200</v>
      </c>
      <c r="F210" s="19">
        <v>0</v>
      </c>
      <c r="G210" s="19">
        <v>0</v>
      </c>
      <c r="H210" s="19">
        <v>200</v>
      </c>
      <c r="I210" s="19">
        <v>0</v>
      </c>
      <c r="J210" s="19">
        <v>0</v>
      </c>
      <c r="K210" s="19">
        <v>200</v>
      </c>
      <c r="L210" s="19">
        <v>0</v>
      </c>
      <c r="M210" s="19">
        <v>0</v>
      </c>
      <c r="N210" s="19">
        <v>200</v>
      </c>
      <c r="O210" s="19">
        <v>0</v>
      </c>
      <c r="P210" s="19">
        <v>0</v>
      </c>
      <c r="Q210" s="19">
        <v>800</v>
      </c>
      <c r="R210" s="19">
        <v>720625.14</v>
      </c>
      <c r="S210" s="19">
        <v>576500112</v>
      </c>
    </row>
    <row r="211" spans="1:19" x14ac:dyDescent="0.35">
      <c r="A211" s="22">
        <f t="shared" si="3"/>
        <v>206</v>
      </c>
      <c r="B211" t="s">
        <v>1348</v>
      </c>
      <c r="C211" t="s">
        <v>1347</v>
      </c>
      <c r="D211" s="22" t="s">
        <v>767</v>
      </c>
      <c r="E211" s="19">
        <v>50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50</v>
      </c>
      <c r="R211" s="19">
        <v>500610</v>
      </c>
      <c r="S211" s="19">
        <v>25030500</v>
      </c>
    </row>
    <row r="212" spans="1:19" x14ac:dyDescent="0.35">
      <c r="A212" s="22">
        <f t="shared" si="3"/>
        <v>207</v>
      </c>
      <c r="B212" t="s">
        <v>213</v>
      </c>
      <c r="C212" t="s">
        <v>822</v>
      </c>
      <c r="D212" s="22" t="s">
        <v>767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354783.95</v>
      </c>
      <c r="S212" s="19">
        <v>0</v>
      </c>
    </row>
    <row r="213" spans="1:19" x14ac:dyDescent="0.35">
      <c r="A213" s="22">
        <f t="shared" si="3"/>
        <v>208</v>
      </c>
      <c r="B213" t="s">
        <v>1350</v>
      </c>
      <c r="C213" t="s">
        <v>1501</v>
      </c>
      <c r="D213" s="22" t="s">
        <v>817</v>
      </c>
      <c r="E213" s="19">
        <v>100</v>
      </c>
      <c r="F213" s="19">
        <v>0</v>
      </c>
      <c r="G213" s="19">
        <v>100</v>
      </c>
      <c r="H213" s="19">
        <v>0</v>
      </c>
      <c r="I213" s="19">
        <v>100</v>
      </c>
      <c r="J213" s="19">
        <v>0</v>
      </c>
      <c r="K213" s="19">
        <v>100</v>
      </c>
      <c r="L213" s="19">
        <v>0</v>
      </c>
      <c r="M213" s="19">
        <v>100</v>
      </c>
      <c r="N213" s="19">
        <v>0</v>
      </c>
      <c r="O213" s="19">
        <v>100</v>
      </c>
      <c r="P213" s="19">
        <v>0</v>
      </c>
      <c r="Q213" s="19">
        <v>600</v>
      </c>
      <c r="R213" s="19">
        <v>124447.65</v>
      </c>
      <c r="S213" s="19">
        <v>74668590</v>
      </c>
    </row>
    <row r="214" spans="1:19" x14ac:dyDescent="0.35">
      <c r="A214" s="22">
        <f t="shared" si="3"/>
        <v>209</v>
      </c>
      <c r="B214" t="s">
        <v>1352</v>
      </c>
      <c r="C214" t="s">
        <v>1502</v>
      </c>
      <c r="D214" s="22" t="s">
        <v>767</v>
      </c>
      <c r="E214" s="19">
        <v>0</v>
      </c>
      <c r="F214" s="19">
        <v>10000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10000</v>
      </c>
      <c r="R214" s="19">
        <v>126.54</v>
      </c>
      <c r="S214" s="19">
        <v>1265400</v>
      </c>
    </row>
    <row r="215" spans="1:19" x14ac:dyDescent="0.35">
      <c r="A215" s="22">
        <f t="shared" si="3"/>
        <v>210</v>
      </c>
      <c r="B215" t="s">
        <v>1354</v>
      </c>
      <c r="C215" t="s">
        <v>1353</v>
      </c>
      <c r="D215" s="22" t="s">
        <v>817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1050</v>
      </c>
      <c r="M215" s="19">
        <v>0</v>
      </c>
      <c r="N215" s="19">
        <v>0</v>
      </c>
      <c r="O215" s="19">
        <v>0</v>
      </c>
      <c r="P215" s="19">
        <v>0</v>
      </c>
      <c r="Q215" s="19">
        <v>1050</v>
      </c>
      <c r="R215" s="19">
        <v>2233159.81</v>
      </c>
      <c r="S215" s="19">
        <v>2344817801</v>
      </c>
    </row>
    <row r="216" spans="1:19" x14ac:dyDescent="0.35">
      <c r="A216" s="22">
        <f t="shared" si="3"/>
        <v>211</v>
      </c>
      <c r="B216" t="s">
        <v>1356</v>
      </c>
      <c r="C216" t="s">
        <v>816</v>
      </c>
      <c r="D216" s="22" t="s">
        <v>817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100</v>
      </c>
      <c r="Q216" s="19">
        <v>100</v>
      </c>
      <c r="R216" s="19">
        <v>987900</v>
      </c>
      <c r="S216" s="19">
        <v>98790000</v>
      </c>
    </row>
    <row r="217" spans="1:19" x14ac:dyDescent="0.35">
      <c r="A217" s="22">
        <f t="shared" si="3"/>
        <v>212</v>
      </c>
      <c r="B217" t="s">
        <v>1358</v>
      </c>
      <c r="C217" t="s">
        <v>1357</v>
      </c>
      <c r="D217" s="22" t="s">
        <v>767</v>
      </c>
      <c r="E217" s="19">
        <v>10000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10000</v>
      </c>
      <c r="R217" s="19">
        <v>732.6</v>
      </c>
      <c r="S217" s="19">
        <v>7326000</v>
      </c>
    </row>
    <row r="218" spans="1:19" x14ac:dyDescent="0.35">
      <c r="A218" s="22">
        <f t="shared" si="3"/>
        <v>213</v>
      </c>
      <c r="B218" t="s">
        <v>215</v>
      </c>
      <c r="C218" t="s">
        <v>823</v>
      </c>
      <c r="D218" s="22" t="s">
        <v>767</v>
      </c>
      <c r="E218" s="19">
        <v>700000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700000</v>
      </c>
      <c r="M218" s="19">
        <v>0</v>
      </c>
      <c r="N218" s="19">
        <v>0</v>
      </c>
      <c r="O218" s="19">
        <v>0</v>
      </c>
      <c r="P218" s="19">
        <v>0</v>
      </c>
      <c r="Q218" s="19">
        <v>1400000</v>
      </c>
      <c r="R218" s="19">
        <v>104.34</v>
      </c>
      <c r="S218" s="19">
        <v>146076000</v>
      </c>
    </row>
    <row r="219" spans="1:19" x14ac:dyDescent="0.35">
      <c r="A219" s="22">
        <f t="shared" si="3"/>
        <v>214</v>
      </c>
      <c r="B219" t="s">
        <v>1359</v>
      </c>
      <c r="C219" t="s">
        <v>788</v>
      </c>
      <c r="D219" s="22" t="s">
        <v>767</v>
      </c>
      <c r="E219" s="19">
        <v>0</v>
      </c>
      <c r="F219" s="19">
        <v>10000</v>
      </c>
      <c r="G219" s="19">
        <v>0</v>
      </c>
      <c r="H219" s="19">
        <v>0</v>
      </c>
      <c r="I219" s="19">
        <v>0</v>
      </c>
      <c r="J219" s="19">
        <v>10000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20000</v>
      </c>
      <c r="R219" s="19">
        <v>309.69</v>
      </c>
      <c r="S219" s="19">
        <v>6193800</v>
      </c>
    </row>
    <row r="220" spans="1:19" x14ac:dyDescent="0.35">
      <c r="A220" s="22">
        <f t="shared" si="3"/>
        <v>215</v>
      </c>
      <c r="B220" t="s">
        <v>217</v>
      </c>
      <c r="C220" t="s">
        <v>824</v>
      </c>
      <c r="D220" s="22" t="s">
        <v>767</v>
      </c>
      <c r="E220" s="19">
        <v>0</v>
      </c>
      <c r="F220" s="19">
        <v>100000</v>
      </c>
      <c r="G220" s="19">
        <v>0</v>
      </c>
      <c r="H220" s="19">
        <v>0</v>
      </c>
      <c r="I220" s="19">
        <v>0</v>
      </c>
      <c r="J220" s="19">
        <v>100000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200000</v>
      </c>
      <c r="R220" s="19">
        <v>140.75</v>
      </c>
      <c r="S220" s="19">
        <v>28150000</v>
      </c>
    </row>
    <row r="221" spans="1:19" x14ac:dyDescent="0.35">
      <c r="A221" s="22">
        <f t="shared" si="3"/>
        <v>216</v>
      </c>
      <c r="B221" t="s">
        <v>219</v>
      </c>
      <c r="C221" t="s">
        <v>825</v>
      </c>
      <c r="D221" s="22" t="s">
        <v>767</v>
      </c>
      <c r="E221" s="19">
        <v>0</v>
      </c>
      <c r="F221" s="19">
        <v>100000</v>
      </c>
      <c r="G221" s="19">
        <v>0</v>
      </c>
      <c r="H221" s="19">
        <v>0</v>
      </c>
      <c r="I221" s="19">
        <v>0</v>
      </c>
      <c r="J221" s="19">
        <v>100000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200000</v>
      </c>
      <c r="R221" s="19">
        <v>85.69</v>
      </c>
      <c r="S221" s="19">
        <v>17138000</v>
      </c>
    </row>
    <row r="222" spans="1:19" x14ac:dyDescent="0.35">
      <c r="A222" s="22">
        <f t="shared" si="3"/>
        <v>217</v>
      </c>
      <c r="B222" t="s">
        <v>2038</v>
      </c>
      <c r="C222" t="s">
        <v>2039</v>
      </c>
      <c r="D222" s="22" t="s">
        <v>767</v>
      </c>
      <c r="E222" s="19">
        <v>0</v>
      </c>
      <c r="F222" s="19">
        <v>0</v>
      </c>
      <c r="G222" s="19">
        <v>0</v>
      </c>
      <c r="H222" s="19">
        <v>14400</v>
      </c>
      <c r="I222" s="19">
        <v>0</v>
      </c>
      <c r="J222" s="19">
        <v>0</v>
      </c>
      <c r="K222" s="19">
        <v>0</v>
      </c>
      <c r="L222" s="19">
        <v>14400</v>
      </c>
      <c r="M222" s="19">
        <v>0</v>
      </c>
      <c r="N222" s="19">
        <v>0</v>
      </c>
      <c r="O222" s="19">
        <v>0</v>
      </c>
      <c r="P222" s="19">
        <v>0</v>
      </c>
      <c r="Q222" s="19">
        <v>28800</v>
      </c>
      <c r="R222" s="19">
        <v>151444.76</v>
      </c>
      <c r="S222" s="19">
        <v>4361609088</v>
      </c>
    </row>
    <row r="223" spans="1:19" x14ac:dyDescent="0.35">
      <c r="A223" s="22">
        <f t="shared" si="3"/>
        <v>218</v>
      </c>
      <c r="B223" t="s">
        <v>2040</v>
      </c>
      <c r="C223" t="s">
        <v>2041</v>
      </c>
      <c r="D223" s="22" t="s">
        <v>767</v>
      </c>
      <c r="E223" s="19">
        <v>0</v>
      </c>
      <c r="F223" s="19">
        <v>0</v>
      </c>
      <c r="G223" s="19">
        <v>0</v>
      </c>
      <c r="H223" s="19">
        <v>0</v>
      </c>
      <c r="I223" s="19">
        <v>64800</v>
      </c>
      <c r="J223" s="19">
        <v>0</v>
      </c>
      <c r="K223" s="19">
        <v>0</v>
      </c>
      <c r="L223" s="19">
        <v>0</v>
      </c>
      <c r="M223" s="19">
        <v>64800</v>
      </c>
      <c r="N223" s="19">
        <v>0</v>
      </c>
      <c r="O223" s="19">
        <v>0</v>
      </c>
      <c r="P223" s="19">
        <v>0</v>
      </c>
      <c r="Q223" s="19">
        <v>129600</v>
      </c>
      <c r="R223" s="19">
        <v>16837.09</v>
      </c>
      <c r="S223" s="19">
        <v>2182086864</v>
      </c>
    </row>
    <row r="224" spans="1:19" x14ac:dyDescent="0.35">
      <c r="A224" s="22">
        <f t="shared" si="3"/>
        <v>219</v>
      </c>
      <c r="B224" t="s">
        <v>2042</v>
      </c>
      <c r="C224" t="s">
        <v>2043</v>
      </c>
      <c r="D224" s="22" t="s">
        <v>767</v>
      </c>
      <c r="E224" s="19">
        <v>0</v>
      </c>
      <c r="F224" s="19">
        <v>0</v>
      </c>
      <c r="G224" s="19">
        <v>200000</v>
      </c>
      <c r="H224" s="19">
        <v>0</v>
      </c>
      <c r="I224" s="19">
        <v>0</v>
      </c>
      <c r="J224" s="19">
        <v>200000</v>
      </c>
      <c r="K224" s="19">
        <v>0</v>
      </c>
      <c r="L224" s="19">
        <v>0</v>
      </c>
      <c r="M224" s="19">
        <v>200000</v>
      </c>
      <c r="N224" s="19">
        <v>0</v>
      </c>
      <c r="O224" s="19">
        <v>0</v>
      </c>
      <c r="P224" s="19">
        <v>200000</v>
      </c>
      <c r="Q224" s="19">
        <v>800000</v>
      </c>
      <c r="R224" s="19">
        <v>10868.39</v>
      </c>
      <c r="S224" s="19">
        <v>8694712000</v>
      </c>
    </row>
    <row r="225" spans="1:19" x14ac:dyDescent="0.35">
      <c r="A225" s="22">
        <f t="shared" si="3"/>
        <v>220</v>
      </c>
      <c r="B225" t="s">
        <v>221</v>
      </c>
      <c r="C225" t="s">
        <v>826</v>
      </c>
      <c r="D225" s="22" t="s">
        <v>767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203.9</v>
      </c>
      <c r="S225" s="19">
        <v>0</v>
      </c>
    </row>
    <row r="226" spans="1:19" x14ac:dyDescent="0.35">
      <c r="A226" s="22">
        <f t="shared" si="3"/>
        <v>221</v>
      </c>
      <c r="B226" t="s">
        <v>223</v>
      </c>
      <c r="C226" t="s">
        <v>222</v>
      </c>
      <c r="D226" s="22" t="s">
        <v>767</v>
      </c>
      <c r="E226" s="19">
        <v>30000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30000</v>
      </c>
      <c r="M226" s="19">
        <v>0</v>
      </c>
      <c r="N226" s="19">
        <v>0</v>
      </c>
      <c r="O226" s="19">
        <v>0</v>
      </c>
      <c r="P226" s="19">
        <v>0</v>
      </c>
      <c r="Q226" s="19">
        <v>60000</v>
      </c>
      <c r="R226" s="19">
        <v>518.37</v>
      </c>
      <c r="S226" s="19">
        <v>31102200</v>
      </c>
    </row>
    <row r="227" spans="1:19" x14ac:dyDescent="0.35">
      <c r="A227" s="22">
        <f t="shared" si="3"/>
        <v>222</v>
      </c>
      <c r="B227" t="s">
        <v>225</v>
      </c>
      <c r="C227" t="s">
        <v>224</v>
      </c>
      <c r="D227" s="22" t="s">
        <v>767</v>
      </c>
      <c r="E227" s="19">
        <v>2160000</v>
      </c>
      <c r="F227" s="19">
        <v>1872000</v>
      </c>
      <c r="G227" s="19">
        <v>2160000</v>
      </c>
      <c r="H227" s="19">
        <v>1872000</v>
      </c>
      <c r="I227" s="19">
        <v>2160000</v>
      </c>
      <c r="J227" s="19">
        <v>1872000</v>
      </c>
      <c r="K227" s="19">
        <v>2160000</v>
      </c>
      <c r="L227" s="19">
        <v>1872000</v>
      </c>
      <c r="M227" s="19">
        <v>2160000</v>
      </c>
      <c r="N227" s="19">
        <v>3744000</v>
      </c>
      <c r="O227" s="19">
        <v>2160000</v>
      </c>
      <c r="P227" s="19">
        <v>1872000</v>
      </c>
      <c r="Q227" s="19">
        <v>26064000</v>
      </c>
      <c r="R227" s="19">
        <v>468.59</v>
      </c>
      <c r="S227" s="19">
        <v>12213329760</v>
      </c>
    </row>
    <row r="228" spans="1:19" x14ac:dyDescent="0.35">
      <c r="A228" s="22">
        <f t="shared" si="3"/>
        <v>223</v>
      </c>
      <c r="B228" t="s">
        <v>227</v>
      </c>
      <c r="C228" t="s">
        <v>226</v>
      </c>
      <c r="D228" s="22" t="s">
        <v>767</v>
      </c>
      <c r="E228" s="19">
        <v>30000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30000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60000</v>
      </c>
      <c r="R228" s="19">
        <v>1661.67</v>
      </c>
      <c r="S228" s="19">
        <v>99700200</v>
      </c>
    </row>
    <row r="229" spans="1:19" x14ac:dyDescent="0.35">
      <c r="A229" s="22">
        <f t="shared" si="3"/>
        <v>224</v>
      </c>
      <c r="B229" t="s">
        <v>1361</v>
      </c>
      <c r="C229" t="s">
        <v>1503</v>
      </c>
      <c r="D229" s="22" t="s">
        <v>767</v>
      </c>
      <c r="E229" s="19">
        <v>0</v>
      </c>
      <c r="F229" s="19">
        <v>0</v>
      </c>
      <c r="G229" s="19">
        <v>0</v>
      </c>
      <c r="H229" s="19">
        <v>720000</v>
      </c>
      <c r="I229" s="19">
        <v>0</v>
      </c>
      <c r="J229" s="19">
        <v>0</v>
      </c>
      <c r="K229" s="19">
        <v>720000</v>
      </c>
      <c r="L229" s="19">
        <v>0</v>
      </c>
      <c r="M229" s="19">
        <v>0</v>
      </c>
      <c r="N229" s="19">
        <v>0</v>
      </c>
      <c r="O229" s="19">
        <v>720000</v>
      </c>
      <c r="P229" s="19">
        <v>0</v>
      </c>
      <c r="Q229" s="19">
        <v>2160000</v>
      </c>
      <c r="R229" s="19">
        <v>801.77</v>
      </c>
      <c r="S229" s="19">
        <v>1731823200</v>
      </c>
    </row>
    <row r="230" spans="1:19" x14ac:dyDescent="0.35">
      <c r="A230" s="22">
        <f t="shared" si="3"/>
        <v>225</v>
      </c>
      <c r="B230" t="s">
        <v>229</v>
      </c>
      <c r="C230" t="s">
        <v>827</v>
      </c>
      <c r="D230" s="22" t="s">
        <v>767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300000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300000</v>
      </c>
      <c r="R230" s="19">
        <v>899.76</v>
      </c>
      <c r="S230" s="19">
        <v>269928000</v>
      </c>
    </row>
    <row r="231" spans="1:19" x14ac:dyDescent="0.35">
      <c r="A231" s="22">
        <f t="shared" si="3"/>
        <v>226</v>
      </c>
      <c r="B231" t="s">
        <v>231</v>
      </c>
      <c r="C231" t="s">
        <v>230</v>
      </c>
      <c r="D231" s="22" t="s">
        <v>767</v>
      </c>
      <c r="E231" s="19">
        <v>1980000</v>
      </c>
      <c r="F231" s="19">
        <v>1980000</v>
      </c>
      <c r="G231" s="19">
        <v>1980000</v>
      </c>
      <c r="H231" s="19">
        <v>3960000</v>
      </c>
      <c r="I231" s="19">
        <v>3960000</v>
      </c>
      <c r="J231" s="19">
        <v>3960000</v>
      </c>
      <c r="K231" s="19">
        <v>3960000</v>
      </c>
      <c r="L231" s="19">
        <v>5940000</v>
      </c>
      <c r="M231" s="19">
        <v>5940000</v>
      </c>
      <c r="N231" s="19">
        <v>3960000</v>
      </c>
      <c r="O231" s="19">
        <v>5940000</v>
      </c>
      <c r="P231" s="19">
        <v>3960000</v>
      </c>
      <c r="Q231" s="19">
        <v>47520000</v>
      </c>
      <c r="R231" s="19">
        <v>564.79999999999995</v>
      </c>
      <c r="S231" s="19">
        <v>26839296000</v>
      </c>
    </row>
    <row r="232" spans="1:19" x14ac:dyDescent="0.35">
      <c r="A232" s="22">
        <f t="shared" si="3"/>
        <v>227</v>
      </c>
      <c r="B232" t="s">
        <v>233</v>
      </c>
      <c r="C232" t="s">
        <v>828</v>
      </c>
      <c r="D232" s="22" t="s">
        <v>767</v>
      </c>
      <c r="E232" s="19">
        <v>300000</v>
      </c>
      <c r="F232" s="19">
        <v>300000</v>
      </c>
      <c r="G232" s="19">
        <v>300000</v>
      </c>
      <c r="H232" s="19">
        <v>300000</v>
      </c>
      <c r="I232" s="19">
        <v>300000</v>
      </c>
      <c r="J232" s="19">
        <v>300000</v>
      </c>
      <c r="K232" s="19">
        <v>300000</v>
      </c>
      <c r="L232" s="19">
        <v>300000</v>
      </c>
      <c r="M232" s="19">
        <v>300000</v>
      </c>
      <c r="N232" s="19">
        <v>300000</v>
      </c>
      <c r="O232" s="19">
        <v>300000</v>
      </c>
      <c r="P232" s="19">
        <v>0</v>
      </c>
      <c r="Q232" s="19">
        <v>3300000</v>
      </c>
      <c r="R232" s="19">
        <v>187.73</v>
      </c>
      <c r="S232" s="19">
        <v>619509000</v>
      </c>
    </row>
    <row r="233" spans="1:19" x14ac:dyDescent="0.35">
      <c r="A233" s="22">
        <f t="shared" si="3"/>
        <v>228</v>
      </c>
      <c r="B233" t="s">
        <v>235</v>
      </c>
      <c r="C233" t="s">
        <v>829</v>
      </c>
      <c r="D233" s="22" t="s">
        <v>767</v>
      </c>
      <c r="E233" s="19">
        <v>300000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300000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600000</v>
      </c>
      <c r="R233" s="19">
        <v>59.9</v>
      </c>
      <c r="S233" s="19">
        <v>35940000</v>
      </c>
    </row>
    <row r="234" spans="1:19" x14ac:dyDescent="0.35">
      <c r="A234" s="22">
        <f t="shared" si="3"/>
        <v>229</v>
      </c>
      <c r="B234" t="s">
        <v>237</v>
      </c>
      <c r="C234" t="s">
        <v>830</v>
      </c>
      <c r="D234" s="22" t="s">
        <v>767</v>
      </c>
      <c r="E234" s="19">
        <v>300000</v>
      </c>
      <c r="F234" s="19">
        <v>30000</v>
      </c>
      <c r="G234" s="19">
        <v>250000</v>
      </c>
      <c r="H234" s="19">
        <v>250000</v>
      </c>
      <c r="I234" s="19">
        <v>300000</v>
      </c>
      <c r="J234" s="19">
        <v>300000</v>
      </c>
      <c r="K234" s="19">
        <v>200000</v>
      </c>
      <c r="L234" s="19">
        <v>250000</v>
      </c>
      <c r="M234" s="19">
        <v>250000</v>
      </c>
      <c r="N234" s="19">
        <v>200000</v>
      </c>
      <c r="O234" s="19">
        <v>150000</v>
      </c>
      <c r="P234" s="19">
        <v>150000</v>
      </c>
      <c r="Q234" s="19">
        <v>2630000</v>
      </c>
      <c r="R234" s="19">
        <v>66.540000000000006</v>
      </c>
      <c r="S234" s="19">
        <v>175000200</v>
      </c>
    </row>
    <row r="235" spans="1:19" x14ac:dyDescent="0.35">
      <c r="A235" s="22">
        <f t="shared" si="3"/>
        <v>230</v>
      </c>
      <c r="B235" t="s">
        <v>239</v>
      </c>
      <c r="C235" t="s">
        <v>831</v>
      </c>
      <c r="D235" s="22" t="s">
        <v>767</v>
      </c>
      <c r="E235" s="19">
        <v>300000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300000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600000</v>
      </c>
      <c r="R235" s="19">
        <v>157.04</v>
      </c>
      <c r="S235" s="19">
        <v>94224000</v>
      </c>
    </row>
    <row r="236" spans="1:19" x14ac:dyDescent="0.35">
      <c r="A236" s="22">
        <f t="shared" si="3"/>
        <v>231</v>
      </c>
      <c r="B236" t="s">
        <v>241</v>
      </c>
      <c r="C236" t="s">
        <v>832</v>
      </c>
      <c r="D236" s="22" t="s">
        <v>767</v>
      </c>
      <c r="E236" s="19">
        <v>500000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300000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800000</v>
      </c>
      <c r="R236" s="19">
        <v>157.04</v>
      </c>
      <c r="S236" s="19">
        <v>125632000</v>
      </c>
    </row>
    <row r="237" spans="1:19" x14ac:dyDescent="0.35">
      <c r="A237" s="22">
        <f t="shared" si="3"/>
        <v>232</v>
      </c>
      <c r="B237" t="s">
        <v>243</v>
      </c>
      <c r="C237" t="s">
        <v>833</v>
      </c>
      <c r="D237" s="22" t="s">
        <v>767</v>
      </c>
      <c r="E237" s="19">
        <v>0</v>
      </c>
      <c r="F237" s="19">
        <v>0</v>
      </c>
      <c r="G237" s="19">
        <v>120000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120000</v>
      </c>
      <c r="N237" s="19">
        <v>0</v>
      </c>
      <c r="O237" s="19">
        <v>0</v>
      </c>
      <c r="P237" s="19">
        <v>0</v>
      </c>
      <c r="Q237" s="19">
        <v>240000</v>
      </c>
      <c r="R237" s="19">
        <v>457.99</v>
      </c>
      <c r="S237" s="19">
        <v>109917600</v>
      </c>
    </row>
    <row r="238" spans="1:19" x14ac:dyDescent="0.35">
      <c r="A238" s="22">
        <f t="shared" si="3"/>
        <v>233</v>
      </c>
      <c r="B238" t="s">
        <v>245</v>
      </c>
      <c r="C238" t="s">
        <v>834</v>
      </c>
      <c r="D238" s="22" t="s">
        <v>767</v>
      </c>
      <c r="E238" s="19">
        <v>207600</v>
      </c>
      <c r="F238" s="19">
        <v>207600</v>
      </c>
      <c r="G238" s="19">
        <v>207600</v>
      </c>
      <c r="H238" s="19">
        <v>207600</v>
      </c>
      <c r="I238" s="19">
        <v>207600</v>
      </c>
      <c r="J238" s="19">
        <v>207600</v>
      </c>
      <c r="K238" s="19">
        <v>207600</v>
      </c>
      <c r="L238" s="19">
        <v>207600</v>
      </c>
      <c r="M238" s="19">
        <v>207600</v>
      </c>
      <c r="N238" s="19">
        <v>207600</v>
      </c>
      <c r="O238" s="19">
        <v>0</v>
      </c>
      <c r="P238" s="19">
        <v>0</v>
      </c>
      <c r="Q238" s="19">
        <v>2076000</v>
      </c>
      <c r="R238" s="19">
        <v>5826.17</v>
      </c>
      <c r="S238" s="19">
        <v>12095128920</v>
      </c>
    </row>
    <row r="239" spans="1:19" x14ac:dyDescent="0.35">
      <c r="A239" s="22">
        <f t="shared" si="3"/>
        <v>234</v>
      </c>
      <c r="B239" t="s">
        <v>247</v>
      </c>
      <c r="C239" t="s">
        <v>835</v>
      </c>
      <c r="D239" s="22" t="s">
        <v>767</v>
      </c>
      <c r="E239" s="19">
        <v>600000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600000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1200000</v>
      </c>
      <c r="R239" s="19">
        <v>162.37</v>
      </c>
      <c r="S239" s="19">
        <v>194844000</v>
      </c>
    </row>
    <row r="240" spans="1:19" x14ac:dyDescent="0.35">
      <c r="A240" s="22">
        <f t="shared" si="3"/>
        <v>235</v>
      </c>
      <c r="B240" t="s">
        <v>249</v>
      </c>
      <c r="C240" t="s">
        <v>836</v>
      </c>
      <c r="D240" s="22" t="s">
        <v>767</v>
      </c>
      <c r="E240" s="19">
        <v>200000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200000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400000</v>
      </c>
      <c r="R240" s="19">
        <v>187.08</v>
      </c>
      <c r="S240" s="19">
        <v>74832000</v>
      </c>
    </row>
    <row r="241" spans="1:19" x14ac:dyDescent="0.35">
      <c r="A241" s="22">
        <f t="shared" si="3"/>
        <v>236</v>
      </c>
      <c r="B241" t="s">
        <v>251</v>
      </c>
      <c r="C241" t="s">
        <v>250</v>
      </c>
      <c r="D241" s="22" t="s">
        <v>767</v>
      </c>
      <c r="E241" s="19">
        <v>500000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500000</v>
      </c>
      <c r="R241" s="19">
        <v>5.22</v>
      </c>
      <c r="S241" s="19">
        <v>2610000</v>
      </c>
    </row>
    <row r="242" spans="1:19" x14ac:dyDescent="0.35">
      <c r="A242" s="22">
        <f t="shared" si="3"/>
        <v>237</v>
      </c>
      <c r="B242" t="s">
        <v>253</v>
      </c>
      <c r="C242" t="s">
        <v>252</v>
      </c>
      <c r="D242" s="22" t="s">
        <v>767</v>
      </c>
      <c r="E242" s="19">
        <v>1000000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1000000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2000000</v>
      </c>
      <c r="R242" s="19">
        <v>2.2200000000000002</v>
      </c>
      <c r="S242" s="19">
        <v>4440000</v>
      </c>
    </row>
    <row r="243" spans="1:19" x14ac:dyDescent="0.35">
      <c r="A243" s="22">
        <f t="shared" si="3"/>
        <v>238</v>
      </c>
      <c r="B243" t="s">
        <v>255</v>
      </c>
      <c r="C243" t="s">
        <v>254</v>
      </c>
      <c r="D243" s="22" t="s">
        <v>767</v>
      </c>
      <c r="E243" s="19">
        <v>600000</v>
      </c>
      <c r="F243" s="19">
        <v>0</v>
      </c>
      <c r="G243" s="19">
        <v>0</v>
      </c>
      <c r="H243" s="19">
        <v>0</v>
      </c>
      <c r="I243" s="19">
        <v>0</v>
      </c>
      <c r="J243" s="19">
        <v>600000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1200000</v>
      </c>
      <c r="R243" s="19">
        <v>53.24</v>
      </c>
      <c r="S243" s="19">
        <v>63888000</v>
      </c>
    </row>
    <row r="244" spans="1:19" x14ac:dyDescent="0.35">
      <c r="A244" s="22">
        <f t="shared" si="3"/>
        <v>239</v>
      </c>
      <c r="B244" t="s">
        <v>257</v>
      </c>
      <c r="C244" t="s">
        <v>837</v>
      </c>
      <c r="D244" s="22" t="s">
        <v>767</v>
      </c>
      <c r="E244" s="19">
        <v>600000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600000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1200000</v>
      </c>
      <c r="R244" s="19">
        <v>27.83</v>
      </c>
      <c r="S244" s="19">
        <v>33396000</v>
      </c>
    </row>
    <row r="245" spans="1:19" x14ac:dyDescent="0.35">
      <c r="A245" s="22">
        <f>1+A242</f>
        <v>238</v>
      </c>
      <c r="B245" t="s">
        <v>259</v>
      </c>
      <c r="C245" t="s">
        <v>838</v>
      </c>
      <c r="D245" s="22" t="s">
        <v>767</v>
      </c>
      <c r="E245" s="19">
        <v>600000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600000</v>
      </c>
      <c r="R245" s="19">
        <v>12.21</v>
      </c>
      <c r="S245" s="19">
        <v>7326000</v>
      </c>
    </row>
    <row r="246" spans="1:19" x14ac:dyDescent="0.35">
      <c r="A246" s="22">
        <f>1+A243</f>
        <v>239</v>
      </c>
      <c r="B246" t="s">
        <v>261</v>
      </c>
      <c r="C246" t="s">
        <v>839</v>
      </c>
      <c r="D246" s="22" t="s">
        <v>767</v>
      </c>
      <c r="E246" s="19">
        <v>250000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250000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500000</v>
      </c>
      <c r="R246" s="19">
        <v>119.78</v>
      </c>
      <c r="S246" s="19">
        <v>59890000</v>
      </c>
    </row>
    <row r="247" spans="1:19" x14ac:dyDescent="0.35">
      <c r="A247" s="22">
        <f>1+A244</f>
        <v>240</v>
      </c>
      <c r="B247" t="s">
        <v>263</v>
      </c>
      <c r="C247" t="s">
        <v>840</v>
      </c>
      <c r="D247" s="22" t="s">
        <v>767</v>
      </c>
      <c r="E247" s="19">
        <v>11371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11371</v>
      </c>
      <c r="R247" s="19">
        <v>4773.46</v>
      </c>
      <c r="S247" s="19">
        <v>54279014</v>
      </c>
    </row>
    <row r="248" spans="1:19" x14ac:dyDescent="0.35">
      <c r="A248" s="22">
        <f t="shared" si="3"/>
        <v>241</v>
      </c>
      <c r="B248" t="s">
        <v>265</v>
      </c>
      <c r="C248" t="s">
        <v>841</v>
      </c>
      <c r="D248" s="22" t="s">
        <v>767</v>
      </c>
      <c r="E248" s="19">
        <v>3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2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5</v>
      </c>
      <c r="R248" s="19" t="s">
        <v>842</v>
      </c>
      <c r="S248" s="19">
        <v>563314665</v>
      </c>
    </row>
    <row r="249" spans="1:19" x14ac:dyDescent="0.35">
      <c r="A249" s="22">
        <f t="shared" si="3"/>
        <v>242</v>
      </c>
      <c r="B249" t="s">
        <v>267</v>
      </c>
      <c r="C249" t="s">
        <v>843</v>
      </c>
      <c r="D249" s="22" t="s">
        <v>767</v>
      </c>
      <c r="E249" s="19">
        <v>300000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300000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600000</v>
      </c>
      <c r="R249" s="19">
        <v>596.87</v>
      </c>
      <c r="S249" s="19">
        <v>358122000</v>
      </c>
    </row>
    <row r="250" spans="1:19" x14ac:dyDescent="0.35">
      <c r="A250" s="22">
        <f t="shared" si="3"/>
        <v>243</v>
      </c>
      <c r="B250" t="s">
        <v>269</v>
      </c>
      <c r="C250" t="s">
        <v>268</v>
      </c>
      <c r="D250" s="22" t="s">
        <v>767</v>
      </c>
      <c r="E250" s="19">
        <v>600000</v>
      </c>
      <c r="F250" s="19">
        <v>0</v>
      </c>
      <c r="G250" s="19">
        <v>0</v>
      </c>
      <c r="H250" s="19">
        <v>0</v>
      </c>
      <c r="I250" s="19">
        <v>600000</v>
      </c>
      <c r="J250" s="19">
        <v>0</v>
      </c>
      <c r="K250" s="19">
        <v>0</v>
      </c>
      <c r="L250" s="19">
        <v>0</v>
      </c>
      <c r="M250" s="19">
        <v>600000</v>
      </c>
      <c r="N250" s="19">
        <v>0</v>
      </c>
      <c r="O250" s="19">
        <v>0</v>
      </c>
      <c r="P250" s="19">
        <v>0</v>
      </c>
      <c r="Q250" s="19">
        <v>1800000</v>
      </c>
      <c r="R250" s="19">
        <v>799.98</v>
      </c>
      <c r="S250" s="19">
        <v>1439964000</v>
      </c>
    </row>
    <row r="251" spans="1:19" x14ac:dyDescent="0.35">
      <c r="A251" s="22">
        <f t="shared" si="3"/>
        <v>244</v>
      </c>
      <c r="B251" t="s">
        <v>271</v>
      </c>
      <c r="C251" t="s">
        <v>270</v>
      </c>
      <c r="D251" s="22" t="s">
        <v>767</v>
      </c>
      <c r="E251" s="19">
        <v>500000</v>
      </c>
      <c r="F251" s="19">
        <v>500000</v>
      </c>
      <c r="G251" s="19">
        <v>500000</v>
      </c>
      <c r="H251" s="19">
        <v>500000</v>
      </c>
      <c r="I251" s="19">
        <v>500000</v>
      </c>
      <c r="J251" s="19">
        <v>500000</v>
      </c>
      <c r="K251" s="19">
        <v>0</v>
      </c>
      <c r="L251" s="19">
        <v>500000</v>
      </c>
      <c r="M251" s="19">
        <v>0</v>
      </c>
      <c r="N251" s="19">
        <v>500000</v>
      </c>
      <c r="O251" s="19">
        <v>0</v>
      </c>
      <c r="P251" s="19">
        <v>0</v>
      </c>
      <c r="Q251" s="19">
        <v>4000000</v>
      </c>
      <c r="R251" s="19">
        <v>99.15</v>
      </c>
      <c r="S251" s="19">
        <v>396600000</v>
      </c>
    </row>
    <row r="252" spans="1:19" x14ac:dyDescent="0.35">
      <c r="A252" s="22">
        <f t="shared" si="3"/>
        <v>245</v>
      </c>
      <c r="B252" t="s">
        <v>273</v>
      </c>
      <c r="C252" t="s">
        <v>844</v>
      </c>
      <c r="D252" s="22" t="s">
        <v>767</v>
      </c>
      <c r="E252" s="19">
        <v>500000</v>
      </c>
      <c r="F252" s="19">
        <v>500000</v>
      </c>
      <c r="G252" s="19">
        <v>500000</v>
      </c>
      <c r="H252" s="19">
        <v>500000</v>
      </c>
      <c r="I252" s="19">
        <v>500000</v>
      </c>
      <c r="J252" s="19">
        <v>500000</v>
      </c>
      <c r="K252" s="19">
        <v>0</v>
      </c>
      <c r="L252" s="19">
        <v>500000</v>
      </c>
      <c r="M252" s="19">
        <v>0</v>
      </c>
      <c r="N252" s="19">
        <v>0</v>
      </c>
      <c r="O252" s="19">
        <v>0</v>
      </c>
      <c r="P252" s="19">
        <v>0</v>
      </c>
      <c r="Q252" s="19">
        <v>3500000</v>
      </c>
      <c r="R252" s="19">
        <v>151.4</v>
      </c>
      <c r="S252" s="19">
        <v>529900000</v>
      </c>
    </row>
    <row r="253" spans="1:19" x14ac:dyDescent="0.35">
      <c r="A253" s="22">
        <f t="shared" si="3"/>
        <v>246</v>
      </c>
      <c r="B253" t="s">
        <v>275</v>
      </c>
      <c r="C253" t="s">
        <v>274</v>
      </c>
      <c r="D253" s="22" t="s">
        <v>767</v>
      </c>
      <c r="E253" s="19">
        <v>300000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200000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500000</v>
      </c>
      <c r="R253" s="19">
        <v>210.28</v>
      </c>
      <c r="S253" s="19">
        <v>105140000</v>
      </c>
    </row>
    <row r="254" spans="1:19" x14ac:dyDescent="0.35">
      <c r="A254" s="22">
        <f t="shared" si="3"/>
        <v>247</v>
      </c>
      <c r="B254" t="s">
        <v>277</v>
      </c>
      <c r="C254" t="s">
        <v>845</v>
      </c>
      <c r="D254" s="22" t="s">
        <v>767</v>
      </c>
      <c r="E254" s="19">
        <v>500000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300000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800000</v>
      </c>
      <c r="R254" s="19">
        <v>130.97999999999999</v>
      </c>
      <c r="S254" s="19">
        <v>104784000</v>
      </c>
    </row>
    <row r="255" spans="1:19" x14ac:dyDescent="0.35">
      <c r="A255" s="22">
        <f t="shared" si="3"/>
        <v>248</v>
      </c>
      <c r="B255" t="s">
        <v>279</v>
      </c>
      <c r="C255" t="s">
        <v>846</v>
      </c>
      <c r="D255" s="22" t="s">
        <v>767</v>
      </c>
      <c r="E255" s="19">
        <v>300000</v>
      </c>
      <c r="F255" s="19">
        <v>0</v>
      </c>
      <c r="G255" s="19">
        <v>0</v>
      </c>
      <c r="H255" s="19">
        <v>0</v>
      </c>
      <c r="I255" s="19">
        <v>0</v>
      </c>
      <c r="J255" s="19">
        <v>200000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500000</v>
      </c>
      <c r="R255" s="19">
        <v>256.93</v>
      </c>
      <c r="S255" s="19">
        <v>128465000</v>
      </c>
    </row>
    <row r="256" spans="1:19" x14ac:dyDescent="0.35">
      <c r="A256" s="22">
        <f t="shared" si="3"/>
        <v>249</v>
      </c>
      <c r="B256" t="s">
        <v>281</v>
      </c>
      <c r="C256" t="s">
        <v>847</v>
      </c>
      <c r="D256" s="22" t="s">
        <v>767</v>
      </c>
      <c r="E256" s="19">
        <v>200000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100000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300000</v>
      </c>
      <c r="R256" s="19">
        <v>194.31</v>
      </c>
      <c r="S256" s="19">
        <v>58293000</v>
      </c>
    </row>
    <row r="257" spans="1:19" x14ac:dyDescent="0.35">
      <c r="A257" s="22">
        <f t="shared" si="3"/>
        <v>250</v>
      </c>
      <c r="B257" t="s">
        <v>283</v>
      </c>
      <c r="C257" t="s">
        <v>848</v>
      </c>
      <c r="D257" s="22" t="s">
        <v>767</v>
      </c>
      <c r="E257" s="19">
        <v>600000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600000</v>
      </c>
      <c r="Q257" s="19">
        <v>1200000</v>
      </c>
      <c r="R257" s="19">
        <v>778.6</v>
      </c>
      <c r="S257" s="19">
        <v>934320000</v>
      </c>
    </row>
    <row r="258" spans="1:19" x14ac:dyDescent="0.35">
      <c r="A258" s="22">
        <f t="shared" si="3"/>
        <v>251</v>
      </c>
      <c r="B258" t="s">
        <v>285</v>
      </c>
      <c r="C258" t="s">
        <v>284</v>
      </c>
      <c r="D258" s="22" t="s">
        <v>767</v>
      </c>
      <c r="E258" s="19">
        <v>800000</v>
      </c>
      <c r="F258" s="19">
        <v>0</v>
      </c>
      <c r="G258" s="19">
        <v>800000</v>
      </c>
      <c r="H258" s="19">
        <v>0</v>
      </c>
      <c r="I258" s="19">
        <v>800000</v>
      </c>
      <c r="J258" s="19">
        <v>0</v>
      </c>
      <c r="K258" s="19">
        <v>800000</v>
      </c>
      <c r="L258" s="19">
        <v>0</v>
      </c>
      <c r="M258" s="19">
        <v>800000</v>
      </c>
      <c r="N258" s="19">
        <v>0</v>
      </c>
      <c r="O258" s="19">
        <v>0</v>
      </c>
      <c r="P258" s="19">
        <v>500000</v>
      </c>
      <c r="Q258" s="19">
        <v>4500000</v>
      </c>
      <c r="R258" s="19">
        <v>329.62</v>
      </c>
      <c r="S258" s="19">
        <v>1483290000</v>
      </c>
    </row>
    <row r="259" spans="1:19" x14ac:dyDescent="0.35">
      <c r="A259" s="22">
        <f t="shared" si="3"/>
        <v>252</v>
      </c>
      <c r="B259" t="s">
        <v>287</v>
      </c>
      <c r="C259" t="s">
        <v>286</v>
      </c>
      <c r="D259" s="22" t="s">
        <v>767</v>
      </c>
      <c r="E259" s="19">
        <v>240000</v>
      </c>
      <c r="F259" s="19">
        <v>240000</v>
      </c>
      <c r="G259" s="19">
        <v>240000</v>
      </c>
      <c r="H259" s="19">
        <v>240000</v>
      </c>
      <c r="I259" s="19">
        <v>240000</v>
      </c>
      <c r="J259" s="19">
        <v>240000</v>
      </c>
      <c r="K259" s="19">
        <v>240000</v>
      </c>
      <c r="L259" s="19">
        <v>240000</v>
      </c>
      <c r="M259" s="19">
        <v>0</v>
      </c>
      <c r="N259" s="19">
        <v>240000</v>
      </c>
      <c r="O259" s="19">
        <v>0</v>
      </c>
      <c r="P259" s="19">
        <v>0</v>
      </c>
      <c r="Q259" s="19">
        <v>2160000</v>
      </c>
      <c r="R259" s="19">
        <v>855.22</v>
      </c>
      <c r="S259" s="19">
        <v>1847275200</v>
      </c>
    </row>
    <row r="260" spans="1:19" x14ac:dyDescent="0.35">
      <c r="A260" s="22">
        <f t="shared" si="3"/>
        <v>253</v>
      </c>
      <c r="B260" t="s">
        <v>289</v>
      </c>
      <c r="C260" t="s">
        <v>288</v>
      </c>
      <c r="D260" s="22" t="s">
        <v>767</v>
      </c>
      <c r="E260" s="19">
        <v>510000</v>
      </c>
      <c r="F260" s="19">
        <v>510000</v>
      </c>
      <c r="G260" s="19">
        <v>510000</v>
      </c>
      <c r="H260" s="19">
        <v>0</v>
      </c>
      <c r="I260" s="19">
        <v>510000</v>
      </c>
      <c r="J260" s="19">
        <v>0</v>
      </c>
      <c r="K260" s="19">
        <v>510000</v>
      </c>
      <c r="L260" s="19">
        <v>0</v>
      </c>
      <c r="M260" s="19">
        <v>0</v>
      </c>
      <c r="N260" s="19">
        <v>510000</v>
      </c>
      <c r="O260" s="19">
        <v>0</v>
      </c>
      <c r="P260" s="19">
        <v>0</v>
      </c>
      <c r="Q260" s="19">
        <v>3060000</v>
      </c>
      <c r="R260" s="19">
        <v>119.73</v>
      </c>
      <c r="S260" s="19">
        <v>366373800</v>
      </c>
    </row>
    <row r="261" spans="1:19" x14ac:dyDescent="0.35">
      <c r="A261" s="22">
        <f t="shared" si="3"/>
        <v>254</v>
      </c>
      <c r="B261" t="s">
        <v>291</v>
      </c>
      <c r="C261" t="s">
        <v>290</v>
      </c>
      <c r="D261" s="22" t="s">
        <v>767</v>
      </c>
      <c r="E261" s="19">
        <v>510000</v>
      </c>
      <c r="F261" s="19">
        <v>510000</v>
      </c>
      <c r="G261" s="19">
        <v>510000</v>
      </c>
      <c r="H261" s="19">
        <v>510000</v>
      </c>
      <c r="I261" s="19">
        <v>510000</v>
      </c>
      <c r="J261" s="19">
        <v>0</v>
      </c>
      <c r="K261" s="19">
        <v>510000</v>
      </c>
      <c r="L261" s="19">
        <v>0</v>
      </c>
      <c r="M261" s="19">
        <v>0</v>
      </c>
      <c r="N261" s="19">
        <v>510000</v>
      </c>
      <c r="O261" s="19">
        <v>0</v>
      </c>
      <c r="P261" s="19">
        <v>0</v>
      </c>
      <c r="Q261" s="19">
        <v>3570000</v>
      </c>
      <c r="R261" s="19">
        <v>1095.75</v>
      </c>
      <c r="S261" s="19">
        <v>3911827500</v>
      </c>
    </row>
    <row r="262" spans="1:19" x14ac:dyDescent="0.35">
      <c r="A262" s="22">
        <f t="shared" si="3"/>
        <v>255</v>
      </c>
      <c r="B262" t="s">
        <v>293</v>
      </c>
      <c r="C262" t="s">
        <v>849</v>
      </c>
      <c r="D262" s="22" t="s">
        <v>767</v>
      </c>
      <c r="E262" s="19">
        <v>500000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500000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1000000</v>
      </c>
      <c r="R262" s="19">
        <v>66.599999999999994</v>
      </c>
      <c r="S262" s="19">
        <v>66600000</v>
      </c>
    </row>
    <row r="263" spans="1:19" x14ac:dyDescent="0.35">
      <c r="A263" s="22">
        <f t="shared" si="3"/>
        <v>256</v>
      </c>
      <c r="B263" t="s">
        <v>295</v>
      </c>
      <c r="C263" t="s">
        <v>850</v>
      </c>
      <c r="D263" s="22" t="s">
        <v>767</v>
      </c>
      <c r="E263" s="19">
        <v>1000000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1000000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2000000</v>
      </c>
      <c r="R263" s="19">
        <v>1057.83</v>
      </c>
      <c r="S263" s="19">
        <v>2115660000</v>
      </c>
    </row>
    <row r="264" spans="1:19" x14ac:dyDescent="0.35">
      <c r="A264" s="22">
        <f t="shared" si="3"/>
        <v>257</v>
      </c>
      <c r="B264" t="s">
        <v>297</v>
      </c>
      <c r="C264" t="s">
        <v>851</v>
      </c>
      <c r="D264" s="22" t="s">
        <v>767</v>
      </c>
      <c r="E264" s="19">
        <v>2000000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1500000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3500000</v>
      </c>
      <c r="R264" s="19">
        <v>943.5</v>
      </c>
      <c r="S264" s="19">
        <v>3302250000</v>
      </c>
    </row>
    <row r="265" spans="1:19" x14ac:dyDescent="0.35">
      <c r="A265" s="22">
        <f t="shared" si="3"/>
        <v>258</v>
      </c>
      <c r="B265" t="s">
        <v>299</v>
      </c>
      <c r="C265" t="s">
        <v>852</v>
      </c>
      <c r="D265" s="22" t="s">
        <v>767</v>
      </c>
      <c r="E265" s="19">
        <v>600000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600000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1200000</v>
      </c>
      <c r="R265" s="19">
        <v>659.34</v>
      </c>
      <c r="S265" s="19">
        <v>791208000</v>
      </c>
    </row>
    <row r="266" spans="1:19" x14ac:dyDescent="0.35">
      <c r="A266" s="22">
        <f t="shared" ref="A266:A329" si="4">1+A265</f>
        <v>259</v>
      </c>
      <c r="B266" t="s">
        <v>301</v>
      </c>
      <c r="C266" t="s">
        <v>853</v>
      </c>
      <c r="D266" s="22" t="s">
        <v>767</v>
      </c>
      <c r="E266" s="19">
        <v>2000000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1500000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3500000</v>
      </c>
      <c r="R266" s="19">
        <v>69.930000000000007</v>
      </c>
      <c r="S266" s="19">
        <v>244755000</v>
      </c>
    </row>
    <row r="267" spans="1:19" x14ac:dyDescent="0.35">
      <c r="A267" s="22">
        <f t="shared" si="4"/>
        <v>260</v>
      </c>
      <c r="B267" t="s">
        <v>303</v>
      </c>
      <c r="C267" t="s">
        <v>302</v>
      </c>
      <c r="D267" s="22" t="s">
        <v>854</v>
      </c>
      <c r="E267" s="19">
        <v>12000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14000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26000</v>
      </c>
      <c r="R267" s="19">
        <v>9571.26</v>
      </c>
      <c r="S267" s="19">
        <v>248852760</v>
      </c>
    </row>
    <row r="268" spans="1:19" x14ac:dyDescent="0.35">
      <c r="A268" s="22">
        <f t="shared" si="4"/>
        <v>261</v>
      </c>
      <c r="B268" t="s">
        <v>305</v>
      </c>
      <c r="C268" t="s">
        <v>855</v>
      </c>
      <c r="D268" s="22" t="s">
        <v>767</v>
      </c>
      <c r="E268" s="19">
        <v>500000</v>
      </c>
      <c r="F268" s="19">
        <v>500000</v>
      </c>
      <c r="G268" s="19">
        <v>500000</v>
      </c>
      <c r="H268" s="19">
        <v>500000</v>
      </c>
      <c r="I268" s="19">
        <v>500000</v>
      </c>
      <c r="J268" s="19">
        <v>500000</v>
      </c>
      <c r="K268" s="19">
        <v>500000</v>
      </c>
      <c r="L268" s="19">
        <v>0</v>
      </c>
      <c r="M268" s="19">
        <v>500000</v>
      </c>
      <c r="N268" s="19">
        <v>0</v>
      </c>
      <c r="O268" s="19">
        <v>500000</v>
      </c>
      <c r="P268" s="19">
        <v>0</v>
      </c>
      <c r="Q268" s="19">
        <v>4500000</v>
      </c>
      <c r="R268" s="19">
        <v>324.27</v>
      </c>
      <c r="S268" s="19">
        <v>1459215000</v>
      </c>
    </row>
    <row r="269" spans="1:19" s="92" customFormat="1" x14ac:dyDescent="0.35">
      <c r="A269" s="91">
        <f t="shared" si="4"/>
        <v>262</v>
      </c>
      <c r="B269" s="92" t="s">
        <v>307</v>
      </c>
      <c r="C269" s="92" t="s">
        <v>306</v>
      </c>
      <c r="D269" s="91" t="s">
        <v>854</v>
      </c>
      <c r="E269" s="93">
        <v>6000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93">
        <v>0</v>
      </c>
      <c r="L269" s="93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6000</v>
      </c>
      <c r="R269" s="93">
        <v>35409</v>
      </c>
      <c r="S269" s="93">
        <v>212454000</v>
      </c>
    </row>
    <row r="270" spans="1:19" x14ac:dyDescent="0.35">
      <c r="A270" s="22">
        <f t="shared" si="4"/>
        <v>263</v>
      </c>
      <c r="B270" t="s">
        <v>309</v>
      </c>
      <c r="C270" t="s">
        <v>308</v>
      </c>
      <c r="D270" s="22" t="s">
        <v>767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5671.63</v>
      </c>
      <c r="S270" s="19">
        <v>0</v>
      </c>
    </row>
    <row r="271" spans="1:19" x14ac:dyDescent="0.35">
      <c r="A271" s="22">
        <f t="shared" si="4"/>
        <v>264</v>
      </c>
      <c r="B271" t="s">
        <v>1373</v>
      </c>
      <c r="C271" t="s">
        <v>1504</v>
      </c>
      <c r="D271" s="22" t="s">
        <v>767</v>
      </c>
      <c r="E271" s="19">
        <v>25672</v>
      </c>
      <c r="F271" s="19">
        <v>0</v>
      </c>
      <c r="G271" s="19">
        <v>0</v>
      </c>
      <c r="H271" s="19">
        <v>25672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25672</v>
      </c>
      <c r="O271" s="19">
        <v>0</v>
      </c>
      <c r="P271" s="19">
        <v>0</v>
      </c>
      <c r="Q271" s="19">
        <v>77016</v>
      </c>
      <c r="R271" s="19">
        <v>4869.29</v>
      </c>
      <c r="S271" s="19">
        <v>375013239</v>
      </c>
    </row>
    <row r="272" spans="1:19" x14ac:dyDescent="0.35">
      <c r="A272" s="22">
        <f t="shared" si="4"/>
        <v>265</v>
      </c>
      <c r="B272" t="s">
        <v>1375</v>
      </c>
      <c r="C272" t="s">
        <v>1505</v>
      </c>
      <c r="D272" s="22" t="s">
        <v>767</v>
      </c>
      <c r="E272" s="19">
        <v>323920</v>
      </c>
      <c r="F272" s="19">
        <v>0</v>
      </c>
      <c r="G272" s="19">
        <v>0</v>
      </c>
      <c r="H272" s="19">
        <v>323920</v>
      </c>
      <c r="I272" s="19">
        <v>0</v>
      </c>
      <c r="J272" s="19">
        <v>0</v>
      </c>
      <c r="K272" s="19">
        <v>323920</v>
      </c>
      <c r="L272" s="19">
        <v>0</v>
      </c>
      <c r="M272" s="19">
        <v>0</v>
      </c>
      <c r="N272" s="19">
        <v>404900</v>
      </c>
      <c r="O272" s="19">
        <v>0</v>
      </c>
      <c r="P272" s="19">
        <v>0</v>
      </c>
      <c r="Q272" s="19">
        <v>1376660</v>
      </c>
      <c r="R272" s="19">
        <v>3864.23</v>
      </c>
      <c r="S272" s="19">
        <v>5319730872</v>
      </c>
    </row>
    <row r="273" spans="1:19" x14ac:dyDescent="0.35">
      <c r="A273" s="22">
        <f t="shared" si="4"/>
        <v>266</v>
      </c>
      <c r="B273" t="s">
        <v>1377</v>
      </c>
      <c r="C273" t="s">
        <v>1506</v>
      </c>
      <c r="D273" s="22" t="s">
        <v>767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4869.29</v>
      </c>
      <c r="S273" s="19">
        <v>0</v>
      </c>
    </row>
    <row r="274" spans="1:19" x14ac:dyDescent="0.35">
      <c r="A274" s="22">
        <f t="shared" si="4"/>
        <v>267</v>
      </c>
      <c r="B274" t="s">
        <v>1378</v>
      </c>
      <c r="C274" t="s">
        <v>1504</v>
      </c>
      <c r="D274" s="22" t="s">
        <v>767</v>
      </c>
      <c r="E274" s="19">
        <v>0</v>
      </c>
      <c r="F274" s="19">
        <v>0</v>
      </c>
      <c r="G274" s="19">
        <v>0</v>
      </c>
      <c r="H274" s="19">
        <v>25672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25672</v>
      </c>
      <c r="R274" s="19">
        <v>4869.29</v>
      </c>
      <c r="S274" s="19">
        <v>125004413</v>
      </c>
    </row>
    <row r="275" spans="1:19" x14ac:dyDescent="0.35">
      <c r="A275" s="22">
        <f t="shared" si="4"/>
        <v>268</v>
      </c>
      <c r="B275" t="s">
        <v>1379</v>
      </c>
      <c r="C275" t="s">
        <v>1505</v>
      </c>
      <c r="D275" s="22" t="s">
        <v>767</v>
      </c>
      <c r="E275" s="19">
        <v>0</v>
      </c>
      <c r="F275" s="19">
        <v>0</v>
      </c>
      <c r="G275" s="19">
        <v>0</v>
      </c>
      <c r="H275" s="19">
        <v>80980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80980</v>
      </c>
      <c r="R275" s="19">
        <v>3864.23</v>
      </c>
      <c r="S275" s="19">
        <v>312925345</v>
      </c>
    </row>
    <row r="276" spans="1:19" x14ac:dyDescent="0.35">
      <c r="A276" s="22">
        <f t="shared" si="4"/>
        <v>269</v>
      </c>
      <c r="B276" t="s">
        <v>1380</v>
      </c>
      <c r="C276" t="s">
        <v>1505</v>
      </c>
      <c r="D276" s="22" t="s">
        <v>767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32392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32392</v>
      </c>
      <c r="R276" s="19">
        <v>3864.23</v>
      </c>
      <c r="S276" s="19">
        <v>125170138</v>
      </c>
    </row>
    <row r="277" spans="1:19" x14ac:dyDescent="0.35">
      <c r="A277" s="22">
        <f t="shared" si="4"/>
        <v>270</v>
      </c>
      <c r="B277" t="s">
        <v>311</v>
      </c>
      <c r="C277" t="s">
        <v>310</v>
      </c>
      <c r="D277" s="22" t="s">
        <v>767</v>
      </c>
      <c r="E277" s="19">
        <v>154000</v>
      </c>
      <c r="F277" s="19">
        <v>66000</v>
      </c>
      <c r="G277" s="19">
        <v>66000</v>
      </c>
      <c r="H277" s="19">
        <v>110000</v>
      </c>
      <c r="I277" s="19">
        <v>110000</v>
      </c>
      <c r="J277" s="19">
        <v>110000</v>
      </c>
      <c r="K277" s="19">
        <v>110000</v>
      </c>
      <c r="L277" s="19">
        <v>132000</v>
      </c>
      <c r="M277" s="19">
        <v>110000</v>
      </c>
      <c r="N277" s="19">
        <v>110000</v>
      </c>
      <c r="O277" s="19">
        <v>110000</v>
      </c>
      <c r="P277" s="19">
        <v>110000</v>
      </c>
      <c r="Q277" s="19">
        <v>1298000</v>
      </c>
      <c r="R277" s="19">
        <v>32302.28</v>
      </c>
      <c r="S277" s="19">
        <v>41928359440</v>
      </c>
    </row>
    <row r="278" spans="1:19" x14ac:dyDescent="0.35">
      <c r="A278" s="22">
        <f t="shared" si="4"/>
        <v>271</v>
      </c>
      <c r="B278" t="s">
        <v>313</v>
      </c>
      <c r="C278" t="s">
        <v>312</v>
      </c>
      <c r="D278" s="22" t="s">
        <v>854</v>
      </c>
      <c r="E278" s="19">
        <v>5000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5000</v>
      </c>
      <c r="R278" s="19">
        <v>23532</v>
      </c>
      <c r="S278" s="19">
        <v>117660000</v>
      </c>
    </row>
    <row r="279" spans="1:19" x14ac:dyDescent="0.35">
      <c r="A279" s="22">
        <f t="shared" si="4"/>
        <v>272</v>
      </c>
      <c r="B279" t="s">
        <v>315</v>
      </c>
      <c r="C279" t="s">
        <v>314</v>
      </c>
      <c r="D279" s="22" t="s">
        <v>854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40770.300000000003</v>
      </c>
      <c r="S279" s="19">
        <v>0</v>
      </c>
    </row>
    <row r="280" spans="1:19" x14ac:dyDescent="0.35">
      <c r="A280" s="22">
        <f t="shared" si="4"/>
        <v>273</v>
      </c>
      <c r="B280" t="s">
        <v>317</v>
      </c>
      <c r="C280" t="s">
        <v>316</v>
      </c>
      <c r="D280" s="22" t="s">
        <v>854</v>
      </c>
      <c r="E280" s="19">
        <v>6000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6000</v>
      </c>
      <c r="R280" s="19">
        <v>41070</v>
      </c>
      <c r="S280" s="19">
        <v>246420000</v>
      </c>
    </row>
    <row r="281" spans="1:19" x14ac:dyDescent="0.35">
      <c r="A281" s="22">
        <f t="shared" si="4"/>
        <v>274</v>
      </c>
      <c r="B281" t="s">
        <v>319</v>
      </c>
      <c r="C281" t="s">
        <v>318</v>
      </c>
      <c r="D281" s="22" t="s">
        <v>854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22644</v>
      </c>
      <c r="S281" s="19">
        <v>0</v>
      </c>
    </row>
    <row r="282" spans="1:19" x14ac:dyDescent="0.35">
      <c r="A282" s="22">
        <f t="shared" si="4"/>
        <v>275</v>
      </c>
      <c r="B282" t="s">
        <v>1384</v>
      </c>
      <c r="C282" t="s">
        <v>1508</v>
      </c>
      <c r="D282" s="22" t="s">
        <v>767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2113.35</v>
      </c>
      <c r="S282" s="19">
        <v>0</v>
      </c>
    </row>
    <row r="283" spans="1:19" x14ac:dyDescent="0.35">
      <c r="A283" s="22">
        <f t="shared" si="4"/>
        <v>276</v>
      </c>
      <c r="B283" t="s">
        <v>1385</v>
      </c>
      <c r="C283" t="s">
        <v>1508</v>
      </c>
      <c r="D283" s="22" t="s">
        <v>767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19920</v>
      </c>
      <c r="O283" s="19">
        <v>0</v>
      </c>
      <c r="P283" s="19">
        <v>0</v>
      </c>
      <c r="Q283" s="19">
        <v>19920</v>
      </c>
      <c r="R283" s="19">
        <v>2113.35</v>
      </c>
      <c r="S283" s="19">
        <v>42097932</v>
      </c>
    </row>
    <row r="284" spans="1:19" x14ac:dyDescent="0.35">
      <c r="A284" s="22">
        <f t="shared" si="4"/>
        <v>277</v>
      </c>
      <c r="B284" t="s">
        <v>1387</v>
      </c>
      <c r="C284" t="s">
        <v>1509</v>
      </c>
      <c r="D284" s="22" t="s">
        <v>767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111824</v>
      </c>
      <c r="L284" s="19">
        <v>0</v>
      </c>
      <c r="M284" s="19">
        <v>0</v>
      </c>
      <c r="N284" s="19">
        <v>83868</v>
      </c>
      <c r="O284" s="19">
        <v>0</v>
      </c>
      <c r="P284" s="19">
        <v>0</v>
      </c>
      <c r="Q284" s="19">
        <v>195692</v>
      </c>
      <c r="R284" s="19">
        <v>1532.18</v>
      </c>
      <c r="S284" s="19">
        <v>299835369</v>
      </c>
    </row>
    <row r="285" spans="1:19" x14ac:dyDescent="0.35">
      <c r="A285" s="22">
        <f t="shared" si="4"/>
        <v>278</v>
      </c>
      <c r="B285" t="s">
        <v>321</v>
      </c>
      <c r="C285" t="s">
        <v>856</v>
      </c>
      <c r="D285" s="22" t="s">
        <v>820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560</v>
      </c>
      <c r="M285" s="19">
        <v>0</v>
      </c>
      <c r="N285" s="19">
        <v>0</v>
      </c>
      <c r="O285" s="19">
        <v>560</v>
      </c>
      <c r="P285" s="19">
        <v>0</v>
      </c>
      <c r="Q285" s="19">
        <v>1120</v>
      </c>
      <c r="R285" s="19">
        <v>5500117.1600000001</v>
      </c>
      <c r="S285" s="19">
        <v>6160131219</v>
      </c>
    </row>
    <row r="286" spans="1:19" x14ac:dyDescent="0.35">
      <c r="A286" s="22">
        <f t="shared" si="4"/>
        <v>279</v>
      </c>
      <c r="B286" t="s">
        <v>1389</v>
      </c>
      <c r="C286" t="s">
        <v>1510</v>
      </c>
      <c r="D286" s="22" t="s">
        <v>767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5207694.2699999996</v>
      </c>
      <c r="S286" s="19">
        <v>0</v>
      </c>
    </row>
    <row r="287" spans="1:19" x14ac:dyDescent="0.35">
      <c r="A287" s="22">
        <f t="shared" si="4"/>
        <v>280</v>
      </c>
      <c r="B287" t="s">
        <v>1391</v>
      </c>
      <c r="C287" t="s">
        <v>1511</v>
      </c>
      <c r="D287" s="22" t="s">
        <v>767</v>
      </c>
      <c r="E287" s="19">
        <v>64680</v>
      </c>
      <c r="F287" s="19">
        <v>0</v>
      </c>
      <c r="G287" s="19">
        <v>55440</v>
      </c>
      <c r="H287" s="19">
        <v>0</v>
      </c>
      <c r="I287" s="19">
        <v>92400</v>
      </c>
      <c r="J287" s="19">
        <v>0</v>
      </c>
      <c r="K287" s="19">
        <v>0</v>
      </c>
      <c r="L287" s="19">
        <v>55440</v>
      </c>
      <c r="M287" s="19">
        <v>0</v>
      </c>
      <c r="N287" s="19">
        <v>0</v>
      </c>
      <c r="O287" s="19">
        <v>27720</v>
      </c>
      <c r="P287" s="19">
        <v>0</v>
      </c>
      <c r="Q287" s="19">
        <v>295680</v>
      </c>
      <c r="R287" s="19">
        <v>1532.18</v>
      </c>
      <c r="S287" s="19">
        <v>453034982</v>
      </c>
    </row>
    <row r="288" spans="1:19" x14ac:dyDescent="0.35">
      <c r="A288" s="22">
        <f t="shared" si="4"/>
        <v>281</v>
      </c>
      <c r="B288" t="s">
        <v>1393</v>
      </c>
      <c r="C288" t="s">
        <v>1507</v>
      </c>
      <c r="D288" s="22" t="s">
        <v>767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2284.13</v>
      </c>
      <c r="S288" s="19">
        <v>0</v>
      </c>
    </row>
    <row r="289" spans="1:19" x14ac:dyDescent="0.35">
      <c r="A289" s="22">
        <f t="shared" si="4"/>
        <v>282</v>
      </c>
      <c r="B289" t="s">
        <v>1395</v>
      </c>
      <c r="C289" t="s">
        <v>1512</v>
      </c>
      <c r="D289" s="22" t="s">
        <v>767</v>
      </c>
      <c r="E289" s="19">
        <v>199200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199200</v>
      </c>
      <c r="R289" s="19">
        <v>2113.35</v>
      </c>
      <c r="S289" s="19">
        <v>420979320</v>
      </c>
    </row>
    <row r="290" spans="1:19" x14ac:dyDescent="0.35">
      <c r="A290" s="22">
        <f t="shared" si="4"/>
        <v>283</v>
      </c>
      <c r="B290" t="s">
        <v>1397</v>
      </c>
      <c r="C290" t="s">
        <v>1512</v>
      </c>
      <c r="D290" s="22" t="s">
        <v>767</v>
      </c>
      <c r="E290" s="19">
        <v>0</v>
      </c>
      <c r="F290" s="19">
        <v>0</v>
      </c>
      <c r="G290" s="19">
        <v>0</v>
      </c>
      <c r="H290" s="19">
        <v>39840</v>
      </c>
      <c r="I290" s="19">
        <v>0</v>
      </c>
      <c r="J290" s="19">
        <v>0</v>
      </c>
      <c r="K290" s="19">
        <v>39840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79680</v>
      </c>
      <c r="R290" s="19">
        <v>2113.35</v>
      </c>
      <c r="S290" s="19">
        <v>168391728</v>
      </c>
    </row>
    <row r="291" spans="1:19" x14ac:dyDescent="0.35">
      <c r="A291" s="22">
        <f t="shared" si="4"/>
        <v>284</v>
      </c>
      <c r="B291" t="s">
        <v>323</v>
      </c>
      <c r="C291" t="s">
        <v>322</v>
      </c>
      <c r="D291" s="22" t="s">
        <v>767</v>
      </c>
      <c r="E291" s="19">
        <v>0</v>
      </c>
      <c r="F291" s="19">
        <v>4500</v>
      </c>
      <c r="G291" s="19">
        <v>0</v>
      </c>
      <c r="H291" s="19">
        <v>4500</v>
      </c>
      <c r="I291" s="19">
        <v>0</v>
      </c>
      <c r="J291" s="19">
        <v>0</v>
      </c>
      <c r="K291" s="19">
        <v>0</v>
      </c>
      <c r="L291" s="19">
        <v>4500</v>
      </c>
      <c r="M291" s="19">
        <v>0</v>
      </c>
      <c r="N291" s="19">
        <v>0</v>
      </c>
      <c r="O291" s="19">
        <v>4500</v>
      </c>
      <c r="P291" s="19">
        <v>0</v>
      </c>
      <c r="Q291" s="19">
        <v>18000</v>
      </c>
      <c r="R291" s="19">
        <v>54738.09</v>
      </c>
      <c r="S291" s="19">
        <v>985285620</v>
      </c>
    </row>
    <row r="292" spans="1:19" x14ac:dyDescent="0.35">
      <c r="A292" s="22">
        <f t="shared" si="4"/>
        <v>285</v>
      </c>
      <c r="B292" t="s">
        <v>325</v>
      </c>
      <c r="C292" t="s">
        <v>857</v>
      </c>
      <c r="D292" s="22" t="s">
        <v>854</v>
      </c>
      <c r="E292" s="19">
        <v>0</v>
      </c>
      <c r="F292" s="19">
        <v>0</v>
      </c>
      <c r="G292" s="19">
        <v>1000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1000</v>
      </c>
      <c r="R292" s="19">
        <v>405150</v>
      </c>
      <c r="S292" s="19">
        <v>405150000</v>
      </c>
    </row>
    <row r="293" spans="1:19" x14ac:dyDescent="0.35">
      <c r="A293" s="22">
        <f t="shared" si="4"/>
        <v>286</v>
      </c>
      <c r="B293" t="s">
        <v>327</v>
      </c>
      <c r="C293" t="s">
        <v>858</v>
      </c>
      <c r="D293" s="22" t="s">
        <v>854</v>
      </c>
      <c r="E293" s="19">
        <v>0</v>
      </c>
      <c r="F293" s="19">
        <v>515</v>
      </c>
      <c r="G293" s="19">
        <v>0</v>
      </c>
      <c r="H293" s="19">
        <v>515</v>
      </c>
      <c r="I293" s="19">
        <v>0</v>
      </c>
      <c r="J293" s="19">
        <v>0</v>
      </c>
      <c r="K293" s="19">
        <v>0</v>
      </c>
      <c r="L293" s="19">
        <v>515</v>
      </c>
      <c r="M293" s="19">
        <v>0</v>
      </c>
      <c r="N293" s="19">
        <v>0</v>
      </c>
      <c r="O293" s="19">
        <v>0</v>
      </c>
      <c r="P293" s="19">
        <v>515</v>
      </c>
      <c r="Q293" s="19">
        <v>2060</v>
      </c>
      <c r="R293" s="19">
        <v>128269.66</v>
      </c>
      <c r="S293" s="19">
        <v>264235500</v>
      </c>
    </row>
    <row r="294" spans="1:19" x14ac:dyDescent="0.35">
      <c r="A294" s="22">
        <f t="shared" si="4"/>
        <v>287</v>
      </c>
      <c r="B294" t="s">
        <v>329</v>
      </c>
      <c r="C294" t="s">
        <v>859</v>
      </c>
      <c r="D294" s="22" t="s">
        <v>854</v>
      </c>
      <c r="E294" s="19">
        <v>216000</v>
      </c>
      <c r="F294" s="19">
        <v>216000</v>
      </c>
      <c r="G294" s="19">
        <v>216000</v>
      </c>
      <c r="H294" s="19">
        <v>216000</v>
      </c>
      <c r="I294" s="19">
        <v>216000</v>
      </c>
      <c r="J294" s="19">
        <v>216000</v>
      </c>
      <c r="K294" s="19">
        <v>216000</v>
      </c>
      <c r="L294" s="19">
        <v>216000</v>
      </c>
      <c r="M294" s="19">
        <v>216000</v>
      </c>
      <c r="N294" s="19">
        <v>216000</v>
      </c>
      <c r="O294" s="19">
        <v>216000</v>
      </c>
      <c r="P294" s="19">
        <v>216000</v>
      </c>
      <c r="Q294" s="19">
        <v>2592000</v>
      </c>
      <c r="R294" s="19">
        <v>392.87</v>
      </c>
      <c r="S294" s="19">
        <v>1018319040</v>
      </c>
    </row>
    <row r="295" spans="1:19" x14ac:dyDescent="0.35">
      <c r="A295" s="22">
        <f t="shared" si="4"/>
        <v>288</v>
      </c>
      <c r="B295" t="s">
        <v>331</v>
      </c>
      <c r="C295" t="s">
        <v>860</v>
      </c>
      <c r="D295" s="22" t="s">
        <v>854</v>
      </c>
      <c r="E295" s="19">
        <v>0</v>
      </c>
      <c r="F295" s="19">
        <v>0</v>
      </c>
      <c r="G295" s="19">
        <v>0</v>
      </c>
      <c r="H295" s="19">
        <v>0</v>
      </c>
      <c r="I295" s="19">
        <v>515</v>
      </c>
      <c r="J295" s="19">
        <v>0</v>
      </c>
      <c r="K295" s="19">
        <v>0</v>
      </c>
      <c r="L295" s="19">
        <v>0</v>
      </c>
      <c r="M295" s="19">
        <v>0</v>
      </c>
      <c r="N295" s="19">
        <v>515</v>
      </c>
      <c r="O295" s="19">
        <v>0</v>
      </c>
      <c r="P295" s="19">
        <v>0</v>
      </c>
      <c r="Q295" s="19">
        <v>1030</v>
      </c>
      <c r="R295" s="19">
        <v>128269.66</v>
      </c>
      <c r="S295" s="19">
        <v>132117750</v>
      </c>
    </row>
    <row r="296" spans="1:19" x14ac:dyDescent="0.35">
      <c r="A296" s="22">
        <f t="shared" si="4"/>
        <v>289</v>
      </c>
      <c r="B296" t="s">
        <v>333</v>
      </c>
      <c r="C296" t="s">
        <v>861</v>
      </c>
      <c r="D296" s="22" t="s">
        <v>854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303400</v>
      </c>
      <c r="S296" s="19">
        <v>0</v>
      </c>
    </row>
    <row r="297" spans="1:19" x14ac:dyDescent="0.35">
      <c r="A297" s="22">
        <f t="shared" si="4"/>
        <v>290</v>
      </c>
      <c r="B297" t="s">
        <v>335</v>
      </c>
      <c r="C297" t="s">
        <v>862</v>
      </c>
      <c r="D297" s="22" t="s">
        <v>767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250983.32</v>
      </c>
      <c r="S297" s="19">
        <v>0</v>
      </c>
    </row>
    <row r="298" spans="1:19" x14ac:dyDescent="0.35">
      <c r="A298" s="22">
        <f t="shared" si="4"/>
        <v>291</v>
      </c>
      <c r="B298" t="s">
        <v>337</v>
      </c>
      <c r="C298" t="s">
        <v>336</v>
      </c>
      <c r="D298" s="22" t="s">
        <v>767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250983.32</v>
      </c>
      <c r="S298" s="19">
        <v>0</v>
      </c>
    </row>
    <row r="299" spans="1:19" x14ac:dyDescent="0.35">
      <c r="A299" s="22">
        <f t="shared" si="4"/>
        <v>292</v>
      </c>
      <c r="B299" t="s">
        <v>339</v>
      </c>
      <c r="C299" t="s">
        <v>338</v>
      </c>
      <c r="D299" s="22" t="s">
        <v>854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209666.79</v>
      </c>
      <c r="S299" s="19">
        <v>0</v>
      </c>
    </row>
    <row r="300" spans="1:19" x14ac:dyDescent="0.35">
      <c r="A300" s="22">
        <f t="shared" si="4"/>
        <v>293</v>
      </c>
      <c r="B300" t="s">
        <v>1401</v>
      </c>
      <c r="C300" t="s">
        <v>1513</v>
      </c>
      <c r="D300" s="22" t="s">
        <v>854</v>
      </c>
      <c r="E300" s="19">
        <v>0</v>
      </c>
      <c r="F300" s="19">
        <v>0</v>
      </c>
      <c r="G300" s="19">
        <v>0</v>
      </c>
      <c r="H300" s="19">
        <v>0</v>
      </c>
      <c r="I300" s="19">
        <v>515</v>
      </c>
      <c r="J300" s="19">
        <v>0</v>
      </c>
      <c r="K300" s="19">
        <v>0</v>
      </c>
      <c r="L300" s="19">
        <v>0</v>
      </c>
      <c r="M300" s="19">
        <v>0</v>
      </c>
      <c r="N300" s="19">
        <v>515</v>
      </c>
      <c r="O300" s="19">
        <v>0</v>
      </c>
      <c r="P300" s="19">
        <v>0</v>
      </c>
      <c r="Q300" s="19">
        <v>1030</v>
      </c>
      <c r="R300" s="19">
        <v>149338.10999999999</v>
      </c>
      <c r="S300" s="19">
        <v>153818253</v>
      </c>
    </row>
    <row r="301" spans="1:19" s="46" customFormat="1" x14ac:dyDescent="0.35">
      <c r="A301" s="84">
        <f t="shared" si="4"/>
        <v>294</v>
      </c>
      <c r="B301" s="46" t="s">
        <v>1403</v>
      </c>
      <c r="C301" s="46" t="s">
        <v>1514</v>
      </c>
      <c r="D301" s="84" t="s">
        <v>854</v>
      </c>
      <c r="E301" s="85">
        <v>0</v>
      </c>
      <c r="F301" s="85">
        <v>0</v>
      </c>
      <c r="G301" s="85">
        <v>0</v>
      </c>
      <c r="H301" s="85">
        <v>0</v>
      </c>
      <c r="I301" s="85">
        <v>0</v>
      </c>
      <c r="J301" s="85">
        <v>0</v>
      </c>
      <c r="K301" s="85">
        <v>0</v>
      </c>
      <c r="L301" s="85">
        <v>0</v>
      </c>
      <c r="M301" s="85">
        <v>0</v>
      </c>
      <c r="N301" s="85">
        <v>0</v>
      </c>
      <c r="O301" s="85">
        <v>0</v>
      </c>
      <c r="P301" s="85">
        <v>0</v>
      </c>
      <c r="Q301" s="85">
        <v>0</v>
      </c>
      <c r="R301" s="85">
        <v>616666.67000000004</v>
      </c>
      <c r="S301" s="85">
        <v>0</v>
      </c>
    </row>
    <row r="302" spans="1:19" x14ac:dyDescent="0.35">
      <c r="A302" s="22">
        <f t="shared" si="4"/>
        <v>295</v>
      </c>
      <c r="B302" t="s">
        <v>341</v>
      </c>
      <c r="C302" t="s">
        <v>863</v>
      </c>
      <c r="D302" s="22" t="s">
        <v>854</v>
      </c>
      <c r="E302" s="19">
        <v>0</v>
      </c>
      <c r="F302" s="19">
        <v>0</v>
      </c>
      <c r="G302" s="19">
        <v>0</v>
      </c>
      <c r="H302" s="19">
        <v>198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198</v>
      </c>
      <c r="P302" s="19">
        <v>0</v>
      </c>
      <c r="Q302" s="19">
        <v>396</v>
      </c>
      <c r="R302" s="19">
        <v>364604.17</v>
      </c>
      <c r="S302" s="19">
        <v>144383251</v>
      </c>
    </row>
    <row r="303" spans="1:19" x14ac:dyDescent="0.35">
      <c r="A303" s="22">
        <f t="shared" si="4"/>
        <v>296</v>
      </c>
      <c r="B303" t="s">
        <v>1405</v>
      </c>
      <c r="C303" t="s">
        <v>1515</v>
      </c>
      <c r="D303" s="22" t="s">
        <v>854</v>
      </c>
      <c r="E303" s="19">
        <v>0</v>
      </c>
      <c r="F303" s="19">
        <v>515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515</v>
      </c>
      <c r="P303" s="19">
        <v>0</v>
      </c>
      <c r="Q303" s="19">
        <v>1030</v>
      </c>
      <c r="R303" s="19">
        <v>128269.66</v>
      </c>
      <c r="S303" s="19">
        <v>132117750</v>
      </c>
    </row>
    <row r="304" spans="1:19" x14ac:dyDescent="0.35">
      <c r="A304" s="22">
        <f t="shared" si="4"/>
        <v>297</v>
      </c>
      <c r="B304" t="s">
        <v>343</v>
      </c>
      <c r="C304" t="s">
        <v>342</v>
      </c>
      <c r="D304" s="22" t="s">
        <v>854</v>
      </c>
      <c r="E304" s="19">
        <v>515</v>
      </c>
      <c r="F304" s="19">
        <v>515</v>
      </c>
      <c r="G304" s="19">
        <v>0</v>
      </c>
      <c r="H304" s="19">
        <v>1030</v>
      </c>
      <c r="I304" s="19">
        <v>515</v>
      </c>
      <c r="J304" s="19">
        <v>515</v>
      </c>
      <c r="K304" s="19">
        <v>515</v>
      </c>
      <c r="L304" s="19">
        <v>0</v>
      </c>
      <c r="M304" s="19">
        <v>515</v>
      </c>
      <c r="N304" s="19">
        <v>515</v>
      </c>
      <c r="O304" s="19">
        <v>0</v>
      </c>
      <c r="P304" s="19">
        <v>515</v>
      </c>
      <c r="Q304" s="19">
        <v>5150</v>
      </c>
      <c r="R304" s="19">
        <v>128269.66</v>
      </c>
      <c r="S304" s="19">
        <v>660588749</v>
      </c>
    </row>
    <row r="305" spans="1:19" x14ac:dyDescent="0.35">
      <c r="A305" s="22">
        <f t="shared" si="4"/>
        <v>298</v>
      </c>
      <c r="B305" t="s">
        <v>345</v>
      </c>
      <c r="C305" t="s">
        <v>864</v>
      </c>
      <c r="D305" s="22" t="s">
        <v>854</v>
      </c>
      <c r="E305" s="19">
        <v>515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515</v>
      </c>
      <c r="N305" s="19">
        <v>0</v>
      </c>
      <c r="O305" s="19">
        <v>0</v>
      </c>
      <c r="P305" s="19">
        <v>0</v>
      </c>
      <c r="Q305" s="19">
        <v>1030</v>
      </c>
      <c r="R305" s="19">
        <v>148098.79</v>
      </c>
      <c r="S305" s="19">
        <v>152541754</v>
      </c>
    </row>
    <row r="306" spans="1:19" x14ac:dyDescent="0.35">
      <c r="A306" s="22">
        <f t="shared" si="4"/>
        <v>299</v>
      </c>
      <c r="B306" t="s">
        <v>347</v>
      </c>
      <c r="C306" t="s">
        <v>865</v>
      </c>
      <c r="D306" s="22" t="s">
        <v>854</v>
      </c>
      <c r="E306" s="19">
        <v>515</v>
      </c>
      <c r="F306" s="19">
        <v>515</v>
      </c>
      <c r="G306" s="19">
        <v>0</v>
      </c>
      <c r="H306" s="19">
        <v>515</v>
      </c>
      <c r="I306" s="19">
        <v>0</v>
      </c>
      <c r="J306" s="19">
        <v>515</v>
      </c>
      <c r="K306" s="19">
        <v>515</v>
      </c>
      <c r="L306" s="19">
        <v>0</v>
      </c>
      <c r="M306" s="19">
        <v>515</v>
      </c>
      <c r="N306" s="19">
        <v>0</v>
      </c>
      <c r="O306" s="19">
        <v>515</v>
      </c>
      <c r="P306" s="19">
        <v>0</v>
      </c>
      <c r="Q306" s="19">
        <v>3605</v>
      </c>
      <c r="R306" s="19">
        <v>149338.10999999999</v>
      </c>
      <c r="S306" s="19">
        <v>538363887</v>
      </c>
    </row>
    <row r="307" spans="1:19" x14ac:dyDescent="0.35">
      <c r="A307" s="22">
        <f t="shared" si="4"/>
        <v>300</v>
      </c>
      <c r="B307" t="s">
        <v>349</v>
      </c>
      <c r="C307" t="s">
        <v>866</v>
      </c>
      <c r="D307" s="22" t="s">
        <v>854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515</v>
      </c>
      <c r="N307" s="19">
        <v>0</v>
      </c>
      <c r="O307" s="19">
        <v>0</v>
      </c>
      <c r="P307" s="19">
        <v>0</v>
      </c>
      <c r="Q307" s="19">
        <v>515</v>
      </c>
      <c r="R307" s="19">
        <v>128269.66</v>
      </c>
      <c r="S307" s="19">
        <v>66058875</v>
      </c>
    </row>
    <row r="308" spans="1:19" x14ac:dyDescent="0.35">
      <c r="A308" s="22">
        <f t="shared" si="4"/>
        <v>301</v>
      </c>
      <c r="B308" t="s">
        <v>351</v>
      </c>
      <c r="C308" t="s">
        <v>867</v>
      </c>
      <c r="D308" s="22" t="s">
        <v>767</v>
      </c>
      <c r="E308" s="19">
        <v>50000</v>
      </c>
      <c r="F308" s="19">
        <v>50000</v>
      </c>
      <c r="G308" s="19">
        <v>0</v>
      </c>
      <c r="H308" s="19">
        <v>0</v>
      </c>
      <c r="I308" s="19">
        <v>50000</v>
      </c>
      <c r="J308" s="19">
        <v>0</v>
      </c>
      <c r="K308" s="19">
        <v>0</v>
      </c>
      <c r="L308" s="19">
        <v>0</v>
      </c>
      <c r="M308" s="19">
        <v>0</v>
      </c>
      <c r="N308" s="19">
        <v>50000</v>
      </c>
      <c r="O308" s="19">
        <v>0</v>
      </c>
      <c r="P308" s="19">
        <v>0</v>
      </c>
      <c r="Q308" s="19">
        <v>200000</v>
      </c>
      <c r="R308" s="19">
        <v>4481.07</v>
      </c>
      <c r="S308" s="19">
        <v>896214000</v>
      </c>
    </row>
    <row r="309" spans="1:19" x14ac:dyDescent="0.35">
      <c r="A309" s="22">
        <f t="shared" si="4"/>
        <v>302</v>
      </c>
      <c r="B309" t="s">
        <v>352</v>
      </c>
      <c r="C309" t="s">
        <v>867</v>
      </c>
      <c r="D309" s="22" t="s">
        <v>767</v>
      </c>
      <c r="E309" s="19">
        <v>25000</v>
      </c>
      <c r="F309" s="19">
        <v>0</v>
      </c>
      <c r="G309" s="19">
        <v>0</v>
      </c>
      <c r="H309" s="19">
        <v>25000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50000</v>
      </c>
      <c r="R309" s="19">
        <v>3919.41</v>
      </c>
      <c r="S309" s="19">
        <v>195970500</v>
      </c>
    </row>
    <row r="310" spans="1:19" x14ac:dyDescent="0.35">
      <c r="A310" s="22">
        <f t="shared" si="4"/>
        <v>303</v>
      </c>
      <c r="B310" t="s">
        <v>353</v>
      </c>
      <c r="C310" t="s">
        <v>867</v>
      </c>
      <c r="D310" s="22" t="s">
        <v>767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50000</v>
      </c>
      <c r="O310" s="19">
        <v>0</v>
      </c>
      <c r="P310" s="19">
        <v>0</v>
      </c>
      <c r="Q310" s="19">
        <v>50000</v>
      </c>
      <c r="R310" s="19">
        <v>4481.07</v>
      </c>
      <c r="S310" s="19">
        <v>224053500</v>
      </c>
    </row>
    <row r="311" spans="1:19" x14ac:dyDescent="0.35">
      <c r="A311" s="22">
        <f t="shared" si="4"/>
        <v>304</v>
      </c>
      <c r="B311" t="s">
        <v>355</v>
      </c>
      <c r="C311" t="s">
        <v>1516</v>
      </c>
      <c r="D311" s="22" t="s">
        <v>767</v>
      </c>
      <c r="E311" s="19">
        <v>0</v>
      </c>
      <c r="F311" s="19">
        <v>0</v>
      </c>
      <c r="G311" s="19">
        <v>200000</v>
      </c>
      <c r="H311" s="19">
        <v>0</v>
      </c>
      <c r="I311" s="19">
        <v>200000</v>
      </c>
      <c r="J311" s="19">
        <v>0</v>
      </c>
      <c r="K311" s="19">
        <v>200000</v>
      </c>
      <c r="L311" s="19">
        <v>0</v>
      </c>
      <c r="M311" s="19">
        <v>200000</v>
      </c>
      <c r="N311" s="19">
        <v>200000</v>
      </c>
      <c r="O311" s="19">
        <v>0</v>
      </c>
      <c r="P311" s="19">
        <v>200000</v>
      </c>
      <c r="Q311" s="19">
        <v>1200000</v>
      </c>
      <c r="R311" s="19">
        <v>3427.68</v>
      </c>
      <c r="S311" s="19">
        <v>4113216000</v>
      </c>
    </row>
    <row r="312" spans="1:19" x14ac:dyDescent="0.35">
      <c r="A312" s="22">
        <f t="shared" si="4"/>
        <v>305</v>
      </c>
      <c r="B312" t="s">
        <v>356</v>
      </c>
      <c r="C312" t="s">
        <v>1516</v>
      </c>
      <c r="D312" s="22" t="s">
        <v>767</v>
      </c>
      <c r="E312" s="19">
        <v>0</v>
      </c>
      <c r="F312" s="19">
        <v>50000</v>
      </c>
      <c r="G312" s="19">
        <v>0</v>
      </c>
      <c r="H312" s="19">
        <v>0</v>
      </c>
      <c r="I312" s="19">
        <v>50000</v>
      </c>
      <c r="J312" s="19">
        <v>50000</v>
      </c>
      <c r="K312" s="19">
        <v>0</v>
      </c>
      <c r="L312" s="19">
        <v>0</v>
      </c>
      <c r="M312" s="19">
        <v>0</v>
      </c>
      <c r="N312" s="19">
        <v>0</v>
      </c>
      <c r="O312" s="19">
        <v>50000</v>
      </c>
      <c r="P312" s="19">
        <v>0</v>
      </c>
      <c r="Q312" s="19">
        <v>200000</v>
      </c>
      <c r="R312" s="19">
        <v>4008.21</v>
      </c>
      <c r="S312" s="19">
        <v>801642000</v>
      </c>
    </row>
    <row r="313" spans="1:19" s="46" customFormat="1" x14ac:dyDescent="0.35">
      <c r="A313" s="84">
        <f t="shared" si="4"/>
        <v>306</v>
      </c>
      <c r="B313" s="46" t="s">
        <v>1407</v>
      </c>
      <c r="C313" s="46" t="s">
        <v>1517</v>
      </c>
      <c r="D313" s="84" t="s">
        <v>767</v>
      </c>
      <c r="E313" s="85">
        <v>100000</v>
      </c>
      <c r="F313" s="85">
        <v>0</v>
      </c>
      <c r="G313" s="85">
        <v>50000</v>
      </c>
      <c r="H313" s="85">
        <v>0</v>
      </c>
      <c r="I313" s="85">
        <v>100000</v>
      </c>
      <c r="J313" s="85">
        <v>0</v>
      </c>
      <c r="K313" s="85">
        <v>0</v>
      </c>
      <c r="L313" s="85">
        <v>50000</v>
      </c>
      <c r="M313" s="85">
        <v>0</v>
      </c>
      <c r="N313" s="85">
        <v>0</v>
      </c>
      <c r="O313" s="85">
        <v>50000</v>
      </c>
      <c r="P313" s="85">
        <v>0</v>
      </c>
      <c r="Q313" s="85">
        <v>350000</v>
      </c>
      <c r="R313" s="85">
        <v>1870.35</v>
      </c>
      <c r="S313" s="85">
        <v>654622500</v>
      </c>
    </row>
    <row r="314" spans="1:19" x14ac:dyDescent="0.35">
      <c r="A314" s="22">
        <f t="shared" si="4"/>
        <v>307</v>
      </c>
      <c r="B314" t="s">
        <v>358</v>
      </c>
      <c r="C314" t="s">
        <v>1518</v>
      </c>
      <c r="D314" s="22" t="s">
        <v>767</v>
      </c>
      <c r="E314" s="19">
        <v>100000</v>
      </c>
      <c r="F314" s="19">
        <v>0</v>
      </c>
      <c r="G314" s="19">
        <v>100000</v>
      </c>
      <c r="H314" s="19">
        <v>0</v>
      </c>
      <c r="I314" s="19">
        <v>0</v>
      </c>
      <c r="J314" s="19">
        <v>100000</v>
      </c>
      <c r="K314" s="19">
        <v>0</v>
      </c>
      <c r="L314" s="19">
        <v>100000</v>
      </c>
      <c r="M314" s="19">
        <v>0</v>
      </c>
      <c r="N314" s="19">
        <v>0</v>
      </c>
      <c r="O314" s="19">
        <v>0</v>
      </c>
      <c r="P314" s="19">
        <v>100000</v>
      </c>
      <c r="Q314" s="19">
        <v>500000</v>
      </c>
      <c r="R314" s="19">
        <v>2144.52</v>
      </c>
      <c r="S314" s="19">
        <v>1072260000</v>
      </c>
    </row>
    <row r="315" spans="1:19" x14ac:dyDescent="0.35">
      <c r="A315" s="22">
        <f t="shared" si="4"/>
        <v>308</v>
      </c>
      <c r="B315" t="s">
        <v>360</v>
      </c>
      <c r="C315" t="s">
        <v>1519</v>
      </c>
      <c r="D315" s="22" t="s">
        <v>767</v>
      </c>
      <c r="E315" s="19">
        <v>0</v>
      </c>
      <c r="F315" s="19">
        <v>0</v>
      </c>
      <c r="G315" s="19">
        <v>50000</v>
      </c>
      <c r="H315" s="19">
        <v>0</v>
      </c>
      <c r="I315" s="19">
        <v>50000</v>
      </c>
      <c r="J315" s="19">
        <v>0</v>
      </c>
      <c r="K315" s="19">
        <v>0</v>
      </c>
      <c r="L315" s="19">
        <v>0</v>
      </c>
      <c r="M315" s="19">
        <v>0</v>
      </c>
      <c r="N315" s="19">
        <v>50000</v>
      </c>
      <c r="O315" s="19">
        <v>0</v>
      </c>
      <c r="P315" s="19">
        <v>0</v>
      </c>
      <c r="Q315" s="19">
        <v>150000</v>
      </c>
      <c r="R315" s="19">
        <v>2329.89</v>
      </c>
      <c r="S315" s="19">
        <v>349483500</v>
      </c>
    </row>
    <row r="316" spans="1:19" x14ac:dyDescent="0.35">
      <c r="A316" s="22">
        <f t="shared" si="4"/>
        <v>309</v>
      </c>
      <c r="B316" t="s">
        <v>362</v>
      </c>
      <c r="C316" t="s">
        <v>1520</v>
      </c>
      <c r="D316" s="22" t="s">
        <v>767</v>
      </c>
      <c r="E316" s="19">
        <v>100000</v>
      </c>
      <c r="F316" s="19">
        <v>0</v>
      </c>
      <c r="G316" s="19">
        <v>0</v>
      </c>
      <c r="H316" s="19">
        <v>50000</v>
      </c>
      <c r="I316" s="19">
        <v>0</v>
      </c>
      <c r="J316" s="19">
        <v>50000</v>
      </c>
      <c r="K316" s="19">
        <v>0</v>
      </c>
      <c r="L316" s="19">
        <v>0</v>
      </c>
      <c r="M316" s="19">
        <v>0</v>
      </c>
      <c r="N316" s="19">
        <v>50000</v>
      </c>
      <c r="O316" s="19">
        <v>0</v>
      </c>
      <c r="P316" s="19">
        <v>0</v>
      </c>
      <c r="Q316" s="19">
        <v>250000</v>
      </c>
      <c r="R316" s="19">
        <v>2329.89</v>
      </c>
      <c r="S316" s="19">
        <v>582472500</v>
      </c>
    </row>
    <row r="317" spans="1:19" x14ac:dyDescent="0.35">
      <c r="A317" s="22">
        <f t="shared" si="4"/>
        <v>310</v>
      </c>
      <c r="B317" t="s">
        <v>2026</v>
      </c>
      <c r="C317" t="s">
        <v>2025</v>
      </c>
      <c r="D317" s="22" t="s">
        <v>767</v>
      </c>
      <c r="E317" s="19">
        <v>0</v>
      </c>
      <c r="F317" s="19">
        <v>5000</v>
      </c>
      <c r="G317" s="19">
        <v>0</v>
      </c>
      <c r="H317" s="19">
        <v>0</v>
      </c>
      <c r="I317" s="19">
        <v>0</v>
      </c>
      <c r="J317" s="19">
        <v>5000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10000</v>
      </c>
      <c r="R317" s="19">
        <v>1940.28</v>
      </c>
      <c r="S317" s="19">
        <v>19402800</v>
      </c>
    </row>
    <row r="318" spans="1:19" x14ac:dyDescent="0.35">
      <c r="A318" s="22">
        <f t="shared" si="4"/>
        <v>311</v>
      </c>
      <c r="B318" t="s">
        <v>1409</v>
      </c>
      <c r="C318" t="s">
        <v>1408</v>
      </c>
      <c r="D318" s="22" t="s">
        <v>767</v>
      </c>
      <c r="E318" s="19">
        <v>30000</v>
      </c>
      <c r="F318" s="19">
        <v>30000</v>
      </c>
      <c r="G318" s="19">
        <v>30000</v>
      </c>
      <c r="H318" s="19">
        <v>25000</v>
      </c>
      <c r="I318" s="19">
        <v>30000</v>
      </c>
      <c r="J318" s="19">
        <v>25000</v>
      </c>
      <c r="K318" s="19">
        <v>35000</v>
      </c>
      <c r="L318" s="19">
        <v>35000</v>
      </c>
      <c r="M318" s="19">
        <v>35000</v>
      </c>
      <c r="N318" s="19">
        <v>35000</v>
      </c>
      <c r="O318" s="19">
        <v>35000</v>
      </c>
      <c r="P318" s="19">
        <v>30000</v>
      </c>
      <c r="Q318" s="19">
        <v>375000</v>
      </c>
      <c r="R318" s="19">
        <v>2497.5</v>
      </c>
      <c r="S318" s="19">
        <v>936562500</v>
      </c>
    </row>
    <row r="319" spans="1:19" x14ac:dyDescent="0.35">
      <c r="A319" s="22">
        <f t="shared" si="4"/>
        <v>312</v>
      </c>
      <c r="B319" t="s">
        <v>364</v>
      </c>
      <c r="C319" t="s">
        <v>868</v>
      </c>
      <c r="D319" s="22" t="s">
        <v>767</v>
      </c>
      <c r="E319" s="19">
        <v>5000</v>
      </c>
      <c r="F319" s="19">
        <v>0</v>
      </c>
      <c r="G319" s="19">
        <v>0</v>
      </c>
      <c r="H319" s="19">
        <v>5000</v>
      </c>
      <c r="I319" s="19">
        <v>0</v>
      </c>
      <c r="J319" s="19">
        <v>0</v>
      </c>
      <c r="K319" s="19">
        <v>0</v>
      </c>
      <c r="L319" s="19">
        <v>6000</v>
      </c>
      <c r="M319" s="19">
        <v>0</v>
      </c>
      <c r="N319" s="19">
        <v>0</v>
      </c>
      <c r="O319" s="19">
        <v>0</v>
      </c>
      <c r="P319" s="19">
        <v>0</v>
      </c>
      <c r="Q319" s="19">
        <v>16000</v>
      </c>
      <c r="R319" s="19">
        <v>1098.9000000000001</v>
      </c>
      <c r="S319" s="19">
        <v>17582400</v>
      </c>
    </row>
    <row r="320" spans="1:19" x14ac:dyDescent="0.35">
      <c r="A320" s="22">
        <f t="shared" si="4"/>
        <v>313</v>
      </c>
      <c r="B320" t="s">
        <v>366</v>
      </c>
      <c r="C320" t="s">
        <v>365</v>
      </c>
      <c r="D320" s="22" t="s">
        <v>767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10000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10000</v>
      </c>
      <c r="R320" s="19">
        <v>5217</v>
      </c>
      <c r="S320" s="19">
        <v>52170000</v>
      </c>
    </row>
    <row r="321" spans="1:19" x14ac:dyDescent="0.35">
      <c r="A321" s="22">
        <f t="shared" si="4"/>
        <v>314</v>
      </c>
      <c r="B321" t="s">
        <v>368</v>
      </c>
      <c r="C321" t="s">
        <v>869</v>
      </c>
      <c r="D321" s="22" t="s">
        <v>767</v>
      </c>
      <c r="E321" s="19">
        <v>5000</v>
      </c>
      <c r="F321" s="19">
        <v>5000</v>
      </c>
      <c r="G321" s="19">
        <v>5000</v>
      </c>
      <c r="H321" s="19">
        <v>5000</v>
      </c>
      <c r="I321" s="19">
        <v>5000</v>
      </c>
      <c r="J321" s="19">
        <v>5000</v>
      </c>
      <c r="K321" s="19">
        <v>5000</v>
      </c>
      <c r="L321" s="19">
        <v>5000</v>
      </c>
      <c r="M321" s="19">
        <v>5000</v>
      </c>
      <c r="N321" s="19">
        <v>5000</v>
      </c>
      <c r="O321" s="19">
        <v>6000</v>
      </c>
      <c r="P321" s="19">
        <v>0</v>
      </c>
      <c r="Q321" s="19">
        <v>56000</v>
      </c>
      <c r="R321" s="19">
        <v>1198.8</v>
      </c>
      <c r="S321" s="19">
        <v>67132800</v>
      </c>
    </row>
    <row r="322" spans="1:19" x14ac:dyDescent="0.35">
      <c r="A322" s="22">
        <f t="shared" si="4"/>
        <v>315</v>
      </c>
      <c r="B322" t="s">
        <v>370</v>
      </c>
      <c r="C322" t="s">
        <v>870</v>
      </c>
      <c r="D322" s="22" t="s">
        <v>767</v>
      </c>
      <c r="E322" s="19">
        <v>5000</v>
      </c>
      <c r="F322" s="19">
        <v>0</v>
      </c>
      <c r="G322" s="19">
        <v>5000</v>
      </c>
      <c r="H322" s="19">
        <v>0</v>
      </c>
      <c r="I322" s="19">
        <v>0</v>
      </c>
      <c r="J322" s="19">
        <v>0</v>
      </c>
      <c r="K322" s="19">
        <v>5000</v>
      </c>
      <c r="L322" s="19">
        <v>0</v>
      </c>
      <c r="M322" s="19">
        <v>0</v>
      </c>
      <c r="N322" s="19">
        <v>0</v>
      </c>
      <c r="O322" s="19">
        <v>0</v>
      </c>
      <c r="P322" s="19">
        <v>4000</v>
      </c>
      <c r="Q322" s="19">
        <v>19000</v>
      </c>
      <c r="R322" s="19">
        <v>1098.9000000000001</v>
      </c>
      <c r="S322" s="19">
        <v>20879100</v>
      </c>
    </row>
    <row r="323" spans="1:19" x14ac:dyDescent="0.35">
      <c r="A323" s="22">
        <f t="shared" si="4"/>
        <v>316</v>
      </c>
      <c r="B323" t="s">
        <v>372</v>
      </c>
      <c r="C323" t="s">
        <v>871</v>
      </c>
      <c r="D323" s="22" t="s">
        <v>767</v>
      </c>
      <c r="E323" s="19">
        <v>0</v>
      </c>
      <c r="F323" s="19">
        <v>8000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8000</v>
      </c>
      <c r="R323" s="19">
        <v>1098.9000000000001</v>
      </c>
      <c r="S323" s="19">
        <v>8791200</v>
      </c>
    </row>
    <row r="324" spans="1:19" x14ac:dyDescent="0.35">
      <c r="A324" s="22">
        <f t="shared" si="4"/>
        <v>317</v>
      </c>
      <c r="B324" t="s">
        <v>1411</v>
      </c>
      <c r="C324" t="s">
        <v>1410</v>
      </c>
      <c r="D324" s="22" t="s">
        <v>767</v>
      </c>
      <c r="E324" s="19">
        <v>0</v>
      </c>
      <c r="F324" s="19">
        <v>0</v>
      </c>
      <c r="G324" s="19">
        <v>0</v>
      </c>
      <c r="H324" s="19">
        <v>0</v>
      </c>
      <c r="I324" s="19">
        <v>1000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1000</v>
      </c>
      <c r="R324" s="19">
        <v>3885</v>
      </c>
      <c r="S324" s="19">
        <v>3885000</v>
      </c>
    </row>
    <row r="325" spans="1:19" x14ac:dyDescent="0.35">
      <c r="A325" s="22">
        <f t="shared" si="4"/>
        <v>318</v>
      </c>
      <c r="B325" t="s">
        <v>374</v>
      </c>
      <c r="C325" t="s">
        <v>872</v>
      </c>
      <c r="D325" s="22" t="s">
        <v>767</v>
      </c>
      <c r="E325" s="19">
        <v>0</v>
      </c>
      <c r="F325" s="19">
        <v>5000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5000</v>
      </c>
      <c r="R325" s="19">
        <v>3613.05</v>
      </c>
      <c r="S325" s="19">
        <v>18065250</v>
      </c>
    </row>
    <row r="326" spans="1:19" x14ac:dyDescent="0.35">
      <c r="A326" s="22">
        <f t="shared" si="4"/>
        <v>319</v>
      </c>
      <c r="B326" t="s">
        <v>376</v>
      </c>
      <c r="C326" t="s">
        <v>375</v>
      </c>
      <c r="D326" s="22" t="s">
        <v>767</v>
      </c>
      <c r="E326" s="19">
        <v>5000</v>
      </c>
      <c r="F326" s="19">
        <v>0</v>
      </c>
      <c r="G326" s="19">
        <v>0</v>
      </c>
      <c r="H326" s="19">
        <v>0</v>
      </c>
      <c r="I326" s="19">
        <v>0</v>
      </c>
      <c r="J326" s="19">
        <v>9000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14000</v>
      </c>
      <c r="R326" s="19">
        <v>765.9</v>
      </c>
      <c r="S326" s="19">
        <v>10722600</v>
      </c>
    </row>
    <row r="327" spans="1:19" x14ac:dyDescent="0.35">
      <c r="A327" s="22">
        <f t="shared" si="4"/>
        <v>320</v>
      </c>
      <c r="B327" t="s">
        <v>378</v>
      </c>
      <c r="C327" t="s">
        <v>873</v>
      </c>
      <c r="D327" s="22" t="s">
        <v>767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5000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5000</v>
      </c>
      <c r="R327" s="19">
        <v>765.9</v>
      </c>
      <c r="S327" s="19">
        <v>3829500</v>
      </c>
    </row>
    <row r="328" spans="1:19" x14ac:dyDescent="0.35">
      <c r="A328" s="22">
        <f t="shared" si="4"/>
        <v>321</v>
      </c>
      <c r="B328" t="s">
        <v>1413</v>
      </c>
      <c r="C328" t="s">
        <v>1521</v>
      </c>
      <c r="D328" s="22" t="s">
        <v>767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5000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5000</v>
      </c>
      <c r="R328" s="19">
        <v>1098.9000000000001</v>
      </c>
      <c r="S328" s="19">
        <v>5494500</v>
      </c>
    </row>
    <row r="329" spans="1:19" x14ac:dyDescent="0.35">
      <c r="A329" s="22">
        <f t="shared" si="4"/>
        <v>322</v>
      </c>
      <c r="B329" t="s">
        <v>380</v>
      </c>
      <c r="C329" t="s">
        <v>874</v>
      </c>
      <c r="D329" s="22" t="s">
        <v>767</v>
      </c>
      <c r="E329" s="19">
        <v>0</v>
      </c>
      <c r="F329" s="19">
        <v>0</v>
      </c>
      <c r="G329" s="19">
        <v>8000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8000</v>
      </c>
      <c r="R329" s="19">
        <v>693.75</v>
      </c>
      <c r="S329" s="19">
        <v>5550000</v>
      </c>
    </row>
    <row r="330" spans="1:19" x14ac:dyDescent="0.35">
      <c r="A330" s="22">
        <f t="shared" ref="A330:A393" si="5">1+A329</f>
        <v>323</v>
      </c>
      <c r="B330" t="s">
        <v>382</v>
      </c>
      <c r="C330" t="s">
        <v>875</v>
      </c>
      <c r="D330" s="22" t="s">
        <v>767</v>
      </c>
      <c r="E330" s="19">
        <v>0</v>
      </c>
      <c r="F330" s="19">
        <v>6000</v>
      </c>
      <c r="G330" s="19">
        <v>0</v>
      </c>
      <c r="H330" s="19">
        <v>6000</v>
      </c>
      <c r="I330" s="19">
        <v>0</v>
      </c>
      <c r="J330" s="19">
        <v>0</v>
      </c>
      <c r="K330" s="19">
        <v>0</v>
      </c>
      <c r="L330" s="19">
        <v>6000</v>
      </c>
      <c r="M330" s="19">
        <v>0</v>
      </c>
      <c r="N330" s="19">
        <v>5000</v>
      </c>
      <c r="O330" s="19">
        <v>0</v>
      </c>
      <c r="P330" s="19">
        <v>5000</v>
      </c>
      <c r="Q330" s="19">
        <v>28000</v>
      </c>
      <c r="R330" s="19">
        <v>7092.9</v>
      </c>
      <c r="S330" s="19">
        <v>198601200</v>
      </c>
    </row>
    <row r="331" spans="1:19" x14ac:dyDescent="0.35">
      <c r="A331" s="22">
        <f t="shared" si="5"/>
        <v>324</v>
      </c>
      <c r="B331" t="s">
        <v>384</v>
      </c>
      <c r="C331" t="s">
        <v>876</v>
      </c>
      <c r="D331" s="22" t="s">
        <v>767</v>
      </c>
      <c r="E331" s="19">
        <v>0</v>
      </c>
      <c r="F331" s="19">
        <v>0</v>
      </c>
      <c r="G331" s="19">
        <v>0</v>
      </c>
      <c r="H331" s="19">
        <v>0</v>
      </c>
      <c r="I331" s="19">
        <v>8000</v>
      </c>
      <c r="J331" s="19">
        <v>0</v>
      </c>
      <c r="K331" s="19">
        <v>0</v>
      </c>
      <c r="L331" s="19">
        <v>0</v>
      </c>
      <c r="M331" s="19">
        <v>0</v>
      </c>
      <c r="N331" s="19">
        <v>6000</v>
      </c>
      <c r="O331" s="19">
        <v>0</v>
      </c>
      <c r="P331" s="19">
        <v>0</v>
      </c>
      <c r="Q331" s="19">
        <v>14000</v>
      </c>
      <c r="R331" s="19">
        <v>7092.9</v>
      </c>
      <c r="S331" s="19">
        <v>99300600</v>
      </c>
    </row>
    <row r="332" spans="1:19" x14ac:dyDescent="0.35">
      <c r="A332" s="22">
        <f t="shared" si="5"/>
        <v>325</v>
      </c>
      <c r="B332" t="s">
        <v>1415</v>
      </c>
      <c r="C332" t="s">
        <v>1522</v>
      </c>
      <c r="D332" s="22" t="s">
        <v>854</v>
      </c>
      <c r="E332" s="19">
        <v>0</v>
      </c>
      <c r="F332" s="19">
        <v>0</v>
      </c>
      <c r="G332" s="19">
        <v>0</v>
      </c>
      <c r="H332" s="19">
        <v>0</v>
      </c>
      <c r="I332" s="19">
        <v>9000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9000</v>
      </c>
      <c r="R332" s="19">
        <v>7421</v>
      </c>
      <c r="S332" s="19">
        <v>66789000</v>
      </c>
    </row>
    <row r="333" spans="1:19" x14ac:dyDescent="0.35">
      <c r="A333" s="22">
        <f t="shared" si="5"/>
        <v>326</v>
      </c>
      <c r="B333" t="s">
        <v>386</v>
      </c>
      <c r="C333" t="s">
        <v>877</v>
      </c>
      <c r="D333" s="22" t="s">
        <v>767</v>
      </c>
      <c r="E333" s="19">
        <v>0</v>
      </c>
      <c r="F333" s="19">
        <v>2000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2000</v>
      </c>
      <c r="R333" s="19">
        <v>444</v>
      </c>
      <c r="S333" s="19">
        <v>888000</v>
      </c>
    </row>
    <row r="334" spans="1:19" x14ac:dyDescent="0.35">
      <c r="A334" s="22">
        <f t="shared" si="5"/>
        <v>327</v>
      </c>
      <c r="B334" t="s">
        <v>1417</v>
      </c>
      <c r="C334" t="s">
        <v>1523</v>
      </c>
      <c r="D334" s="22" t="s">
        <v>767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2000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2000</v>
      </c>
      <c r="R334" s="19">
        <v>1078.92</v>
      </c>
      <c r="S334" s="19">
        <v>2157840</v>
      </c>
    </row>
    <row r="335" spans="1:19" x14ac:dyDescent="0.35">
      <c r="A335" s="22">
        <f t="shared" si="5"/>
        <v>328</v>
      </c>
      <c r="B335" t="s">
        <v>1419</v>
      </c>
      <c r="C335" t="s">
        <v>1524</v>
      </c>
      <c r="D335" s="22" t="s">
        <v>767</v>
      </c>
      <c r="E335" s="19">
        <v>0</v>
      </c>
      <c r="F335" s="19">
        <v>2000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2000</v>
      </c>
      <c r="R335" s="19">
        <v>1078.92</v>
      </c>
      <c r="S335" s="19">
        <v>2157840</v>
      </c>
    </row>
    <row r="336" spans="1:19" x14ac:dyDescent="0.35">
      <c r="A336" s="22">
        <f t="shared" si="5"/>
        <v>329</v>
      </c>
      <c r="B336" t="s">
        <v>1421</v>
      </c>
      <c r="C336" t="s">
        <v>1420</v>
      </c>
      <c r="D336" s="22" t="s">
        <v>767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2000</v>
      </c>
      <c r="M336" s="19">
        <v>0</v>
      </c>
      <c r="N336" s="19">
        <v>0</v>
      </c>
      <c r="O336" s="19">
        <v>0</v>
      </c>
      <c r="P336" s="19">
        <v>0</v>
      </c>
      <c r="Q336" s="19">
        <v>2000</v>
      </c>
      <c r="R336" s="19">
        <v>2475.3000000000002</v>
      </c>
      <c r="S336" s="19">
        <v>4950600</v>
      </c>
    </row>
    <row r="337" spans="1:19" x14ac:dyDescent="0.35">
      <c r="A337" s="22">
        <f t="shared" si="5"/>
        <v>330</v>
      </c>
      <c r="B337" t="s">
        <v>1423</v>
      </c>
      <c r="C337" t="s">
        <v>1422</v>
      </c>
      <c r="D337" s="22" t="s">
        <v>767</v>
      </c>
      <c r="E337" s="19">
        <v>0</v>
      </c>
      <c r="F337" s="19">
        <v>2000</v>
      </c>
      <c r="G337" s="19">
        <v>0</v>
      </c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19">
        <v>2000</v>
      </c>
      <c r="R337" s="19">
        <v>1078.92</v>
      </c>
      <c r="S337" s="19">
        <v>2157840</v>
      </c>
    </row>
    <row r="338" spans="1:19" x14ac:dyDescent="0.35">
      <c r="A338" s="22">
        <f t="shared" si="5"/>
        <v>331</v>
      </c>
      <c r="B338" t="s">
        <v>388</v>
      </c>
      <c r="C338" t="s">
        <v>387</v>
      </c>
      <c r="D338" s="22" t="s">
        <v>767</v>
      </c>
      <c r="E338" s="19">
        <v>0</v>
      </c>
      <c r="F338" s="19">
        <v>2000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2000</v>
      </c>
      <c r="R338" s="19">
        <v>1078.92</v>
      </c>
      <c r="S338" s="19">
        <v>2157840</v>
      </c>
    </row>
    <row r="339" spans="1:19" x14ac:dyDescent="0.35">
      <c r="A339" s="22">
        <f t="shared" si="5"/>
        <v>332</v>
      </c>
      <c r="B339" t="s">
        <v>390</v>
      </c>
      <c r="C339" t="s">
        <v>389</v>
      </c>
      <c r="D339" s="22" t="s">
        <v>767</v>
      </c>
      <c r="E339" s="19">
        <v>0</v>
      </c>
      <c r="F339" s="19">
        <v>15000</v>
      </c>
      <c r="G339" s="19">
        <v>12000</v>
      </c>
      <c r="H339" s="19">
        <v>0</v>
      </c>
      <c r="I339" s="19">
        <v>0</v>
      </c>
      <c r="J339" s="19">
        <v>0</v>
      </c>
      <c r="K339" s="19">
        <v>14000</v>
      </c>
      <c r="L339" s="19">
        <v>12000</v>
      </c>
      <c r="M339" s="19">
        <v>0</v>
      </c>
      <c r="N339" s="19">
        <v>0</v>
      </c>
      <c r="O339" s="19">
        <v>0</v>
      </c>
      <c r="P339" s="19">
        <v>0</v>
      </c>
      <c r="Q339" s="19">
        <v>53000</v>
      </c>
      <c r="R339" s="19">
        <v>654.9</v>
      </c>
      <c r="S339" s="19">
        <v>34709700</v>
      </c>
    </row>
    <row r="340" spans="1:19" x14ac:dyDescent="0.35">
      <c r="A340" s="22">
        <f t="shared" si="5"/>
        <v>333</v>
      </c>
      <c r="B340" t="s">
        <v>392</v>
      </c>
      <c r="C340" t="s">
        <v>878</v>
      </c>
      <c r="D340" s="22" t="s">
        <v>767</v>
      </c>
      <c r="E340" s="19">
        <v>5000</v>
      </c>
      <c r="F340" s="19">
        <v>0</v>
      </c>
      <c r="G340" s="19">
        <v>0</v>
      </c>
      <c r="H340" s="19">
        <v>5000</v>
      </c>
      <c r="I340" s="19">
        <v>0</v>
      </c>
      <c r="J340" s="19">
        <v>0</v>
      </c>
      <c r="K340" s="19">
        <v>0</v>
      </c>
      <c r="L340" s="19">
        <v>5000</v>
      </c>
      <c r="M340" s="19">
        <v>6000</v>
      </c>
      <c r="N340" s="19">
        <v>0</v>
      </c>
      <c r="O340" s="19">
        <v>0</v>
      </c>
      <c r="P340" s="19">
        <v>0</v>
      </c>
      <c r="Q340" s="19">
        <v>21000</v>
      </c>
      <c r="R340" s="19">
        <v>654.9</v>
      </c>
      <c r="S340" s="19">
        <v>13752900</v>
      </c>
    </row>
    <row r="341" spans="1:19" x14ac:dyDescent="0.35">
      <c r="A341" s="22">
        <f t="shared" si="5"/>
        <v>334</v>
      </c>
      <c r="B341" t="s">
        <v>394</v>
      </c>
      <c r="C341" t="s">
        <v>879</v>
      </c>
      <c r="D341" s="22" t="s">
        <v>767</v>
      </c>
      <c r="E341" s="19">
        <v>5000</v>
      </c>
      <c r="F341" s="19">
        <v>0</v>
      </c>
      <c r="G341" s="19">
        <v>0</v>
      </c>
      <c r="H341" s="19">
        <v>0</v>
      </c>
      <c r="I341" s="19">
        <v>9000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14000</v>
      </c>
      <c r="R341" s="19">
        <v>654.9</v>
      </c>
      <c r="S341" s="19">
        <v>9168600</v>
      </c>
    </row>
    <row r="342" spans="1:19" x14ac:dyDescent="0.35">
      <c r="A342" s="22">
        <f t="shared" si="5"/>
        <v>335</v>
      </c>
      <c r="B342" t="s">
        <v>396</v>
      </c>
      <c r="C342" t="s">
        <v>880</v>
      </c>
      <c r="D342" s="22" t="s">
        <v>767</v>
      </c>
      <c r="E342" s="19">
        <v>0</v>
      </c>
      <c r="F342" s="19">
        <v>0</v>
      </c>
      <c r="G342" s="19">
        <v>5000</v>
      </c>
      <c r="H342" s="19">
        <v>0</v>
      </c>
      <c r="I342" s="19">
        <v>0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19">
        <v>5000</v>
      </c>
      <c r="R342" s="19">
        <v>3379.95</v>
      </c>
      <c r="S342" s="19">
        <v>16899750</v>
      </c>
    </row>
    <row r="343" spans="1:19" x14ac:dyDescent="0.35">
      <c r="A343" s="22">
        <f t="shared" si="5"/>
        <v>336</v>
      </c>
      <c r="B343" t="s">
        <v>398</v>
      </c>
      <c r="C343" t="s">
        <v>881</v>
      </c>
      <c r="D343" s="22" t="s">
        <v>767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7000</v>
      </c>
      <c r="N343" s="19">
        <v>0</v>
      </c>
      <c r="O343" s="19">
        <v>0</v>
      </c>
      <c r="P343" s="19">
        <v>0</v>
      </c>
      <c r="Q343" s="19">
        <v>7000</v>
      </c>
      <c r="R343" s="19">
        <v>7092.9</v>
      </c>
      <c r="S343" s="19">
        <v>49650300</v>
      </c>
    </row>
    <row r="344" spans="1:19" x14ac:dyDescent="0.35">
      <c r="A344" s="22">
        <f t="shared" si="5"/>
        <v>337</v>
      </c>
      <c r="B344" t="s">
        <v>400</v>
      </c>
      <c r="C344" t="s">
        <v>882</v>
      </c>
      <c r="D344" s="22" t="s">
        <v>767</v>
      </c>
      <c r="E344" s="19">
        <v>0</v>
      </c>
      <c r="F344" s="19">
        <v>0</v>
      </c>
      <c r="G344" s="19">
        <v>5000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5000</v>
      </c>
      <c r="R344" s="19">
        <v>721.5</v>
      </c>
      <c r="S344" s="19">
        <v>3607500</v>
      </c>
    </row>
    <row r="345" spans="1:19" x14ac:dyDescent="0.35">
      <c r="A345" s="22">
        <f t="shared" si="5"/>
        <v>338</v>
      </c>
      <c r="B345" t="s">
        <v>402</v>
      </c>
      <c r="C345" t="s">
        <v>883</v>
      </c>
      <c r="D345" s="22" t="s">
        <v>767</v>
      </c>
      <c r="E345" s="19">
        <v>5000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5000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10000</v>
      </c>
      <c r="R345" s="19">
        <v>687.65</v>
      </c>
      <c r="S345" s="19">
        <v>6876500</v>
      </c>
    </row>
    <row r="346" spans="1:19" x14ac:dyDescent="0.35">
      <c r="A346" s="22">
        <f t="shared" si="5"/>
        <v>339</v>
      </c>
      <c r="B346" t="s">
        <v>1425</v>
      </c>
      <c r="C346" t="s">
        <v>1525</v>
      </c>
      <c r="D346" s="22" t="s">
        <v>767</v>
      </c>
      <c r="E346" s="19">
        <v>0</v>
      </c>
      <c r="F346" s="19">
        <v>7000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7000</v>
      </c>
      <c r="R346" s="19">
        <v>7092.9</v>
      </c>
      <c r="S346" s="19">
        <v>49650300</v>
      </c>
    </row>
    <row r="347" spans="1:19" x14ac:dyDescent="0.35">
      <c r="A347" s="22">
        <f t="shared" si="5"/>
        <v>340</v>
      </c>
      <c r="B347" t="s">
        <v>404</v>
      </c>
      <c r="C347" t="s">
        <v>884</v>
      </c>
      <c r="D347" s="22" t="s">
        <v>767</v>
      </c>
      <c r="E347" s="19">
        <v>5000</v>
      </c>
      <c r="F347" s="19">
        <v>5000</v>
      </c>
      <c r="G347" s="19">
        <v>5000</v>
      </c>
      <c r="H347" s="19">
        <v>10000</v>
      </c>
      <c r="I347" s="19">
        <v>8000</v>
      </c>
      <c r="J347" s="19">
        <v>8000</v>
      </c>
      <c r="K347" s="19">
        <v>5000</v>
      </c>
      <c r="L347" s="19">
        <v>6000</v>
      </c>
      <c r="M347" s="19">
        <v>5000</v>
      </c>
      <c r="N347" s="19">
        <v>5000</v>
      </c>
      <c r="O347" s="19">
        <v>8000</v>
      </c>
      <c r="P347" s="19">
        <v>5000</v>
      </c>
      <c r="Q347" s="19">
        <v>75000</v>
      </c>
      <c r="R347" s="19">
        <v>7092.9</v>
      </c>
      <c r="S347" s="19">
        <v>531967500</v>
      </c>
    </row>
    <row r="348" spans="1:19" x14ac:dyDescent="0.35">
      <c r="A348" s="22">
        <f t="shared" si="5"/>
        <v>341</v>
      </c>
      <c r="B348" t="s">
        <v>406</v>
      </c>
      <c r="C348" t="s">
        <v>885</v>
      </c>
      <c r="D348" s="22" t="s">
        <v>767</v>
      </c>
      <c r="E348" s="19">
        <v>5000</v>
      </c>
      <c r="F348" s="19">
        <v>0</v>
      </c>
      <c r="G348" s="19">
        <v>0</v>
      </c>
      <c r="H348" s="19">
        <v>0</v>
      </c>
      <c r="I348" s="19">
        <v>5000</v>
      </c>
      <c r="J348" s="19">
        <v>0</v>
      </c>
      <c r="K348" s="19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19">
        <v>10000</v>
      </c>
      <c r="R348" s="19">
        <v>7092.9</v>
      </c>
      <c r="S348" s="19">
        <v>70929000</v>
      </c>
    </row>
    <row r="349" spans="1:19" x14ac:dyDescent="0.35">
      <c r="A349" s="22">
        <f t="shared" si="5"/>
        <v>342</v>
      </c>
      <c r="B349" t="s">
        <v>408</v>
      </c>
      <c r="C349" t="s">
        <v>886</v>
      </c>
      <c r="D349" s="22" t="s">
        <v>767</v>
      </c>
      <c r="E349" s="19">
        <v>5000</v>
      </c>
      <c r="F349" s="19">
        <v>5000</v>
      </c>
      <c r="G349" s="19">
        <v>5000</v>
      </c>
      <c r="H349" s="19">
        <v>5000</v>
      </c>
      <c r="I349" s="19">
        <v>5000</v>
      </c>
      <c r="J349" s="19">
        <v>5000</v>
      </c>
      <c r="K349" s="19">
        <v>5000</v>
      </c>
      <c r="L349" s="19">
        <v>5000</v>
      </c>
      <c r="M349" s="19">
        <v>0</v>
      </c>
      <c r="N349" s="19">
        <v>5000</v>
      </c>
      <c r="O349" s="19">
        <v>5000</v>
      </c>
      <c r="P349" s="19">
        <v>0</v>
      </c>
      <c r="Q349" s="19">
        <v>50000</v>
      </c>
      <c r="R349" s="19">
        <v>7092.9</v>
      </c>
      <c r="S349" s="19">
        <v>354645000</v>
      </c>
    </row>
    <row r="350" spans="1:19" x14ac:dyDescent="0.35">
      <c r="A350" s="22">
        <f t="shared" si="5"/>
        <v>343</v>
      </c>
      <c r="B350" t="s">
        <v>1427</v>
      </c>
      <c r="C350" t="s">
        <v>1426</v>
      </c>
      <c r="D350" s="22" t="s">
        <v>767</v>
      </c>
      <c r="E350" s="19">
        <v>15000</v>
      </c>
      <c r="F350" s="19">
        <v>0</v>
      </c>
      <c r="G350" s="19">
        <v>10000</v>
      </c>
      <c r="H350" s="19">
        <v>15000</v>
      </c>
      <c r="I350" s="19">
        <v>20000</v>
      </c>
      <c r="J350" s="19">
        <v>10000</v>
      </c>
      <c r="K350" s="19">
        <v>0</v>
      </c>
      <c r="L350" s="19">
        <v>0</v>
      </c>
      <c r="M350" s="19">
        <v>15000</v>
      </c>
      <c r="N350" s="19">
        <v>15000</v>
      </c>
      <c r="O350" s="19">
        <v>10000</v>
      </c>
      <c r="P350" s="19">
        <v>5000</v>
      </c>
      <c r="Q350" s="19">
        <v>115000</v>
      </c>
      <c r="R350" s="19">
        <v>570.54</v>
      </c>
      <c r="S350" s="19">
        <v>65612100</v>
      </c>
    </row>
    <row r="351" spans="1:19" x14ac:dyDescent="0.35">
      <c r="A351" s="22">
        <f t="shared" si="5"/>
        <v>344</v>
      </c>
      <c r="B351" t="s">
        <v>410</v>
      </c>
      <c r="C351" t="s">
        <v>887</v>
      </c>
      <c r="D351" s="22" t="s">
        <v>767</v>
      </c>
      <c r="E351" s="19">
        <v>5000</v>
      </c>
      <c r="F351" s="19">
        <v>0</v>
      </c>
      <c r="G351" s="19">
        <v>0</v>
      </c>
      <c r="H351" s="19">
        <v>0</v>
      </c>
      <c r="I351" s="19">
        <v>5000</v>
      </c>
      <c r="J351" s="19">
        <v>0</v>
      </c>
      <c r="K351" s="19">
        <v>0</v>
      </c>
      <c r="L351" s="19">
        <v>0</v>
      </c>
      <c r="M351" s="19">
        <v>0</v>
      </c>
      <c r="N351" s="19">
        <v>5000</v>
      </c>
      <c r="O351" s="19">
        <v>0</v>
      </c>
      <c r="P351" s="19">
        <v>0</v>
      </c>
      <c r="Q351" s="19">
        <v>15000</v>
      </c>
      <c r="R351" s="19">
        <v>721.5</v>
      </c>
      <c r="S351" s="19">
        <v>10822500</v>
      </c>
    </row>
    <row r="352" spans="1:19" x14ac:dyDescent="0.35">
      <c r="A352" s="22">
        <f t="shared" si="5"/>
        <v>345</v>
      </c>
      <c r="B352" t="s">
        <v>412</v>
      </c>
      <c r="C352" t="s">
        <v>888</v>
      </c>
      <c r="D352" s="22" t="s">
        <v>767</v>
      </c>
      <c r="E352" s="19">
        <v>15000</v>
      </c>
      <c r="F352" s="19">
        <v>10000</v>
      </c>
      <c r="G352" s="19">
        <v>5000</v>
      </c>
      <c r="H352" s="19">
        <v>10000</v>
      </c>
      <c r="I352" s="19">
        <v>10000</v>
      </c>
      <c r="J352" s="19">
        <v>10000</v>
      </c>
      <c r="K352" s="19">
        <v>12000</v>
      </c>
      <c r="L352" s="19">
        <v>12000</v>
      </c>
      <c r="M352" s="19">
        <v>12000</v>
      </c>
      <c r="N352" s="19">
        <v>10000</v>
      </c>
      <c r="O352" s="19">
        <v>10000</v>
      </c>
      <c r="P352" s="19">
        <v>10000</v>
      </c>
      <c r="Q352" s="19">
        <v>126000</v>
      </c>
      <c r="R352" s="19">
        <v>1198.8</v>
      </c>
      <c r="S352" s="19">
        <v>151048800</v>
      </c>
    </row>
    <row r="353" spans="1:19" x14ac:dyDescent="0.35">
      <c r="A353" s="22">
        <f t="shared" si="5"/>
        <v>346</v>
      </c>
      <c r="B353" t="s">
        <v>1429</v>
      </c>
      <c r="C353" t="s">
        <v>1428</v>
      </c>
      <c r="D353" s="22" t="s">
        <v>767</v>
      </c>
      <c r="E353" s="19">
        <v>5000</v>
      </c>
      <c r="F353" s="19">
        <v>0</v>
      </c>
      <c r="G353" s="19">
        <v>0</v>
      </c>
      <c r="H353" s="19">
        <v>0</v>
      </c>
      <c r="I353" s="19">
        <v>6000</v>
      </c>
      <c r="J353" s="19">
        <v>0</v>
      </c>
      <c r="K353" s="19">
        <v>0</v>
      </c>
      <c r="L353" s="19">
        <v>0</v>
      </c>
      <c r="M353" s="19">
        <v>6000</v>
      </c>
      <c r="N353" s="19">
        <v>0</v>
      </c>
      <c r="O353" s="19">
        <v>0</v>
      </c>
      <c r="P353" s="19">
        <v>0</v>
      </c>
      <c r="Q353" s="19">
        <v>17000</v>
      </c>
      <c r="R353" s="19">
        <v>488.4</v>
      </c>
      <c r="S353" s="19">
        <v>8302800</v>
      </c>
    </row>
    <row r="354" spans="1:19" x14ac:dyDescent="0.35">
      <c r="A354" s="22">
        <f t="shared" si="5"/>
        <v>347</v>
      </c>
      <c r="B354" t="s">
        <v>1431</v>
      </c>
      <c r="C354" t="s">
        <v>1430</v>
      </c>
      <c r="D354" s="22" t="s">
        <v>767</v>
      </c>
      <c r="E354" s="19">
        <v>5000</v>
      </c>
      <c r="F354" s="19">
        <v>0</v>
      </c>
      <c r="G354" s="19">
        <v>0</v>
      </c>
      <c r="H354" s="19">
        <v>0</v>
      </c>
      <c r="I354" s="19">
        <v>0</v>
      </c>
      <c r="J354" s="19">
        <v>5000</v>
      </c>
      <c r="K354" s="19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10000</v>
      </c>
      <c r="R354" s="19">
        <v>488.4</v>
      </c>
      <c r="S354" s="19">
        <v>4884000</v>
      </c>
    </row>
    <row r="355" spans="1:19" x14ac:dyDescent="0.35">
      <c r="A355" s="22">
        <f t="shared" si="5"/>
        <v>348</v>
      </c>
      <c r="B355" t="s">
        <v>1433</v>
      </c>
      <c r="C355" t="s">
        <v>1432</v>
      </c>
      <c r="D355" s="22" t="s">
        <v>767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5000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5000</v>
      </c>
      <c r="R355" s="19">
        <v>488.4</v>
      </c>
      <c r="S355" s="19">
        <v>2442000</v>
      </c>
    </row>
    <row r="356" spans="1:19" x14ac:dyDescent="0.35">
      <c r="A356" s="22">
        <f t="shared" si="5"/>
        <v>349</v>
      </c>
      <c r="B356" t="s">
        <v>1435</v>
      </c>
      <c r="C356" t="s">
        <v>1434</v>
      </c>
      <c r="D356" s="22" t="s">
        <v>767</v>
      </c>
      <c r="E356" s="19">
        <v>5000</v>
      </c>
      <c r="F356" s="19">
        <v>0</v>
      </c>
      <c r="G356" s="19">
        <v>0</v>
      </c>
      <c r="H356" s="19">
        <v>0</v>
      </c>
      <c r="I356" s="19">
        <v>6000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11000</v>
      </c>
      <c r="R356" s="19">
        <v>488.4</v>
      </c>
      <c r="S356" s="19">
        <v>5372400</v>
      </c>
    </row>
    <row r="357" spans="1:19" x14ac:dyDescent="0.35">
      <c r="A357" s="22">
        <f t="shared" si="5"/>
        <v>350</v>
      </c>
      <c r="B357" t="s">
        <v>414</v>
      </c>
      <c r="C357" t="s">
        <v>889</v>
      </c>
      <c r="D357" s="22" t="s">
        <v>767</v>
      </c>
      <c r="E357" s="19">
        <v>5000</v>
      </c>
      <c r="F357" s="19">
        <v>0</v>
      </c>
      <c r="G357" s="19">
        <v>5000</v>
      </c>
      <c r="H357" s="19">
        <v>0</v>
      </c>
      <c r="I357" s="19">
        <v>0</v>
      </c>
      <c r="J357" s="19">
        <v>5000</v>
      </c>
      <c r="K357" s="19">
        <v>0</v>
      </c>
      <c r="L357" s="19">
        <v>0</v>
      </c>
      <c r="M357" s="19">
        <v>8000</v>
      </c>
      <c r="N357" s="19">
        <v>0</v>
      </c>
      <c r="O357" s="19">
        <v>0</v>
      </c>
      <c r="P357" s="19">
        <v>0</v>
      </c>
      <c r="Q357" s="19">
        <v>23000</v>
      </c>
      <c r="R357" s="19">
        <v>687.65</v>
      </c>
      <c r="S357" s="19">
        <v>15815950</v>
      </c>
    </row>
    <row r="358" spans="1:19" x14ac:dyDescent="0.35">
      <c r="A358" s="22">
        <f t="shared" si="5"/>
        <v>351</v>
      </c>
      <c r="B358" t="s">
        <v>416</v>
      </c>
      <c r="C358" t="s">
        <v>890</v>
      </c>
      <c r="D358" s="22" t="s">
        <v>767</v>
      </c>
      <c r="E358" s="19">
        <v>5000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5000</v>
      </c>
      <c r="R358" s="19">
        <v>1037.8499999999999</v>
      </c>
      <c r="S358" s="19">
        <v>5189250</v>
      </c>
    </row>
    <row r="359" spans="1:19" x14ac:dyDescent="0.35">
      <c r="A359" s="22">
        <f t="shared" si="5"/>
        <v>352</v>
      </c>
      <c r="B359" t="s">
        <v>418</v>
      </c>
      <c r="C359" t="s">
        <v>891</v>
      </c>
      <c r="D359" s="22" t="s">
        <v>767</v>
      </c>
      <c r="E359" s="19">
        <v>0</v>
      </c>
      <c r="F359" s="19">
        <v>0</v>
      </c>
      <c r="G359" s="19">
        <v>0</v>
      </c>
      <c r="H359" s="19">
        <v>0</v>
      </c>
      <c r="I359" s="19">
        <v>5000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5000</v>
      </c>
      <c r="R359" s="19">
        <v>543.9</v>
      </c>
      <c r="S359" s="19">
        <v>2719500</v>
      </c>
    </row>
    <row r="360" spans="1:19" x14ac:dyDescent="0.35">
      <c r="A360" s="22">
        <f t="shared" si="5"/>
        <v>353</v>
      </c>
      <c r="B360" t="s">
        <v>420</v>
      </c>
      <c r="C360" t="s">
        <v>892</v>
      </c>
      <c r="D360" s="22" t="s">
        <v>767</v>
      </c>
      <c r="E360" s="19">
        <v>200000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200000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400000</v>
      </c>
      <c r="R360" s="19">
        <v>549.45000000000005</v>
      </c>
      <c r="S360" s="19">
        <v>219780000</v>
      </c>
    </row>
    <row r="361" spans="1:19" x14ac:dyDescent="0.35">
      <c r="A361" s="22">
        <f t="shared" si="5"/>
        <v>354</v>
      </c>
      <c r="B361" t="s">
        <v>422</v>
      </c>
      <c r="C361" t="s">
        <v>893</v>
      </c>
      <c r="D361" s="22" t="s">
        <v>767</v>
      </c>
      <c r="E361" s="19">
        <v>200000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200000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400000</v>
      </c>
      <c r="R361" s="19">
        <v>549.45000000000005</v>
      </c>
      <c r="S361" s="19">
        <v>219780000</v>
      </c>
    </row>
    <row r="362" spans="1:19" x14ac:dyDescent="0.35">
      <c r="A362" s="22">
        <f t="shared" si="5"/>
        <v>355</v>
      </c>
      <c r="B362" t="s">
        <v>424</v>
      </c>
      <c r="C362" t="s">
        <v>423</v>
      </c>
      <c r="D362" s="22" t="s">
        <v>767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19">
        <v>0</v>
      </c>
      <c r="R362" s="19">
        <v>549.45000000000005</v>
      </c>
      <c r="S362" s="19">
        <v>0</v>
      </c>
    </row>
    <row r="363" spans="1:19" x14ac:dyDescent="0.35">
      <c r="A363" s="22">
        <f t="shared" si="5"/>
        <v>356</v>
      </c>
      <c r="B363" t="s">
        <v>426</v>
      </c>
      <c r="C363" t="s">
        <v>894</v>
      </c>
      <c r="D363" s="22" t="s">
        <v>767</v>
      </c>
      <c r="E363" s="19">
        <v>200000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19">
        <v>0</v>
      </c>
      <c r="L363" s="19">
        <v>0</v>
      </c>
      <c r="M363" s="19">
        <v>0</v>
      </c>
      <c r="N363" s="19">
        <v>0</v>
      </c>
      <c r="O363" s="19">
        <v>200000</v>
      </c>
      <c r="P363" s="19">
        <v>0</v>
      </c>
      <c r="Q363" s="19">
        <v>400000</v>
      </c>
      <c r="R363" s="19">
        <v>549.45000000000005</v>
      </c>
      <c r="S363" s="19">
        <v>219780000</v>
      </c>
    </row>
    <row r="364" spans="1:19" x14ac:dyDescent="0.35">
      <c r="A364" s="22">
        <f t="shared" si="5"/>
        <v>357</v>
      </c>
      <c r="B364" t="s">
        <v>428</v>
      </c>
      <c r="C364" t="s">
        <v>895</v>
      </c>
      <c r="D364" s="22" t="s">
        <v>767</v>
      </c>
      <c r="E364" s="19">
        <v>500000</v>
      </c>
      <c r="F364" s="19">
        <v>0</v>
      </c>
      <c r="G364" s="19">
        <v>0</v>
      </c>
      <c r="H364" s="19">
        <v>400000</v>
      </c>
      <c r="I364" s="19">
        <v>0</v>
      </c>
      <c r="J364" s="19">
        <v>0</v>
      </c>
      <c r="K364" s="19">
        <v>400000</v>
      </c>
      <c r="L364" s="19">
        <v>0</v>
      </c>
      <c r="M364" s="19">
        <v>0</v>
      </c>
      <c r="N364" s="19">
        <v>300000</v>
      </c>
      <c r="O364" s="19">
        <v>0</v>
      </c>
      <c r="P364" s="19">
        <v>0</v>
      </c>
      <c r="Q364" s="19">
        <v>1600000</v>
      </c>
      <c r="R364" s="19">
        <v>688.2</v>
      </c>
      <c r="S364" s="19">
        <v>1101120000</v>
      </c>
    </row>
    <row r="365" spans="1:19" x14ac:dyDescent="0.35">
      <c r="A365" s="22">
        <f t="shared" si="5"/>
        <v>358</v>
      </c>
      <c r="B365" t="s">
        <v>430</v>
      </c>
      <c r="C365" t="s">
        <v>429</v>
      </c>
      <c r="D365" s="22" t="s">
        <v>767</v>
      </c>
      <c r="E365" s="19">
        <v>1000000</v>
      </c>
      <c r="F365" s="19">
        <v>0</v>
      </c>
      <c r="G365" s="19">
        <v>0</v>
      </c>
      <c r="H365" s="19">
        <v>500000</v>
      </c>
      <c r="I365" s="19">
        <v>0</v>
      </c>
      <c r="J365" s="19">
        <v>0</v>
      </c>
      <c r="K365" s="19">
        <v>700000</v>
      </c>
      <c r="L365" s="19">
        <v>0</v>
      </c>
      <c r="M365" s="19">
        <v>0</v>
      </c>
      <c r="N365" s="19">
        <v>600000</v>
      </c>
      <c r="O365" s="19">
        <v>0</v>
      </c>
      <c r="P365" s="19">
        <v>0</v>
      </c>
      <c r="Q365" s="19">
        <v>2800000</v>
      </c>
      <c r="R365" s="19">
        <v>638.25</v>
      </c>
      <c r="S365" s="19">
        <v>1787100000</v>
      </c>
    </row>
    <row r="366" spans="1:19" x14ac:dyDescent="0.35">
      <c r="A366" s="22">
        <f t="shared" si="5"/>
        <v>359</v>
      </c>
      <c r="B366" t="s">
        <v>432</v>
      </c>
      <c r="C366" t="s">
        <v>1526</v>
      </c>
      <c r="D366" s="22" t="s">
        <v>767</v>
      </c>
      <c r="E366" s="19">
        <v>100</v>
      </c>
      <c r="F366" s="19">
        <v>0</v>
      </c>
      <c r="G366" s="19">
        <v>0</v>
      </c>
      <c r="H366" s="19">
        <v>100</v>
      </c>
      <c r="I366" s="19">
        <v>0</v>
      </c>
      <c r="J366" s="19">
        <v>0</v>
      </c>
      <c r="K366" s="19">
        <v>100</v>
      </c>
      <c r="L366" s="19">
        <v>0</v>
      </c>
      <c r="M366" s="19">
        <v>0</v>
      </c>
      <c r="N366" s="19">
        <v>100</v>
      </c>
      <c r="O366" s="19">
        <v>0</v>
      </c>
      <c r="P366" s="19">
        <v>0</v>
      </c>
      <c r="Q366" s="19">
        <v>400</v>
      </c>
      <c r="R366" s="19">
        <v>119003.88</v>
      </c>
      <c r="S366" s="19">
        <v>47601552</v>
      </c>
    </row>
    <row r="367" spans="1:19" x14ac:dyDescent="0.35">
      <c r="A367" s="22">
        <f t="shared" si="5"/>
        <v>360</v>
      </c>
      <c r="B367" t="s">
        <v>434</v>
      </c>
      <c r="C367" t="s">
        <v>433</v>
      </c>
      <c r="D367" s="22" t="s">
        <v>767</v>
      </c>
      <c r="E367" s="19">
        <v>86240</v>
      </c>
      <c r="F367" s="19">
        <v>0</v>
      </c>
      <c r="G367" s="19">
        <v>0</v>
      </c>
      <c r="H367" s="19">
        <v>80080</v>
      </c>
      <c r="I367" s="19">
        <v>0</v>
      </c>
      <c r="J367" s="19">
        <v>0</v>
      </c>
      <c r="K367" s="19">
        <v>98560</v>
      </c>
      <c r="L367" s="19">
        <v>0</v>
      </c>
      <c r="M367" s="19">
        <v>0</v>
      </c>
      <c r="N367" s="19">
        <v>98560</v>
      </c>
      <c r="O367" s="19">
        <v>0</v>
      </c>
      <c r="P367" s="19">
        <v>0</v>
      </c>
      <c r="Q367" s="19">
        <v>363440</v>
      </c>
      <c r="R367" s="19">
        <v>7581.3</v>
      </c>
      <c r="S367" s="19">
        <v>2755347672</v>
      </c>
    </row>
    <row r="368" spans="1:19" x14ac:dyDescent="0.35">
      <c r="A368" s="22">
        <f t="shared" si="5"/>
        <v>361</v>
      </c>
      <c r="B368" t="s">
        <v>436</v>
      </c>
      <c r="C368" t="s">
        <v>435</v>
      </c>
      <c r="D368" s="22" t="s">
        <v>767</v>
      </c>
      <c r="E368" s="19">
        <v>6160</v>
      </c>
      <c r="F368" s="19">
        <v>0</v>
      </c>
      <c r="G368" s="19">
        <v>0</v>
      </c>
      <c r="H368" s="19">
        <v>6160</v>
      </c>
      <c r="I368" s="19">
        <v>0</v>
      </c>
      <c r="J368" s="19">
        <v>0</v>
      </c>
      <c r="K368" s="19">
        <v>0</v>
      </c>
      <c r="L368" s="19">
        <v>6160</v>
      </c>
      <c r="M368" s="19">
        <v>0</v>
      </c>
      <c r="N368" s="19">
        <v>0</v>
      </c>
      <c r="O368" s="19">
        <v>0</v>
      </c>
      <c r="P368" s="19">
        <v>0</v>
      </c>
      <c r="Q368" s="19">
        <v>18480</v>
      </c>
      <c r="R368" s="19">
        <v>5656.56</v>
      </c>
      <c r="S368" s="19">
        <v>104533229</v>
      </c>
    </row>
    <row r="369" spans="1:19" x14ac:dyDescent="0.35">
      <c r="A369" s="22">
        <f t="shared" si="5"/>
        <v>362</v>
      </c>
      <c r="B369" t="s">
        <v>438</v>
      </c>
      <c r="C369" t="s">
        <v>437</v>
      </c>
      <c r="D369" s="22" t="s">
        <v>767</v>
      </c>
      <c r="E369" s="19">
        <v>12320</v>
      </c>
      <c r="F369" s="19">
        <v>6160</v>
      </c>
      <c r="G369" s="19">
        <v>6160</v>
      </c>
      <c r="H369" s="19">
        <v>6160</v>
      </c>
      <c r="I369" s="19">
        <v>12320</v>
      </c>
      <c r="J369" s="19">
        <v>12320</v>
      </c>
      <c r="K369" s="19">
        <v>24640</v>
      </c>
      <c r="L369" s="19">
        <v>0</v>
      </c>
      <c r="M369" s="19">
        <v>6160</v>
      </c>
      <c r="N369" s="19">
        <v>6160</v>
      </c>
      <c r="O369" s="19">
        <v>0</v>
      </c>
      <c r="P369" s="19">
        <v>0</v>
      </c>
      <c r="Q369" s="19">
        <v>92400</v>
      </c>
      <c r="R369" s="19">
        <v>6754.35</v>
      </c>
      <c r="S369" s="19">
        <v>624101940</v>
      </c>
    </row>
    <row r="370" spans="1:19" x14ac:dyDescent="0.35">
      <c r="A370" s="22">
        <f t="shared" si="5"/>
        <v>363</v>
      </c>
      <c r="B370" t="s">
        <v>440</v>
      </c>
      <c r="C370" t="s">
        <v>439</v>
      </c>
      <c r="D370" s="22" t="s">
        <v>767</v>
      </c>
      <c r="E370" s="19">
        <v>5000</v>
      </c>
      <c r="F370" s="19">
        <v>0</v>
      </c>
      <c r="G370" s="19">
        <v>0</v>
      </c>
      <c r="H370" s="19">
        <v>0</v>
      </c>
      <c r="I370" s="19">
        <v>5000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10000</v>
      </c>
      <c r="R370" s="19">
        <v>14146.95</v>
      </c>
      <c r="S370" s="19">
        <v>141469500</v>
      </c>
    </row>
    <row r="371" spans="1:19" x14ac:dyDescent="0.35">
      <c r="A371" s="22">
        <f t="shared" si="5"/>
        <v>364</v>
      </c>
      <c r="B371" t="s">
        <v>442</v>
      </c>
      <c r="C371" t="s">
        <v>896</v>
      </c>
      <c r="D371" s="22" t="s">
        <v>767</v>
      </c>
      <c r="E371" s="19">
        <v>5000</v>
      </c>
      <c r="F371" s="19">
        <v>0</v>
      </c>
      <c r="G371" s="19">
        <v>0</v>
      </c>
      <c r="H371" s="19">
        <v>5000</v>
      </c>
      <c r="I371" s="19">
        <v>0</v>
      </c>
      <c r="J371" s="19">
        <v>5000</v>
      </c>
      <c r="K371" s="19">
        <v>7000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22000</v>
      </c>
      <c r="R371" s="19">
        <v>10422.9</v>
      </c>
      <c r="S371" s="19">
        <v>229303800</v>
      </c>
    </row>
    <row r="372" spans="1:19" x14ac:dyDescent="0.35">
      <c r="A372" s="22">
        <f t="shared" si="5"/>
        <v>365</v>
      </c>
      <c r="B372" t="s">
        <v>444</v>
      </c>
      <c r="C372" t="s">
        <v>1527</v>
      </c>
      <c r="D372" s="22" t="s">
        <v>767</v>
      </c>
      <c r="E372" s="19">
        <v>10000</v>
      </c>
      <c r="F372" s="19">
        <v>0</v>
      </c>
      <c r="G372" s="19">
        <v>10000</v>
      </c>
      <c r="H372" s="19">
        <v>10000</v>
      </c>
      <c r="I372" s="19">
        <v>20000</v>
      </c>
      <c r="J372" s="19">
        <v>0</v>
      </c>
      <c r="K372" s="19">
        <v>10000</v>
      </c>
      <c r="L372" s="19">
        <v>20000</v>
      </c>
      <c r="M372" s="19">
        <v>15000</v>
      </c>
      <c r="N372" s="19">
        <v>10000</v>
      </c>
      <c r="O372" s="19">
        <v>20000</v>
      </c>
      <c r="P372" s="19">
        <v>20000</v>
      </c>
      <c r="Q372" s="19">
        <v>145000</v>
      </c>
      <c r="R372" s="19">
        <v>12348.75</v>
      </c>
      <c r="S372" s="19">
        <v>1790568750</v>
      </c>
    </row>
    <row r="373" spans="1:19" x14ac:dyDescent="0.35">
      <c r="A373" s="22">
        <f t="shared" si="5"/>
        <v>366</v>
      </c>
      <c r="B373" t="s">
        <v>446</v>
      </c>
      <c r="C373" t="s">
        <v>445</v>
      </c>
      <c r="D373" s="22" t="s">
        <v>767</v>
      </c>
      <c r="E373" s="19">
        <v>0</v>
      </c>
      <c r="F373" s="19">
        <v>12320</v>
      </c>
      <c r="G373" s="19">
        <v>0</v>
      </c>
      <c r="H373" s="19">
        <v>0</v>
      </c>
      <c r="I373" s="19">
        <v>0</v>
      </c>
      <c r="J373" s="19">
        <v>6160</v>
      </c>
      <c r="K373" s="19">
        <v>0</v>
      </c>
      <c r="L373" s="19">
        <v>0</v>
      </c>
      <c r="M373" s="19">
        <v>6160</v>
      </c>
      <c r="N373" s="19">
        <v>0</v>
      </c>
      <c r="O373" s="19">
        <v>0</v>
      </c>
      <c r="P373" s="19">
        <v>0</v>
      </c>
      <c r="Q373" s="19">
        <v>24640</v>
      </c>
      <c r="R373" s="19">
        <v>7942.05</v>
      </c>
      <c r="S373" s="19">
        <v>195692112</v>
      </c>
    </row>
    <row r="374" spans="1:19" x14ac:dyDescent="0.35">
      <c r="A374" s="22">
        <f t="shared" si="5"/>
        <v>367</v>
      </c>
      <c r="B374" t="s">
        <v>448</v>
      </c>
      <c r="C374" t="s">
        <v>447</v>
      </c>
      <c r="D374" s="22" t="s">
        <v>767</v>
      </c>
      <c r="E374" s="19">
        <v>0</v>
      </c>
      <c r="F374" s="19">
        <v>49280</v>
      </c>
      <c r="G374" s="19">
        <v>55440</v>
      </c>
      <c r="H374" s="19">
        <v>0</v>
      </c>
      <c r="I374" s="19">
        <v>55440</v>
      </c>
      <c r="J374" s="19">
        <v>49280</v>
      </c>
      <c r="K374" s="19">
        <v>0</v>
      </c>
      <c r="L374" s="19">
        <v>61600</v>
      </c>
      <c r="M374" s="19">
        <v>49280</v>
      </c>
      <c r="N374" s="19">
        <v>0</v>
      </c>
      <c r="O374" s="19">
        <v>61600</v>
      </c>
      <c r="P374" s="19">
        <v>61600</v>
      </c>
      <c r="Q374" s="19">
        <v>443520</v>
      </c>
      <c r="R374" s="19">
        <v>6698.85</v>
      </c>
      <c r="S374" s="19">
        <v>2971073952</v>
      </c>
    </row>
    <row r="375" spans="1:19" x14ac:dyDescent="0.35">
      <c r="A375" s="22">
        <f t="shared" si="5"/>
        <v>368</v>
      </c>
      <c r="B375" t="s">
        <v>2028</v>
      </c>
      <c r="C375" t="s">
        <v>2027</v>
      </c>
      <c r="D375" s="22" t="s">
        <v>767</v>
      </c>
      <c r="E375" s="19">
        <v>0</v>
      </c>
      <c r="F375" s="19">
        <v>2000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19">
        <v>2000</v>
      </c>
      <c r="R375" s="19">
        <v>6755.46</v>
      </c>
      <c r="S375" s="19">
        <v>13510920</v>
      </c>
    </row>
    <row r="376" spans="1:19" x14ac:dyDescent="0.35">
      <c r="A376" s="22">
        <f t="shared" si="5"/>
        <v>369</v>
      </c>
      <c r="B376" t="s">
        <v>450</v>
      </c>
      <c r="C376" t="s">
        <v>1528</v>
      </c>
      <c r="D376" s="22" t="s">
        <v>767</v>
      </c>
      <c r="E376" s="19">
        <v>10000</v>
      </c>
      <c r="F376" s="19">
        <v>5000</v>
      </c>
      <c r="G376" s="19">
        <v>10000</v>
      </c>
      <c r="H376" s="19">
        <v>5000</v>
      </c>
      <c r="I376" s="19">
        <v>10000</v>
      </c>
      <c r="J376" s="19">
        <v>5000</v>
      </c>
      <c r="K376" s="19">
        <v>10000</v>
      </c>
      <c r="L376" s="19">
        <v>8000</v>
      </c>
      <c r="M376" s="19">
        <v>8000</v>
      </c>
      <c r="N376" s="19">
        <v>9000</v>
      </c>
      <c r="O376" s="19">
        <v>8000</v>
      </c>
      <c r="P376" s="19">
        <v>7000</v>
      </c>
      <c r="Q376" s="19">
        <v>95000</v>
      </c>
      <c r="R376" s="19">
        <v>6782.1</v>
      </c>
      <c r="S376" s="19">
        <v>644299500</v>
      </c>
    </row>
    <row r="377" spans="1:19" x14ac:dyDescent="0.35">
      <c r="A377" s="22">
        <f t="shared" si="5"/>
        <v>370</v>
      </c>
      <c r="B377" t="s">
        <v>452</v>
      </c>
      <c r="C377" t="s">
        <v>897</v>
      </c>
      <c r="D377" s="22" t="s">
        <v>767</v>
      </c>
      <c r="E377" s="19">
        <v>0</v>
      </c>
      <c r="F377" s="19">
        <v>11000</v>
      </c>
      <c r="G377" s="19">
        <v>0</v>
      </c>
      <c r="H377" s="19">
        <v>0</v>
      </c>
      <c r="I377" s="19">
        <v>0</v>
      </c>
      <c r="J377" s="19">
        <v>8000</v>
      </c>
      <c r="K377" s="19">
        <v>0</v>
      </c>
      <c r="L377" s="19">
        <v>0</v>
      </c>
      <c r="M377" s="19">
        <v>0</v>
      </c>
      <c r="N377" s="19">
        <v>5000</v>
      </c>
      <c r="O377" s="19">
        <v>0</v>
      </c>
      <c r="P377" s="19">
        <v>0</v>
      </c>
      <c r="Q377" s="19">
        <v>24000</v>
      </c>
      <c r="R377" s="19">
        <v>14185.8</v>
      </c>
      <c r="S377" s="19">
        <v>340459200</v>
      </c>
    </row>
    <row r="378" spans="1:19" x14ac:dyDescent="0.35">
      <c r="A378" s="22">
        <f t="shared" si="5"/>
        <v>371</v>
      </c>
      <c r="B378" t="s">
        <v>454</v>
      </c>
      <c r="C378" t="s">
        <v>1529</v>
      </c>
      <c r="D378" s="22" t="s">
        <v>767</v>
      </c>
      <c r="E378" s="19">
        <v>0</v>
      </c>
      <c r="F378" s="19">
        <v>7000</v>
      </c>
      <c r="G378" s="19">
        <v>0</v>
      </c>
      <c r="H378" s="19">
        <v>0</v>
      </c>
      <c r="I378" s="19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19">
        <v>7000</v>
      </c>
      <c r="R378" s="19">
        <v>16705.5</v>
      </c>
      <c r="S378" s="19">
        <v>116938500</v>
      </c>
    </row>
    <row r="379" spans="1:19" x14ac:dyDescent="0.35">
      <c r="A379" s="22">
        <f t="shared" si="5"/>
        <v>372</v>
      </c>
      <c r="B379" t="s">
        <v>456</v>
      </c>
      <c r="C379" t="s">
        <v>455</v>
      </c>
      <c r="D379" s="22" t="s">
        <v>767</v>
      </c>
      <c r="E379" s="19">
        <v>0</v>
      </c>
      <c r="F379" s="19">
        <v>0</v>
      </c>
      <c r="G379" s="19">
        <v>1000</v>
      </c>
      <c r="H379" s="19">
        <v>0</v>
      </c>
      <c r="I379" s="19">
        <v>0</v>
      </c>
      <c r="J379" s="19">
        <v>0</v>
      </c>
      <c r="K379" s="19">
        <v>0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19">
        <v>1000</v>
      </c>
      <c r="R379" s="19">
        <v>2758.35</v>
      </c>
      <c r="S379" s="19">
        <v>2758350</v>
      </c>
    </row>
    <row r="380" spans="1:19" x14ac:dyDescent="0.35">
      <c r="A380" s="22">
        <f t="shared" si="5"/>
        <v>373</v>
      </c>
      <c r="B380" t="s">
        <v>1979</v>
      </c>
      <c r="C380" t="s">
        <v>1996</v>
      </c>
      <c r="D380" s="22" t="s">
        <v>767</v>
      </c>
      <c r="E380" s="19">
        <v>0</v>
      </c>
      <c r="F380" s="19">
        <v>1000</v>
      </c>
      <c r="G380" s="19">
        <v>0</v>
      </c>
      <c r="H380" s="19">
        <v>1000</v>
      </c>
      <c r="I380" s="19">
        <v>0</v>
      </c>
      <c r="J380" s="19">
        <v>0</v>
      </c>
      <c r="K380" s="19">
        <v>0</v>
      </c>
      <c r="L380" s="19">
        <v>1000</v>
      </c>
      <c r="M380" s="19">
        <v>0</v>
      </c>
      <c r="N380" s="19">
        <v>1000</v>
      </c>
      <c r="O380" s="19">
        <v>0</v>
      </c>
      <c r="P380" s="19">
        <v>0</v>
      </c>
      <c r="Q380" s="19">
        <v>4000</v>
      </c>
      <c r="R380" s="19">
        <v>7770</v>
      </c>
      <c r="S380" s="19">
        <v>31080000</v>
      </c>
    </row>
    <row r="381" spans="1:19" x14ac:dyDescent="0.35">
      <c r="A381" s="22">
        <f t="shared" si="5"/>
        <v>374</v>
      </c>
      <c r="B381" t="s">
        <v>458</v>
      </c>
      <c r="C381" t="s">
        <v>898</v>
      </c>
      <c r="D381" s="22" t="s">
        <v>767</v>
      </c>
      <c r="E381" s="19">
        <v>3000</v>
      </c>
      <c r="F381" s="19">
        <v>0</v>
      </c>
      <c r="G381" s="19">
        <v>3000</v>
      </c>
      <c r="H381" s="19">
        <v>2000</v>
      </c>
      <c r="I381" s="19">
        <v>3000</v>
      </c>
      <c r="J381" s="19">
        <v>3000</v>
      </c>
      <c r="K381" s="19">
        <v>3000</v>
      </c>
      <c r="L381" s="19">
        <v>3000</v>
      </c>
      <c r="M381" s="19">
        <v>3000</v>
      </c>
      <c r="N381" s="19">
        <v>3000</v>
      </c>
      <c r="O381" s="19">
        <v>3000</v>
      </c>
      <c r="P381" s="19">
        <v>3000</v>
      </c>
      <c r="Q381" s="19">
        <v>32000</v>
      </c>
      <c r="R381" s="19">
        <v>7148.4</v>
      </c>
      <c r="S381" s="19">
        <v>228748800</v>
      </c>
    </row>
    <row r="382" spans="1:19" x14ac:dyDescent="0.35">
      <c r="A382" s="22">
        <f t="shared" si="5"/>
        <v>375</v>
      </c>
      <c r="B382" t="s">
        <v>460</v>
      </c>
      <c r="C382" t="s">
        <v>459</v>
      </c>
      <c r="D382" s="22" t="s">
        <v>767</v>
      </c>
      <c r="E382" s="19">
        <v>117600</v>
      </c>
      <c r="F382" s="19">
        <v>106400</v>
      </c>
      <c r="G382" s="19">
        <v>106400</v>
      </c>
      <c r="H382" s="19">
        <v>106400</v>
      </c>
      <c r="I382" s="19">
        <v>106400</v>
      </c>
      <c r="J382" s="19">
        <v>112000</v>
      </c>
      <c r="K382" s="19">
        <v>117600</v>
      </c>
      <c r="L382" s="19">
        <v>112000</v>
      </c>
      <c r="M382" s="19">
        <v>106400</v>
      </c>
      <c r="N382" s="19">
        <v>112000</v>
      </c>
      <c r="O382" s="19">
        <v>112000</v>
      </c>
      <c r="P382" s="19">
        <v>106400</v>
      </c>
      <c r="Q382" s="19">
        <v>1321600</v>
      </c>
      <c r="R382" s="19">
        <v>7548</v>
      </c>
      <c r="S382" s="19">
        <v>9975436800</v>
      </c>
    </row>
    <row r="383" spans="1:19" x14ac:dyDescent="0.35">
      <c r="A383" s="22">
        <f t="shared" si="5"/>
        <v>376</v>
      </c>
      <c r="B383" t="s">
        <v>462</v>
      </c>
      <c r="C383" t="s">
        <v>461</v>
      </c>
      <c r="D383" s="22" t="s">
        <v>767</v>
      </c>
      <c r="E383" s="19">
        <v>5000</v>
      </c>
      <c r="F383" s="19">
        <v>0</v>
      </c>
      <c r="G383" s="19">
        <v>0</v>
      </c>
      <c r="H383" s="19">
        <v>5000</v>
      </c>
      <c r="I383" s="19">
        <v>0</v>
      </c>
      <c r="J383" s="19">
        <v>7000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17000</v>
      </c>
      <c r="R383" s="19">
        <v>10089.9</v>
      </c>
      <c r="S383" s="19">
        <v>171528300</v>
      </c>
    </row>
    <row r="384" spans="1:19" x14ac:dyDescent="0.35">
      <c r="A384" s="22">
        <f t="shared" si="5"/>
        <v>377</v>
      </c>
      <c r="B384" t="s">
        <v>1438</v>
      </c>
      <c r="C384" t="s">
        <v>1437</v>
      </c>
      <c r="D384" s="22" t="s">
        <v>767</v>
      </c>
      <c r="E384" s="19">
        <v>5000</v>
      </c>
      <c r="F384" s="19">
        <v>0</v>
      </c>
      <c r="G384" s="19">
        <v>5000</v>
      </c>
      <c r="H384" s="19">
        <v>0</v>
      </c>
      <c r="I384" s="19">
        <v>5000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19">
        <v>15000</v>
      </c>
      <c r="R384" s="19">
        <v>10767</v>
      </c>
      <c r="S384" s="19">
        <v>161505000</v>
      </c>
    </row>
    <row r="385" spans="1:19" x14ac:dyDescent="0.35">
      <c r="A385" s="22">
        <f t="shared" si="5"/>
        <v>378</v>
      </c>
      <c r="B385" t="s">
        <v>464</v>
      </c>
      <c r="C385" t="s">
        <v>463</v>
      </c>
      <c r="D385" s="22" t="s">
        <v>767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1000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19">
        <v>1000</v>
      </c>
      <c r="R385" s="19">
        <v>10883.55</v>
      </c>
      <c r="S385" s="19">
        <v>10883550</v>
      </c>
    </row>
    <row r="386" spans="1:19" x14ac:dyDescent="0.35">
      <c r="A386" s="22">
        <f t="shared" si="5"/>
        <v>379</v>
      </c>
      <c r="B386" t="s">
        <v>1440</v>
      </c>
      <c r="C386" t="s">
        <v>1439</v>
      </c>
      <c r="D386" s="22" t="s">
        <v>767</v>
      </c>
      <c r="E386" s="19">
        <v>0</v>
      </c>
      <c r="F386" s="19">
        <v>0</v>
      </c>
      <c r="G386" s="19">
        <v>0</v>
      </c>
      <c r="H386" s="19">
        <v>0</v>
      </c>
      <c r="I386" s="19">
        <v>1000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1000</v>
      </c>
      <c r="R386" s="19">
        <v>2886</v>
      </c>
      <c r="S386" s="19">
        <v>2886000</v>
      </c>
    </row>
    <row r="387" spans="1:19" x14ac:dyDescent="0.35">
      <c r="A387" s="22">
        <f t="shared" si="5"/>
        <v>380</v>
      </c>
      <c r="B387" t="s">
        <v>466</v>
      </c>
      <c r="C387" t="s">
        <v>899</v>
      </c>
      <c r="D387" s="22" t="s">
        <v>767</v>
      </c>
      <c r="E387" s="19">
        <v>3000</v>
      </c>
      <c r="F387" s="19">
        <v>0</v>
      </c>
      <c r="G387" s="19">
        <v>0</v>
      </c>
      <c r="H387" s="19">
        <v>3000</v>
      </c>
      <c r="I387" s="19">
        <v>0</v>
      </c>
      <c r="J387" s="19">
        <v>0</v>
      </c>
      <c r="K387" s="19">
        <v>3000</v>
      </c>
      <c r="L387" s="19">
        <v>0</v>
      </c>
      <c r="M387" s="19">
        <v>0</v>
      </c>
      <c r="N387" s="19">
        <v>3000</v>
      </c>
      <c r="O387" s="19">
        <v>0</v>
      </c>
      <c r="P387" s="19">
        <v>0</v>
      </c>
      <c r="Q387" s="19">
        <v>12000</v>
      </c>
      <c r="R387" s="19">
        <v>5172.6000000000004</v>
      </c>
      <c r="S387" s="19">
        <v>62071200</v>
      </c>
    </row>
    <row r="388" spans="1:19" x14ac:dyDescent="0.35">
      <c r="A388" s="22">
        <f t="shared" si="5"/>
        <v>381</v>
      </c>
      <c r="B388" t="s">
        <v>468</v>
      </c>
      <c r="C388" t="s">
        <v>900</v>
      </c>
      <c r="D388" s="22" t="s">
        <v>767</v>
      </c>
      <c r="E388" s="19">
        <v>1000</v>
      </c>
      <c r="F388" s="19">
        <v>0</v>
      </c>
      <c r="G388" s="19">
        <v>0</v>
      </c>
      <c r="H388" s="19">
        <v>0</v>
      </c>
      <c r="I388" s="19">
        <v>0</v>
      </c>
      <c r="J388" s="19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19">
        <v>1000</v>
      </c>
      <c r="R388" s="19">
        <v>4012.65</v>
      </c>
      <c r="S388" s="19">
        <v>4012650</v>
      </c>
    </row>
    <row r="389" spans="1:19" x14ac:dyDescent="0.35">
      <c r="A389" s="22">
        <f t="shared" si="5"/>
        <v>382</v>
      </c>
      <c r="B389" t="s">
        <v>470</v>
      </c>
      <c r="C389" t="s">
        <v>901</v>
      </c>
      <c r="D389" s="22" t="s">
        <v>767</v>
      </c>
      <c r="E389" s="19">
        <v>3000</v>
      </c>
      <c r="F389" s="19">
        <v>0</v>
      </c>
      <c r="G389" s="19">
        <v>0</v>
      </c>
      <c r="H389" s="19">
        <v>3000</v>
      </c>
      <c r="I389" s="19">
        <v>0</v>
      </c>
      <c r="J389" s="19">
        <v>3000</v>
      </c>
      <c r="K389" s="19">
        <v>0</v>
      </c>
      <c r="L389" s="19">
        <v>1000</v>
      </c>
      <c r="M389" s="19">
        <v>0</v>
      </c>
      <c r="N389" s="19">
        <v>0</v>
      </c>
      <c r="O389" s="19">
        <v>0</v>
      </c>
      <c r="P389" s="19">
        <v>0</v>
      </c>
      <c r="Q389" s="19">
        <v>10000</v>
      </c>
      <c r="R389" s="19">
        <v>3966.03</v>
      </c>
      <c r="S389" s="19">
        <v>39660300</v>
      </c>
    </row>
    <row r="390" spans="1:19" x14ac:dyDescent="0.35">
      <c r="A390" s="22">
        <f t="shared" si="5"/>
        <v>383</v>
      </c>
      <c r="B390" t="s">
        <v>1442</v>
      </c>
      <c r="C390" t="s">
        <v>1530</v>
      </c>
      <c r="D390" s="22" t="s">
        <v>767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19">
        <v>0</v>
      </c>
      <c r="R390" s="19">
        <v>6582.3</v>
      </c>
      <c r="S390" s="19">
        <v>0</v>
      </c>
    </row>
    <row r="391" spans="1:19" x14ac:dyDescent="0.35">
      <c r="A391" s="22">
        <f t="shared" si="5"/>
        <v>384</v>
      </c>
      <c r="B391" t="s">
        <v>1443</v>
      </c>
      <c r="C391" t="s">
        <v>1530</v>
      </c>
      <c r="D391" s="22" t="s">
        <v>767</v>
      </c>
      <c r="E391" s="19">
        <v>0</v>
      </c>
      <c r="F391" s="19">
        <v>2</v>
      </c>
      <c r="G391" s="19">
        <v>0</v>
      </c>
      <c r="H391" s="19">
        <v>0</v>
      </c>
      <c r="I391" s="19">
        <v>0</v>
      </c>
      <c r="J391" s="19">
        <v>0</v>
      </c>
      <c r="K391" s="19">
        <v>0</v>
      </c>
      <c r="L391" s="19">
        <v>4</v>
      </c>
      <c r="M391" s="19">
        <v>0</v>
      </c>
      <c r="N391" s="19">
        <v>0</v>
      </c>
      <c r="O391" s="19">
        <v>4</v>
      </c>
      <c r="P391" s="19">
        <v>0</v>
      </c>
      <c r="Q391" s="19">
        <v>10</v>
      </c>
      <c r="R391" s="19">
        <v>6582.3</v>
      </c>
      <c r="S391" s="19">
        <v>65823</v>
      </c>
    </row>
    <row r="392" spans="1:19" x14ac:dyDescent="0.35">
      <c r="A392" s="22">
        <f t="shared" si="5"/>
        <v>385</v>
      </c>
      <c r="B392" t="s">
        <v>472</v>
      </c>
      <c r="C392" t="s">
        <v>902</v>
      </c>
      <c r="D392" s="22" t="s">
        <v>767</v>
      </c>
      <c r="E392" s="19">
        <v>4320</v>
      </c>
      <c r="F392" s="19">
        <v>4320</v>
      </c>
      <c r="G392" s="19">
        <v>0</v>
      </c>
      <c r="H392" s="19">
        <v>2160</v>
      </c>
      <c r="I392" s="19">
        <v>4320</v>
      </c>
      <c r="J392" s="19">
        <v>2160</v>
      </c>
      <c r="K392" s="19">
        <v>0</v>
      </c>
      <c r="L392" s="19">
        <v>4320</v>
      </c>
      <c r="M392" s="19">
        <v>2160</v>
      </c>
      <c r="N392" s="19">
        <v>2160</v>
      </c>
      <c r="O392" s="19">
        <v>0</v>
      </c>
      <c r="P392" s="19">
        <v>2160</v>
      </c>
      <c r="Q392" s="19">
        <v>28080</v>
      </c>
      <c r="R392" s="19">
        <v>4903.9799999999996</v>
      </c>
      <c r="S392" s="19">
        <v>137703758</v>
      </c>
    </row>
    <row r="393" spans="1:19" x14ac:dyDescent="0.35">
      <c r="A393" s="22">
        <f t="shared" si="5"/>
        <v>386</v>
      </c>
      <c r="B393" t="s">
        <v>474</v>
      </c>
      <c r="C393" t="s">
        <v>903</v>
      </c>
      <c r="D393" s="22" t="s">
        <v>817</v>
      </c>
      <c r="E393" s="19">
        <v>100</v>
      </c>
      <c r="F393" s="19">
        <v>0</v>
      </c>
      <c r="G393" s="19">
        <v>0</v>
      </c>
      <c r="H393" s="19">
        <v>0</v>
      </c>
      <c r="I393" s="19">
        <v>0</v>
      </c>
      <c r="J393" s="19">
        <v>100</v>
      </c>
      <c r="K393" s="19">
        <v>0</v>
      </c>
      <c r="L393" s="19">
        <v>0</v>
      </c>
      <c r="M393" s="19">
        <v>0</v>
      </c>
      <c r="N393" s="19">
        <v>100</v>
      </c>
      <c r="O393" s="19">
        <v>0</v>
      </c>
      <c r="P393" s="19">
        <v>0</v>
      </c>
      <c r="Q393" s="19">
        <v>300</v>
      </c>
      <c r="R393" s="19">
        <v>32745</v>
      </c>
      <c r="S393" s="19">
        <v>9823500</v>
      </c>
    </row>
    <row r="394" spans="1:19" x14ac:dyDescent="0.35">
      <c r="A394" s="22">
        <f t="shared" ref="A394:A457" si="6">1+A393</f>
        <v>387</v>
      </c>
      <c r="B394" t="s">
        <v>476</v>
      </c>
      <c r="C394" t="s">
        <v>475</v>
      </c>
      <c r="D394" s="22" t="s">
        <v>767</v>
      </c>
      <c r="E394" s="19">
        <v>1000</v>
      </c>
      <c r="F394" s="19">
        <v>0</v>
      </c>
      <c r="G394" s="19">
        <v>1000</v>
      </c>
      <c r="H394" s="19">
        <v>0</v>
      </c>
      <c r="I394" s="19">
        <v>2000</v>
      </c>
      <c r="J394" s="19">
        <v>0</v>
      </c>
      <c r="K394" s="19">
        <v>1000</v>
      </c>
      <c r="L394" s="19">
        <v>0</v>
      </c>
      <c r="M394" s="19">
        <v>1000</v>
      </c>
      <c r="N394" s="19">
        <v>0</v>
      </c>
      <c r="O394" s="19">
        <v>1000</v>
      </c>
      <c r="P394" s="19">
        <v>0</v>
      </c>
      <c r="Q394" s="19">
        <v>7000</v>
      </c>
      <c r="R394" s="19">
        <v>654.1</v>
      </c>
      <c r="S394" s="19">
        <v>4578700</v>
      </c>
    </row>
    <row r="395" spans="1:19" x14ac:dyDescent="0.35">
      <c r="A395" s="22">
        <f t="shared" si="6"/>
        <v>388</v>
      </c>
      <c r="B395" t="s">
        <v>478</v>
      </c>
      <c r="C395" t="s">
        <v>904</v>
      </c>
      <c r="D395" s="22" t="s">
        <v>767</v>
      </c>
      <c r="E395" s="19">
        <v>6994</v>
      </c>
      <c r="F395" s="19">
        <v>0</v>
      </c>
      <c r="G395" s="19">
        <v>0</v>
      </c>
      <c r="H395" s="19">
        <v>6994</v>
      </c>
      <c r="I395" s="19">
        <v>0</v>
      </c>
      <c r="J395" s="19">
        <v>0</v>
      </c>
      <c r="K395" s="19">
        <v>6994</v>
      </c>
      <c r="L395" s="19">
        <v>0</v>
      </c>
      <c r="M395" s="19">
        <v>0</v>
      </c>
      <c r="N395" s="19">
        <v>6994</v>
      </c>
      <c r="O395" s="19">
        <v>0</v>
      </c>
      <c r="P395" s="19">
        <v>6994</v>
      </c>
      <c r="Q395" s="19">
        <v>34970</v>
      </c>
      <c r="R395" s="19">
        <v>2518.85</v>
      </c>
      <c r="S395" s="19">
        <v>88084184</v>
      </c>
    </row>
    <row r="396" spans="1:19" x14ac:dyDescent="0.35">
      <c r="A396" s="22">
        <f t="shared" si="6"/>
        <v>389</v>
      </c>
      <c r="B396" t="s">
        <v>480</v>
      </c>
      <c r="C396" t="s">
        <v>905</v>
      </c>
      <c r="D396" s="22" t="s">
        <v>817</v>
      </c>
      <c r="E396" s="19">
        <v>200</v>
      </c>
      <c r="F396" s="19">
        <v>200</v>
      </c>
      <c r="G396" s="19">
        <v>200</v>
      </c>
      <c r="H396" s="19">
        <v>200</v>
      </c>
      <c r="I396" s="19">
        <v>200</v>
      </c>
      <c r="J396" s="19">
        <v>200</v>
      </c>
      <c r="K396" s="19">
        <v>200</v>
      </c>
      <c r="L396" s="19">
        <v>200</v>
      </c>
      <c r="M396" s="19">
        <v>200</v>
      </c>
      <c r="N396" s="19">
        <v>200</v>
      </c>
      <c r="O396" s="19">
        <v>200</v>
      </c>
      <c r="P396" s="19">
        <v>200</v>
      </c>
      <c r="Q396" s="19">
        <v>2400</v>
      </c>
      <c r="R396" s="19">
        <v>1410810</v>
      </c>
      <c r="S396" s="19">
        <v>3385944000</v>
      </c>
    </row>
    <row r="397" spans="1:19" x14ac:dyDescent="0.35">
      <c r="A397" s="22">
        <f t="shared" si="6"/>
        <v>390</v>
      </c>
      <c r="B397" t="s">
        <v>482</v>
      </c>
      <c r="C397" t="s">
        <v>481</v>
      </c>
      <c r="D397" s="22" t="s">
        <v>767</v>
      </c>
      <c r="E397" s="19">
        <v>14000</v>
      </c>
      <c r="F397" s="19">
        <v>20800</v>
      </c>
      <c r="G397" s="19">
        <v>15040</v>
      </c>
      <c r="H397" s="19">
        <v>17008</v>
      </c>
      <c r="I397" s="19">
        <v>22000</v>
      </c>
      <c r="J397" s="19">
        <v>20000</v>
      </c>
      <c r="K397" s="19">
        <v>22000</v>
      </c>
      <c r="L397" s="19">
        <v>20000</v>
      </c>
      <c r="M397" s="19">
        <v>18000</v>
      </c>
      <c r="N397" s="19">
        <v>21040</v>
      </c>
      <c r="O397" s="19">
        <v>20000</v>
      </c>
      <c r="P397" s="19">
        <v>22000</v>
      </c>
      <c r="Q397" s="19">
        <v>231888</v>
      </c>
      <c r="R397" s="19">
        <v>1819.17</v>
      </c>
      <c r="S397" s="19">
        <v>421843693</v>
      </c>
    </row>
    <row r="398" spans="1:19" x14ac:dyDescent="0.35">
      <c r="A398" s="22">
        <f t="shared" si="6"/>
        <v>391</v>
      </c>
      <c r="B398" t="s">
        <v>484</v>
      </c>
      <c r="C398" t="s">
        <v>906</v>
      </c>
      <c r="D398" s="22" t="s">
        <v>767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25000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19">
        <v>25000</v>
      </c>
      <c r="R398" s="19">
        <v>508.75</v>
      </c>
      <c r="S398" s="19">
        <v>12718750</v>
      </c>
    </row>
    <row r="399" spans="1:19" x14ac:dyDescent="0.35">
      <c r="A399" s="22">
        <f t="shared" si="6"/>
        <v>392</v>
      </c>
      <c r="B399" t="s">
        <v>1445</v>
      </c>
      <c r="C399" t="s">
        <v>1533</v>
      </c>
      <c r="D399" s="22" t="s">
        <v>767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19">
        <v>0</v>
      </c>
      <c r="R399" s="19">
        <v>36.630000000000003</v>
      </c>
      <c r="S399" s="19">
        <v>0</v>
      </c>
    </row>
    <row r="400" spans="1:19" x14ac:dyDescent="0.35">
      <c r="A400" s="22">
        <f t="shared" si="6"/>
        <v>393</v>
      </c>
      <c r="B400" t="s">
        <v>486</v>
      </c>
      <c r="C400" t="s">
        <v>485</v>
      </c>
      <c r="D400" s="22" t="s">
        <v>767</v>
      </c>
      <c r="E400" s="19">
        <v>15000</v>
      </c>
      <c r="F400" s="19">
        <v>20000</v>
      </c>
      <c r="G400" s="19">
        <v>15000</v>
      </c>
      <c r="H400" s="19">
        <v>20000</v>
      </c>
      <c r="I400" s="19">
        <v>20000</v>
      </c>
      <c r="J400" s="19">
        <v>20000</v>
      </c>
      <c r="K400" s="19">
        <v>25000</v>
      </c>
      <c r="L400" s="19">
        <v>20000</v>
      </c>
      <c r="M400" s="19">
        <v>20000</v>
      </c>
      <c r="N400" s="19">
        <v>20000</v>
      </c>
      <c r="O400" s="19">
        <v>20000</v>
      </c>
      <c r="P400" s="19">
        <v>20000</v>
      </c>
      <c r="Q400" s="19">
        <v>235000</v>
      </c>
      <c r="R400" s="19">
        <v>410.7</v>
      </c>
      <c r="S400" s="19">
        <v>96514500</v>
      </c>
    </row>
    <row r="401" spans="1:19" x14ac:dyDescent="0.35">
      <c r="A401" s="22">
        <f t="shared" si="6"/>
        <v>394</v>
      </c>
      <c r="B401" t="s">
        <v>488</v>
      </c>
      <c r="C401" t="s">
        <v>907</v>
      </c>
      <c r="D401" s="22" t="s">
        <v>767</v>
      </c>
      <c r="E401" s="19">
        <v>150000</v>
      </c>
      <c r="F401" s="19">
        <v>90000</v>
      </c>
      <c r="G401" s="19">
        <v>90000</v>
      </c>
      <c r="H401" s="19">
        <v>150000</v>
      </c>
      <c r="I401" s="19">
        <v>90000</v>
      </c>
      <c r="J401" s="19">
        <v>120000</v>
      </c>
      <c r="K401" s="19">
        <v>150000</v>
      </c>
      <c r="L401" s="19">
        <v>90000</v>
      </c>
      <c r="M401" s="19">
        <v>90000</v>
      </c>
      <c r="N401" s="19">
        <v>150000</v>
      </c>
      <c r="O401" s="19">
        <v>120000</v>
      </c>
      <c r="P401" s="19">
        <v>90000</v>
      </c>
      <c r="Q401" s="19">
        <v>1380000</v>
      </c>
      <c r="R401" s="19">
        <v>364.45</v>
      </c>
      <c r="S401" s="19">
        <v>502941000</v>
      </c>
    </row>
    <row r="402" spans="1:19" x14ac:dyDescent="0.35">
      <c r="A402" s="22">
        <f t="shared" si="6"/>
        <v>395</v>
      </c>
      <c r="B402" t="s">
        <v>490</v>
      </c>
      <c r="C402" t="s">
        <v>908</v>
      </c>
      <c r="D402" s="22" t="s">
        <v>767</v>
      </c>
      <c r="E402" s="19">
        <v>480</v>
      </c>
      <c r="F402" s="19">
        <v>0</v>
      </c>
      <c r="G402" s="19">
        <v>0</v>
      </c>
      <c r="H402" s="19">
        <v>0</v>
      </c>
      <c r="I402" s="19">
        <v>480</v>
      </c>
      <c r="J402" s="19">
        <v>0</v>
      </c>
      <c r="K402" s="19">
        <v>0</v>
      </c>
      <c r="L402" s="19">
        <v>480</v>
      </c>
      <c r="M402" s="19">
        <v>0</v>
      </c>
      <c r="N402" s="19">
        <v>0</v>
      </c>
      <c r="O402" s="19">
        <v>0</v>
      </c>
      <c r="P402" s="19">
        <v>0</v>
      </c>
      <c r="Q402" s="19">
        <v>1440</v>
      </c>
      <c r="R402" s="19">
        <v>11377.5</v>
      </c>
      <c r="S402" s="19">
        <v>16383600</v>
      </c>
    </row>
    <row r="403" spans="1:19" x14ac:dyDescent="0.35">
      <c r="A403" s="22">
        <f t="shared" si="6"/>
        <v>396</v>
      </c>
      <c r="B403" t="s">
        <v>492</v>
      </c>
      <c r="C403" t="s">
        <v>909</v>
      </c>
      <c r="D403" s="22" t="s">
        <v>767</v>
      </c>
      <c r="E403" s="19">
        <v>960</v>
      </c>
      <c r="F403" s="19">
        <v>480</v>
      </c>
      <c r="G403" s="19">
        <v>480</v>
      </c>
      <c r="H403" s="19">
        <v>480</v>
      </c>
      <c r="I403" s="19">
        <v>480</v>
      </c>
      <c r="J403" s="19">
        <v>480</v>
      </c>
      <c r="K403" s="19">
        <v>960</v>
      </c>
      <c r="L403" s="19">
        <v>480</v>
      </c>
      <c r="M403" s="19">
        <v>480</v>
      </c>
      <c r="N403" s="19">
        <v>480</v>
      </c>
      <c r="O403" s="19">
        <v>480</v>
      </c>
      <c r="P403" s="19">
        <v>480</v>
      </c>
      <c r="Q403" s="19">
        <v>6720</v>
      </c>
      <c r="R403" s="19">
        <v>56887.5</v>
      </c>
      <c r="S403" s="19">
        <v>382284000</v>
      </c>
    </row>
    <row r="404" spans="1:19" x14ac:dyDescent="0.35">
      <c r="A404" s="22">
        <f t="shared" si="6"/>
        <v>397</v>
      </c>
      <c r="B404" t="s">
        <v>494</v>
      </c>
      <c r="C404" t="s">
        <v>910</v>
      </c>
      <c r="D404" s="22" t="s">
        <v>854</v>
      </c>
      <c r="E404" s="19">
        <v>42</v>
      </c>
      <c r="F404" s="19">
        <v>63</v>
      </c>
      <c r="G404" s="19">
        <v>105</v>
      </c>
      <c r="H404" s="19">
        <v>126</v>
      </c>
      <c r="I404" s="19">
        <v>126</v>
      </c>
      <c r="J404" s="19">
        <v>105</v>
      </c>
      <c r="K404" s="19">
        <v>105</v>
      </c>
      <c r="L404" s="19">
        <v>147</v>
      </c>
      <c r="M404" s="19">
        <v>126</v>
      </c>
      <c r="N404" s="19">
        <v>126</v>
      </c>
      <c r="O404" s="19">
        <v>126</v>
      </c>
      <c r="P404" s="19">
        <v>126</v>
      </c>
      <c r="Q404" s="19">
        <v>1323</v>
      </c>
      <c r="R404" s="19">
        <v>1747117.36</v>
      </c>
      <c r="S404" s="19">
        <v>2311436267</v>
      </c>
    </row>
    <row r="405" spans="1:19" x14ac:dyDescent="0.35">
      <c r="A405" s="22">
        <f t="shared" si="6"/>
        <v>398</v>
      </c>
      <c r="B405" t="s">
        <v>496</v>
      </c>
      <c r="C405" t="s">
        <v>495</v>
      </c>
      <c r="D405" s="22" t="s">
        <v>767</v>
      </c>
      <c r="E405" s="19">
        <v>0</v>
      </c>
      <c r="F405" s="19">
        <v>43200</v>
      </c>
      <c r="G405" s="19">
        <v>0</v>
      </c>
      <c r="H405" s="19">
        <v>0</v>
      </c>
      <c r="I405" s="19">
        <v>43200</v>
      </c>
      <c r="J405" s="19">
        <v>0</v>
      </c>
      <c r="K405" s="19">
        <v>0</v>
      </c>
      <c r="L405" s="19">
        <v>43200</v>
      </c>
      <c r="M405" s="19">
        <v>0</v>
      </c>
      <c r="N405" s="19">
        <v>0</v>
      </c>
      <c r="O405" s="19">
        <v>43200</v>
      </c>
      <c r="P405" s="19">
        <v>0</v>
      </c>
      <c r="Q405" s="19">
        <v>172800</v>
      </c>
      <c r="R405" s="19">
        <v>17282.52</v>
      </c>
      <c r="S405" s="19">
        <v>2986419456</v>
      </c>
    </row>
    <row r="406" spans="1:19" x14ac:dyDescent="0.35">
      <c r="A406" s="22">
        <f t="shared" si="6"/>
        <v>399</v>
      </c>
      <c r="B406" t="s">
        <v>498</v>
      </c>
      <c r="C406" t="s">
        <v>497</v>
      </c>
      <c r="D406" s="22" t="s">
        <v>767</v>
      </c>
      <c r="E406" s="19">
        <v>0</v>
      </c>
      <c r="F406" s="19">
        <v>0</v>
      </c>
      <c r="G406" s="19">
        <v>43200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43200</v>
      </c>
      <c r="N406" s="19">
        <v>0</v>
      </c>
      <c r="O406" s="19">
        <v>0</v>
      </c>
      <c r="P406" s="19">
        <v>0</v>
      </c>
      <c r="Q406" s="19">
        <v>86400</v>
      </c>
      <c r="R406" s="19">
        <v>24052.99</v>
      </c>
      <c r="S406" s="19">
        <v>2078178336</v>
      </c>
    </row>
    <row r="407" spans="1:19" x14ac:dyDescent="0.35">
      <c r="A407" s="22">
        <f t="shared" si="6"/>
        <v>400</v>
      </c>
      <c r="B407" t="s">
        <v>500</v>
      </c>
      <c r="C407" t="s">
        <v>499</v>
      </c>
      <c r="D407" s="22" t="s">
        <v>767</v>
      </c>
      <c r="E407" s="19">
        <v>0</v>
      </c>
      <c r="F407" s="19">
        <v>0</v>
      </c>
      <c r="G407" s="19">
        <v>0</v>
      </c>
      <c r="H407" s="19">
        <v>43200</v>
      </c>
      <c r="I407" s="19">
        <v>0</v>
      </c>
      <c r="J407" s="19">
        <v>0</v>
      </c>
      <c r="K407" s="19">
        <v>43200</v>
      </c>
      <c r="L407" s="19">
        <v>0</v>
      </c>
      <c r="M407" s="19">
        <v>0</v>
      </c>
      <c r="N407" s="19">
        <v>0</v>
      </c>
      <c r="O407" s="19">
        <v>43200</v>
      </c>
      <c r="P407" s="19">
        <v>0</v>
      </c>
      <c r="Q407" s="19">
        <v>129600</v>
      </c>
      <c r="R407" s="19">
        <v>11652.34</v>
      </c>
      <c r="S407" s="19">
        <v>1510143264</v>
      </c>
    </row>
    <row r="408" spans="1:19" x14ac:dyDescent="0.35">
      <c r="A408" s="22">
        <f t="shared" si="6"/>
        <v>401</v>
      </c>
      <c r="B408" t="s">
        <v>502</v>
      </c>
      <c r="C408" t="s">
        <v>501</v>
      </c>
      <c r="D408" s="22" t="s">
        <v>854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19">
        <v>256</v>
      </c>
      <c r="L408" s="19">
        <v>0</v>
      </c>
      <c r="M408" s="19">
        <v>0</v>
      </c>
      <c r="N408" s="19">
        <v>0</v>
      </c>
      <c r="O408" s="19">
        <v>256</v>
      </c>
      <c r="P408" s="19">
        <v>0</v>
      </c>
      <c r="Q408" s="19">
        <v>512</v>
      </c>
      <c r="R408" s="19">
        <v>1146790.73</v>
      </c>
      <c r="S408" s="19">
        <v>587156854</v>
      </c>
    </row>
    <row r="409" spans="1:19" x14ac:dyDescent="0.35">
      <c r="A409" s="22">
        <f t="shared" si="6"/>
        <v>402</v>
      </c>
      <c r="B409" t="s">
        <v>504</v>
      </c>
      <c r="C409" t="s">
        <v>503</v>
      </c>
      <c r="D409" s="22" t="s">
        <v>854</v>
      </c>
      <c r="E409" s="19">
        <v>0</v>
      </c>
      <c r="F409" s="19">
        <v>0</v>
      </c>
      <c r="G409" s="19">
        <v>1536</v>
      </c>
      <c r="H409" s="19">
        <v>0</v>
      </c>
      <c r="I409" s="19">
        <v>0</v>
      </c>
      <c r="J409" s="19">
        <v>0</v>
      </c>
      <c r="K409" s="19">
        <v>1536</v>
      </c>
      <c r="L409" s="19">
        <v>0</v>
      </c>
      <c r="M409" s="19">
        <v>0</v>
      </c>
      <c r="N409" s="19">
        <v>0</v>
      </c>
      <c r="O409" s="19">
        <v>1536</v>
      </c>
      <c r="P409" s="19">
        <v>0</v>
      </c>
      <c r="Q409" s="19">
        <v>4608</v>
      </c>
      <c r="R409" s="19">
        <v>513727.16</v>
      </c>
      <c r="S409" s="19">
        <v>2367254753</v>
      </c>
    </row>
    <row r="410" spans="1:19" x14ac:dyDescent="0.35">
      <c r="A410" s="22">
        <f t="shared" si="6"/>
        <v>403</v>
      </c>
      <c r="B410" t="s">
        <v>506</v>
      </c>
      <c r="C410" t="s">
        <v>911</v>
      </c>
      <c r="D410" s="22" t="s">
        <v>854</v>
      </c>
      <c r="E410" s="19">
        <v>0</v>
      </c>
      <c r="F410" s="19">
        <v>100</v>
      </c>
      <c r="G410" s="19">
        <v>0</v>
      </c>
      <c r="H410" s="19">
        <v>0</v>
      </c>
      <c r="I410" s="19">
        <v>140</v>
      </c>
      <c r="J410" s="19">
        <v>0</v>
      </c>
      <c r="K410" s="19">
        <v>0</v>
      </c>
      <c r="L410" s="19">
        <v>160</v>
      </c>
      <c r="M410" s="19">
        <v>0</v>
      </c>
      <c r="N410" s="19">
        <v>0</v>
      </c>
      <c r="O410" s="19">
        <v>100</v>
      </c>
      <c r="P410" s="19">
        <v>0</v>
      </c>
      <c r="Q410" s="19">
        <v>500</v>
      </c>
      <c r="R410" s="19">
        <v>2559867.5699999998</v>
      </c>
      <c r="S410" s="19">
        <v>1279933785</v>
      </c>
    </row>
    <row r="411" spans="1:19" x14ac:dyDescent="0.35">
      <c r="A411" s="22">
        <f t="shared" si="6"/>
        <v>404</v>
      </c>
      <c r="B411" t="s">
        <v>1447</v>
      </c>
      <c r="C411" t="s">
        <v>1446</v>
      </c>
      <c r="D411" s="22" t="s">
        <v>854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1000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19">
        <v>1000</v>
      </c>
      <c r="R411" s="19">
        <v>1646352</v>
      </c>
      <c r="S411" s="19">
        <v>1646352000</v>
      </c>
    </row>
    <row r="412" spans="1:19" x14ac:dyDescent="0.35">
      <c r="A412" s="22">
        <f t="shared" si="6"/>
        <v>405</v>
      </c>
      <c r="B412" t="s">
        <v>508</v>
      </c>
      <c r="C412" t="s">
        <v>507</v>
      </c>
      <c r="D412" s="22" t="s">
        <v>912</v>
      </c>
      <c r="E412" s="19">
        <v>100000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19">
        <v>0</v>
      </c>
      <c r="L412" s="19">
        <v>0</v>
      </c>
      <c r="M412" s="19">
        <v>50000</v>
      </c>
      <c r="N412" s="19">
        <v>0</v>
      </c>
      <c r="O412" s="19">
        <v>0</v>
      </c>
      <c r="P412" s="19">
        <v>0</v>
      </c>
      <c r="Q412" s="19">
        <v>150000</v>
      </c>
      <c r="R412" s="19">
        <v>255.78</v>
      </c>
      <c r="S412" s="19">
        <v>38367000</v>
      </c>
    </row>
    <row r="413" spans="1:19" x14ac:dyDescent="0.35">
      <c r="A413" s="22">
        <f t="shared" si="6"/>
        <v>406</v>
      </c>
      <c r="B413" t="s">
        <v>510</v>
      </c>
      <c r="C413" t="s">
        <v>509</v>
      </c>
      <c r="D413" s="22" t="s">
        <v>912</v>
      </c>
      <c r="E413" s="19">
        <v>80000</v>
      </c>
      <c r="F413" s="19">
        <v>0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80000</v>
      </c>
      <c r="N413" s="19">
        <v>0</v>
      </c>
      <c r="O413" s="19">
        <v>0</v>
      </c>
      <c r="P413" s="19">
        <v>0</v>
      </c>
      <c r="Q413" s="19">
        <v>160000</v>
      </c>
      <c r="R413" s="19">
        <v>257.73</v>
      </c>
      <c r="S413" s="19">
        <v>41236800</v>
      </c>
    </row>
    <row r="414" spans="1:19" x14ac:dyDescent="0.35">
      <c r="A414" s="22">
        <f t="shared" si="6"/>
        <v>407</v>
      </c>
      <c r="B414" t="s">
        <v>512</v>
      </c>
      <c r="C414" t="s">
        <v>511</v>
      </c>
      <c r="D414" s="22" t="s">
        <v>854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19">
        <v>0</v>
      </c>
      <c r="L414" s="19">
        <v>0</v>
      </c>
      <c r="M414" s="19">
        <v>90000</v>
      </c>
      <c r="N414" s="19">
        <v>0</v>
      </c>
      <c r="O414" s="19">
        <v>0</v>
      </c>
      <c r="P414" s="19">
        <v>0</v>
      </c>
      <c r="Q414" s="19">
        <v>90000</v>
      </c>
      <c r="R414" s="19">
        <v>12828.26</v>
      </c>
      <c r="S414" s="19">
        <v>1154543400</v>
      </c>
    </row>
    <row r="415" spans="1:19" x14ac:dyDescent="0.35">
      <c r="A415" s="22">
        <f t="shared" si="6"/>
        <v>408</v>
      </c>
      <c r="B415" t="s">
        <v>514</v>
      </c>
      <c r="C415" t="s">
        <v>513</v>
      </c>
      <c r="D415" s="22" t="s">
        <v>854</v>
      </c>
      <c r="E415" s="19">
        <v>0</v>
      </c>
      <c r="F415" s="19">
        <v>0</v>
      </c>
      <c r="G415" s="19">
        <v>36000</v>
      </c>
      <c r="H415" s="19">
        <v>0</v>
      </c>
      <c r="I415" s="19">
        <v>0</v>
      </c>
      <c r="J415" s="19">
        <v>0</v>
      </c>
      <c r="K415" s="19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19">
        <v>36000</v>
      </c>
      <c r="R415" s="19">
        <v>22449.46</v>
      </c>
      <c r="S415" s="19">
        <v>808180560</v>
      </c>
    </row>
    <row r="416" spans="1:19" x14ac:dyDescent="0.35">
      <c r="A416" s="22">
        <f t="shared" si="6"/>
        <v>409</v>
      </c>
      <c r="B416" t="s">
        <v>516</v>
      </c>
      <c r="C416" t="s">
        <v>515</v>
      </c>
      <c r="D416" s="22" t="s">
        <v>854</v>
      </c>
      <c r="E416" s="19">
        <v>0</v>
      </c>
      <c r="F416" s="19">
        <v>0</v>
      </c>
      <c r="G416" s="19">
        <v>96</v>
      </c>
      <c r="H416" s="19">
        <v>0</v>
      </c>
      <c r="I416" s="19">
        <v>0</v>
      </c>
      <c r="J416" s="19">
        <v>0</v>
      </c>
      <c r="K416" s="19">
        <v>0</v>
      </c>
      <c r="L416" s="19">
        <v>0</v>
      </c>
      <c r="M416" s="19">
        <v>192</v>
      </c>
      <c r="N416" s="19">
        <v>0</v>
      </c>
      <c r="O416" s="19">
        <v>0</v>
      </c>
      <c r="P416" s="19">
        <v>0</v>
      </c>
      <c r="Q416" s="19">
        <v>288</v>
      </c>
      <c r="R416" s="19">
        <v>1290843.82</v>
      </c>
      <c r="S416" s="19">
        <v>371763020</v>
      </c>
    </row>
    <row r="417" spans="1:19" x14ac:dyDescent="0.35">
      <c r="A417" s="22">
        <f t="shared" si="6"/>
        <v>410</v>
      </c>
      <c r="B417" t="s">
        <v>518</v>
      </c>
      <c r="C417" t="s">
        <v>517</v>
      </c>
      <c r="D417" s="22" t="s">
        <v>854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2000</v>
      </c>
      <c r="N417" s="19">
        <v>0</v>
      </c>
      <c r="O417" s="19">
        <v>0</v>
      </c>
      <c r="P417" s="19">
        <v>0</v>
      </c>
      <c r="Q417" s="19">
        <v>2000</v>
      </c>
      <c r="R417" s="19">
        <v>76648.61</v>
      </c>
      <c r="S417" s="19">
        <v>153297220</v>
      </c>
    </row>
    <row r="418" spans="1:19" x14ac:dyDescent="0.35">
      <c r="A418" s="22">
        <f t="shared" si="6"/>
        <v>411</v>
      </c>
      <c r="B418" t="s">
        <v>520</v>
      </c>
      <c r="C418" t="s">
        <v>519</v>
      </c>
      <c r="D418" s="22" t="s">
        <v>854</v>
      </c>
      <c r="E418" s="19">
        <v>0</v>
      </c>
      <c r="F418" s="19">
        <v>0</v>
      </c>
      <c r="G418" s="19">
        <v>60</v>
      </c>
      <c r="H418" s="19">
        <v>0</v>
      </c>
      <c r="I418" s="19">
        <v>60</v>
      </c>
      <c r="J418" s="19">
        <v>0</v>
      </c>
      <c r="K418" s="19">
        <v>60</v>
      </c>
      <c r="L418" s="19">
        <v>60</v>
      </c>
      <c r="M418" s="19">
        <v>60</v>
      </c>
      <c r="N418" s="19">
        <v>0</v>
      </c>
      <c r="O418" s="19">
        <v>60</v>
      </c>
      <c r="P418" s="19">
        <v>0</v>
      </c>
      <c r="Q418" s="19">
        <v>360</v>
      </c>
      <c r="R418" s="19">
        <v>63861.11</v>
      </c>
      <c r="S418" s="19">
        <v>22990000</v>
      </c>
    </row>
    <row r="419" spans="1:19" x14ac:dyDescent="0.35">
      <c r="A419" s="22">
        <f t="shared" si="6"/>
        <v>412</v>
      </c>
      <c r="B419" t="s">
        <v>522</v>
      </c>
      <c r="C419" t="s">
        <v>913</v>
      </c>
      <c r="D419" s="22" t="s">
        <v>854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0</v>
      </c>
      <c r="N419" s="19">
        <v>100</v>
      </c>
      <c r="O419" s="19">
        <v>0</v>
      </c>
      <c r="P419" s="19">
        <v>0</v>
      </c>
      <c r="Q419" s="19">
        <v>100</v>
      </c>
      <c r="R419" s="19">
        <v>455468.08</v>
      </c>
      <c r="S419" s="19">
        <v>45546808</v>
      </c>
    </row>
    <row r="420" spans="1:19" x14ac:dyDescent="0.35">
      <c r="A420" s="22">
        <f t="shared" si="6"/>
        <v>413</v>
      </c>
      <c r="B420" t="s">
        <v>524</v>
      </c>
      <c r="C420" t="s">
        <v>523</v>
      </c>
      <c r="D420" s="22" t="s">
        <v>854</v>
      </c>
      <c r="E420" s="19">
        <v>0</v>
      </c>
      <c r="F420" s="19">
        <v>0</v>
      </c>
      <c r="G420" s="19">
        <v>0</v>
      </c>
      <c r="H420" s="19">
        <v>6</v>
      </c>
      <c r="I420" s="19">
        <v>0</v>
      </c>
      <c r="J420" s="19">
        <v>0</v>
      </c>
      <c r="K420" s="19">
        <v>0</v>
      </c>
      <c r="L420" s="19">
        <v>0</v>
      </c>
      <c r="M420" s="19">
        <v>6</v>
      </c>
      <c r="N420" s="19">
        <v>0</v>
      </c>
      <c r="O420" s="19">
        <v>0</v>
      </c>
      <c r="P420" s="19">
        <v>0</v>
      </c>
      <c r="Q420" s="19">
        <v>12</v>
      </c>
      <c r="R420" s="19">
        <v>186480</v>
      </c>
      <c r="S420" s="19">
        <v>2237760</v>
      </c>
    </row>
    <row r="421" spans="1:19" x14ac:dyDescent="0.35">
      <c r="A421" s="22">
        <f t="shared" si="6"/>
        <v>414</v>
      </c>
      <c r="B421" t="s">
        <v>526</v>
      </c>
      <c r="C421" t="s">
        <v>525</v>
      </c>
      <c r="D421" s="22" t="s">
        <v>912</v>
      </c>
      <c r="E421" s="19">
        <v>125000</v>
      </c>
      <c r="F421" s="19">
        <v>0</v>
      </c>
      <c r="G421" s="19">
        <v>0</v>
      </c>
      <c r="H421" s="19">
        <v>0</v>
      </c>
      <c r="I421" s="19">
        <v>125000</v>
      </c>
      <c r="J421" s="19">
        <v>0</v>
      </c>
      <c r="K421" s="19">
        <v>0</v>
      </c>
      <c r="L421" s="19">
        <v>0</v>
      </c>
      <c r="M421" s="19">
        <v>0</v>
      </c>
      <c r="N421" s="19">
        <v>125000</v>
      </c>
      <c r="O421" s="19">
        <v>0</v>
      </c>
      <c r="P421" s="19">
        <v>0</v>
      </c>
      <c r="Q421" s="19">
        <v>375000</v>
      </c>
      <c r="R421" s="19">
        <v>98.37</v>
      </c>
      <c r="S421" s="19">
        <v>36888750</v>
      </c>
    </row>
    <row r="422" spans="1:19" x14ac:dyDescent="0.35">
      <c r="A422" s="22">
        <f t="shared" si="6"/>
        <v>415</v>
      </c>
      <c r="B422" t="s">
        <v>528</v>
      </c>
      <c r="C422" t="s">
        <v>527</v>
      </c>
      <c r="D422" s="22" t="s">
        <v>854</v>
      </c>
      <c r="E422" s="19">
        <v>200</v>
      </c>
      <c r="F422" s="19">
        <v>0</v>
      </c>
      <c r="G422" s="19">
        <v>0</v>
      </c>
      <c r="H422" s="19">
        <v>200</v>
      </c>
      <c r="I422" s="19">
        <v>0</v>
      </c>
      <c r="J422" s="19">
        <v>0</v>
      </c>
      <c r="K422" s="19">
        <v>200</v>
      </c>
      <c r="L422" s="19">
        <v>0</v>
      </c>
      <c r="M422" s="19">
        <v>200</v>
      </c>
      <c r="N422" s="19">
        <v>0</v>
      </c>
      <c r="O422" s="19">
        <v>0</v>
      </c>
      <c r="P422" s="19">
        <v>0</v>
      </c>
      <c r="Q422" s="19">
        <v>800</v>
      </c>
      <c r="R422" s="19">
        <v>183150</v>
      </c>
      <c r="S422" s="19">
        <v>146520000</v>
      </c>
    </row>
    <row r="423" spans="1:19" x14ac:dyDescent="0.35">
      <c r="A423" s="22">
        <f t="shared" si="6"/>
        <v>416</v>
      </c>
      <c r="B423" t="s">
        <v>530</v>
      </c>
      <c r="C423" t="s">
        <v>529</v>
      </c>
      <c r="D423" s="22" t="s">
        <v>912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250000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19">
        <v>250000</v>
      </c>
      <c r="R423" s="19">
        <v>16955.91</v>
      </c>
      <c r="S423" s="19">
        <v>4238977500</v>
      </c>
    </row>
    <row r="424" spans="1:19" x14ac:dyDescent="0.35">
      <c r="A424" s="22">
        <f t="shared" si="6"/>
        <v>417</v>
      </c>
      <c r="B424" t="s">
        <v>532</v>
      </c>
      <c r="C424" t="s">
        <v>531</v>
      </c>
      <c r="D424" s="22" t="s">
        <v>854</v>
      </c>
      <c r="E424" s="19">
        <v>0</v>
      </c>
      <c r="F424" s="19">
        <v>0</v>
      </c>
      <c r="G424" s="19">
        <v>0</v>
      </c>
      <c r="H424" s="19">
        <v>0</v>
      </c>
      <c r="I424" s="19">
        <v>20</v>
      </c>
      <c r="J424" s="19">
        <v>0</v>
      </c>
      <c r="K424" s="19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19">
        <v>20</v>
      </c>
      <c r="R424" s="19">
        <v>1210586.2</v>
      </c>
      <c r="S424" s="19">
        <v>24211724</v>
      </c>
    </row>
    <row r="425" spans="1:19" x14ac:dyDescent="0.35">
      <c r="A425" s="22">
        <f t="shared" si="6"/>
        <v>418</v>
      </c>
      <c r="B425" t="s">
        <v>534</v>
      </c>
      <c r="C425" t="s">
        <v>533</v>
      </c>
      <c r="D425" s="22" t="s">
        <v>854</v>
      </c>
      <c r="E425" s="19">
        <v>0</v>
      </c>
      <c r="F425" s="19">
        <v>6000</v>
      </c>
      <c r="G425" s="19">
        <v>0</v>
      </c>
      <c r="H425" s="19">
        <v>6000</v>
      </c>
      <c r="I425" s="19">
        <v>0</v>
      </c>
      <c r="J425" s="19">
        <v>0</v>
      </c>
      <c r="K425" s="19">
        <v>6000</v>
      </c>
      <c r="L425" s="19">
        <v>6000</v>
      </c>
      <c r="M425" s="19">
        <v>0</v>
      </c>
      <c r="N425" s="19">
        <v>6000</v>
      </c>
      <c r="O425" s="19">
        <v>0</v>
      </c>
      <c r="P425" s="19">
        <v>6000</v>
      </c>
      <c r="Q425" s="19">
        <v>36000</v>
      </c>
      <c r="R425" s="19">
        <v>24314.46</v>
      </c>
      <c r="S425" s="19">
        <v>875320560</v>
      </c>
    </row>
    <row r="426" spans="1:19" x14ac:dyDescent="0.35">
      <c r="A426" s="22">
        <f t="shared" si="6"/>
        <v>419</v>
      </c>
      <c r="B426" t="s">
        <v>536</v>
      </c>
      <c r="C426" t="s">
        <v>535</v>
      </c>
      <c r="D426" s="22" t="s">
        <v>854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9">
        <v>224756.35</v>
      </c>
      <c r="S426" s="19">
        <v>0</v>
      </c>
    </row>
    <row r="427" spans="1:19" x14ac:dyDescent="0.35">
      <c r="A427" s="22">
        <f t="shared" si="6"/>
        <v>420</v>
      </c>
      <c r="B427" t="s">
        <v>538</v>
      </c>
      <c r="C427" t="s">
        <v>537</v>
      </c>
      <c r="D427" s="22" t="s">
        <v>912</v>
      </c>
      <c r="E427" s="19">
        <v>0</v>
      </c>
      <c r="F427" s="19">
        <v>0</v>
      </c>
      <c r="G427" s="19">
        <v>0</v>
      </c>
      <c r="H427" s="19">
        <v>20000</v>
      </c>
      <c r="I427" s="19">
        <v>0</v>
      </c>
      <c r="J427" s="19">
        <v>0</v>
      </c>
      <c r="K427" s="19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20000</v>
      </c>
      <c r="Q427" s="19">
        <v>40000</v>
      </c>
      <c r="R427" s="19">
        <v>935.39</v>
      </c>
      <c r="S427" s="19">
        <v>37415600</v>
      </c>
    </row>
    <row r="428" spans="1:19" x14ac:dyDescent="0.35">
      <c r="A428" s="22">
        <f t="shared" si="6"/>
        <v>421</v>
      </c>
      <c r="B428" t="s">
        <v>540</v>
      </c>
      <c r="C428" t="s">
        <v>539</v>
      </c>
      <c r="D428" s="22" t="s">
        <v>767</v>
      </c>
      <c r="E428" s="19">
        <v>0</v>
      </c>
      <c r="F428" s="19">
        <v>400000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19">
        <v>400000</v>
      </c>
      <c r="R428" s="19">
        <v>21747.8</v>
      </c>
      <c r="S428" s="19">
        <v>8699120000</v>
      </c>
    </row>
    <row r="429" spans="1:19" x14ac:dyDescent="0.35">
      <c r="A429" s="22">
        <f t="shared" si="6"/>
        <v>422</v>
      </c>
      <c r="B429" t="s">
        <v>542</v>
      </c>
      <c r="C429" t="s">
        <v>541</v>
      </c>
      <c r="D429" s="22" t="s">
        <v>912</v>
      </c>
      <c r="E429" s="19">
        <v>80000</v>
      </c>
      <c r="F429" s="19">
        <v>0</v>
      </c>
      <c r="G429" s="19">
        <v>0</v>
      </c>
      <c r="H429" s="19">
        <v>0</v>
      </c>
      <c r="I429" s="19">
        <v>0</v>
      </c>
      <c r="J429" s="19">
        <v>0</v>
      </c>
      <c r="K429" s="19">
        <v>0</v>
      </c>
      <c r="L429" s="19">
        <v>0</v>
      </c>
      <c r="M429" s="19">
        <v>40000</v>
      </c>
      <c r="N429" s="19">
        <v>0</v>
      </c>
      <c r="O429" s="19">
        <v>0</v>
      </c>
      <c r="P429" s="19">
        <v>0</v>
      </c>
      <c r="Q429" s="19">
        <v>120000</v>
      </c>
      <c r="R429" s="19">
        <v>287.5</v>
      </c>
      <c r="S429" s="19">
        <v>34500000</v>
      </c>
    </row>
    <row r="430" spans="1:19" x14ac:dyDescent="0.35">
      <c r="A430" s="22">
        <f t="shared" si="6"/>
        <v>423</v>
      </c>
      <c r="B430" t="s">
        <v>544</v>
      </c>
      <c r="C430" t="s">
        <v>914</v>
      </c>
      <c r="D430" s="22" t="s">
        <v>854</v>
      </c>
      <c r="E430" s="19">
        <v>0</v>
      </c>
      <c r="F430" s="19">
        <v>250</v>
      </c>
      <c r="G430" s="19">
        <v>0</v>
      </c>
      <c r="H430" s="19">
        <v>250</v>
      </c>
      <c r="I430" s="19">
        <v>250</v>
      </c>
      <c r="J430" s="19">
        <v>0</v>
      </c>
      <c r="K430" s="19">
        <v>250</v>
      </c>
      <c r="L430" s="19">
        <v>0</v>
      </c>
      <c r="M430" s="19">
        <v>250</v>
      </c>
      <c r="N430" s="19">
        <v>0</v>
      </c>
      <c r="O430" s="19">
        <v>0</v>
      </c>
      <c r="P430" s="19">
        <v>0</v>
      </c>
      <c r="Q430" s="19">
        <v>1250</v>
      </c>
      <c r="R430" s="19">
        <v>226324.51</v>
      </c>
      <c r="S430" s="19">
        <v>282905638</v>
      </c>
    </row>
    <row r="431" spans="1:19" x14ac:dyDescent="0.35">
      <c r="A431" s="22">
        <f t="shared" si="6"/>
        <v>424</v>
      </c>
      <c r="B431" t="s">
        <v>546</v>
      </c>
      <c r="C431" t="s">
        <v>545</v>
      </c>
      <c r="D431" s="22" t="s">
        <v>854</v>
      </c>
      <c r="E431" s="19">
        <v>0</v>
      </c>
      <c r="F431" s="19">
        <v>100</v>
      </c>
      <c r="G431" s="19">
        <v>0</v>
      </c>
      <c r="H431" s="19">
        <v>200</v>
      </c>
      <c r="I431" s="19">
        <v>400</v>
      </c>
      <c r="J431" s="19">
        <v>0</v>
      </c>
      <c r="K431" s="19">
        <v>100</v>
      </c>
      <c r="L431" s="19">
        <v>200</v>
      </c>
      <c r="M431" s="19">
        <v>300</v>
      </c>
      <c r="N431" s="19">
        <v>0</v>
      </c>
      <c r="O431" s="19">
        <v>300</v>
      </c>
      <c r="P431" s="19">
        <v>0</v>
      </c>
      <c r="Q431" s="19">
        <v>1600</v>
      </c>
      <c r="R431" s="19">
        <v>307049.38</v>
      </c>
      <c r="S431" s="19">
        <v>491279008</v>
      </c>
    </row>
    <row r="432" spans="1:19" x14ac:dyDescent="0.35">
      <c r="A432" s="22">
        <f t="shared" si="6"/>
        <v>425</v>
      </c>
      <c r="B432" t="s">
        <v>548</v>
      </c>
      <c r="C432" t="s">
        <v>915</v>
      </c>
      <c r="D432" s="22" t="s">
        <v>854</v>
      </c>
      <c r="E432" s="19">
        <v>0</v>
      </c>
      <c r="F432" s="19">
        <v>20000</v>
      </c>
      <c r="G432" s="19">
        <v>20000</v>
      </c>
      <c r="H432" s="19">
        <v>20000</v>
      </c>
      <c r="I432" s="19">
        <v>20000</v>
      </c>
      <c r="J432" s="19">
        <v>20000</v>
      </c>
      <c r="K432" s="19">
        <v>0</v>
      </c>
      <c r="L432" s="19">
        <v>20000</v>
      </c>
      <c r="M432" s="19">
        <v>20000</v>
      </c>
      <c r="N432" s="19">
        <v>20000</v>
      </c>
      <c r="O432" s="19">
        <v>20000</v>
      </c>
      <c r="P432" s="19">
        <v>0</v>
      </c>
      <c r="Q432" s="19">
        <v>180000</v>
      </c>
      <c r="R432" s="19">
        <v>29932.61</v>
      </c>
      <c r="S432" s="19">
        <v>5387869800</v>
      </c>
    </row>
    <row r="433" spans="1:19" x14ac:dyDescent="0.35">
      <c r="A433" s="22">
        <f t="shared" si="6"/>
        <v>426</v>
      </c>
      <c r="B433" t="s">
        <v>550</v>
      </c>
      <c r="C433" t="s">
        <v>549</v>
      </c>
      <c r="D433" s="22" t="s">
        <v>854</v>
      </c>
      <c r="E433" s="19">
        <v>0</v>
      </c>
      <c r="F433" s="19">
        <v>15840</v>
      </c>
      <c r="G433" s="19">
        <v>0</v>
      </c>
      <c r="H433" s="19">
        <v>15840</v>
      </c>
      <c r="I433" s="19">
        <v>0</v>
      </c>
      <c r="J433" s="19">
        <v>15840</v>
      </c>
      <c r="K433" s="19">
        <v>0</v>
      </c>
      <c r="L433" s="19">
        <v>15840</v>
      </c>
      <c r="M433" s="19">
        <v>0</v>
      </c>
      <c r="N433" s="19">
        <v>15840</v>
      </c>
      <c r="O433" s="19">
        <v>0</v>
      </c>
      <c r="P433" s="19">
        <v>0</v>
      </c>
      <c r="Q433" s="19">
        <v>79200</v>
      </c>
      <c r="R433" s="19">
        <v>38826.57</v>
      </c>
      <c r="S433" s="19">
        <v>3075064344</v>
      </c>
    </row>
    <row r="434" spans="1:19" x14ac:dyDescent="0.35">
      <c r="A434" s="22">
        <f t="shared" si="6"/>
        <v>427</v>
      </c>
      <c r="B434" t="s">
        <v>552</v>
      </c>
      <c r="C434" t="s">
        <v>551</v>
      </c>
      <c r="D434" s="22" t="s">
        <v>912</v>
      </c>
      <c r="E434" s="19">
        <v>40000</v>
      </c>
      <c r="F434" s="19">
        <v>0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20000</v>
      </c>
      <c r="N434" s="19">
        <v>0</v>
      </c>
      <c r="O434" s="19">
        <v>0</v>
      </c>
      <c r="P434" s="19">
        <v>0</v>
      </c>
      <c r="Q434" s="19">
        <v>60000</v>
      </c>
      <c r="R434" s="19">
        <v>349.03</v>
      </c>
      <c r="S434" s="19">
        <v>20941800</v>
      </c>
    </row>
    <row r="435" spans="1:19" x14ac:dyDescent="0.35">
      <c r="A435" s="22">
        <f t="shared" si="6"/>
        <v>428</v>
      </c>
      <c r="B435" t="s">
        <v>554</v>
      </c>
      <c r="C435" t="s">
        <v>553</v>
      </c>
      <c r="D435" s="22" t="s">
        <v>912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9">
        <v>243482.54</v>
      </c>
      <c r="S435" s="19">
        <v>0</v>
      </c>
    </row>
    <row r="436" spans="1:19" x14ac:dyDescent="0.35">
      <c r="A436" s="22">
        <f t="shared" si="6"/>
        <v>429</v>
      </c>
      <c r="B436" t="s">
        <v>1449</v>
      </c>
      <c r="C436" t="s">
        <v>1448</v>
      </c>
      <c r="D436" s="22" t="s">
        <v>854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500</v>
      </c>
      <c r="K436" s="19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19">
        <v>500</v>
      </c>
      <c r="R436" s="19">
        <v>102952.5</v>
      </c>
      <c r="S436" s="19">
        <v>51476250</v>
      </c>
    </row>
    <row r="437" spans="1:19" x14ac:dyDescent="0.35">
      <c r="A437" s="22">
        <f t="shared" si="6"/>
        <v>430</v>
      </c>
      <c r="B437" t="s">
        <v>557</v>
      </c>
      <c r="C437" t="s">
        <v>556</v>
      </c>
      <c r="D437" s="22" t="s">
        <v>854</v>
      </c>
      <c r="E437" s="19">
        <v>318000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318000</v>
      </c>
      <c r="L437" s="19">
        <v>0</v>
      </c>
      <c r="M437" s="19">
        <v>0</v>
      </c>
      <c r="N437" s="19">
        <v>0</v>
      </c>
      <c r="O437" s="19">
        <v>0</v>
      </c>
      <c r="P437" s="19">
        <v>318000</v>
      </c>
      <c r="Q437" s="19">
        <v>954000</v>
      </c>
      <c r="R437" s="19">
        <v>63.61</v>
      </c>
      <c r="S437" s="19">
        <v>60683940</v>
      </c>
    </row>
    <row r="438" spans="1:19" x14ac:dyDescent="0.35">
      <c r="A438" s="22">
        <f t="shared" si="6"/>
        <v>431</v>
      </c>
      <c r="B438" t="s">
        <v>2030</v>
      </c>
      <c r="C438" t="s">
        <v>2044</v>
      </c>
      <c r="D438" s="22" t="s">
        <v>854</v>
      </c>
      <c r="E438" s="19">
        <v>0</v>
      </c>
      <c r="F438" s="19">
        <v>100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100</v>
      </c>
      <c r="R438" s="19">
        <v>449550</v>
      </c>
      <c r="S438" s="19">
        <v>44955000</v>
      </c>
    </row>
    <row r="439" spans="1:19" x14ac:dyDescent="0.35">
      <c r="A439" s="22">
        <f t="shared" si="6"/>
        <v>432</v>
      </c>
      <c r="B439" t="s">
        <v>559</v>
      </c>
      <c r="C439" t="s">
        <v>916</v>
      </c>
      <c r="D439" s="22" t="s">
        <v>854</v>
      </c>
      <c r="E439" s="19">
        <v>300</v>
      </c>
      <c r="F439" s="19">
        <v>300</v>
      </c>
      <c r="G439" s="19">
        <v>0</v>
      </c>
      <c r="H439" s="19">
        <v>0</v>
      </c>
      <c r="I439" s="19">
        <v>0</v>
      </c>
      <c r="J439" s="19">
        <v>300</v>
      </c>
      <c r="K439" s="19">
        <v>0</v>
      </c>
      <c r="L439" s="19">
        <v>0</v>
      </c>
      <c r="M439" s="19">
        <v>300</v>
      </c>
      <c r="N439" s="19">
        <v>0</v>
      </c>
      <c r="O439" s="19">
        <v>300</v>
      </c>
      <c r="P439" s="19">
        <v>0</v>
      </c>
      <c r="Q439" s="19">
        <v>1500</v>
      </c>
      <c r="R439" s="19">
        <v>428071.5</v>
      </c>
      <c r="S439" s="19">
        <v>642107250</v>
      </c>
    </row>
    <row r="440" spans="1:19" x14ac:dyDescent="0.35">
      <c r="A440" s="22">
        <f t="shared" si="6"/>
        <v>433</v>
      </c>
      <c r="B440" t="s">
        <v>561</v>
      </c>
      <c r="C440" t="s">
        <v>560</v>
      </c>
      <c r="D440" s="22" t="s">
        <v>854</v>
      </c>
      <c r="E440" s="19">
        <v>200</v>
      </c>
      <c r="F440" s="19">
        <v>0</v>
      </c>
      <c r="G440" s="19">
        <v>0</v>
      </c>
      <c r="H440" s="19">
        <v>0</v>
      </c>
      <c r="I440" s="19">
        <v>200</v>
      </c>
      <c r="J440" s="19">
        <v>0</v>
      </c>
      <c r="K440" s="19">
        <v>0</v>
      </c>
      <c r="L440" s="19">
        <v>0</v>
      </c>
      <c r="M440" s="19">
        <v>200</v>
      </c>
      <c r="N440" s="19">
        <v>0</v>
      </c>
      <c r="O440" s="19">
        <v>0</v>
      </c>
      <c r="P440" s="19">
        <v>0</v>
      </c>
      <c r="Q440" s="19">
        <v>600</v>
      </c>
      <c r="R440" s="19">
        <v>665252.27</v>
      </c>
      <c r="S440" s="19">
        <v>399151362</v>
      </c>
    </row>
    <row r="441" spans="1:19" x14ac:dyDescent="0.35">
      <c r="A441" s="22">
        <f t="shared" si="6"/>
        <v>434</v>
      </c>
      <c r="B441" t="s">
        <v>563</v>
      </c>
      <c r="C441" t="s">
        <v>562</v>
      </c>
      <c r="D441" s="22" t="s">
        <v>854</v>
      </c>
      <c r="E441" s="19">
        <v>0</v>
      </c>
      <c r="F441" s="19">
        <v>500</v>
      </c>
      <c r="G441" s="19">
        <v>0</v>
      </c>
      <c r="H441" s="19">
        <v>0</v>
      </c>
      <c r="I441" s="19">
        <v>0</v>
      </c>
      <c r="J441" s="19">
        <v>1200</v>
      </c>
      <c r="K441" s="19">
        <v>0</v>
      </c>
      <c r="L441" s="19">
        <v>0</v>
      </c>
      <c r="M441" s="19">
        <v>0</v>
      </c>
      <c r="N441" s="19">
        <v>1100</v>
      </c>
      <c r="O441" s="19">
        <v>0</v>
      </c>
      <c r="P441" s="19">
        <v>0</v>
      </c>
      <c r="Q441" s="19">
        <v>2800</v>
      </c>
      <c r="R441" s="19">
        <v>239647.96</v>
      </c>
      <c r="S441" s="19">
        <v>671014288</v>
      </c>
    </row>
    <row r="442" spans="1:19" x14ac:dyDescent="0.35">
      <c r="A442" s="22">
        <f t="shared" si="6"/>
        <v>435</v>
      </c>
      <c r="B442" t="s">
        <v>565</v>
      </c>
      <c r="C442" t="s">
        <v>564</v>
      </c>
      <c r="D442" s="22" t="s">
        <v>854</v>
      </c>
      <c r="E442" s="19">
        <v>0</v>
      </c>
      <c r="F442" s="19">
        <v>0</v>
      </c>
      <c r="G442" s="19">
        <v>250000</v>
      </c>
      <c r="H442" s="19">
        <v>0</v>
      </c>
      <c r="I442" s="19">
        <v>0</v>
      </c>
      <c r="J442" s="19">
        <v>0</v>
      </c>
      <c r="K442" s="19">
        <v>250000</v>
      </c>
      <c r="L442" s="19">
        <v>0</v>
      </c>
      <c r="M442" s="19">
        <v>0</v>
      </c>
      <c r="N442" s="19">
        <v>0</v>
      </c>
      <c r="O442" s="19">
        <v>0</v>
      </c>
      <c r="P442" s="19">
        <v>250000</v>
      </c>
      <c r="Q442" s="19">
        <v>750000</v>
      </c>
      <c r="R442" s="19">
        <v>36.630000000000003</v>
      </c>
      <c r="S442" s="19">
        <v>27472500</v>
      </c>
    </row>
    <row r="443" spans="1:19" x14ac:dyDescent="0.35">
      <c r="A443" s="22">
        <f t="shared" si="6"/>
        <v>436</v>
      </c>
      <c r="B443" t="s">
        <v>568</v>
      </c>
      <c r="C443" t="s">
        <v>567</v>
      </c>
      <c r="D443" s="22" t="s">
        <v>854</v>
      </c>
      <c r="E443" s="19">
        <v>1139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19">
        <v>0</v>
      </c>
      <c r="L443" s="19">
        <v>1139</v>
      </c>
      <c r="M443" s="19">
        <v>0</v>
      </c>
      <c r="N443" s="19">
        <v>0</v>
      </c>
      <c r="O443" s="19">
        <v>0</v>
      </c>
      <c r="P443" s="19">
        <v>0</v>
      </c>
      <c r="Q443" s="19">
        <v>2278</v>
      </c>
      <c r="R443" s="19">
        <v>116550.1</v>
      </c>
      <c r="S443" s="19">
        <v>265501128</v>
      </c>
    </row>
    <row r="444" spans="1:19" x14ac:dyDescent="0.35">
      <c r="A444" s="22">
        <f t="shared" si="6"/>
        <v>437</v>
      </c>
      <c r="B444" t="s">
        <v>570</v>
      </c>
      <c r="C444" t="s">
        <v>917</v>
      </c>
      <c r="D444" s="22" t="s">
        <v>912</v>
      </c>
      <c r="E444" s="19">
        <v>0</v>
      </c>
      <c r="F444" s="19">
        <v>0</v>
      </c>
      <c r="G444" s="19">
        <v>20000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19">
        <v>20000</v>
      </c>
      <c r="R444" s="19">
        <v>621.65</v>
      </c>
      <c r="S444" s="19">
        <v>12433000</v>
      </c>
    </row>
    <row r="445" spans="1:19" x14ac:dyDescent="0.35">
      <c r="A445" s="22">
        <f t="shared" si="6"/>
        <v>438</v>
      </c>
      <c r="B445" t="s">
        <v>572</v>
      </c>
      <c r="C445" t="s">
        <v>918</v>
      </c>
      <c r="D445" s="22" t="s">
        <v>912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383.17</v>
      </c>
      <c r="S445" s="19">
        <v>0</v>
      </c>
    </row>
    <row r="446" spans="1:19" x14ac:dyDescent="0.35">
      <c r="A446" s="22">
        <f t="shared" si="6"/>
        <v>439</v>
      </c>
      <c r="B446" t="s">
        <v>1451</v>
      </c>
      <c r="C446" t="s">
        <v>1450</v>
      </c>
      <c r="D446" s="22" t="s">
        <v>912</v>
      </c>
      <c r="E446" s="19">
        <v>700</v>
      </c>
      <c r="F446" s="19">
        <v>0</v>
      </c>
      <c r="G446" s="19">
        <v>600</v>
      </c>
      <c r="H446" s="19">
        <v>0</v>
      </c>
      <c r="I446" s="19">
        <v>600</v>
      </c>
      <c r="J446" s="19">
        <v>0</v>
      </c>
      <c r="K446" s="19">
        <v>600</v>
      </c>
      <c r="L446" s="19">
        <v>0</v>
      </c>
      <c r="M446" s="19">
        <v>600</v>
      </c>
      <c r="N446" s="19">
        <v>0</v>
      </c>
      <c r="O446" s="19">
        <v>0</v>
      </c>
      <c r="P446" s="19">
        <v>0</v>
      </c>
      <c r="Q446" s="19">
        <v>3100</v>
      </c>
      <c r="R446" s="19">
        <v>1460270.33</v>
      </c>
      <c r="S446" s="19">
        <v>4526838023</v>
      </c>
    </row>
    <row r="447" spans="1:19" x14ac:dyDescent="0.35">
      <c r="A447" s="22">
        <f t="shared" si="6"/>
        <v>440</v>
      </c>
      <c r="B447" t="s">
        <v>574</v>
      </c>
      <c r="C447" t="s">
        <v>919</v>
      </c>
      <c r="D447" s="22" t="s">
        <v>912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19">
        <v>0</v>
      </c>
      <c r="R447" s="19">
        <v>552041.01</v>
      </c>
      <c r="S447" s="19">
        <v>0</v>
      </c>
    </row>
    <row r="448" spans="1:19" x14ac:dyDescent="0.35">
      <c r="A448" s="22">
        <f t="shared" si="6"/>
        <v>441</v>
      </c>
      <c r="B448" t="s">
        <v>576</v>
      </c>
      <c r="C448" t="s">
        <v>920</v>
      </c>
      <c r="D448" s="22" t="s">
        <v>912</v>
      </c>
      <c r="E448" s="19">
        <v>0</v>
      </c>
      <c r="F448" s="19">
        <v>0</v>
      </c>
      <c r="G448" s="19">
        <v>0</v>
      </c>
      <c r="H448" s="19">
        <v>0</v>
      </c>
      <c r="I448" s="19">
        <v>50000</v>
      </c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19">
        <v>50000</v>
      </c>
      <c r="R448" s="19">
        <v>511.29</v>
      </c>
      <c r="S448" s="19">
        <v>25564500</v>
      </c>
    </row>
    <row r="449" spans="1:19" x14ac:dyDescent="0.35">
      <c r="A449" s="22">
        <f t="shared" si="6"/>
        <v>442</v>
      </c>
      <c r="B449" t="s">
        <v>578</v>
      </c>
      <c r="C449" t="s">
        <v>577</v>
      </c>
      <c r="D449" s="22" t="s">
        <v>767</v>
      </c>
      <c r="E449" s="19">
        <v>0</v>
      </c>
      <c r="F449" s="19">
        <v>0</v>
      </c>
      <c r="G449" s="19">
        <v>0</v>
      </c>
      <c r="H449" s="19">
        <v>0</v>
      </c>
      <c r="I449" s="19">
        <v>22800</v>
      </c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16800</v>
      </c>
      <c r="P449" s="19">
        <v>0</v>
      </c>
      <c r="Q449" s="19">
        <v>39600</v>
      </c>
      <c r="R449" s="19">
        <v>88862.44</v>
      </c>
      <c r="S449" s="19">
        <v>3518952624</v>
      </c>
    </row>
    <row r="450" spans="1:19" x14ac:dyDescent="0.35">
      <c r="A450" s="22">
        <f t="shared" si="6"/>
        <v>443</v>
      </c>
      <c r="B450" t="s">
        <v>1453</v>
      </c>
      <c r="C450" t="s">
        <v>1452</v>
      </c>
      <c r="D450" s="22" t="s">
        <v>854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1000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1000</v>
      </c>
      <c r="R450" s="19">
        <v>87412.5</v>
      </c>
      <c r="S450" s="19">
        <v>87412500</v>
      </c>
    </row>
    <row r="451" spans="1:19" x14ac:dyDescent="0.35">
      <c r="A451" s="22">
        <f t="shared" si="6"/>
        <v>444</v>
      </c>
      <c r="B451" t="s">
        <v>921</v>
      </c>
      <c r="C451" t="s">
        <v>922</v>
      </c>
      <c r="D451" s="22" t="s">
        <v>767</v>
      </c>
      <c r="E451" s="19">
        <v>0</v>
      </c>
      <c r="F451" s="19">
        <v>0</v>
      </c>
      <c r="G451" s="19">
        <v>6000</v>
      </c>
      <c r="H451" s="19">
        <v>0</v>
      </c>
      <c r="I451" s="19">
        <v>0</v>
      </c>
      <c r="J451" s="19">
        <v>0</v>
      </c>
      <c r="K451" s="19">
        <v>2000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19">
        <v>8000</v>
      </c>
      <c r="R451" s="19">
        <v>20254.939999999999</v>
      </c>
      <c r="S451" s="19">
        <v>162039520</v>
      </c>
    </row>
    <row r="452" spans="1:19" x14ac:dyDescent="0.35">
      <c r="A452" s="22">
        <f t="shared" si="6"/>
        <v>445</v>
      </c>
      <c r="B452" t="s">
        <v>580</v>
      </c>
      <c r="C452" t="s">
        <v>579</v>
      </c>
      <c r="D452" s="22" t="s">
        <v>767</v>
      </c>
      <c r="E452" s="19">
        <v>0</v>
      </c>
      <c r="F452" s="19">
        <v>12000</v>
      </c>
      <c r="G452" s="19">
        <v>0</v>
      </c>
      <c r="H452" s="19">
        <v>0</v>
      </c>
      <c r="I452" s="19">
        <v>0</v>
      </c>
      <c r="J452" s="19">
        <v>0</v>
      </c>
      <c r="K452" s="19">
        <v>0</v>
      </c>
      <c r="L452" s="19">
        <v>12000</v>
      </c>
      <c r="M452" s="19">
        <v>0</v>
      </c>
      <c r="N452" s="19">
        <v>0</v>
      </c>
      <c r="O452" s="19">
        <v>10000</v>
      </c>
      <c r="P452" s="19">
        <v>0</v>
      </c>
      <c r="Q452" s="19">
        <v>34000</v>
      </c>
      <c r="R452" s="19">
        <v>20254.939999999999</v>
      </c>
      <c r="S452" s="19">
        <v>688667960</v>
      </c>
    </row>
    <row r="453" spans="1:19" x14ac:dyDescent="0.35">
      <c r="A453" s="22">
        <f t="shared" si="6"/>
        <v>446</v>
      </c>
      <c r="B453" t="s">
        <v>582</v>
      </c>
      <c r="C453" t="s">
        <v>581</v>
      </c>
      <c r="D453" s="22" t="s">
        <v>854</v>
      </c>
      <c r="E453" s="19">
        <v>0</v>
      </c>
      <c r="F453" s="19">
        <v>2000</v>
      </c>
      <c r="G453" s="19">
        <v>0</v>
      </c>
      <c r="H453" s="19">
        <v>1000</v>
      </c>
      <c r="I453" s="19">
        <v>2000</v>
      </c>
      <c r="J453" s="19">
        <v>0</v>
      </c>
      <c r="K453" s="19">
        <v>2000</v>
      </c>
      <c r="L453" s="19">
        <v>0</v>
      </c>
      <c r="M453" s="19">
        <v>2000</v>
      </c>
      <c r="N453" s="19">
        <v>0</v>
      </c>
      <c r="O453" s="19">
        <v>2000</v>
      </c>
      <c r="P453" s="19">
        <v>0</v>
      </c>
      <c r="Q453" s="19">
        <v>11000</v>
      </c>
      <c r="R453" s="19">
        <v>65857.73</v>
      </c>
      <c r="S453" s="19">
        <v>724435030</v>
      </c>
    </row>
    <row r="454" spans="1:19" x14ac:dyDescent="0.35">
      <c r="A454" s="22">
        <f t="shared" si="6"/>
        <v>447</v>
      </c>
      <c r="B454" t="s">
        <v>584</v>
      </c>
      <c r="C454" t="s">
        <v>583</v>
      </c>
      <c r="D454" s="22" t="s">
        <v>854</v>
      </c>
      <c r="E454" s="19">
        <v>300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19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19">
        <v>300</v>
      </c>
      <c r="R454" s="19">
        <v>182793.44</v>
      </c>
      <c r="S454" s="19">
        <v>54838032</v>
      </c>
    </row>
    <row r="455" spans="1:19" x14ac:dyDescent="0.35">
      <c r="A455" s="22">
        <f t="shared" si="6"/>
        <v>448</v>
      </c>
      <c r="B455" t="s">
        <v>586</v>
      </c>
      <c r="C455" t="s">
        <v>585</v>
      </c>
      <c r="D455" s="22" t="s">
        <v>854</v>
      </c>
      <c r="E455" s="19">
        <v>0</v>
      </c>
      <c r="F455" s="19">
        <v>200</v>
      </c>
      <c r="G455" s="19">
        <v>0</v>
      </c>
      <c r="H455" s="19">
        <v>0</v>
      </c>
      <c r="I455" s="19">
        <v>0</v>
      </c>
      <c r="J455" s="19">
        <v>100</v>
      </c>
      <c r="K455" s="19">
        <v>0</v>
      </c>
      <c r="L455" s="19">
        <v>0</v>
      </c>
      <c r="M455" s="19">
        <v>0</v>
      </c>
      <c r="N455" s="19">
        <v>100</v>
      </c>
      <c r="O455" s="19">
        <v>0</v>
      </c>
      <c r="P455" s="19">
        <v>0</v>
      </c>
      <c r="Q455" s="19">
        <v>400</v>
      </c>
      <c r="R455" s="19">
        <v>401471.14</v>
      </c>
      <c r="S455" s="19">
        <v>160588456</v>
      </c>
    </row>
    <row r="456" spans="1:19" x14ac:dyDescent="0.35">
      <c r="A456" s="22">
        <f t="shared" si="6"/>
        <v>449</v>
      </c>
      <c r="B456" t="s">
        <v>588</v>
      </c>
      <c r="C456" t="s">
        <v>587</v>
      </c>
      <c r="D456" s="22" t="s">
        <v>854</v>
      </c>
      <c r="E456" s="19">
        <v>300</v>
      </c>
      <c r="F456" s="19">
        <v>300</v>
      </c>
      <c r="G456" s="19">
        <v>200</v>
      </c>
      <c r="H456" s="19">
        <v>300</v>
      </c>
      <c r="I456" s="19">
        <v>300</v>
      </c>
      <c r="J456" s="19">
        <v>300</v>
      </c>
      <c r="K456" s="19">
        <v>300</v>
      </c>
      <c r="L456" s="19">
        <v>200</v>
      </c>
      <c r="M456" s="19">
        <v>400</v>
      </c>
      <c r="N456" s="19">
        <v>400</v>
      </c>
      <c r="O456" s="19">
        <v>200</v>
      </c>
      <c r="P456" s="19">
        <v>300</v>
      </c>
      <c r="Q456" s="19">
        <v>3500</v>
      </c>
      <c r="R456" s="19">
        <v>290346.32</v>
      </c>
      <c r="S456" s="19">
        <v>1016212120</v>
      </c>
    </row>
    <row r="457" spans="1:19" x14ac:dyDescent="0.35">
      <c r="A457" s="22">
        <f t="shared" si="6"/>
        <v>450</v>
      </c>
      <c r="B457" t="s">
        <v>590</v>
      </c>
      <c r="C457" t="s">
        <v>923</v>
      </c>
      <c r="D457" s="22" t="s">
        <v>854</v>
      </c>
      <c r="E457" s="19">
        <v>0</v>
      </c>
      <c r="F457" s="19">
        <v>0</v>
      </c>
      <c r="G457" s="19">
        <v>100</v>
      </c>
      <c r="H457" s="19">
        <v>100</v>
      </c>
      <c r="I457" s="19">
        <v>100</v>
      </c>
      <c r="J457" s="19">
        <v>0</v>
      </c>
      <c r="K457" s="19">
        <v>100</v>
      </c>
      <c r="L457" s="19">
        <v>0</v>
      </c>
      <c r="M457" s="19">
        <v>100</v>
      </c>
      <c r="N457" s="19">
        <v>100</v>
      </c>
      <c r="O457" s="19">
        <v>0</v>
      </c>
      <c r="P457" s="19">
        <v>100</v>
      </c>
      <c r="Q457" s="19">
        <v>700</v>
      </c>
      <c r="R457" s="19">
        <v>356385.14</v>
      </c>
      <c r="S457" s="19">
        <v>249469598</v>
      </c>
    </row>
    <row r="458" spans="1:19" x14ac:dyDescent="0.35">
      <c r="A458" s="22">
        <f t="shared" ref="A458:A520" si="7">1+A457</f>
        <v>451</v>
      </c>
      <c r="B458" t="s">
        <v>592</v>
      </c>
      <c r="C458" t="s">
        <v>591</v>
      </c>
      <c r="D458" s="22" t="s">
        <v>854</v>
      </c>
      <c r="E458" s="19">
        <v>100</v>
      </c>
      <c r="F458" s="19">
        <v>300</v>
      </c>
      <c r="G458" s="19">
        <v>500</v>
      </c>
      <c r="H458" s="19">
        <v>400</v>
      </c>
      <c r="I458" s="19">
        <v>300</v>
      </c>
      <c r="J458" s="19">
        <v>400</v>
      </c>
      <c r="K458" s="19">
        <v>400</v>
      </c>
      <c r="L458" s="19">
        <v>400</v>
      </c>
      <c r="M458" s="19">
        <v>400</v>
      </c>
      <c r="N458" s="19">
        <v>400</v>
      </c>
      <c r="O458" s="19">
        <v>400</v>
      </c>
      <c r="P458" s="19">
        <v>400</v>
      </c>
      <c r="Q458" s="19">
        <v>4400</v>
      </c>
      <c r="R458" s="19">
        <v>433648.69</v>
      </c>
      <c r="S458" s="19">
        <v>1908054236</v>
      </c>
    </row>
    <row r="459" spans="1:19" x14ac:dyDescent="0.35">
      <c r="A459" s="22">
        <f t="shared" si="7"/>
        <v>452</v>
      </c>
      <c r="B459" t="s">
        <v>594</v>
      </c>
      <c r="C459" t="s">
        <v>593</v>
      </c>
      <c r="D459" s="22" t="s">
        <v>854</v>
      </c>
      <c r="E459" s="19">
        <v>0</v>
      </c>
      <c r="F459" s="19">
        <v>200</v>
      </c>
      <c r="G459" s="19">
        <v>0</v>
      </c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200</v>
      </c>
      <c r="O459" s="19">
        <v>0</v>
      </c>
      <c r="P459" s="19">
        <v>0</v>
      </c>
      <c r="Q459" s="19">
        <v>400</v>
      </c>
      <c r="R459" s="19">
        <v>443189.71</v>
      </c>
      <c r="S459" s="19">
        <v>177275884</v>
      </c>
    </row>
    <row r="460" spans="1:19" x14ac:dyDescent="0.35">
      <c r="A460" s="22">
        <f t="shared" si="7"/>
        <v>453</v>
      </c>
      <c r="B460" t="s">
        <v>596</v>
      </c>
      <c r="C460" t="s">
        <v>595</v>
      </c>
      <c r="D460" s="22" t="s">
        <v>854</v>
      </c>
      <c r="E460" s="19">
        <v>0</v>
      </c>
      <c r="F460" s="19">
        <v>40</v>
      </c>
      <c r="G460" s="19">
        <v>0</v>
      </c>
      <c r="H460" s="19">
        <v>0</v>
      </c>
      <c r="I460" s="19">
        <v>20</v>
      </c>
      <c r="J460" s="19">
        <v>0</v>
      </c>
      <c r="K460" s="19">
        <v>0</v>
      </c>
      <c r="L460" s="19">
        <v>40</v>
      </c>
      <c r="M460" s="19">
        <v>0</v>
      </c>
      <c r="N460" s="19">
        <v>0</v>
      </c>
      <c r="O460" s="19">
        <v>20</v>
      </c>
      <c r="P460" s="19">
        <v>0</v>
      </c>
      <c r="Q460" s="19">
        <v>120</v>
      </c>
      <c r="R460" s="19">
        <v>2205424.37</v>
      </c>
      <c r="S460" s="19">
        <v>264650924</v>
      </c>
    </row>
    <row r="461" spans="1:19" x14ac:dyDescent="0.35">
      <c r="A461" s="22">
        <f t="shared" si="7"/>
        <v>454</v>
      </c>
      <c r="B461" t="s">
        <v>1981</v>
      </c>
      <c r="C461" t="s">
        <v>1980</v>
      </c>
      <c r="D461" s="22" t="s">
        <v>854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19">
        <v>0</v>
      </c>
      <c r="L461" s="19">
        <v>0</v>
      </c>
      <c r="M461" s="19">
        <v>600</v>
      </c>
      <c r="N461" s="19">
        <v>0</v>
      </c>
      <c r="O461" s="19">
        <v>0</v>
      </c>
      <c r="P461" s="19">
        <v>0</v>
      </c>
      <c r="Q461" s="19">
        <v>600</v>
      </c>
      <c r="R461" s="19">
        <v>134265.60000000001</v>
      </c>
      <c r="S461" s="19">
        <v>80559360</v>
      </c>
    </row>
    <row r="462" spans="1:19" x14ac:dyDescent="0.35">
      <c r="A462" s="22">
        <f t="shared" si="7"/>
        <v>455</v>
      </c>
      <c r="B462" t="s">
        <v>598</v>
      </c>
      <c r="C462" t="s">
        <v>597</v>
      </c>
      <c r="D462" s="22" t="s">
        <v>854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J462" s="19">
        <v>50000</v>
      </c>
      <c r="K462" s="19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19">
        <v>50000</v>
      </c>
      <c r="R462" s="19">
        <v>77700</v>
      </c>
      <c r="S462" s="19">
        <v>3885000000</v>
      </c>
    </row>
    <row r="463" spans="1:19" x14ac:dyDescent="0.35">
      <c r="A463" s="22">
        <f t="shared" si="7"/>
        <v>456</v>
      </c>
      <c r="B463" t="s">
        <v>600</v>
      </c>
      <c r="C463" t="s">
        <v>924</v>
      </c>
      <c r="D463" s="22" t="s">
        <v>854</v>
      </c>
      <c r="E463" s="19">
        <v>0</v>
      </c>
      <c r="F463" s="19">
        <v>0</v>
      </c>
      <c r="G463" s="19">
        <v>0</v>
      </c>
      <c r="H463" s="19">
        <v>100</v>
      </c>
      <c r="I463" s="19">
        <v>0</v>
      </c>
      <c r="J463" s="19">
        <v>100</v>
      </c>
      <c r="K463" s="19">
        <v>0</v>
      </c>
      <c r="L463" s="19">
        <v>0</v>
      </c>
      <c r="M463" s="19">
        <v>0</v>
      </c>
      <c r="N463" s="19">
        <v>100</v>
      </c>
      <c r="O463" s="19">
        <v>0</v>
      </c>
      <c r="P463" s="19">
        <v>0</v>
      </c>
      <c r="Q463" s="19">
        <v>300</v>
      </c>
      <c r="R463" s="19">
        <v>942877.23</v>
      </c>
      <c r="S463" s="19">
        <v>282863169</v>
      </c>
    </row>
    <row r="464" spans="1:19" x14ac:dyDescent="0.35">
      <c r="A464" s="22">
        <f t="shared" si="7"/>
        <v>457</v>
      </c>
      <c r="B464" t="s">
        <v>602</v>
      </c>
      <c r="C464" t="s">
        <v>601</v>
      </c>
      <c r="D464" s="22" t="s">
        <v>854</v>
      </c>
      <c r="E464" s="19">
        <v>100</v>
      </c>
      <c r="F464" s="19">
        <v>100</v>
      </c>
      <c r="G464" s="19">
        <v>200</v>
      </c>
      <c r="H464" s="19">
        <v>200</v>
      </c>
      <c r="I464" s="19">
        <v>200</v>
      </c>
      <c r="J464" s="19">
        <v>200</v>
      </c>
      <c r="K464" s="19">
        <v>200</v>
      </c>
      <c r="L464" s="19">
        <v>200</v>
      </c>
      <c r="M464" s="19">
        <v>200</v>
      </c>
      <c r="N464" s="19">
        <v>200</v>
      </c>
      <c r="O464" s="19">
        <v>200</v>
      </c>
      <c r="P464" s="19">
        <v>200</v>
      </c>
      <c r="Q464" s="19">
        <v>2200</v>
      </c>
      <c r="R464" s="19">
        <v>1254363.45</v>
      </c>
      <c r="S464" s="19">
        <v>2759599590</v>
      </c>
    </row>
    <row r="465" spans="1:19" x14ac:dyDescent="0.35">
      <c r="A465" s="22">
        <f t="shared" si="7"/>
        <v>458</v>
      </c>
      <c r="B465" t="s">
        <v>604</v>
      </c>
      <c r="C465" t="s">
        <v>925</v>
      </c>
      <c r="D465" s="22" t="s">
        <v>854</v>
      </c>
      <c r="E465" s="19">
        <v>200</v>
      </c>
      <c r="F465" s="19">
        <v>600</v>
      </c>
      <c r="G465" s="19">
        <v>300</v>
      </c>
      <c r="H465" s="19">
        <v>500</v>
      </c>
      <c r="I465" s="19">
        <v>300</v>
      </c>
      <c r="J465" s="19">
        <v>500</v>
      </c>
      <c r="K465" s="19">
        <v>500</v>
      </c>
      <c r="L465" s="19">
        <v>200</v>
      </c>
      <c r="M465" s="19">
        <v>600</v>
      </c>
      <c r="N465" s="19">
        <v>300</v>
      </c>
      <c r="O465" s="19">
        <v>400</v>
      </c>
      <c r="P465" s="19">
        <v>500</v>
      </c>
      <c r="Q465" s="19">
        <v>4900</v>
      </c>
      <c r="R465" s="19">
        <v>1059614.4099999999</v>
      </c>
      <c r="S465" s="19">
        <v>5192110609</v>
      </c>
    </row>
    <row r="466" spans="1:19" x14ac:dyDescent="0.35">
      <c r="A466" s="22">
        <f t="shared" si="7"/>
        <v>459</v>
      </c>
      <c r="B466" t="s">
        <v>606</v>
      </c>
      <c r="C466" t="s">
        <v>1950</v>
      </c>
      <c r="D466" s="22" t="s">
        <v>854</v>
      </c>
      <c r="E466" s="19">
        <v>400</v>
      </c>
      <c r="F466" s="19">
        <v>700</v>
      </c>
      <c r="G466" s="19">
        <v>900</v>
      </c>
      <c r="H466" s="19">
        <v>700</v>
      </c>
      <c r="I466" s="19">
        <v>500</v>
      </c>
      <c r="J466" s="19">
        <v>800</v>
      </c>
      <c r="K466" s="19">
        <v>800</v>
      </c>
      <c r="L466" s="19">
        <v>500</v>
      </c>
      <c r="M466" s="19">
        <v>800</v>
      </c>
      <c r="N466" s="19">
        <v>800</v>
      </c>
      <c r="O466" s="19">
        <v>500</v>
      </c>
      <c r="P466" s="19">
        <v>800</v>
      </c>
      <c r="Q466" s="19">
        <v>8200</v>
      </c>
      <c r="R466" s="19">
        <v>685830.94</v>
      </c>
      <c r="S466" s="19">
        <v>5623813708</v>
      </c>
    </row>
    <row r="467" spans="1:19" x14ac:dyDescent="0.35">
      <c r="A467" s="22">
        <f t="shared" si="7"/>
        <v>460</v>
      </c>
      <c r="B467" t="s">
        <v>608</v>
      </c>
      <c r="C467" t="s">
        <v>607</v>
      </c>
      <c r="D467" s="22" t="s">
        <v>854</v>
      </c>
      <c r="E467" s="19">
        <v>0</v>
      </c>
      <c r="F467" s="19">
        <v>200</v>
      </c>
      <c r="G467" s="19">
        <v>0</v>
      </c>
      <c r="H467" s="19">
        <v>0</v>
      </c>
      <c r="I467" s="19">
        <v>0</v>
      </c>
      <c r="J467" s="19">
        <v>800</v>
      </c>
      <c r="K467" s="19">
        <v>0</v>
      </c>
      <c r="L467" s="19">
        <v>0</v>
      </c>
      <c r="M467" s="19">
        <v>0</v>
      </c>
      <c r="N467" s="19">
        <v>700</v>
      </c>
      <c r="O467" s="19">
        <v>0</v>
      </c>
      <c r="P467" s="19">
        <v>0</v>
      </c>
      <c r="Q467" s="19">
        <v>1700</v>
      </c>
      <c r="R467" s="19">
        <v>847734.29</v>
      </c>
      <c r="S467" s="19">
        <v>1441148293</v>
      </c>
    </row>
    <row r="468" spans="1:19" x14ac:dyDescent="0.35">
      <c r="A468" s="22">
        <f t="shared" si="7"/>
        <v>461</v>
      </c>
      <c r="B468" t="s">
        <v>610</v>
      </c>
      <c r="C468" t="s">
        <v>926</v>
      </c>
      <c r="D468" s="22" t="s">
        <v>854</v>
      </c>
      <c r="E468" s="19">
        <v>200</v>
      </c>
      <c r="F468" s="19">
        <v>400</v>
      </c>
      <c r="G468" s="19">
        <v>300</v>
      </c>
      <c r="H468" s="19">
        <v>300</v>
      </c>
      <c r="I468" s="19">
        <v>200</v>
      </c>
      <c r="J468" s="19">
        <v>300</v>
      </c>
      <c r="K468" s="19">
        <v>400</v>
      </c>
      <c r="L468" s="19">
        <v>200</v>
      </c>
      <c r="M468" s="19">
        <v>400</v>
      </c>
      <c r="N468" s="19">
        <v>300</v>
      </c>
      <c r="O468" s="19">
        <v>300</v>
      </c>
      <c r="P468" s="19">
        <v>300</v>
      </c>
      <c r="Q468" s="19">
        <v>3600</v>
      </c>
      <c r="R468" s="19">
        <v>700610.16</v>
      </c>
      <c r="S468" s="19">
        <v>2522196576</v>
      </c>
    </row>
    <row r="469" spans="1:19" x14ac:dyDescent="0.35">
      <c r="A469" s="22">
        <f t="shared" si="7"/>
        <v>462</v>
      </c>
      <c r="B469" t="s">
        <v>612</v>
      </c>
      <c r="C469" t="s">
        <v>927</v>
      </c>
      <c r="D469" s="22" t="s">
        <v>854</v>
      </c>
      <c r="E469" s="19">
        <v>100</v>
      </c>
      <c r="F469" s="19">
        <v>200</v>
      </c>
      <c r="G469" s="19">
        <v>300</v>
      </c>
      <c r="H469" s="19">
        <v>300</v>
      </c>
      <c r="I469" s="19">
        <v>200</v>
      </c>
      <c r="J469" s="19">
        <v>300</v>
      </c>
      <c r="K469" s="19">
        <v>200</v>
      </c>
      <c r="L469" s="19">
        <v>100</v>
      </c>
      <c r="M469" s="19">
        <v>300</v>
      </c>
      <c r="N469" s="19">
        <v>300</v>
      </c>
      <c r="O469" s="19">
        <v>200</v>
      </c>
      <c r="P469" s="19">
        <v>300</v>
      </c>
      <c r="Q469" s="19">
        <v>2800</v>
      </c>
      <c r="R469" s="19">
        <v>777125.4</v>
      </c>
      <c r="S469" s="19">
        <v>2175951120</v>
      </c>
    </row>
    <row r="470" spans="1:19" x14ac:dyDescent="0.35">
      <c r="A470" s="22">
        <f t="shared" si="7"/>
        <v>463</v>
      </c>
      <c r="B470" t="s">
        <v>614</v>
      </c>
      <c r="C470" t="s">
        <v>928</v>
      </c>
      <c r="D470" s="22" t="s">
        <v>912</v>
      </c>
      <c r="E470" s="19">
        <v>150000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19">
        <v>0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19">
        <v>150000</v>
      </c>
      <c r="R470" s="19">
        <v>537.66</v>
      </c>
      <c r="S470" s="19">
        <v>80649000</v>
      </c>
    </row>
    <row r="471" spans="1:19" x14ac:dyDescent="0.35">
      <c r="A471" s="22">
        <f t="shared" si="7"/>
        <v>464</v>
      </c>
      <c r="B471" t="s">
        <v>616</v>
      </c>
      <c r="C471" t="s">
        <v>615</v>
      </c>
      <c r="D471" s="22" t="s">
        <v>854</v>
      </c>
      <c r="E471" s="19">
        <v>200</v>
      </c>
      <c r="F471" s="19">
        <v>0</v>
      </c>
      <c r="G471" s="19">
        <v>0</v>
      </c>
      <c r="H471" s="19">
        <v>0</v>
      </c>
      <c r="I471" s="19">
        <v>200</v>
      </c>
      <c r="J471" s="19">
        <v>0</v>
      </c>
      <c r="K471" s="19">
        <v>0</v>
      </c>
      <c r="L471" s="19">
        <v>0</v>
      </c>
      <c r="M471" s="19">
        <v>100</v>
      </c>
      <c r="N471" s="19">
        <v>0</v>
      </c>
      <c r="O471" s="19">
        <v>0</v>
      </c>
      <c r="P471" s="19">
        <v>0</v>
      </c>
      <c r="Q471" s="19">
        <v>500</v>
      </c>
      <c r="R471" s="19">
        <v>691256.22</v>
      </c>
      <c r="S471" s="19">
        <v>345628110</v>
      </c>
    </row>
    <row r="472" spans="1:19" x14ac:dyDescent="0.35">
      <c r="A472" s="22">
        <f t="shared" si="7"/>
        <v>465</v>
      </c>
      <c r="B472" t="s">
        <v>618</v>
      </c>
      <c r="C472" t="s">
        <v>617</v>
      </c>
      <c r="D472" s="22" t="s">
        <v>854</v>
      </c>
      <c r="E472" s="19">
        <v>200</v>
      </c>
      <c r="F472" s="19">
        <v>200</v>
      </c>
      <c r="G472" s="19">
        <v>200</v>
      </c>
      <c r="H472" s="19">
        <v>200</v>
      </c>
      <c r="I472" s="19">
        <v>300</v>
      </c>
      <c r="J472" s="19">
        <v>200</v>
      </c>
      <c r="K472" s="19">
        <v>200</v>
      </c>
      <c r="L472" s="19">
        <v>200</v>
      </c>
      <c r="M472" s="19">
        <v>300</v>
      </c>
      <c r="N472" s="19">
        <v>200</v>
      </c>
      <c r="O472" s="19">
        <v>200</v>
      </c>
      <c r="P472" s="19">
        <v>300</v>
      </c>
      <c r="Q472" s="19">
        <v>2700</v>
      </c>
      <c r="R472" s="19">
        <v>552817.9</v>
      </c>
      <c r="S472" s="19">
        <v>1492608330</v>
      </c>
    </row>
    <row r="473" spans="1:19" x14ac:dyDescent="0.35">
      <c r="A473" s="22">
        <f t="shared" si="7"/>
        <v>466</v>
      </c>
      <c r="B473" t="s">
        <v>1456</v>
      </c>
      <c r="C473" t="s">
        <v>1455</v>
      </c>
      <c r="D473" s="22" t="s">
        <v>854</v>
      </c>
      <c r="E473" s="19">
        <v>0</v>
      </c>
      <c r="F473" s="19">
        <v>300</v>
      </c>
      <c r="G473" s="19">
        <v>0</v>
      </c>
      <c r="H473" s="19">
        <v>0</v>
      </c>
      <c r="I473" s="19">
        <v>200</v>
      </c>
      <c r="J473" s="19">
        <v>0</v>
      </c>
      <c r="K473" s="19">
        <v>0</v>
      </c>
      <c r="L473" s="19">
        <v>300</v>
      </c>
      <c r="M473" s="19">
        <v>0</v>
      </c>
      <c r="N473" s="19">
        <v>0</v>
      </c>
      <c r="O473" s="19">
        <v>200</v>
      </c>
      <c r="P473" s="19">
        <v>0</v>
      </c>
      <c r="Q473" s="19">
        <v>1000</v>
      </c>
      <c r="R473" s="19">
        <v>3296150.55</v>
      </c>
      <c r="S473" s="19">
        <v>3296150550</v>
      </c>
    </row>
    <row r="474" spans="1:19" x14ac:dyDescent="0.35">
      <c r="A474" s="22">
        <f t="shared" si="7"/>
        <v>467</v>
      </c>
      <c r="B474" t="s">
        <v>620</v>
      </c>
      <c r="C474" t="s">
        <v>619</v>
      </c>
      <c r="D474" s="22" t="s">
        <v>854</v>
      </c>
      <c r="E474" s="19">
        <v>0</v>
      </c>
      <c r="F474" s="19">
        <v>0</v>
      </c>
      <c r="G474" s="19">
        <v>0</v>
      </c>
      <c r="H474" s="19">
        <v>0</v>
      </c>
      <c r="I474" s="19">
        <v>0</v>
      </c>
      <c r="J474" s="19">
        <v>0</v>
      </c>
      <c r="K474" s="19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19">
        <v>0</v>
      </c>
      <c r="R474" s="19">
        <v>2001743.32</v>
      </c>
      <c r="S474" s="19">
        <v>0</v>
      </c>
    </row>
    <row r="475" spans="1:19" x14ac:dyDescent="0.35">
      <c r="A475" s="22">
        <f t="shared" si="7"/>
        <v>468</v>
      </c>
      <c r="B475" t="s">
        <v>622</v>
      </c>
      <c r="C475" t="s">
        <v>929</v>
      </c>
      <c r="D475" s="22" t="s">
        <v>854</v>
      </c>
      <c r="E475" s="19">
        <v>300</v>
      </c>
      <c r="F475" s="19">
        <v>400</v>
      </c>
      <c r="G475" s="19">
        <v>500</v>
      </c>
      <c r="H475" s="19">
        <v>500</v>
      </c>
      <c r="I475" s="19">
        <v>300</v>
      </c>
      <c r="J475" s="19">
        <v>500</v>
      </c>
      <c r="K475" s="19">
        <v>500</v>
      </c>
      <c r="L475" s="19">
        <v>300</v>
      </c>
      <c r="M475" s="19">
        <v>400</v>
      </c>
      <c r="N475" s="19">
        <v>400</v>
      </c>
      <c r="O475" s="19">
        <v>400</v>
      </c>
      <c r="P475" s="19">
        <v>500</v>
      </c>
      <c r="Q475" s="19">
        <v>5000</v>
      </c>
      <c r="R475" s="19">
        <v>700797.24</v>
      </c>
      <c r="S475" s="19">
        <v>3503986200</v>
      </c>
    </row>
    <row r="476" spans="1:19" x14ac:dyDescent="0.35">
      <c r="A476" s="22">
        <f t="shared" si="7"/>
        <v>469</v>
      </c>
      <c r="B476" t="s">
        <v>624</v>
      </c>
      <c r="C476" t="s">
        <v>623</v>
      </c>
      <c r="D476" s="22" t="s">
        <v>854</v>
      </c>
      <c r="E476" s="19">
        <v>100</v>
      </c>
      <c r="F476" s="19">
        <v>0</v>
      </c>
      <c r="G476" s="19">
        <v>0</v>
      </c>
      <c r="H476" s="19">
        <v>0</v>
      </c>
      <c r="I476" s="19">
        <v>300</v>
      </c>
      <c r="J476" s="19">
        <v>0</v>
      </c>
      <c r="K476" s="19">
        <v>0</v>
      </c>
      <c r="L476" s="19">
        <v>0</v>
      </c>
      <c r="M476" s="19">
        <v>400</v>
      </c>
      <c r="N476" s="19">
        <v>0</v>
      </c>
      <c r="O476" s="19">
        <v>0</v>
      </c>
      <c r="P476" s="19">
        <v>0</v>
      </c>
      <c r="Q476" s="19">
        <v>800</v>
      </c>
      <c r="R476" s="19">
        <v>667871.37</v>
      </c>
      <c r="S476" s="19">
        <v>534297096</v>
      </c>
    </row>
    <row r="477" spans="1:19" x14ac:dyDescent="0.35">
      <c r="A477" s="22">
        <f t="shared" si="7"/>
        <v>470</v>
      </c>
      <c r="B477" t="s">
        <v>626</v>
      </c>
      <c r="C477" t="s">
        <v>625</v>
      </c>
      <c r="D477" s="22" t="s">
        <v>854</v>
      </c>
      <c r="E477" s="19">
        <v>300</v>
      </c>
      <c r="F477" s="19">
        <v>400</v>
      </c>
      <c r="G477" s="19">
        <v>800</v>
      </c>
      <c r="H477" s="19">
        <v>600</v>
      </c>
      <c r="I477" s="19">
        <v>400</v>
      </c>
      <c r="J477" s="19">
        <v>800</v>
      </c>
      <c r="K477" s="19">
        <v>400</v>
      </c>
      <c r="L477" s="19">
        <v>300</v>
      </c>
      <c r="M477" s="19">
        <v>600</v>
      </c>
      <c r="N477" s="19">
        <v>700</v>
      </c>
      <c r="O477" s="19">
        <v>300</v>
      </c>
      <c r="P477" s="19">
        <v>600</v>
      </c>
      <c r="Q477" s="19">
        <v>6200</v>
      </c>
      <c r="R477" s="19">
        <v>316537.34999999998</v>
      </c>
      <c r="S477" s="19">
        <v>1962531570</v>
      </c>
    </row>
    <row r="478" spans="1:19" s="46" customFormat="1" x14ac:dyDescent="0.35">
      <c r="A478" s="84">
        <f t="shared" si="7"/>
        <v>471</v>
      </c>
      <c r="B478" s="46" t="s">
        <v>628</v>
      </c>
      <c r="C478" s="46" t="s">
        <v>627</v>
      </c>
      <c r="D478" s="84" t="s">
        <v>912</v>
      </c>
      <c r="E478" s="85">
        <v>0</v>
      </c>
      <c r="F478" s="85">
        <v>20000</v>
      </c>
      <c r="G478" s="85">
        <v>0</v>
      </c>
      <c r="H478" s="85">
        <v>0</v>
      </c>
      <c r="I478" s="85">
        <v>0</v>
      </c>
      <c r="J478" s="85">
        <v>0</v>
      </c>
      <c r="K478" s="85">
        <v>20000</v>
      </c>
      <c r="L478" s="85">
        <v>0</v>
      </c>
      <c r="M478" s="85">
        <v>0</v>
      </c>
      <c r="N478" s="85">
        <v>0</v>
      </c>
      <c r="O478" s="85">
        <v>0</v>
      </c>
      <c r="P478" s="85">
        <v>0</v>
      </c>
      <c r="Q478" s="85">
        <v>40000</v>
      </c>
      <c r="R478" s="85">
        <v>266.14</v>
      </c>
      <c r="S478" s="85">
        <v>10645600</v>
      </c>
    </row>
    <row r="479" spans="1:19" x14ac:dyDescent="0.35">
      <c r="A479" s="22">
        <f t="shared" si="7"/>
        <v>472</v>
      </c>
      <c r="B479" t="s">
        <v>630</v>
      </c>
      <c r="C479" t="s">
        <v>930</v>
      </c>
      <c r="D479" s="22" t="s">
        <v>854</v>
      </c>
      <c r="E479" s="19">
        <v>0</v>
      </c>
      <c r="F479" s="19">
        <v>1225</v>
      </c>
      <c r="G479" s="19">
        <v>0</v>
      </c>
      <c r="H479" s="19">
        <v>0</v>
      </c>
      <c r="I479" s="19">
        <v>0</v>
      </c>
      <c r="J479" s="19">
        <v>0</v>
      </c>
      <c r="K479" s="19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19">
        <v>1225</v>
      </c>
      <c r="R479" s="19">
        <v>354525.92</v>
      </c>
      <c r="S479" s="19">
        <v>434294252</v>
      </c>
    </row>
    <row r="480" spans="1:19" x14ac:dyDescent="0.35">
      <c r="A480" s="22">
        <f t="shared" si="7"/>
        <v>473</v>
      </c>
      <c r="B480" t="s">
        <v>632</v>
      </c>
      <c r="C480" t="s">
        <v>631</v>
      </c>
      <c r="D480" s="22" t="s">
        <v>854</v>
      </c>
      <c r="E480" s="19">
        <v>0</v>
      </c>
      <c r="F480" s="19">
        <v>0</v>
      </c>
      <c r="G480" s="19">
        <v>0</v>
      </c>
      <c r="H480" s="19">
        <v>20000</v>
      </c>
      <c r="I480" s="19">
        <v>0</v>
      </c>
      <c r="J480" s="19">
        <v>20000</v>
      </c>
      <c r="K480" s="19">
        <v>0</v>
      </c>
      <c r="L480" s="19">
        <v>20000</v>
      </c>
      <c r="M480" s="19">
        <v>0</v>
      </c>
      <c r="N480" s="19">
        <v>15000</v>
      </c>
      <c r="O480" s="19">
        <v>0</v>
      </c>
      <c r="P480" s="19">
        <v>0</v>
      </c>
      <c r="Q480" s="19">
        <v>75000</v>
      </c>
      <c r="R480" s="19">
        <v>183337.24</v>
      </c>
      <c r="S480" s="19">
        <v>13750293000</v>
      </c>
    </row>
    <row r="481" spans="1:19" x14ac:dyDescent="0.35">
      <c r="A481" s="22">
        <f t="shared" si="7"/>
        <v>474</v>
      </c>
      <c r="B481" t="s">
        <v>634</v>
      </c>
      <c r="C481" t="s">
        <v>633</v>
      </c>
      <c r="D481" s="22" t="s">
        <v>854</v>
      </c>
      <c r="E481" s="19">
        <v>0</v>
      </c>
      <c r="F481" s="19">
        <v>0</v>
      </c>
      <c r="G481" s="19">
        <v>0</v>
      </c>
      <c r="H481" s="19">
        <v>0</v>
      </c>
      <c r="I481" s="19">
        <v>1000</v>
      </c>
      <c r="J481" s="19">
        <v>0</v>
      </c>
      <c r="K481" s="19">
        <v>0</v>
      </c>
      <c r="L481" s="19">
        <v>1000</v>
      </c>
      <c r="M481" s="19">
        <v>0</v>
      </c>
      <c r="N481" s="19">
        <v>0</v>
      </c>
      <c r="O481" s="19">
        <v>0</v>
      </c>
      <c r="P481" s="19">
        <v>1000</v>
      </c>
      <c r="Q481" s="19">
        <v>3000</v>
      </c>
      <c r="R481" s="19">
        <v>428071.5</v>
      </c>
      <c r="S481" s="19">
        <v>1284214500</v>
      </c>
    </row>
    <row r="482" spans="1:19" x14ac:dyDescent="0.35">
      <c r="A482" s="22">
        <f t="shared" si="7"/>
        <v>475</v>
      </c>
      <c r="B482" t="s">
        <v>1458</v>
      </c>
      <c r="C482" t="s">
        <v>1457</v>
      </c>
      <c r="D482" s="22" t="s">
        <v>854</v>
      </c>
      <c r="E482" s="19">
        <v>0</v>
      </c>
      <c r="F482" s="19">
        <v>0</v>
      </c>
      <c r="G482" s="19">
        <v>0</v>
      </c>
      <c r="H482" s="19">
        <v>0</v>
      </c>
      <c r="I482" s="19">
        <v>0</v>
      </c>
      <c r="J482" s="19">
        <v>1000</v>
      </c>
      <c r="K482" s="19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19">
        <v>1000</v>
      </c>
      <c r="R482" s="19">
        <v>586080</v>
      </c>
      <c r="S482" s="19">
        <v>586080000</v>
      </c>
    </row>
    <row r="483" spans="1:19" x14ac:dyDescent="0.35">
      <c r="A483" s="22">
        <f t="shared" si="7"/>
        <v>476</v>
      </c>
      <c r="B483" t="s">
        <v>636</v>
      </c>
      <c r="C483" t="s">
        <v>635</v>
      </c>
      <c r="D483" s="22" t="s">
        <v>854</v>
      </c>
      <c r="E483" s="19">
        <v>0</v>
      </c>
      <c r="F483" s="19">
        <v>0</v>
      </c>
      <c r="G483" s="19">
        <v>0</v>
      </c>
      <c r="H483" s="19">
        <v>0</v>
      </c>
      <c r="I483" s="19">
        <v>0</v>
      </c>
      <c r="J483" s="19">
        <v>0</v>
      </c>
      <c r="K483" s="19">
        <v>0</v>
      </c>
      <c r="L483" s="19">
        <v>0</v>
      </c>
      <c r="M483" s="19">
        <v>1000</v>
      </c>
      <c r="N483" s="19">
        <v>0</v>
      </c>
      <c r="O483" s="19">
        <v>0</v>
      </c>
      <c r="P483" s="19">
        <v>0</v>
      </c>
      <c r="Q483" s="19">
        <v>1000</v>
      </c>
      <c r="R483" s="19">
        <v>787651.56</v>
      </c>
      <c r="S483" s="19">
        <v>787651560</v>
      </c>
    </row>
    <row r="484" spans="1:19" x14ac:dyDescent="0.35">
      <c r="A484" s="22">
        <f t="shared" si="7"/>
        <v>477</v>
      </c>
      <c r="B484" t="s">
        <v>1459</v>
      </c>
      <c r="C484" t="s">
        <v>931</v>
      </c>
      <c r="D484" s="22" t="s">
        <v>854</v>
      </c>
      <c r="E484" s="19">
        <v>5</v>
      </c>
      <c r="F484" s="19">
        <v>0</v>
      </c>
      <c r="G484" s="19">
        <v>0</v>
      </c>
      <c r="H484" s="19">
        <v>0</v>
      </c>
      <c r="I484" s="19">
        <v>5</v>
      </c>
      <c r="J484" s="19">
        <v>0</v>
      </c>
      <c r="K484" s="19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19">
        <v>10</v>
      </c>
      <c r="R484" s="19">
        <v>416666.25</v>
      </c>
      <c r="S484" s="19">
        <v>4166663</v>
      </c>
    </row>
    <row r="485" spans="1:19" x14ac:dyDescent="0.35">
      <c r="A485" s="22">
        <f t="shared" si="7"/>
        <v>478</v>
      </c>
      <c r="B485" t="s">
        <v>639</v>
      </c>
      <c r="C485" t="s">
        <v>638</v>
      </c>
      <c r="D485" s="22" t="s">
        <v>912</v>
      </c>
      <c r="E485" s="19">
        <v>0</v>
      </c>
      <c r="F485" s="19">
        <v>10000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10000</v>
      </c>
      <c r="R485" s="19">
        <v>349.68</v>
      </c>
      <c r="S485" s="19">
        <v>3496800</v>
      </c>
    </row>
    <row r="486" spans="1:19" x14ac:dyDescent="0.35">
      <c r="A486" s="22">
        <f t="shared" si="7"/>
        <v>479</v>
      </c>
      <c r="B486" t="s">
        <v>641</v>
      </c>
      <c r="C486" t="s">
        <v>932</v>
      </c>
      <c r="D486" s="22" t="s">
        <v>854</v>
      </c>
      <c r="E486" s="19">
        <v>0</v>
      </c>
      <c r="F486" s="19">
        <v>0</v>
      </c>
      <c r="G486" s="19">
        <v>0</v>
      </c>
      <c r="H486" s="19">
        <v>0</v>
      </c>
      <c r="I486" s="19">
        <v>1000</v>
      </c>
      <c r="J486" s="19">
        <v>0</v>
      </c>
      <c r="K486" s="19">
        <v>2000</v>
      </c>
      <c r="L486" s="19">
        <v>0</v>
      </c>
      <c r="M486" s="19">
        <v>2000</v>
      </c>
      <c r="N486" s="19">
        <v>0</v>
      </c>
      <c r="O486" s="19">
        <v>2000</v>
      </c>
      <c r="P486" s="19">
        <v>0</v>
      </c>
      <c r="Q486" s="19">
        <v>7000</v>
      </c>
      <c r="R486" s="19">
        <v>155552.03</v>
      </c>
      <c r="S486" s="19">
        <v>1088864210</v>
      </c>
    </row>
    <row r="487" spans="1:19" x14ac:dyDescent="0.35">
      <c r="A487" s="22">
        <f t="shared" si="7"/>
        <v>480</v>
      </c>
      <c r="B487" t="s">
        <v>643</v>
      </c>
      <c r="C487" t="s">
        <v>642</v>
      </c>
      <c r="D487" s="22" t="s">
        <v>767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1000</v>
      </c>
      <c r="K487" s="19">
        <v>0</v>
      </c>
      <c r="L487" s="19">
        <v>0</v>
      </c>
      <c r="M487" s="19">
        <v>0</v>
      </c>
      <c r="N487" s="19">
        <v>0</v>
      </c>
      <c r="O487" s="19">
        <v>1000</v>
      </c>
      <c r="P487" s="19">
        <v>0</v>
      </c>
      <c r="Q487" s="19">
        <v>2000</v>
      </c>
      <c r="R487" s="19">
        <v>231158.61</v>
      </c>
      <c r="S487" s="19">
        <v>462317220</v>
      </c>
    </row>
    <row r="488" spans="1:19" x14ac:dyDescent="0.35">
      <c r="A488" s="22">
        <f t="shared" si="7"/>
        <v>481</v>
      </c>
      <c r="B488" t="s">
        <v>655</v>
      </c>
      <c r="C488" t="s">
        <v>654</v>
      </c>
      <c r="D488" s="22" t="s">
        <v>854</v>
      </c>
      <c r="E488" s="19">
        <v>0</v>
      </c>
      <c r="F488" s="19">
        <v>100</v>
      </c>
      <c r="G488" s="19">
        <v>0</v>
      </c>
      <c r="H488" s="19">
        <v>0</v>
      </c>
      <c r="I488" s="19">
        <v>0</v>
      </c>
      <c r="J488" s="19">
        <v>0</v>
      </c>
      <c r="K488" s="19">
        <v>0</v>
      </c>
      <c r="L488" s="19">
        <v>0</v>
      </c>
      <c r="M488" s="19">
        <v>0</v>
      </c>
      <c r="N488" s="19">
        <v>0</v>
      </c>
      <c r="O488" s="19">
        <v>100</v>
      </c>
      <c r="P488" s="19">
        <v>0</v>
      </c>
      <c r="Q488" s="19">
        <v>200</v>
      </c>
      <c r="R488" s="19">
        <v>393825.78</v>
      </c>
      <c r="S488" s="19">
        <v>78765156</v>
      </c>
    </row>
    <row r="489" spans="1:19" x14ac:dyDescent="0.35">
      <c r="A489" s="22">
        <f t="shared" si="7"/>
        <v>482</v>
      </c>
      <c r="B489" t="s">
        <v>657</v>
      </c>
      <c r="C489" t="s">
        <v>656</v>
      </c>
      <c r="D489" s="22" t="s">
        <v>912</v>
      </c>
      <c r="E489" s="19">
        <v>0</v>
      </c>
      <c r="F489" s="19">
        <v>0</v>
      </c>
      <c r="G489" s="19">
        <v>0</v>
      </c>
      <c r="H489" s="19">
        <v>0</v>
      </c>
      <c r="I489" s="19">
        <v>0</v>
      </c>
      <c r="J489" s="19">
        <v>0</v>
      </c>
      <c r="K489" s="19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19">
        <v>0</v>
      </c>
      <c r="R489" s="19">
        <v>143.66</v>
      </c>
      <c r="S489" s="19">
        <v>0</v>
      </c>
    </row>
    <row r="490" spans="1:19" x14ac:dyDescent="0.35">
      <c r="A490" s="22">
        <f t="shared" si="7"/>
        <v>483</v>
      </c>
      <c r="B490" t="s">
        <v>659</v>
      </c>
      <c r="C490" t="s">
        <v>658</v>
      </c>
      <c r="D490" s="22" t="s">
        <v>912</v>
      </c>
      <c r="E490" s="19">
        <v>0</v>
      </c>
      <c r="F490" s="19">
        <v>0</v>
      </c>
      <c r="G490" s="19">
        <v>0</v>
      </c>
      <c r="H490" s="19">
        <v>0</v>
      </c>
      <c r="I490" s="19">
        <v>0</v>
      </c>
      <c r="J490" s="19">
        <v>36400</v>
      </c>
      <c r="K490" s="19">
        <v>0</v>
      </c>
      <c r="L490" s="19">
        <v>0</v>
      </c>
      <c r="M490" s="19">
        <v>0</v>
      </c>
      <c r="N490" s="19">
        <v>36400</v>
      </c>
      <c r="O490" s="19">
        <v>0</v>
      </c>
      <c r="P490" s="19">
        <v>0</v>
      </c>
      <c r="Q490" s="19">
        <v>72800</v>
      </c>
      <c r="R490" s="19">
        <v>3123.94</v>
      </c>
      <c r="S490" s="19">
        <v>227422832</v>
      </c>
    </row>
    <row r="491" spans="1:19" x14ac:dyDescent="0.35">
      <c r="A491" s="22">
        <f t="shared" si="7"/>
        <v>484</v>
      </c>
      <c r="B491" t="s">
        <v>661</v>
      </c>
      <c r="C491" t="s">
        <v>660</v>
      </c>
      <c r="D491" s="22" t="s">
        <v>912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112000</v>
      </c>
      <c r="K491" s="19">
        <v>0</v>
      </c>
      <c r="L491" s="19">
        <v>0</v>
      </c>
      <c r="M491" s="19">
        <v>0</v>
      </c>
      <c r="N491" s="19">
        <v>112000</v>
      </c>
      <c r="O491" s="19">
        <v>0</v>
      </c>
      <c r="P491" s="19">
        <v>0</v>
      </c>
      <c r="Q491" s="19">
        <v>224000</v>
      </c>
      <c r="R491" s="19">
        <v>3123.94</v>
      </c>
      <c r="S491" s="19">
        <v>699762560</v>
      </c>
    </row>
    <row r="492" spans="1:19" x14ac:dyDescent="0.35">
      <c r="A492" s="22">
        <f t="shared" si="7"/>
        <v>485</v>
      </c>
      <c r="B492" t="s">
        <v>665</v>
      </c>
      <c r="C492" t="s">
        <v>933</v>
      </c>
      <c r="D492" s="22" t="s">
        <v>854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19">
        <v>88000</v>
      </c>
      <c r="L492" s="19">
        <v>0</v>
      </c>
      <c r="M492" s="19">
        <v>0</v>
      </c>
      <c r="N492" s="19">
        <v>66000</v>
      </c>
      <c r="O492" s="19">
        <v>0</v>
      </c>
      <c r="P492" s="19">
        <v>0</v>
      </c>
      <c r="Q492" s="19">
        <v>154000</v>
      </c>
      <c r="R492" s="19">
        <v>9640.18</v>
      </c>
      <c r="S492" s="19">
        <v>1484587720</v>
      </c>
    </row>
    <row r="493" spans="1:19" x14ac:dyDescent="0.35">
      <c r="A493" s="22">
        <f t="shared" si="7"/>
        <v>486</v>
      </c>
      <c r="B493" t="s">
        <v>667</v>
      </c>
      <c r="C493" t="s">
        <v>934</v>
      </c>
      <c r="D493" s="22" t="s">
        <v>854</v>
      </c>
      <c r="E493" s="19">
        <v>0</v>
      </c>
      <c r="F493" s="19">
        <v>0</v>
      </c>
      <c r="G493" s="19">
        <v>8000</v>
      </c>
      <c r="H493" s="19">
        <v>0</v>
      </c>
      <c r="I493" s="19">
        <v>0</v>
      </c>
      <c r="J493" s="19">
        <v>8000</v>
      </c>
      <c r="K493" s="19">
        <v>0</v>
      </c>
      <c r="L493" s="19">
        <v>0</v>
      </c>
      <c r="M493" s="19">
        <v>0</v>
      </c>
      <c r="N493" s="19">
        <v>8000</v>
      </c>
      <c r="O493" s="19">
        <v>0</v>
      </c>
      <c r="P493" s="19">
        <v>0</v>
      </c>
      <c r="Q493" s="19">
        <v>24000</v>
      </c>
      <c r="R493" s="19">
        <v>88194.3</v>
      </c>
      <c r="S493" s="19">
        <v>2116663200</v>
      </c>
    </row>
    <row r="494" spans="1:19" x14ac:dyDescent="0.35">
      <c r="A494" s="22">
        <f t="shared" si="7"/>
        <v>487</v>
      </c>
      <c r="B494" t="s">
        <v>669</v>
      </c>
      <c r="C494" t="s">
        <v>668</v>
      </c>
      <c r="D494" s="22" t="s">
        <v>854</v>
      </c>
      <c r="E494" s="19">
        <v>30000</v>
      </c>
      <c r="F494" s="19">
        <v>100000</v>
      </c>
      <c r="G494" s="19">
        <v>30000</v>
      </c>
      <c r="H494" s="19">
        <v>30000</v>
      </c>
      <c r="I494" s="19">
        <v>40000</v>
      </c>
      <c r="J494" s="19">
        <v>90000</v>
      </c>
      <c r="K494" s="19">
        <v>30000</v>
      </c>
      <c r="L494" s="19">
        <v>30000</v>
      </c>
      <c r="M494" s="19">
        <v>30000</v>
      </c>
      <c r="N494" s="19">
        <v>60000</v>
      </c>
      <c r="O494" s="19">
        <v>30000</v>
      </c>
      <c r="P494" s="19">
        <v>30000</v>
      </c>
      <c r="Q494" s="19">
        <v>530000</v>
      </c>
      <c r="R494" s="19">
        <v>2700.63</v>
      </c>
      <c r="S494" s="19">
        <v>1431333900</v>
      </c>
    </row>
    <row r="495" spans="1:19" x14ac:dyDescent="0.35">
      <c r="A495" s="22">
        <f t="shared" si="7"/>
        <v>488</v>
      </c>
      <c r="B495" t="s">
        <v>671</v>
      </c>
      <c r="C495" t="s">
        <v>670</v>
      </c>
      <c r="D495" s="22" t="s">
        <v>912</v>
      </c>
      <c r="E495" s="19">
        <v>0</v>
      </c>
      <c r="F495" s="19">
        <v>0</v>
      </c>
      <c r="G495" s="19">
        <v>0</v>
      </c>
      <c r="H495" s="19">
        <v>0</v>
      </c>
      <c r="I495" s="19">
        <v>0</v>
      </c>
      <c r="J495" s="19">
        <v>12000</v>
      </c>
      <c r="K495" s="19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19">
        <v>12000</v>
      </c>
      <c r="R495" s="19">
        <v>1271.78</v>
      </c>
      <c r="S495" s="19">
        <v>15261360</v>
      </c>
    </row>
    <row r="496" spans="1:19" x14ac:dyDescent="0.35">
      <c r="A496" s="22">
        <f t="shared" si="7"/>
        <v>489</v>
      </c>
      <c r="B496" t="s">
        <v>673</v>
      </c>
      <c r="C496" t="s">
        <v>935</v>
      </c>
      <c r="D496" s="22" t="s">
        <v>854</v>
      </c>
      <c r="E496" s="19">
        <v>100</v>
      </c>
      <c r="F496" s="19">
        <v>0</v>
      </c>
      <c r="G496" s="19">
        <v>100</v>
      </c>
      <c r="H496" s="19">
        <v>0</v>
      </c>
      <c r="I496" s="19">
        <v>100</v>
      </c>
      <c r="J496" s="19">
        <v>0</v>
      </c>
      <c r="K496" s="19">
        <v>0</v>
      </c>
      <c r="L496" s="19">
        <v>100</v>
      </c>
      <c r="M496" s="19">
        <v>0</v>
      </c>
      <c r="N496" s="19">
        <v>0</v>
      </c>
      <c r="O496" s="19">
        <v>0</v>
      </c>
      <c r="P496" s="19">
        <v>0</v>
      </c>
      <c r="Q496" s="19">
        <v>400</v>
      </c>
      <c r="R496" s="19">
        <v>410948.64</v>
      </c>
      <c r="S496" s="19">
        <v>164379456</v>
      </c>
    </row>
    <row r="497" spans="1:19" x14ac:dyDescent="0.35">
      <c r="A497" s="22">
        <f t="shared" si="7"/>
        <v>490</v>
      </c>
      <c r="B497" t="s">
        <v>675</v>
      </c>
      <c r="C497" t="s">
        <v>674</v>
      </c>
      <c r="D497" s="22" t="s">
        <v>912</v>
      </c>
      <c r="E497" s="19">
        <v>0</v>
      </c>
      <c r="F497" s="19">
        <v>0</v>
      </c>
      <c r="G497" s="19">
        <v>0</v>
      </c>
      <c r="H497" s="19">
        <v>0</v>
      </c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19">
        <v>0</v>
      </c>
      <c r="R497" s="19">
        <v>164.68</v>
      </c>
      <c r="S497" s="19">
        <v>0</v>
      </c>
    </row>
    <row r="498" spans="1:19" x14ac:dyDescent="0.35">
      <c r="A498" s="22">
        <f t="shared" si="7"/>
        <v>491</v>
      </c>
      <c r="B498" t="s">
        <v>677</v>
      </c>
      <c r="C498" t="s">
        <v>676</v>
      </c>
      <c r="D498" s="22" t="s">
        <v>854</v>
      </c>
      <c r="E498" s="19">
        <v>599400</v>
      </c>
      <c r="F498" s="19">
        <v>0</v>
      </c>
      <c r="G498" s="19">
        <v>599400</v>
      </c>
      <c r="H498" s="19">
        <v>0</v>
      </c>
      <c r="I498" s="19">
        <v>599400</v>
      </c>
      <c r="J498" s="19">
        <v>599400</v>
      </c>
      <c r="K498" s="19">
        <v>0</v>
      </c>
      <c r="L498" s="19">
        <v>599400</v>
      </c>
      <c r="M498" s="19">
        <v>0</v>
      </c>
      <c r="N498" s="19">
        <v>599400</v>
      </c>
      <c r="O498" s="19">
        <v>0</v>
      </c>
      <c r="P498" s="19">
        <v>599400</v>
      </c>
      <c r="Q498" s="19">
        <v>4195800</v>
      </c>
      <c r="R498" s="19">
        <v>4632.43</v>
      </c>
      <c r="S498" s="19">
        <v>19436749794</v>
      </c>
    </row>
    <row r="499" spans="1:19" x14ac:dyDescent="0.35">
      <c r="A499" s="22">
        <f t="shared" si="7"/>
        <v>492</v>
      </c>
      <c r="B499" t="s">
        <v>679</v>
      </c>
      <c r="C499" t="s">
        <v>936</v>
      </c>
      <c r="D499" s="22" t="s">
        <v>854</v>
      </c>
      <c r="E499" s="19">
        <v>0</v>
      </c>
      <c r="F499" s="19">
        <v>0</v>
      </c>
      <c r="G499" s="19">
        <v>0</v>
      </c>
      <c r="H499" s="19">
        <v>0</v>
      </c>
      <c r="I499" s="19">
        <v>25</v>
      </c>
      <c r="J499" s="19">
        <v>0</v>
      </c>
      <c r="K499" s="19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19">
        <v>25</v>
      </c>
      <c r="R499" s="19">
        <v>1430957.41</v>
      </c>
      <c r="S499" s="19">
        <v>35773935</v>
      </c>
    </row>
    <row r="500" spans="1:19" x14ac:dyDescent="0.35">
      <c r="A500" s="22">
        <f t="shared" si="7"/>
        <v>493</v>
      </c>
      <c r="B500" t="s">
        <v>681</v>
      </c>
      <c r="C500" t="s">
        <v>937</v>
      </c>
      <c r="D500" s="22" t="s">
        <v>854</v>
      </c>
      <c r="E500" s="19">
        <v>0</v>
      </c>
      <c r="F500" s="19">
        <v>0</v>
      </c>
      <c r="G500" s="19">
        <v>0</v>
      </c>
      <c r="H500" s="19">
        <v>0</v>
      </c>
      <c r="I500" s="19">
        <v>50</v>
      </c>
      <c r="J500" s="19">
        <v>0</v>
      </c>
      <c r="K500" s="19">
        <v>0</v>
      </c>
      <c r="L500" s="19">
        <v>0</v>
      </c>
      <c r="M500" s="19">
        <v>0</v>
      </c>
      <c r="N500" s="19">
        <v>0</v>
      </c>
      <c r="O500" s="19">
        <v>50</v>
      </c>
      <c r="P500" s="19">
        <v>0</v>
      </c>
      <c r="Q500" s="19">
        <v>100</v>
      </c>
      <c r="R500" s="19">
        <v>1977690.33</v>
      </c>
      <c r="S500" s="19">
        <v>197769033</v>
      </c>
    </row>
    <row r="501" spans="1:19" x14ac:dyDescent="0.35">
      <c r="A501" s="22">
        <f t="shared" si="7"/>
        <v>494</v>
      </c>
      <c r="B501" t="s">
        <v>683</v>
      </c>
      <c r="C501" t="s">
        <v>682</v>
      </c>
      <c r="D501" s="22" t="s">
        <v>854</v>
      </c>
      <c r="E501" s="19">
        <v>1000</v>
      </c>
      <c r="F501" s="19">
        <v>0</v>
      </c>
      <c r="G501" s="19">
        <v>0</v>
      </c>
      <c r="H501" s="19">
        <v>0</v>
      </c>
      <c r="I501" s="19">
        <v>1000</v>
      </c>
      <c r="J501" s="19">
        <v>0</v>
      </c>
      <c r="K501" s="19">
        <v>0</v>
      </c>
      <c r="L501" s="19">
        <v>1000</v>
      </c>
      <c r="M501" s="19">
        <v>0</v>
      </c>
      <c r="N501" s="19">
        <v>0</v>
      </c>
      <c r="O501" s="19">
        <v>1000</v>
      </c>
      <c r="P501" s="19">
        <v>0</v>
      </c>
      <c r="Q501" s="19">
        <v>4000</v>
      </c>
      <c r="R501" s="19">
        <v>982951.2</v>
      </c>
      <c r="S501" s="19">
        <v>3931804800</v>
      </c>
    </row>
    <row r="502" spans="1:19" x14ac:dyDescent="0.35">
      <c r="A502" s="22">
        <f t="shared" si="7"/>
        <v>495</v>
      </c>
      <c r="B502" t="s">
        <v>685</v>
      </c>
      <c r="C502" t="s">
        <v>684</v>
      </c>
      <c r="D502" s="22" t="s">
        <v>938</v>
      </c>
      <c r="E502" s="19">
        <v>0</v>
      </c>
      <c r="F502" s="19">
        <v>100000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100000</v>
      </c>
      <c r="O502" s="19">
        <v>0</v>
      </c>
      <c r="P502" s="19">
        <v>0</v>
      </c>
      <c r="Q502" s="19">
        <v>200000</v>
      </c>
      <c r="R502" s="19">
        <v>2457.38</v>
      </c>
      <c r="S502" s="19">
        <v>491476000</v>
      </c>
    </row>
    <row r="503" spans="1:19" x14ac:dyDescent="0.35">
      <c r="A503" s="22">
        <f t="shared" si="7"/>
        <v>496</v>
      </c>
      <c r="B503" t="s">
        <v>687</v>
      </c>
      <c r="C503" t="s">
        <v>686</v>
      </c>
      <c r="D503" s="22" t="s">
        <v>854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38.85</v>
      </c>
      <c r="S503" s="19">
        <v>0</v>
      </c>
    </row>
    <row r="504" spans="1:19" x14ac:dyDescent="0.35">
      <c r="A504" s="22">
        <f t="shared" si="7"/>
        <v>497</v>
      </c>
      <c r="B504" t="s">
        <v>689</v>
      </c>
      <c r="C504" t="s">
        <v>939</v>
      </c>
      <c r="D504" s="22" t="s">
        <v>854</v>
      </c>
      <c r="E504" s="19">
        <v>10000</v>
      </c>
      <c r="F504" s="19">
        <v>0</v>
      </c>
      <c r="G504" s="19">
        <v>0</v>
      </c>
      <c r="H504" s="19">
        <v>0</v>
      </c>
      <c r="I504" s="19">
        <v>0</v>
      </c>
      <c r="J504" s="19">
        <v>10000</v>
      </c>
      <c r="K504" s="19">
        <v>0</v>
      </c>
      <c r="L504" s="19">
        <v>0</v>
      </c>
      <c r="M504" s="19">
        <v>0</v>
      </c>
      <c r="N504" s="19">
        <v>10000</v>
      </c>
      <c r="O504" s="19">
        <v>0</v>
      </c>
      <c r="P504" s="19">
        <v>0</v>
      </c>
      <c r="Q504" s="19">
        <v>30000</v>
      </c>
      <c r="R504" s="19">
        <v>14885.75</v>
      </c>
      <c r="S504" s="19">
        <v>446572500</v>
      </c>
    </row>
    <row r="505" spans="1:19" x14ac:dyDescent="0.35">
      <c r="A505" s="22">
        <f t="shared" si="7"/>
        <v>498</v>
      </c>
      <c r="B505" t="s">
        <v>691</v>
      </c>
      <c r="C505" t="s">
        <v>690</v>
      </c>
      <c r="D505" s="22" t="s">
        <v>912</v>
      </c>
      <c r="E505" s="19">
        <v>0</v>
      </c>
      <c r="F505" s="19">
        <v>0</v>
      </c>
      <c r="G505" s="19">
        <v>0</v>
      </c>
      <c r="H505" s="19">
        <v>450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450</v>
      </c>
      <c r="P505" s="19">
        <v>0</v>
      </c>
      <c r="Q505" s="19">
        <v>900</v>
      </c>
      <c r="R505" s="19">
        <v>4546.1499999999996</v>
      </c>
      <c r="S505" s="19">
        <v>4091535</v>
      </c>
    </row>
    <row r="506" spans="1:19" x14ac:dyDescent="0.35">
      <c r="A506" s="22">
        <f t="shared" si="7"/>
        <v>499</v>
      </c>
      <c r="B506" t="s">
        <v>693</v>
      </c>
      <c r="C506" t="s">
        <v>692</v>
      </c>
      <c r="D506" s="22" t="s">
        <v>767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9">
        <v>0</v>
      </c>
      <c r="O506" s="19">
        <v>40000</v>
      </c>
      <c r="P506" s="19">
        <v>0</v>
      </c>
      <c r="Q506" s="19">
        <v>40000</v>
      </c>
      <c r="R506" s="19">
        <v>11581.07</v>
      </c>
      <c r="S506" s="19">
        <v>463242800</v>
      </c>
    </row>
    <row r="507" spans="1:19" x14ac:dyDescent="0.35">
      <c r="A507" s="22">
        <f t="shared" si="7"/>
        <v>500</v>
      </c>
      <c r="B507" t="s">
        <v>695</v>
      </c>
      <c r="C507" t="s">
        <v>694</v>
      </c>
      <c r="D507" s="22" t="s">
        <v>767</v>
      </c>
      <c r="E507" s="19">
        <v>0</v>
      </c>
      <c r="F507" s="19">
        <v>40000</v>
      </c>
      <c r="G507" s="19">
        <v>0</v>
      </c>
      <c r="H507" s="19">
        <v>0</v>
      </c>
      <c r="I507" s="19">
        <v>0</v>
      </c>
      <c r="J507" s="19">
        <v>40000</v>
      </c>
      <c r="K507" s="19">
        <v>0</v>
      </c>
      <c r="L507" s="19">
        <v>0</v>
      </c>
      <c r="M507" s="19">
        <v>40000</v>
      </c>
      <c r="N507" s="19">
        <v>0</v>
      </c>
      <c r="O507" s="19">
        <v>0</v>
      </c>
      <c r="P507" s="19">
        <v>0</v>
      </c>
      <c r="Q507" s="19">
        <v>120000</v>
      </c>
      <c r="R507" s="19">
        <v>11581.07</v>
      </c>
      <c r="S507" s="19">
        <v>1389728400</v>
      </c>
    </row>
    <row r="508" spans="1:19" x14ac:dyDescent="0.35">
      <c r="A508" s="22">
        <f t="shared" si="7"/>
        <v>501</v>
      </c>
      <c r="B508" t="s">
        <v>697</v>
      </c>
      <c r="C508" t="s">
        <v>696</v>
      </c>
      <c r="D508" s="22" t="s">
        <v>767</v>
      </c>
      <c r="E508" s="19">
        <v>40000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0</v>
      </c>
      <c r="L508" s="19">
        <v>40000</v>
      </c>
      <c r="M508" s="19">
        <v>0</v>
      </c>
      <c r="N508" s="19">
        <v>0</v>
      </c>
      <c r="O508" s="19">
        <v>0</v>
      </c>
      <c r="P508" s="19">
        <v>0</v>
      </c>
      <c r="Q508" s="19">
        <v>80000</v>
      </c>
      <c r="R508" s="19">
        <v>23162.14</v>
      </c>
      <c r="S508" s="19">
        <v>1852971200</v>
      </c>
    </row>
    <row r="509" spans="1:19" x14ac:dyDescent="0.35">
      <c r="A509" s="22">
        <f t="shared" si="7"/>
        <v>502</v>
      </c>
      <c r="B509" t="s">
        <v>699</v>
      </c>
      <c r="C509" t="s">
        <v>698</v>
      </c>
      <c r="D509" s="22" t="s">
        <v>767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40000</v>
      </c>
      <c r="Q509" s="19">
        <v>40000</v>
      </c>
      <c r="R509" s="19">
        <v>23162.14</v>
      </c>
      <c r="S509" s="19">
        <v>926485600</v>
      </c>
    </row>
    <row r="510" spans="1:19" x14ac:dyDescent="0.35">
      <c r="A510" s="22">
        <f t="shared" si="7"/>
        <v>503</v>
      </c>
      <c r="B510" t="s">
        <v>701</v>
      </c>
      <c r="C510" t="s">
        <v>700</v>
      </c>
      <c r="D510" s="22" t="s">
        <v>767</v>
      </c>
      <c r="E510" s="19">
        <v>0</v>
      </c>
      <c r="F510" s="19">
        <v>0</v>
      </c>
      <c r="G510" s="19">
        <v>0</v>
      </c>
      <c r="H510" s="19">
        <v>40000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v>40000</v>
      </c>
      <c r="O510" s="19">
        <v>0</v>
      </c>
      <c r="P510" s="19">
        <v>0</v>
      </c>
      <c r="Q510" s="19">
        <v>80000</v>
      </c>
      <c r="R510" s="19">
        <v>23162.14</v>
      </c>
      <c r="S510" s="19">
        <v>1852971200</v>
      </c>
    </row>
    <row r="511" spans="1:19" x14ac:dyDescent="0.35">
      <c r="A511" s="22">
        <f t="shared" si="7"/>
        <v>504</v>
      </c>
      <c r="B511" t="s">
        <v>703</v>
      </c>
      <c r="C511" t="s">
        <v>940</v>
      </c>
      <c r="D511" s="22" t="s">
        <v>767</v>
      </c>
      <c r="E511" s="19">
        <v>0</v>
      </c>
      <c r="F511" s="19">
        <v>72000</v>
      </c>
      <c r="G511" s="19">
        <v>0</v>
      </c>
      <c r="H511" s="19">
        <v>0</v>
      </c>
      <c r="I511" s="19">
        <v>72000</v>
      </c>
      <c r="J511" s="19">
        <v>0</v>
      </c>
      <c r="K511" s="19">
        <v>0</v>
      </c>
      <c r="L511" s="19">
        <v>0</v>
      </c>
      <c r="M511" s="19">
        <v>72000</v>
      </c>
      <c r="N511" s="19">
        <v>0</v>
      </c>
      <c r="O511" s="19">
        <v>0</v>
      </c>
      <c r="P511" s="19">
        <v>0</v>
      </c>
      <c r="Q511" s="19">
        <v>216000</v>
      </c>
      <c r="R511" s="19">
        <v>43004.12</v>
      </c>
      <c r="S511" s="19">
        <v>9288889920</v>
      </c>
    </row>
    <row r="512" spans="1:19" x14ac:dyDescent="0.35">
      <c r="A512" s="22">
        <f t="shared" si="7"/>
        <v>505</v>
      </c>
      <c r="B512" t="s">
        <v>705</v>
      </c>
      <c r="C512" t="s">
        <v>941</v>
      </c>
      <c r="D512" s="22" t="s">
        <v>854</v>
      </c>
      <c r="E512" s="19">
        <v>0</v>
      </c>
      <c r="F512" s="19">
        <v>500</v>
      </c>
      <c r="G512" s="19">
        <v>0</v>
      </c>
      <c r="H512" s="19">
        <v>0</v>
      </c>
      <c r="I512" s="19">
        <v>0</v>
      </c>
      <c r="J512" s="19">
        <v>0</v>
      </c>
      <c r="K512" s="19">
        <v>500</v>
      </c>
      <c r="L512" s="19">
        <v>0</v>
      </c>
      <c r="M512" s="19">
        <v>0</v>
      </c>
      <c r="N512" s="19">
        <v>0</v>
      </c>
      <c r="O512" s="19">
        <v>0</v>
      </c>
      <c r="P512" s="19">
        <v>0</v>
      </c>
      <c r="Q512" s="19">
        <v>1000</v>
      </c>
      <c r="R512" s="19">
        <v>26416.81</v>
      </c>
      <c r="S512" s="19">
        <v>26416810</v>
      </c>
    </row>
    <row r="513" spans="1:19" x14ac:dyDescent="0.35">
      <c r="A513" s="22">
        <f t="shared" si="7"/>
        <v>506</v>
      </c>
      <c r="B513" t="s">
        <v>707</v>
      </c>
      <c r="C513" t="s">
        <v>706</v>
      </c>
      <c r="D513" s="22" t="s">
        <v>854</v>
      </c>
      <c r="E513" s="19">
        <v>0</v>
      </c>
      <c r="F513" s="19">
        <v>300</v>
      </c>
      <c r="G513" s="19">
        <v>0</v>
      </c>
      <c r="H513" s="19">
        <v>0</v>
      </c>
      <c r="I513" s="19">
        <v>0</v>
      </c>
      <c r="J513" s="19">
        <v>500</v>
      </c>
      <c r="K513" s="19">
        <v>0</v>
      </c>
      <c r="L513" s="19">
        <v>0</v>
      </c>
      <c r="M513" s="19">
        <v>0</v>
      </c>
      <c r="N513" s="19">
        <v>700</v>
      </c>
      <c r="O513" s="19">
        <v>0</v>
      </c>
      <c r="P513" s="19">
        <v>0</v>
      </c>
      <c r="Q513" s="19">
        <v>1500</v>
      </c>
      <c r="R513" s="19">
        <v>1166997.6499999999</v>
      </c>
      <c r="S513" s="19">
        <v>1750496475</v>
      </c>
    </row>
    <row r="514" spans="1:19" x14ac:dyDescent="0.35">
      <c r="A514" s="22">
        <f t="shared" si="7"/>
        <v>507</v>
      </c>
      <c r="B514" t="s">
        <v>710</v>
      </c>
      <c r="C514" t="s">
        <v>709</v>
      </c>
      <c r="D514" s="22" t="s">
        <v>854</v>
      </c>
      <c r="E514" s="19">
        <v>0</v>
      </c>
      <c r="F514" s="19">
        <v>12000</v>
      </c>
      <c r="G514" s="19">
        <v>0</v>
      </c>
      <c r="H514" s="19">
        <v>12000</v>
      </c>
      <c r="I514" s="19">
        <v>0</v>
      </c>
      <c r="J514" s="19">
        <v>0</v>
      </c>
      <c r="K514" s="19">
        <v>12000</v>
      </c>
      <c r="L514" s="19">
        <v>0</v>
      </c>
      <c r="M514" s="19">
        <v>12000</v>
      </c>
      <c r="N514" s="19">
        <v>0</v>
      </c>
      <c r="O514" s="19">
        <v>12000</v>
      </c>
      <c r="P514" s="19">
        <v>0</v>
      </c>
      <c r="Q514" s="19">
        <v>60000</v>
      </c>
      <c r="R514" s="19">
        <v>74998.13</v>
      </c>
      <c r="S514" s="19">
        <v>4499887800</v>
      </c>
    </row>
    <row r="515" spans="1:19" x14ac:dyDescent="0.35">
      <c r="A515" s="22">
        <f t="shared" si="7"/>
        <v>508</v>
      </c>
      <c r="B515" t="s">
        <v>712</v>
      </c>
      <c r="C515" t="s">
        <v>942</v>
      </c>
      <c r="D515" s="22" t="s">
        <v>854</v>
      </c>
      <c r="E515" s="19">
        <v>0</v>
      </c>
      <c r="F515" s="19">
        <v>2500</v>
      </c>
      <c r="G515" s="19">
        <v>0</v>
      </c>
      <c r="H515" s="19">
        <v>2500</v>
      </c>
      <c r="I515" s="19">
        <v>2500</v>
      </c>
      <c r="J515" s="19">
        <v>0</v>
      </c>
      <c r="K515" s="19">
        <v>2500</v>
      </c>
      <c r="L515" s="19">
        <v>0</v>
      </c>
      <c r="M515" s="19">
        <v>2500</v>
      </c>
      <c r="N515" s="19">
        <v>0</v>
      </c>
      <c r="O515" s="19">
        <v>2500</v>
      </c>
      <c r="P515" s="19">
        <v>0</v>
      </c>
      <c r="Q515" s="19">
        <v>15000</v>
      </c>
      <c r="R515" s="19">
        <v>131334.57</v>
      </c>
      <c r="S515" s="19">
        <v>1970018550</v>
      </c>
    </row>
    <row r="516" spans="1:19" x14ac:dyDescent="0.35">
      <c r="A516" s="22">
        <f t="shared" si="7"/>
        <v>509</v>
      </c>
      <c r="B516" t="s">
        <v>714</v>
      </c>
      <c r="C516" t="s">
        <v>713</v>
      </c>
      <c r="D516" s="22" t="s">
        <v>854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420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19">
        <v>420</v>
      </c>
      <c r="R516" s="19">
        <v>612163.57999999996</v>
      </c>
      <c r="S516" s="19">
        <v>257108704</v>
      </c>
    </row>
    <row r="517" spans="1:19" x14ac:dyDescent="0.35">
      <c r="A517" s="22">
        <f t="shared" si="7"/>
        <v>510</v>
      </c>
      <c r="B517" t="s">
        <v>716</v>
      </c>
      <c r="C517" t="s">
        <v>715</v>
      </c>
      <c r="D517" s="22" t="s">
        <v>854</v>
      </c>
      <c r="E517" s="19">
        <v>0</v>
      </c>
      <c r="F517" s="19">
        <v>0</v>
      </c>
      <c r="G517" s="19">
        <v>0</v>
      </c>
      <c r="H517" s="19">
        <v>0</v>
      </c>
      <c r="I517" s="19">
        <v>0</v>
      </c>
      <c r="J517" s="19">
        <v>0</v>
      </c>
      <c r="K517" s="19">
        <v>0</v>
      </c>
      <c r="L517" s="19">
        <v>0</v>
      </c>
      <c r="M517" s="19">
        <v>100</v>
      </c>
      <c r="N517" s="19">
        <v>0</v>
      </c>
      <c r="O517" s="19">
        <v>0</v>
      </c>
      <c r="P517" s="19">
        <v>0</v>
      </c>
      <c r="Q517" s="19">
        <v>100</v>
      </c>
      <c r="R517" s="19">
        <v>117585.54</v>
      </c>
      <c r="S517" s="19">
        <v>11758554</v>
      </c>
    </row>
    <row r="518" spans="1:19" x14ac:dyDescent="0.35">
      <c r="A518" s="22">
        <f t="shared" si="7"/>
        <v>511</v>
      </c>
      <c r="B518" t="s">
        <v>718</v>
      </c>
      <c r="C518" t="s">
        <v>717</v>
      </c>
      <c r="D518" s="22" t="s">
        <v>854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  <c r="J518" s="19">
        <v>0</v>
      </c>
      <c r="K518" s="19">
        <v>0</v>
      </c>
      <c r="L518" s="19">
        <v>0</v>
      </c>
      <c r="M518" s="19">
        <v>10</v>
      </c>
      <c r="N518" s="19">
        <v>0</v>
      </c>
      <c r="O518" s="19">
        <v>0</v>
      </c>
      <c r="P518" s="19">
        <v>0</v>
      </c>
      <c r="Q518" s="19">
        <v>10</v>
      </c>
      <c r="R518" s="19">
        <v>245123.46</v>
      </c>
      <c r="S518" s="19">
        <v>2451235</v>
      </c>
    </row>
    <row r="519" spans="1:19" x14ac:dyDescent="0.35">
      <c r="A519" s="22">
        <f t="shared" si="7"/>
        <v>512</v>
      </c>
      <c r="B519" t="s">
        <v>1463</v>
      </c>
      <c r="C519" t="s">
        <v>1462</v>
      </c>
      <c r="D519" s="22" t="s">
        <v>854</v>
      </c>
      <c r="E519" s="19">
        <v>5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19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19">
        <v>5</v>
      </c>
      <c r="R519" s="19">
        <v>635537.16</v>
      </c>
      <c r="S519" s="19">
        <v>3177686</v>
      </c>
    </row>
    <row r="520" spans="1:19" x14ac:dyDescent="0.35">
      <c r="A520" s="22">
        <f t="shared" si="7"/>
        <v>513</v>
      </c>
      <c r="B520" t="s">
        <v>720</v>
      </c>
      <c r="C520" t="s">
        <v>719</v>
      </c>
      <c r="D520" s="22" t="s">
        <v>854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  <c r="J520" s="19">
        <v>0</v>
      </c>
      <c r="K520" s="19">
        <v>0</v>
      </c>
      <c r="L520" s="19">
        <v>0</v>
      </c>
      <c r="M520" s="19">
        <v>0</v>
      </c>
      <c r="N520" s="19">
        <v>5000</v>
      </c>
      <c r="O520" s="19">
        <v>0</v>
      </c>
      <c r="P520" s="19">
        <v>0</v>
      </c>
      <c r="Q520" s="19">
        <v>5000</v>
      </c>
      <c r="R520" s="19">
        <v>69219.16</v>
      </c>
      <c r="S520" s="19">
        <v>346095800</v>
      </c>
    </row>
    <row r="521" spans="1:19" x14ac:dyDescent="0.35">
      <c r="A521" s="22"/>
      <c r="B521" t="s">
        <v>1465</v>
      </c>
      <c r="C521" t="s">
        <v>1464</v>
      </c>
      <c r="D521" s="22" t="s">
        <v>854</v>
      </c>
      <c r="E521" s="19">
        <v>0</v>
      </c>
      <c r="F521" s="19">
        <v>0</v>
      </c>
      <c r="G521" s="19">
        <v>14000</v>
      </c>
      <c r="H521" s="19">
        <v>0</v>
      </c>
      <c r="I521" s="19">
        <v>0</v>
      </c>
      <c r="J521" s="19">
        <v>0</v>
      </c>
      <c r="K521" s="19">
        <v>0</v>
      </c>
      <c r="L521" s="19">
        <v>14000</v>
      </c>
      <c r="M521" s="19">
        <v>0</v>
      </c>
      <c r="N521" s="19">
        <v>0</v>
      </c>
      <c r="O521" s="19">
        <v>0</v>
      </c>
      <c r="P521" s="19">
        <v>0</v>
      </c>
      <c r="Q521" s="19">
        <v>28000</v>
      </c>
      <c r="R521" s="19">
        <v>32070.65</v>
      </c>
      <c r="S521" s="19">
        <v>897978200</v>
      </c>
    </row>
    <row r="522" spans="1:19" x14ac:dyDescent="0.35">
      <c r="A522" s="22"/>
      <c r="B522" t="s">
        <v>1532</v>
      </c>
      <c r="C522" t="s">
        <v>1531</v>
      </c>
      <c r="D522" s="22" t="s">
        <v>854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1267091.6399999999</v>
      </c>
      <c r="S522" s="19">
        <v>0</v>
      </c>
    </row>
    <row r="523" spans="1:19" x14ac:dyDescent="0.35">
      <c r="A523" s="22"/>
      <c r="B523" t="s">
        <v>728</v>
      </c>
      <c r="C523" t="s">
        <v>727</v>
      </c>
      <c r="D523" s="22" t="s">
        <v>912</v>
      </c>
      <c r="E523" s="19">
        <v>0</v>
      </c>
      <c r="F523" s="19">
        <v>10000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25000</v>
      </c>
      <c r="Q523" s="19">
        <v>35000</v>
      </c>
      <c r="R523" s="19">
        <v>428.2</v>
      </c>
      <c r="S523" s="19">
        <v>14987000</v>
      </c>
    </row>
    <row r="524" spans="1:19" x14ac:dyDescent="0.35">
      <c r="A524" s="22"/>
      <c r="B524" t="s">
        <v>732</v>
      </c>
      <c r="C524" t="s">
        <v>731</v>
      </c>
      <c r="D524" s="22" t="s">
        <v>854</v>
      </c>
      <c r="E524" s="19">
        <v>0</v>
      </c>
      <c r="F524" s="19">
        <v>50</v>
      </c>
      <c r="G524" s="19">
        <v>0</v>
      </c>
      <c r="H524" s="19">
        <v>0</v>
      </c>
      <c r="I524" s="19">
        <v>50</v>
      </c>
      <c r="J524" s="19">
        <v>0</v>
      </c>
      <c r="K524" s="19">
        <v>0</v>
      </c>
      <c r="L524" s="19">
        <v>100</v>
      </c>
      <c r="M524" s="19">
        <v>0</v>
      </c>
      <c r="N524" s="19">
        <v>0</v>
      </c>
      <c r="O524" s="19">
        <v>50</v>
      </c>
      <c r="P524" s="19">
        <v>0</v>
      </c>
      <c r="Q524" s="19">
        <v>250</v>
      </c>
      <c r="R524" s="19">
        <v>2342407.25</v>
      </c>
      <c r="S524" s="19">
        <v>585601813</v>
      </c>
    </row>
    <row r="525" spans="1:19" x14ac:dyDescent="0.35">
      <c r="A525" s="22"/>
      <c r="B525" t="s">
        <v>734</v>
      </c>
      <c r="C525" t="s">
        <v>733</v>
      </c>
      <c r="D525" s="22" t="s">
        <v>854</v>
      </c>
      <c r="E525" s="19">
        <v>4000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19">
        <v>6000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19">
        <v>10000</v>
      </c>
      <c r="R525" s="19">
        <v>163166.49</v>
      </c>
      <c r="S525" s="19">
        <v>1631664900</v>
      </c>
    </row>
    <row r="526" spans="1:19" x14ac:dyDescent="0.35">
      <c r="A526" s="22"/>
      <c r="B526" t="s">
        <v>736</v>
      </c>
      <c r="C526" t="s">
        <v>735</v>
      </c>
      <c r="D526" s="22" t="s">
        <v>854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1500</v>
      </c>
      <c r="K526" s="19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19">
        <v>1500</v>
      </c>
      <c r="R526" s="19">
        <v>1874953.17</v>
      </c>
      <c r="S526" s="19">
        <v>2812429755</v>
      </c>
    </row>
    <row r="527" spans="1:19" x14ac:dyDescent="0.35">
      <c r="B527" t="s">
        <v>738</v>
      </c>
      <c r="C527" t="s">
        <v>737</v>
      </c>
      <c r="D527" s="22" t="s">
        <v>854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2500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2500</v>
      </c>
      <c r="R527">
        <v>0</v>
      </c>
      <c r="S527">
        <v>0</v>
      </c>
    </row>
    <row r="528" spans="1:19" x14ac:dyDescent="0.35">
      <c r="B528" t="s">
        <v>740</v>
      </c>
      <c r="C528" t="s">
        <v>739</v>
      </c>
      <c r="D528" s="22" t="s">
        <v>854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1000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1000</v>
      </c>
      <c r="R528">
        <v>1088.8599999999999</v>
      </c>
      <c r="S528">
        <v>1088860</v>
      </c>
    </row>
    <row r="529" spans="2:19" x14ac:dyDescent="0.35">
      <c r="B529" t="s">
        <v>742</v>
      </c>
      <c r="C529" t="s">
        <v>943</v>
      </c>
      <c r="D529" s="22" t="s">
        <v>912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593.61</v>
      </c>
      <c r="S529">
        <v>0</v>
      </c>
    </row>
    <row r="530" spans="2:19" x14ac:dyDescent="0.35">
      <c r="B530" t="s">
        <v>744</v>
      </c>
      <c r="C530" t="s">
        <v>743</v>
      </c>
      <c r="D530" s="22" t="s">
        <v>767</v>
      </c>
      <c r="E530">
        <v>24640</v>
      </c>
      <c r="F530">
        <v>0</v>
      </c>
      <c r="G530">
        <v>24640</v>
      </c>
      <c r="H530">
        <v>0</v>
      </c>
      <c r="I530">
        <v>24640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73920</v>
      </c>
      <c r="R530">
        <v>531.14</v>
      </c>
      <c r="S530">
        <v>39261869</v>
      </c>
    </row>
    <row r="531" spans="2:19" x14ac:dyDescent="0.35">
      <c r="B531" t="s">
        <v>643</v>
      </c>
      <c r="C531" t="s">
        <v>642</v>
      </c>
      <c r="E531">
        <v>238</v>
      </c>
      <c r="F531">
        <v>174</v>
      </c>
      <c r="G531">
        <v>218</v>
      </c>
      <c r="H531">
        <v>194</v>
      </c>
      <c r="I531">
        <v>404</v>
      </c>
      <c r="J531">
        <v>323</v>
      </c>
      <c r="K531">
        <v>218</v>
      </c>
      <c r="L531">
        <v>174</v>
      </c>
      <c r="M531">
        <v>174</v>
      </c>
      <c r="N531">
        <v>347</v>
      </c>
      <c r="O531">
        <v>174</v>
      </c>
      <c r="P531">
        <v>174</v>
      </c>
      <c r="Q531">
        <v>2812</v>
      </c>
    </row>
    <row r="532" spans="2:19" x14ac:dyDescent="0.35">
      <c r="B532" t="s">
        <v>645</v>
      </c>
      <c r="C532" t="s">
        <v>644</v>
      </c>
      <c r="E532">
        <v>0</v>
      </c>
      <c r="F532">
        <v>2654</v>
      </c>
      <c r="G532">
        <v>0</v>
      </c>
      <c r="H532">
        <v>3033</v>
      </c>
      <c r="I532">
        <v>0</v>
      </c>
      <c r="J532">
        <v>3033</v>
      </c>
      <c r="K532">
        <v>0</v>
      </c>
      <c r="L532">
        <v>3413</v>
      </c>
      <c r="M532">
        <v>0</v>
      </c>
      <c r="N532">
        <v>3413</v>
      </c>
      <c r="O532">
        <v>0</v>
      </c>
      <c r="P532">
        <v>2275</v>
      </c>
      <c r="Q532">
        <v>17821</v>
      </c>
    </row>
    <row r="533" spans="2:19" x14ac:dyDescent="0.35">
      <c r="B533" t="s">
        <v>647</v>
      </c>
      <c r="C533" t="s">
        <v>646</v>
      </c>
      <c r="E533">
        <v>0</v>
      </c>
      <c r="F533">
        <v>0</v>
      </c>
      <c r="G533">
        <v>0</v>
      </c>
      <c r="H533">
        <v>0</v>
      </c>
      <c r="I533">
        <v>1255</v>
      </c>
      <c r="J533">
        <v>2092</v>
      </c>
      <c r="K533">
        <v>0</v>
      </c>
      <c r="L533">
        <v>2092</v>
      </c>
      <c r="M533">
        <v>0</v>
      </c>
      <c r="N533">
        <v>1673</v>
      </c>
      <c r="O533">
        <v>0</v>
      </c>
      <c r="P533">
        <v>837</v>
      </c>
      <c r="Q533">
        <v>7949</v>
      </c>
    </row>
    <row r="534" spans="2:19" x14ac:dyDescent="0.35">
      <c r="B534" t="s">
        <v>649</v>
      </c>
      <c r="C534" t="s">
        <v>648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1255</v>
      </c>
      <c r="N534">
        <v>1255</v>
      </c>
      <c r="O534">
        <v>1255</v>
      </c>
      <c r="P534">
        <v>1255</v>
      </c>
      <c r="Q534">
        <v>5020</v>
      </c>
    </row>
    <row r="535" spans="2:19" x14ac:dyDescent="0.35">
      <c r="B535" t="s">
        <v>651</v>
      </c>
      <c r="C535" t="s">
        <v>650</v>
      </c>
      <c r="E535">
        <v>1577</v>
      </c>
      <c r="F535">
        <v>0</v>
      </c>
      <c r="G535">
        <v>1577</v>
      </c>
      <c r="H535">
        <v>0</v>
      </c>
      <c r="I535">
        <v>1577</v>
      </c>
      <c r="J535">
        <v>0</v>
      </c>
      <c r="K535">
        <v>0</v>
      </c>
      <c r="L535">
        <v>0</v>
      </c>
      <c r="M535">
        <v>1577</v>
      </c>
      <c r="N535">
        <v>0</v>
      </c>
      <c r="O535">
        <v>1577</v>
      </c>
      <c r="P535">
        <v>0</v>
      </c>
      <c r="Q535">
        <v>7885</v>
      </c>
    </row>
    <row r="536" spans="2:19" x14ac:dyDescent="0.35">
      <c r="B536" t="s">
        <v>653</v>
      </c>
      <c r="C536" t="s">
        <v>652</v>
      </c>
      <c r="E536">
        <v>3724</v>
      </c>
      <c r="F536">
        <v>4256</v>
      </c>
      <c r="G536">
        <v>3724</v>
      </c>
      <c r="H536">
        <v>4788</v>
      </c>
      <c r="I536">
        <v>4840</v>
      </c>
      <c r="J536">
        <v>3724</v>
      </c>
      <c r="K536">
        <v>4256</v>
      </c>
      <c r="L536">
        <v>2660</v>
      </c>
      <c r="M536">
        <v>2660</v>
      </c>
      <c r="N536">
        <v>7501</v>
      </c>
      <c r="O536">
        <v>6916</v>
      </c>
      <c r="P536">
        <v>3192</v>
      </c>
      <c r="Q536">
        <v>52241</v>
      </c>
    </row>
    <row r="537" spans="2:19" x14ac:dyDescent="0.35">
      <c r="B537" t="s">
        <v>1461</v>
      </c>
      <c r="C537" t="s">
        <v>1460</v>
      </c>
      <c r="E537">
        <v>1616</v>
      </c>
      <c r="F537">
        <v>0</v>
      </c>
      <c r="G537">
        <v>2154</v>
      </c>
      <c r="H537">
        <v>0</v>
      </c>
      <c r="I537">
        <v>2154</v>
      </c>
      <c r="J537">
        <v>0</v>
      </c>
      <c r="K537">
        <v>2154</v>
      </c>
      <c r="L537">
        <v>0</v>
      </c>
      <c r="M537">
        <v>2154</v>
      </c>
      <c r="N537">
        <v>0</v>
      </c>
      <c r="O537">
        <v>1616</v>
      </c>
      <c r="P537">
        <v>0</v>
      </c>
      <c r="Q537">
        <v>11848</v>
      </c>
    </row>
    <row r="538" spans="2:19" x14ac:dyDescent="0.35">
      <c r="B538" t="s">
        <v>663</v>
      </c>
      <c r="C538" t="s">
        <v>662</v>
      </c>
      <c r="E538">
        <v>6462</v>
      </c>
      <c r="F538">
        <v>5385</v>
      </c>
      <c r="G538">
        <v>5924</v>
      </c>
      <c r="H538">
        <v>9155</v>
      </c>
      <c r="I538">
        <v>10232</v>
      </c>
      <c r="J538">
        <v>2693</v>
      </c>
      <c r="K538">
        <v>8616</v>
      </c>
      <c r="L538">
        <v>3770</v>
      </c>
      <c r="M538">
        <v>5924</v>
      </c>
      <c r="N538">
        <v>8616</v>
      </c>
      <c r="O538">
        <v>9693</v>
      </c>
      <c r="P538">
        <v>5385</v>
      </c>
      <c r="Q538">
        <v>81855</v>
      </c>
    </row>
    <row r="562" spans="1:19" x14ac:dyDescent="0.35">
      <c r="B562" t="s">
        <v>1371</v>
      </c>
      <c r="C562" t="s">
        <v>1370</v>
      </c>
      <c r="E562">
        <v>459</v>
      </c>
      <c r="F562">
        <v>435</v>
      </c>
      <c r="G562">
        <v>296</v>
      </c>
      <c r="H562">
        <v>329</v>
      </c>
      <c r="I562">
        <v>544</v>
      </c>
      <c r="J562">
        <v>521</v>
      </c>
      <c r="K562">
        <v>388</v>
      </c>
      <c r="L562">
        <v>390</v>
      </c>
      <c r="M562">
        <v>341</v>
      </c>
      <c r="N562">
        <v>265</v>
      </c>
      <c r="O562">
        <v>232</v>
      </c>
      <c r="P562">
        <v>91</v>
      </c>
      <c r="Q562">
        <v>4291</v>
      </c>
    </row>
    <row r="563" spans="1:19" x14ac:dyDescent="0.35">
      <c r="B563" t="s">
        <v>1382</v>
      </c>
      <c r="C563" t="s">
        <v>1381</v>
      </c>
      <c r="E563">
        <v>20</v>
      </c>
      <c r="F563">
        <v>20</v>
      </c>
      <c r="G563">
        <v>10</v>
      </c>
      <c r="H563">
        <v>13</v>
      </c>
      <c r="I563">
        <v>22</v>
      </c>
      <c r="J563">
        <v>23</v>
      </c>
      <c r="K563">
        <v>16</v>
      </c>
      <c r="L563">
        <v>15</v>
      </c>
      <c r="M563">
        <v>6</v>
      </c>
      <c r="N563">
        <v>10</v>
      </c>
      <c r="O563">
        <v>10</v>
      </c>
      <c r="P563">
        <v>6</v>
      </c>
      <c r="Q563">
        <v>171</v>
      </c>
    </row>
    <row r="564" spans="1:19" x14ac:dyDescent="0.35">
      <c r="B564" t="s">
        <v>1399</v>
      </c>
      <c r="C564" t="s">
        <v>1398</v>
      </c>
      <c r="E564">
        <v>287</v>
      </c>
      <c r="F564">
        <v>287</v>
      </c>
      <c r="G564">
        <v>287</v>
      </c>
      <c r="H564">
        <v>241</v>
      </c>
      <c r="I564">
        <v>344</v>
      </c>
      <c r="J564">
        <v>344</v>
      </c>
      <c r="K564">
        <v>229</v>
      </c>
      <c r="L564">
        <v>344</v>
      </c>
      <c r="M564">
        <v>287</v>
      </c>
      <c r="N564">
        <v>195</v>
      </c>
      <c r="O564">
        <v>172</v>
      </c>
      <c r="P564">
        <v>115</v>
      </c>
      <c r="Q564">
        <v>3132</v>
      </c>
    </row>
    <row r="565" spans="1:19" x14ac:dyDescent="0.35">
      <c r="A565" s="22"/>
      <c r="B565" t="s">
        <v>1471</v>
      </c>
      <c r="C565" t="s">
        <v>1470</v>
      </c>
      <c r="E565" s="19">
        <v>100000</v>
      </c>
      <c r="F565" s="19">
        <v>95000</v>
      </c>
      <c r="G565" s="19">
        <v>60000</v>
      </c>
      <c r="H565" s="19">
        <v>75000</v>
      </c>
      <c r="I565" s="19">
        <v>135000</v>
      </c>
      <c r="J565" s="19">
        <v>135000</v>
      </c>
      <c r="K565" s="19">
        <v>95000</v>
      </c>
      <c r="L565" s="19">
        <v>90000</v>
      </c>
      <c r="M565" s="19">
        <v>90000</v>
      </c>
      <c r="N565" s="19">
        <v>70000</v>
      </c>
      <c r="O565" s="19">
        <v>60000</v>
      </c>
      <c r="P565" s="19">
        <v>20000</v>
      </c>
      <c r="Q565" s="19">
        <v>1025000</v>
      </c>
      <c r="R565" s="19"/>
      <c r="S56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840"/>
  <sheetViews>
    <sheetView topLeftCell="A401" workbookViewId="0">
      <selection activeCell="C419" sqref="C419"/>
    </sheetView>
  </sheetViews>
  <sheetFormatPr defaultRowHeight="14.5" x14ac:dyDescent="0.35"/>
  <cols>
    <col min="1" max="1" width="22.90625" style="73" customWidth="1"/>
    <col min="2" max="2" width="11.36328125" style="73" bestFit="1" customWidth="1"/>
    <col min="3" max="3" width="9.90625" style="23" bestFit="1" customWidth="1"/>
  </cols>
  <sheetData>
    <row r="1" spans="1:3" ht="18.5" x14ac:dyDescent="0.35">
      <c r="A1" s="67" t="s">
        <v>745</v>
      </c>
      <c r="B1" s="67"/>
    </row>
    <row r="2" spans="1:3" ht="18.5" x14ac:dyDescent="0.35">
      <c r="A2" s="67" t="s">
        <v>746</v>
      </c>
      <c r="B2" s="67"/>
    </row>
    <row r="3" spans="1:3" ht="18.5" x14ac:dyDescent="0.35">
      <c r="A3" s="67" t="s">
        <v>959</v>
      </c>
      <c r="B3" s="67"/>
    </row>
    <row r="4" spans="1:3" x14ac:dyDescent="0.35">
      <c r="A4" s="30" t="s">
        <v>960</v>
      </c>
      <c r="B4" s="30"/>
    </row>
    <row r="5" spans="1:3" x14ac:dyDescent="0.35">
      <c r="A5" s="68">
        <f ca="1">TODAY()</f>
        <v>45688</v>
      </c>
      <c r="B5" s="68"/>
    </row>
    <row r="6" spans="1:3" x14ac:dyDescent="0.35">
      <c r="A6" s="69"/>
      <c r="B6" s="69"/>
    </row>
    <row r="7" spans="1:3" x14ac:dyDescent="0.35">
      <c r="A7" s="70" t="s">
        <v>964</v>
      </c>
      <c r="B7" s="70" t="str">
        <f>RIGHT(A7,8)</f>
        <v>LBS3ABH1</v>
      </c>
      <c r="C7" s="71">
        <v>9337</v>
      </c>
    </row>
    <row r="8" spans="1:3" x14ac:dyDescent="0.35">
      <c r="A8" s="70" t="s">
        <v>1534</v>
      </c>
      <c r="B8" s="70" t="str">
        <f t="shared" ref="B8:B71" si="0">RIGHT(A8,8)</f>
        <v>LBS4ABH2</v>
      </c>
      <c r="C8" s="71">
        <v>2563</v>
      </c>
    </row>
    <row r="9" spans="1:3" x14ac:dyDescent="0.35">
      <c r="A9" s="70" t="s">
        <v>1540</v>
      </c>
      <c r="B9" s="70" t="str">
        <f t="shared" si="0"/>
        <v>LBSA1SC1</v>
      </c>
      <c r="C9" s="71">
        <v>3160</v>
      </c>
    </row>
    <row r="10" spans="1:3" x14ac:dyDescent="0.35">
      <c r="A10" s="70" t="s">
        <v>1010</v>
      </c>
      <c r="B10" s="70" t="str">
        <f t="shared" si="0"/>
        <v>LBSAG1SC</v>
      </c>
      <c r="C10" s="71">
        <v>1954</v>
      </c>
    </row>
    <row r="11" spans="1:3" x14ac:dyDescent="0.35">
      <c r="A11" s="70" t="s">
        <v>1007</v>
      </c>
      <c r="B11" s="70" t="str">
        <f t="shared" si="0"/>
        <v>LBSAG2SC</v>
      </c>
      <c r="C11" s="71">
        <v>1918</v>
      </c>
    </row>
    <row r="12" spans="1:3" x14ac:dyDescent="0.35">
      <c r="A12" s="70" t="s">
        <v>1008</v>
      </c>
      <c r="B12" s="70" t="str">
        <f t="shared" si="0"/>
        <v>LBSAG2WI</v>
      </c>
      <c r="C12" s="71">
        <v>5228</v>
      </c>
    </row>
    <row r="13" spans="1:3" x14ac:dyDescent="0.35">
      <c r="A13" s="70" t="s">
        <v>1005</v>
      </c>
      <c r="B13" s="70" t="str">
        <f t="shared" si="0"/>
        <v>LBSAGD40</v>
      </c>
      <c r="C13" s="71">
        <v>1542</v>
      </c>
    </row>
    <row r="14" spans="1:3" x14ac:dyDescent="0.35">
      <c r="A14" s="70" t="s">
        <v>1009</v>
      </c>
      <c r="B14" s="70" t="str">
        <f t="shared" si="0"/>
        <v>LBSAGKCL</v>
      </c>
      <c r="C14" s="71">
        <v>50</v>
      </c>
    </row>
    <row r="15" spans="1:3" x14ac:dyDescent="0.35">
      <c r="A15" s="70" t="s">
        <v>1006</v>
      </c>
      <c r="B15" s="70" t="str">
        <f t="shared" si="0"/>
        <v>LBSAGMGU</v>
      </c>
      <c r="C15" s="71">
        <v>1427</v>
      </c>
    </row>
    <row r="16" spans="1:3" x14ac:dyDescent="0.35">
      <c r="A16" s="72" t="s">
        <v>1029</v>
      </c>
      <c r="B16" s="70" t="str">
        <f t="shared" si="0"/>
        <v>LBSALPIL</v>
      </c>
      <c r="C16" s="71">
        <v>463</v>
      </c>
    </row>
    <row r="17" spans="1:3" x14ac:dyDescent="0.35">
      <c r="A17" s="72" t="s">
        <v>1004</v>
      </c>
      <c r="B17" s="70" t="str">
        <f t="shared" si="0"/>
        <v>LBSAP1WI</v>
      </c>
      <c r="C17" s="71">
        <v>1837</v>
      </c>
    </row>
    <row r="18" spans="1:3" x14ac:dyDescent="0.35">
      <c r="A18" s="72" t="s">
        <v>1997</v>
      </c>
      <c r="B18" s="70" t="str">
        <f t="shared" si="0"/>
        <v>LBSA2SC1</v>
      </c>
      <c r="C18" s="71">
        <v>1698</v>
      </c>
    </row>
    <row r="19" spans="1:3" x14ac:dyDescent="0.35">
      <c r="A19" s="72" t="s">
        <v>1002</v>
      </c>
      <c r="B19" s="70" t="str">
        <f t="shared" si="0"/>
        <v>LBSAP2WI</v>
      </c>
      <c r="C19" s="71">
        <v>4159</v>
      </c>
    </row>
    <row r="20" spans="1:3" x14ac:dyDescent="0.35">
      <c r="A20" s="70" t="s">
        <v>1000</v>
      </c>
      <c r="B20" s="70" t="str">
        <f t="shared" si="0"/>
        <v>LBSAPD40</v>
      </c>
      <c r="C20" s="71">
        <v>2471</v>
      </c>
    </row>
    <row r="21" spans="1:3" x14ac:dyDescent="0.35">
      <c r="A21" s="70" t="s">
        <v>1003</v>
      </c>
      <c r="B21" s="70" t="str">
        <f t="shared" si="0"/>
        <v>LBSAPKCL</v>
      </c>
      <c r="C21" s="71">
        <v>791</v>
      </c>
    </row>
    <row r="22" spans="1:3" x14ac:dyDescent="0.35">
      <c r="A22" s="70" t="s">
        <v>1541</v>
      </c>
      <c r="B22" s="70" t="str">
        <f t="shared" si="0"/>
        <v>LBSAPM84</v>
      </c>
      <c r="C22" s="71">
        <v>2907</v>
      </c>
    </row>
    <row r="23" spans="1:3" x14ac:dyDescent="0.35">
      <c r="A23" s="23" t="s">
        <v>1542</v>
      </c>
      <c r="B23" s="70" t="str">
        <f t="shared" si="0"/>
        <v>LBSAPMG1</v>
      </c>
      <c r="C23" s="71">
        <v>0</v>
      </c>
    </row>
    <row r="24" spans="1:3" x14ac:dyDescent="0.35">
      <c r="A24" s="70" t="s">
        <v>999</v>
      </c>
      <c r="B24" s="70" t="str">
        <f t="shared" si="0"/>
        <v>LBSAPMGU</v>
      </c>
      <c r="C24" s="71">
        <v>3024</v>
      </c>
    </row>
    <row r="25" spans="1:3" x14ac:dyDescent="0.35">
      <c r="A25" s="70" t="s">
        <v>965</v>
      </c>
      <c r="B25" s="70" t="str">
        <f t="shared" si="0"/>
        <v>LBSAS5H1</v>
      </c>
      <c r="C25" s="71">
        <v>1609</v>
      </c>
    </row>
    <row r="26" spans="1:3" x14ac:dyDescent="0.35">
      <c r="A26" s="70" t="s">
        <v>1535</v>
      </c>
      <c r="B26" s="70" t="str">
        <f t="shared" si="0"/>
        <v>LBSASRH2</v>
      </c>
      <c r="C26" s="71">
        <v>2821</v>
      </c>
    </row>
    <row r="27" spans="1:3" x14ac:dyDescent="0.35">
      <c r="A27" s="70" t="s">
        <v>1998</v>
      </c>
      <c r="B27" s="70" t="str">
        <f t="shared" si="0"/>
        <v>LBSBAL53</v>
      </c>
      <c r="C27" s="71">
        <v>150</v>
      </c>
    </row>
    <row r="28" spans="1:3" x14ac:dyDescent="0.35">
      <c r="A28" s="23" t="s">
        <v>1014</v>
      </c>
      <c r="B28" s="70" t="str">
        <f t="shared" si="0"/>
        <v>LBSBAP52</v>
      </c>
      <c r="C28" s="71">
        <v>1646</v>
      </c>
    </row>
    <row r="29" spans="1:3" x14ac:dyDescent="0.35">
      <c r="A29" s="23" t="s">
        <v>1019</v>
      </c>
      <c r="B29" s="70" t="str">
        <f t="shared" si="0"/>
        <v>LBSBFPL1</v>
      </c>
      <c r="C29" s="71">
        <v>1184</v>
      </c>
    </row>
    <row r="30" spans="1:3" x14ac:dyDescent="0.35">
      <c r="A30" s="23" t="s">
        <v>1015</v>
      </c>
      <c r="B30" s="70" t="str">
        <f t="shared" si="0"/>
        <v>LBSBKD23</v>
      </c>
      <c r="C30" s="71">
        <v>0</v>
      </c>
    </row>
    <row r="31" spans="1:3" x14ac:dyDescent="0.35">
      <c r="A31" s="23" t="s">
        <v>1544</v>
      </c>
      <c r="B31" s="70" t="str">
        <f t="shared" si="0"/>
        <v>LBSBKD24</v>
      </c>
      <c r="C31" s="71">
        <v>514</v>
      </c>
    </row>
    <row r="32" spans="1:3" x14ac:dyDescent="0.35">
      <c r="A32" s="23" t="s">
        <v>1016</v>
      </c>
      <c r="B32" s="70" t="str">
        <f t="shared" si="0"/>
        <v>LBSBSPG6</v>
      </c>
      <c r="C32" s="71">
        <v>2078</v>
      </c>
    </row>
    <row r="33" spans="1:3" x14ac:dyDescent="0.35">
      <c r="A33" s="23" t="s">
        <v>966</v>
      </c>
      <c r="B33" s="70" t="str">
        <f t="shared" si="0"/>
        <v>LBSDT4H1</v>
      </c>
      <c r="C33" s="71">
        <v>0</v>
      </c>
    </row>
    <row r="34" spans="1:3" x14ac:dyDescent="0.35">
      <c r="A34" s="23" t="s">
        <v>1543</v>
      </c>
      <c r="B34" s="70" t="str">
        <f t="shared" si="0"/>
        <v>LBSG1SC1</v>
      </c>
      <c r="C34" s="71">
        <v>0</v>
      </c>
    </row>
    <row r="35" spans="1:3" x14ac:dyDescent="0.35">
      <c r="A35" s="70" t="s">
        <v>1030</v>
      </c>
      <c r="B35" s="70" t="str">
        <f t="shared" si="0"/>
        <v>LBSHKAL3</v>
      </c>
      <c r="C35" s="71">
        <v>485</v>
      </c>
    </row>
    <row r="36" spans="1:3" x14ac:dyDescent="0.35">
      <c r="A36" s="70" t="s">
        <v>1566</v>
      </c>
      <c r="B36" s="70" t="str">
        <f t="shared" si="0"/>
        <v>LBSHKFL1</v>
      </c>
      <c r="C36" s="71">
        <v>3039</v>
      </c>
    </row>
    <row r="37" spans="1:3" x14ac:dyDescent="0.35">
      <c r="A37" s="70" t="s">
        <v>995</v>
      </c>
      <c r="B37" s="70" t="str">
        <f t="shared" si="0"/>
        <v>LBSHOD5G</v>
      </c>
      <c r="C37" s="71">
        <v>96</v>
      </c>
    </row>
    <row r="38" spans="1:3" x14ac:dyDescent="0.35">
      <c r="A38" s="70" t="s">
        <v>996</v>
      </c>
      <c r="B38" s="70" t="str">
        <f t="shared" si="0"/>
        <v>LBSHONSG</v>
      </c>
      <c r="C38" s="71">
        <v>1553</v>
      </c>
    </row>
    <row r="39" spans="1:3" x14ac:dyDescent="0.35">
      <c r="A39" s="70" t="s">
        <v>1027</v>
      </c>
      <c r="B39" s="70" t="str">
        <f t="shared" si="0"/>
        <v>LBSIDFLU</v>
      </c>
      <c r="C39" s="71">
        <v>3853</v>
      </c>
    </row>
    <row r="40" spans="1:3" x14ac:dyDescent="0.35">
      <c r="A40" s="70" t="s">
        <v>1565</v>
      </c>
      <c r="B40" s="70" t="str">
        <f t="shared" si="0"/>
        <v>LBSMNAL2</v>
      </c>
      <c r="C40" s="71">
        <v>463</v>
      </c>
    </row>
    <row r="41" spans="1:3" x14ac:dyDescent="0.35">
      <c r="A41" s="70" t="s">
        <v>1564</v>
      </c>
      <c r="B41" s="70" t="str">
        <f t="shared" si="0"/>
        <v>LBSMNFL2</v>
      </c>
      <c r="C41" s="71">
        <v>4998</v>
      </c>
    </row>
    <row r="42" spans="1:3" x14ac:dyDescent="0.35">
      <c r="A42" s="70" t="s">
        <v>1028</v>
      </c>
      <c r="B42" s="70" t="str">
        <f t="shared" si="0"/>
        <v>LBSMNPLU</v>
      </c>
      <c r="C42" s="71">
        <v>4998</v>
      </c>
    </row>
    <row r="43" spans="1:3" x14ac:dyDescent="0.35">
      <c r="A43" s="70" t="s">
        <v>1021</v>
      </c>
      <c r="B43" s="70" t="str">
        <f t="shared" si="0"/>
        <v>LBSMYAL3</v>
      </c>
      <c r="C43" s="71">
        <v>690</v>
      </c>
    </row>
    <row r="44" spans="1:3" x14ac:dyDescent="0.35">
      <c r="A44" s="70" t="s">
        <v>1568</v>
      </c>
      <c r="B44" s="70" t="str">
        <f t="shared" si="0"/>
        <v>LBSMYFL5</v>
      </c>
      <c r="C44" s="71">
        <v>1907</v>
      </c>
    </row>
    <row r="45" spans="1:3" x14ac:dyDescent="0.35">
      <c r="A45" s="73" t="s">
        <v>1022</v>
      </c>
      <c r="B45" s="70" t="str">
        <f t="shared" si="0"/>
        <v>LBSMYKD3</v>
      </c>
      <c r="C45" s="71">
        <v>297</v>
      </c>
    </row>
    <row r="46" spans="1:3" x14ac:dyDescent="0.35">
      <c r="A46" s="73" t="s">
        <v>1023</v>
      </c>
      <c r="B46" s="70" t="str">
        <f t="shared" si="0"/>
        <v>LBSMYPG3</v>
      </c>
      <c r="C46" s="71">
        <v>1359</v>
      </c>
    </row>
    <row r="47" spans="1:3" x14ac:dyDescent="0.35">
      <c r="A47" s="73" t="s">
        <v>983</v>
      </c>
      <c r="B47" s="70" t="str">
        <f t="shared" si="0"/>
        <v>LBSP1BH1</v>
      </c>
      <c r="C47" s="23">
        <v>2501</v>
      </c>
    </row>
    <row r="48" spans="1:3" x14ac:dyDescent="0.35">
      <c r="A48" s="73" t="s">
        <v>1011</v>
      </c>
      <c r="B48" s="70" t="str">
        <f t="shared" si="0"/>
        <v>LBSP1WI1</v>
      </c>
      <c r="C48" s="23">
        <v>1576</v>
      </c>
    </row>
    <row r="49" spans="1:3" x14ac:dyDescent="0.35">
      <c r="A49" s="73" t="s">
        <v>1536</v>
      </c>
      <c r="B49" s="70" t="str">
        <f t="shared" si="0"/>
        <v>LBSP2KH2</v>
      </c>
      <c r="C49" s="23">
        <v>2766</v>
      </c>
    </row>
    <row r="50" spans="1:3" x14ac:dyDescent="0.35">
      <c r="A50" s="23" t="s">
        <v>967</v>
      </c>
      <c r="B50" s="70" t="str">
        <f t="shared" si="0"/>
        <v>LBSP2TH1</v>
      </c>
      <c r="C50" s="71">
        <v>3051</v>
      </c>
    </row>
    <row r="51" spans="1:3" x14ac:dyDescent="0.35">
      <c r="A51" s="23" t="s">
        <v>990</v>
      </c>
      <c r="B51" s="70" t="str">
        <f t="shared" si="0"/>
        <v>LBSP2TRG</v>
      </c>
      <c r="C51" s="71">
        <v>2114</v>
      </c>
    </row>
    <row r="52" spans="1:3" x14ac:dyDescent="0.35">
      <c r="A52" s="23" t="s">
        <v>998</v>
      </c>
      <c r="B52" s="70" t="str">
        <f t="shared" si="0"/>
        <v>LBSPASRG</v>
      </c>
      <c r="C52" s="71">
        <v>2352</v>
      </c>
    </row>
    <row r="53" spans="1:3" x14ac:dyDescent="0.35">
      <c r="A53" s="23" t="s">
        <v>968</v>
      </c>
      <c r="B53" s="70" t="str">
        <f t="shared" si="0"/>
        <v>LBSPD5H1</v>
      </c>
      <c r="C53" s="71">
        <v>4503</v>
      </c>
    </row>
    <row r="54" spans="1:3" x14ac:dyDescent="0.35">
      <c r="A54" s="23" t="s">
        <v>969</v>
      </c>
      <c r="B54" s="70" t="str">
        <f t="shared" si="0"/>
        <v>LBSPG5H1</v>
      </c>
      <c r="C54" s="23">
        <v>3169</v>
      </c>
    </row>
    <row r="55" spans="1:3" x14ac:dyDescent="0.35">
      <c r="A55" s="70" t="s">
        <v>994</v>
      </c>
      <c r="B55" s="70" t="str">
        <f t="shared" si="0"/>
        <v>LBSPGMNT</v>
      </c>
      <c r="C55" s="23">
        <v>3208</v>
      </c>
    </row>
    <row r="56" spans="1:3" x14ac:dyDescent="0.35">
      <c r="A56" s="70" t="s">
        <v>970</v>
      </c>
      <c r="B56" s="70" t="str">
        <f t="shared" si="0"/>
        <v>LBSPGNH1</v>
      </c>
      <c r="C56" s="71">
        <v>3935</v>
      </c>
    </row>
    <row r="57" spans="1:3" x14ac:dyDescent="0.35">
      <c r="A57" s="70" t="s">
        <v>991</v>
      </c>
      <c r="B57" s="70" t="str">
        <f t="shared" si="0"/>
        <v>LBSPGS12</v>
      </c>
      <c r="C57" s="71">
        <v>4445</v>
      </c>
    </row>
    <row r="58" spans="1:3" x14ac:dyDescent="0.35">
      <c r="A58" s="70" t="s">
        <v>1539</v>
      </c>
      <c r="B58" s="70" t="str">
        <f t="shared" si="0"/>
        <v>LBSPGS51</v>
      </c>
      <c r="C58" s="71">
        <v>5000</v>
      </c>
    </row>
    <row r="59" spans="1:3" x14ac:dyDescent="0.35">
      <c r="A59" s="70" t="s">
        <v>992</v>
      </c>
      <c r="B59" s="70" t="str">
        <f t="shared" si="0"/>
        <v>LBSPGSER</v>
      </c>
      <c r="C59" s="71">
        <v>2527</v>
      </c>
    </row>
    <row r="60" spans="1:3" x14ac:dyDescent="0.35">
      <c r="A60" s="70" t="s">
        <v>971</v>
      </c>
      <c r="B60" s="70" t="str">
        <f t="shared" si="0"/>
        <v>LBSPHOH1</v>
      </c>
      <c r="C60" s="71">
        <v>0</v>
      </c>
    </row>
    <row r="61" spans="1:3" x14ac:dyDescent="0.35">
      <c r="A61" s="70" t="s">
        <v>1013</v>
      </c>
      <c r="B61" s="70" t="str">
        <f t="shared" si="0"/>
        <v>LBSPILAL</v>
      </c>
      <c r="C61" s="71">
        <v>150</v>
      </c>
    </row>
    <row r="62" spans="1:3" x14ac:dyDescent="0.35">
      <c r="A62" s="70" t="s">
        <v>985</v>
      </c>
      <c r="B62" s="70" t="str">
        <f t="shared" si="0"/>
        <v>LBSPKGH1</v>
      </c>
      <c r="C62" s="71">
        <v>457</v>
      </c>
    </row>
    <row r="63" spans="1:3" x14ac:dyDescent="0.35">
      <c r="A63" s="70" t="s">
        <v>972</v>
      </c>
      <c r="B63" s="70" t="str">
        <f t="shared" si="0"/>
        <v>LBSPMNH1</v>
      </c>
      <c r="C63" s="71">
        <v>1291</v>
      </c>
    </row>
    <row r="64" spans="1:3" x14ac:dyDescent="0.35">
      <c r="A64" s="70" t="s">
        <v>984</v>
      </c>
      <c r="B64" s="70" t="str">
        <f t="shared" si="0"/>
        <v>LBSPMRH1</v>
      </c>
      <c r="C64" s="71">
        <v>1274</v>
      </c>
    </row>
    <row r="65" spans="1:3" x14ac:dyDescent="0.35">
      <c r="A65" s="70" t="s">
        <v>989</v>
      </c>
      <c r="B65" s="70" t="str">
        <f t="shared" si="0"/>
        <v>LBSPO5DG</v>
      </c>
      <c r="C65" s="71">
        <v>2505</v>
      </c>
    </row>
    <row r="66" spans="1:3" x14ac:dyDescent="0.35">
      <c r="A66" s="74" t="s">
        <v>987</v>
      </c>
      <c r="B66" s="70" t="str">
        <f t="shared" si="0"/>
        <v>LBSPOLRG</v>
      </c>
      <c r="C66" s="71">
        <v>460</v>
      </c>
    </row>
    <row r="67" spans="1:3" x14ac:dyDescent="0.35">
      <c r="A67" s="70" t="s">
        <v>973</v>
      </c>
      <c r="B67" s="70" t="str">
        <f t="shared" si="0"/>
        <v>LBSPONH1</v>
      </c>
      <c r="C67" s="71">
        <v>3039</v>
      </c>
    </row>
    <row r="68" spans="1:3" x14ac:dyDescent="0.35">
      <c r="A68" s="75" t="s">
        <v>988</v>
      </c>
      <c r="B68" s="70" t="str">
        <f t="shared" si="0"/>
        <v>LBSPONSG</v>
      </c>
      <c r="C68" s="71">
        <v>1411</v>
      </c>
    </row>
    <row r="69" spans="1:3" x14ac:dyDescent="0.35">
      <c r="A69" s="76" t="s">
        <v>974</v>
      </c>
      <c r="B69" s="70" t="str">
        <f t="shared" si="0"/>
        <v>LBSPOTH1</v>
      </c>
      <c r="C69" s="71">
        <v>1527</v>
      </c>
    </row>
    <row r="70" spans="1:3" x14ac:dyDescent="0.35">
      <c r="A70" s="73" t="s">
        <v>1025</v>
      </c>
      <c r="B70" s="70" t="str">
        <f t="shared" si="0"/>
        <v>LBSPPFL1</v>
      </c>
      <c r="C70" s="71">
        <v>4632</v>
      </c>
    </row>
    <row r="71" spans="1:3" x14ac:dyDescent="0.35">
      <c r="A71" s="70" t="s">
        <v>986</v>
      </c>
      <c r="B71" s="70" t="str">
        <f t="shared" si="0"/>
        <v>LBSPRDH1</v>
      </c>
      <c r="C71" s="71">
        <v>1398</v>
      </c>
    </row>
    <row r="72" spans="1:3" x14ac:dyDescent="0.35">
      <c r="A72" s="73" t="s">
        <v>1537</v>
      </c>
      <c r="B72" s="70" t="str">
        <f t="shared" ref="B72:B135" si="1">RIGHT(A72,8)</f>
        <v>LBSPRRH2</v>
      </c>
      <c r="C72" s="71">
        <v>324</v>
      </c>
    </row>
    <row r="73" spans="1:3" x14ac:dyDescent="0.35">
      <c r="A73" s="76" t="s">
        <v>997</v>
      </c>
      <c r="B73" s="70" t="str">
        <f t="shared" si="1"/>
        <v>LBSPRS3G</v>
      </c>
      <c r="C73" s="71">
        <v>6419</v>
      </c>
    </row>
    <row r="74" spans="1:3" x14ac:dyDescent="0.35">
      <c r="A74" s="73" t="s">
        <v>975</v>
      </c>
      <c r="B74" s="70" t="str">
        <f t="shared" si="1"/>
        <v>LBSPRSH1</v>
      </c>
      <c r="C74" s="71">
        <v>2714</v>
      </c>
    </row>
    <row r="75" spans="1:3" x14ac:dyDescent="0.35">
      <c r="A75" s="23" t="s">
        <v>976</v>
      </c>
      <c r="B75" s="70" t="str">
        <f t="shared" si="1"/>
        <v>LBSPRTH1</v>
      </c>
      <c r="C75" s="77">
        <v>1665</v>
      </c>
    </row>
    <row r="76" spans="1:3" x14ac:dyDescent="0.35">
      <c r="A76" s="23" t="s">
        <v>977</v>
      </c>
      <c r="B76" s="70" t="str">
        <f t="shared" si="1"/>
        <v>LBSPS1H1</v>
      </c>
      <c r="C76" s="77">
        <v>2435</v>
      </c>
    </row>
    <row r="77" spans="1:3" x14ac:dyDescent="0.35">
      <c r="A77" s="23" t="s">
        <v>978</v>
      </c>
      <c r="B77" s="70" t="str">
        <f t="shared" si="1"/>
        <v>LBSPSEH1</v>
      </c>
      <c r="C77" s="77">
        <v>4425</v>
      </c>
    </row>
    <row r="78" spans="1:3" x14ac:dyDescent="0.35">
      <c r="A78" s="23" t="s">
        <v>1538</v>
      </c>
      <c r="B78" s="70" t="str">
        <f t="shared" si="1"/>
        <v>LBSPSOH2</v>
      </c>
      <c r="C78" s="77">
        <v>4625</v>
      </c>
    </row>
    <row r="79" spans="1:3" x14ac:dyDescent="0.35">
      <c r="A79" s="23" t="s">
        <v>1545</v>
      </c>
      <c r="B79" s="70" t="str">
        <f t="shared" si="1"/>
        <v>LBSS22TR</v>
      </c>
      <c r="C79" s="77">
        <v>141</v>
      </c>
    </row>
    <row r="80" spans="1:3" x14ac:dyDescent="0.35">
      <c r="A80" s="23" t="s">
        <v>1546</v>
      </c>
      <c r="B80" s="70" t="str">
        <f t="shared" si="1"/>
        <v>LBSS23BU</v>
      </c>
      <c r="C80" s="77">
        <v>8681</v>
      </c>
    </row>
    <row r="81" spans="1:3" x14ac:dyDescent="0.35">
      <c r="A81" s="23" t="s">
        <v>1547</v>
      </c>
      <c r="B81" s="70" t="str">
        <f t="shared" si="1"/>
        <v>LBSS24BU</v>
      </c>
      <c r="C81" s="77">
        <v>3938</v>
      </c>
    </row>
    <row r="82" spans="1:3" x14ac:dyDescent="0.35">
      <c r="A82" s="23" t="s">
        <v>1548</v>
      </c>
      <c r="B82" s="70" t="str">
        <f t="shared" si="1"/>
        <v>LBSS2AS5</v>
      </c>
      <c r="C82" s="77">
        <v>5000</v>
      </c>
    </row>
    <row r="83" spans="1:3" x14ac:dyDescent="0.35">
      <c r="A83" s="23" t="s">
        <v>1549</v>
      </c>
      <c r="B83" s="70" t="str">
        <f t="shared" si="1"/>
        <v>LBSS2ASR</v>
      </c>
      <c r="C83" s="77">
        <v>8288</v>
      </c>
    </row>
    <row r="84" spans="1:3" x14ac:dyDescent="0.35">
      <c r="A84" s="23" t="s">
        <v>1550</v>
      </c>
      <c r="B84" s="70" t="str">
        <f t="shared" si="1"/>
        <v>LBSS2K1B</v>
      </c>
      <c r="C84" s="77">
        <v>3902</v>
      </c>
    </row>
    <row r="85" spans="1:3" x14ac:dyDescent="0.35">
      <c r="A85" s="23" t="s">
        <v>1551</v>
      </c>
      <c r="B85" s="70" t="str">
        <f t="shared" si="1"/>
        <v>LBSS2KMG</v>
      </c>
      <c r="C85" s="77">
        <v>293</v>
      </c>
    </row>
    <row r="86" spans="1:3" x14ac:dyDescent="0.35">
      <c r="A86" s="23" t="s">
        <v>1552</v>
      </c>
      <c r="B86" s="70" t="str">
        <f t="shared" si="1"/>
        <v>LBSS2KNU</v>
      </c>
      <c r="C86" s="77">
        <v>0</v>
      </c>
    </row>
    <row r="87" spans="1:3" x14ac:dyDescent="0.35">
      <c r="A87" s="23" t="s">
        <v>1555</v>
      </c>
      <c r="B87" s="70" t="str">
        <f t="shared" si="1"/>
        <v>LBSS2NS1</v>
      </c>
      <c r="C87" s="77">
        <v>12598</v>
      </c>
    </row>
    <row r="88" spans="1:3" x14ac:dyDescent="0.35">
      <c r="A88" s="23" t="s">
        <v>1553</v>
      </c>
      <c r="B88" s="70" t="str">
        <f t="shared" si="1"/>
        <v>LBSS2NS3</v>
      </c>
      <c r="C88" s="77">
        <v>1458</v>
      </c>
    </row>
    <row r="89" spans="1:3" x14ac:dyDescent="0.35">
      <c r="A89" s="23" t="s">
        <v>1554</v>
      </c>
      <c r="B89" s="70" t="str">
        <f t="shared" si="1"/>
        <v>LBSS2OD5</v>
      </c>
      <c r="C89" s="77">
        <v>3386</v>
      </c>
    </row>
    <row r="90" spans="1:3" x14ac:dyDescent="0.35">
      <c r="A90" s="23" t="s">
        <v>1556</v>
      </c>
      <c r="B90" s="70" t="str">
        <f t="shared" si="1"/>
        <v>LBSS2ORL</v>
      </c>
      <c r="C90" s="77">
        <v>7934</v>
      </c>
    </row>
    <row r="91" spans="1:3" x14ac:dyDescent="0.35">
      <c r="A91" s="23" t="s">
        <v>1557</v>
      </c>
      <c r="B91" s="70" t="str">
        <f t="shared" si="1"/>
        <v>LBSS2ORS</v>
      </c>
      <c r="C91" s="77">
        <v>3828</v>
      </c>
    </row>
    <row r="92" spans="1:3" x14ac:dyDescent="0.35">
      <c r="A92" s="23" t="s">
        <v>1558</v>
      </c>
      <c r="B92" s="70" t="str">
        <f t="shared" si="1"/>
        <v>LBSS2RD5</v>
      </c>
      <c r="C92" s="77">
        <v>2637</v>
      </c>
    </row>
    <row r="93" spans="1:3" x14ac:dyDescent="0.35">
      <c r="A93" s="23" t="s">
        <v>1559</v>
      </c>
      <c r="B93" s="70" t="str">
        <f t="shared" si="1"/>
        <v>LBSS2RLD</v>
      </c>
      <c r="C93" s="77">
        <v>3828</v>
      </c>
    </row>
    <row r="94" spans="1:3" x14ac:dyDescent="0.35">
      <c r="A94" s="23" t="s">
        <v>1560</v>
      </c>
      <c r="B94" s="70" t="str">
        <f t="shared" si="1"/>
        <v>LBSS2S12</v>
      </c>
      <c r="C94" s="77">
        <v>495</v>
      </c>
    </row>
    <row r="95" spans="1:3" x14ac:dyDescent="0.35">
      <c r="A95" s="23" t="s">
        <v>1561</v>
      </c>
      <c r="B95" s="70" t="str">
        <f t="shared" si="1"/>
        <v>LBSS2S5R</v>
      </c>
      <c r="C95" s="77">
        <v>318</v>
      </c>
    </row>
    <row r="96" spans="1:3" x14ac:dyDescent="0.35">
      <c r="A96" s="23" t="s">
        <v>1562</v>
      </c>
      <c r="B96" s="70" t="str">
        <f t="shared" si="1"/>
        <v>LBSS2SER</v>
      </c>
      <c r="C96" s="77">
        <v>713</v>
      </c>
    </row>
    <row r="97" spans="1:3" x14ac:dyDescent="0.35">
      <c r="A97" s="23" t="s">
        <v>1563</v>
      </c>
      <c r="B97" s="70" t="str">
        <f t="shared" si="1"/>
        <v>LBSS2SKR</v>
      </c>
      <c r="C97" s="77">
        <v>3834</v>
      </c>
    </row>
    <row r="98" spans="1:3" x14ac:dyDescent="0.35">
      <c r="A98" s="23" t="s">
        <v>1017</v>
      </c>
      <c r="B98" s="70" t="str">
        <f t="shared" si="1"/>
        <v>LBSSASR1</v>
      </c>
      <c r="C98" s="77">
        <v>0</v>
      </c>
    </row>
    <row r="99" spans="1:3" x14ac:dyDescent="0.35">
      <c r="A99" s="23" t="s">
        <v>1020</v>
      </c>
      <c r="B99" s="70" t="str">
        <f t="shared" si="1"/>
        <v>LBSSBFL2</v>
      </c>
      <c r="C99" s="77">
        <v>1184</v>
      </c>
    </row>
    <row r="100" spans="1:3" x14ac:dyDescent="0.35">
      <c r="A100" s="23" t="s">
        <v>993</v>
      </c>
      <c r="B100" s="70" t="str">
        <f t="shared" si="1"/>
        <v>LBSSGMNT</v>
      </c>
      <c r="C100" s="77">
        <v>2708</v>
      </c>
    </row>
    <row r="101" spans="1:3" x14ac:dyDescent="0.35">
      <c r="A101" s="23" t="s">
        <v>1018</v>
      </c>
      <c r="B101" s="70" t="str">
        <f t="shared" si="1"/>
        <v>LBSSKN33</v>
      </c>
      <c r="C101" s="77">
        <v>0</v>
      </c>
    </row>
    <row r="102" spans="1:3" x14ac:dyDescent="0.35">
      <c r="A102" s="23" t="s">
        <v>979</v>
      </c>
      <c r="B102" s="70" t="str">
        <f t="shared" si="1"/>
        <v>LBSSMNH1</v>
      </c>
      <c r="C102" s="77">
        <v>4928</v>
      </c>
    </row>
    <row r="103" spans="1:3" x14ac:dyDescent="0.35">
      <c r="A103" s="23" t="s">
        <v>982</v>
      </c>
      <c r="B103" s="70" t="str">
        <f t="shared" si="1"/>
        <v>LBSSONH1</v>
      </c>
      <c r="C103" s="77">
        <v>5003</v>
      </c>
    </row>
    <row r="104" spans="1:3" x14ac:dyDescent="0.35">
      <c r="A104" s="23" t="s">
        <v>1024</v>
      </c>
      <c r="B104" s="70" t="str">
        <f t="shared" si="1"/>
        <v>LBSTFLU2</v>
      </c>
      <c r="C104" s="77">
        <v>530</v>
      </c>
    </row>
    <row r="105" spans="1:3" x14ac:dyDescent="0.35">
      <c r="A105" s="23" t="s">
        <v>1567</v>
      </c>
      <c r="B105" s="70" t="str">
        <f t="shared" si="1"/>
        <v>LBSTFLU3</v>
      </c>
      <c r="C105" s="77">
        <v>2825</v>
      </c>
    </row>
    <row r="106" spans="1:3" x14ac:dyDescent="0.35">
      <c r="A106" s="23" t="s">
        <v>1026</v>
      </c>
      <c r="B106" s="70" t="str">
        <f t="shared" si="1"/>
        <v>LBSVTFLU</v>
      </c>
      <c r="C106" s="77">
        <v>2605</v>
      </c>
    </row>
    <row r="107" spans="1:3" x14ac:dyDescent="0.35">
      <c r="A107" s="23" t="s">
        <v>980</v>
      </c>
      <c r="B107" s="70" t="str">
        <f t="shared" si="1"/>
        <v>LBSYMIH1</v>
      </c>
      <c r="C107" s="77">
        <v>4531</v>
      </c>
    </row>
    <row r="108" spans="1:3" x14ac:dyDescent="0.35">
      <c r="A108" s="23" t="s">
        <v>981</v>
      </c>
      <c r="B108" s="70" t="str">
        <f t="shared" si="1"/>
        <v>LBSYNSH1</v>
      </c>
      <c r="C108" s="77">
        <v>3745</v>
      </c>
    </row>
    <row r="109" spans="1:3" x14ac:dyDescent="0.35">
      <c r="A109" s="23" t="s">
        <v>1117</v>
      </c>
      <c r="B109" s="70" t="str">
        <f t="shared" si="1"/>
        <v>LDM1SCO1</v>
      </c>
      <c r="C109" s="77">
        <v>15488</v>
      </c>
    </row>
    <row r="110" spans="1:3" x14ac:dyDescent="0.35">
      <c r="A110" s="23" t="s">
        <v>1116</v>
      </c>
      <c r="B110" s="70" t="str">
        <f t="shared" si="1"/>
        <v>LDM1WIO1</v>
      </c>
      <c r="C110" s="77">
        <v>0</v>
      </c>
    </row>
    <row r="111" spans="1:3" x14ac:dyDescent="0.35">
      <c r="A111" s="23" t="s">
        <v>1598</v>
      </c>
      <c r="B111" s="70" t="str">
        <f t="shared" si="1"/>
        <v>LDM21BO1</v>
      </c>
      <c r="C111" s="77">
        <v>6103</v>
      </c>
    </row>
    <row r="112" spans="1:3" x14ac:dyDescent="0.35">
      <c r="A112" s="23" t="s">
        <v>1595</v>
      </c>
      <c r="B112" s="70" t="str">
        <f t="shared" si="1"/>
        <v>LDM23BO2</v>
      </c>
      <c r="C112" s="77">
        <v>12008</v>
      </c>
    </row>
    <row r="113" spans="1:3" x14ac:dyDescent="0.35">
      <c r="A113" s="23" t="s">
        <v>1592</v>
      </c>
      <c r="B113" s="70" t="str">
        <f t="shared" si="1"/>
        <v>LDM2ASO2</v>
      </c>
      <c r="C113" s="77">
        <v>9295</v>
      </c>
    </row>
    <row r="114" spans="1:3" x14ac:dyDescent="0.35">
      <c r="A114" s="23" t="s">
        <v>1599</v>
      </c>
      <c r="B114" s="70" t="str">
        <f t="shared" si="1"/>
        <v>LDM2D1O1</v>
      </c>
      <c r="C114" s="77">
        <v>0</v>
      </c>
    </row>
    <row r="115" spans="1:3" x14ac:dyDescent="0.35">
      <c r="A115" s="23" t="s">
        <v>1588</v>
      </c>
      <c r="B115" s="70" t="str">
        <f t="shared" si="1"/>
        <v>LDM2D5O1</v>
      </c>
      <c r="C115" s="77">
        <v>204</v>
      </c>
    </row>
    <row r="116" spans="1:3" x14ac:dyDescent="0.35">
      <c r="A116" s="23" t="s">
        <v>1596</v>
      </c>
      <c r="B116" s="70" t="str">
        <f t="shared" si="1"/>
        <v>LDM2D5O2</v>
      </c>
      <c r="C116" s="77">
        <v>8283</v>
      </c>
    </row>
    <row r="117" spans="1:3" x14ac:dyDescent="0.35">
      <c r="A117" s="23" t="s">
        <v>1110</v>
      </c>
      <c r="B117" s="70" t="str">
        <f t="shared" si="1"/>
        <v>LDM2MGO1</v>
      </c>
      <c r="C117" s="77">
        <v>0</v>
      </c>
    </row>
    <row r="118" spans="1:3" x14ac:dyDescent="0.35">
      <c r="A118" s="23" t="s">
        <v>1587</v>
      </c>
      <c r="B118" s="70" t="str">
        <f t="shared" si="1"/>
        <v>LDM2NSO1</v>
      </c>
      <c r="C118" s="77">
        <v>5283</v>
      </c>
    </row>
    <row r="119" spans="1:3" x14ac:dyDescent="0.35">
      <c r="A119" s="23" t="s">
        <v>1593</v>
      </c>
      <c r="B119" s="70" t="str">
        <f t="shared" si="1"/>
        <v>LDM2NSO2</v>
      </c>
      <c r="C119" s="77">
        <v>7980</v>
      </c>
    </row>
    <row r="120" spans="1:3" x14ac:dyDescent="0.35">
      <c r="A120" s="23" t="s">
        <v>1594</v>
      </c>
      <c r="B120" s="70" t="str">
        <f t="shared" si="1"/>
        <v>LDM2RLO2</v>
      </c>
      <c r="C120" s="77">
        <v>27399</v>
      </c>
    </row>
    <row r="121" spans="1:3" x14ac:dyDescent="0.35">
      <c r="A121" s="23" t="s">
        <v>1589</v>
      </c>
      <c r="B121" s="70" t="str">
        <f t="shared" si="1"/>
        <v>LDM2S3O1</v>
      </c>
      <c r="C121" s="77">
        <v>8054</v>
      </c>
    </row>
    <row r="122" spans="1:3" x14ac:dyDescent="0.35">
      <c r="A122" s="23" t="s">
        <v>1597</v>
      </c>
      <c r="B122" s="70" t="str">
        <f t="shared" si="1"/>
        <v>LDM2S3O2</v>
      </c>
      <c r="C122" s="77">
        <v>0</v>
      </c>
    </row>
    <row r="123" spans="1:3" x14ac:dyDescent="0.35">
      <c r="A123" s="23" t="s">
        <v>1114</v>
      </c>
      <c r="B123" s="70" t="str">
        <f t="shared" si="1"/>
        <v>LDM2WIO1</v>
      </c>
      <c r="C123" s="77">
        <v>0</v>
      </c>
    </row>
    <row r="124" spans="1:3" x14ac:dyDescent="0.35">
      <c r="A124" s="23" t="s">
        <v>1112</v>
      </c>
      <c r="B124" s="70" t="str">
        <f t="shared" si="1"/>
        <v>LDM40DO1</v>
      </c>
      <c r="C124" s="77">
        <v>10969</v>
      </c>
    </row>
    <row r="125" spans="1:3" x14ac:dyDescent="0.35">
      <c r="A125" s="23" t="s">
        <v>1111</v>
      </c>
      <c r="B125" s="70" t="str">
        <f t="shared" si="1"/>
        <v>LDM4MGO1</v>
      </c>
      <c r="C125" s="77">
        <v>0</v>
      </c>
    </row>
    <row r="126" spans="1:3" x14ac:dyDescent="0.35">
      <c r="A126" s="23" t="s">
        <v>1115</v>
      </c>
      <c r="B126" s="70" t="str">
        <f t="shared" si="1"/>
        <v>LDM7PCO1</v>
      </c>
      <c r="C126" s="77">
        <v>10000</v>
      </c>
    </row>
    <row r="127" spans="1:3" x14ac:dyDescent="0.35">
      <c r="A127" s="23" t="s">
        <v>1079</v>
      </c>
      <c r="B127" s="70" t="str">
        <f t="shared" si="1"/>
        <v>LDMAG2MG</v>
      </c>
      <c r="C127" s="77">
        <v>7623</v>
      </c>
    </row>
    <row r="128" spans="1:3" x14ac:dyDescent="0.35">
      <c r="A128" s="23" t="s">
        <v>1082</v>
      </c>
      <c r="B128" s="70" t="str">
        <f t="shared" si="1"/>
        <v>LDMAG2SC</v>
      </c>
      <c r="C128" s="77">
        <v>29341</v>
      </c>
    </row>
    <row r="129" spans="1:3" x14ac:dyDescent="0.35">
      <c r="A129" s="23" t="s">
        <v>1083</v>
      </c>
      <c r="B129" s="70" t="str">
        <f t="shared" si="1"/>
        <v>LDMAG2WI</v>
      </c>
      <c r="C129" s="77">
        <v>6237</v>
      </c>
    </row>
    <row r="130" spans="1:3" x14ac:dyDescent="0.35">
      <c r="A130" s="23" t="s">
        <v>1080</v>
      </c>
      <c r="B130" s="70" t="str">
        <f t="shared" si="1"/>
        <v>LDMAG4MG</v>
      </c>
      <c r="C130" s="77">
        <v>40142</v>
      </c>
    </row>
    <row r="131" spans="1:3" x14ac:dyDescent="0.35">
      <c r="A131" s="23" t="s">
        <v>1081</v>
      </c>
      <c r="B131" s="70" t="str">
        <f t="shared" si="1"/>
        <v>LDMAGD40</v>
      </c>
      <c r="C131" s="77">
        <v>44454</v>
      </c>
    </row>
    <row r="132" spans="1:3" x14ac:dyDescent="0.35">
      <c r="A132" s="23" t="s">
        <v>1084</v>
      </c>
      <c r="B132" s="70" t="str">
        <f t="shared" si="1"/>
        <v>LDMAGKCL</v>
      </c>
      <c r="C132" s="77">
        <v>9259</v>
      </c>
    </row>
    <row r="133" spans="1:3" x14ac:dyDescent="0.35">
      <c r="A133" s="23" t="s">
        <v>1123</v>
      </c>
      <c r="B133" s="70" t="str">
        <f t="shared" si="1"/>
        <v>LDMAGKCO</v>
      </c>
      <c r="C133" s="77">
        <v>4884</v>
      </c>
    </row>
    <row r="134" spans="1:3" x14ac:dyDescent="0.35">
      <c r="A134" s="23" t="s">
        <v>1075</v>
      </c>
      <c r="B134" s="70" t="str">
        <f t="shared" si="1"/>
        <v>LDMAP2MG</v>
      </c>
      <c r="C134" s="77">
        <v>11305</v>
      </c>
    </row>
    <row r="135" spans="1:3" x14ac:dyDescent="0.35">
      <c r="A135" s="23" t="s">
        <v>1073</v>
      </c>
      <c r="B135" s="70" t="str">
        <f t="shared" si="1"/>
        <v>LDMAP2WI</v>
      </c>
      <c r="C135" s="77">
        <v>499194</v>
      </c>
    </row>
    <row r="136" spans="1:3" x14ac:dyDescent="0.35">
      <c r="A136" s="23" t="s">
        <v>1077</v>
      </c>
      <c r="B136" s="70" t="str">
        <f t="shared" ref="B136:B199" si="2">RIGHT(A136,8)</f>
        <v>LDMAP40D</v>
      </c>
      <c r="C136" s="77">
        <v>36671</v>
      </c>
    </row>
    <row r="137" spans="1:3" x14ac:dyDescent="0.35">
      <c r="A137" s="23" t="s">
        <v>1076</v>
      </c>
      <c r="B137" s="70" t="str">
        <f t="shared" si="2"/>
        <v>LDMAP4MG</v>
      </c>
      <c r="C137" s="77">
        <v>21232</v>
      </c>
    </row>
    <row r="138" spans="1:3" x14ac:dyDescent="0.35">
      <c r="A138" s="23" t="s">
        <v>1078</v>
      </c>
      <c r="B138" s="70" t="str">
        <f t="shared" si="2"/>
        <v>LDMAP7PC</v>
      </c>
      <c r="C138" s="77">
        <v>25735</v>
      </c>
    </row>
    <row r="139" spans="1:3" x14ac:dyDescent="0.35">
      <c r="A139" s="23" t="s">
        <v>1570</v>
      </c>
      <c r="B139" s="70" t="str">
        <f t="shared" si="2"/>
        <v>LDMAPM84</v>
      </c>
      <c r="C139" s="77">
        <v>0</v>
      </c>
    </row>
    <row r="140" spans="1:3" x14ac:dyDescent="0.35">
      <c r="A140" s="23" t="s">
        <v>1038</v>
      </c>
      <c r="B140" s="70" t="str">
        <f t="shared" si="2"/>
        <v>LDMAS5H2</v>
      </c>
      <c r="C140" s="77">
        <v>5218</v>
      </c>
    </row>
    <row r="141" spans="1:3" x14ac:dyDescent="0.35">
      <c r="A141" s="23" t="s">
        <v>1039</v>
      </c>
      <c r="B141" s="70" t="str">
        <f t="shared" si="2"/>
        <v>LDMASRH2</v>
      </c>
      <c r="C141" s="77">
        <v>11821</v>
      </c>
    </row>
    <row r="142" spans="1:3" x14ac:dyDescent="0.35">
      <c r="A142" s="23" t="s">
        <v>1126</v>
      </c>
      <c r="B142" s="70" t="str">
        <f t="shared" si="2"/>
        <v>LDMBF1O1</v>
      </c>
      <c r="C142" s="77">
        <v>1454</v>
      </c>
    </row>
    <row r="143" spans="1:3" x14ac:dyDescent="0.35">
      <c r="A143" s="23" t="s">
        <v>1128</v>
      </c>
      <c r="B143" s="70" t="str">
        <f t="shared" si="2"/>
        <v>LDMBF1O2</v>
      </c>
      <c r="C143" s="77">
        <v>0</v>
      </c>
    </row>
    <row r="144" spans="1:3" x14ac:dyDescent="0.35">
      <c r="A144" s="23" t="s">
        <v>1127</v>
      </c>
      <c r="B144" s="70" t="str">
        <f t="shared" si="2"/>
        <v>LDMBF5O2</v>
      </c>
      <c r="C144" s="77">
        <v>2586</v>
      </c>
    </row>
    <row r="145" spans="1:3" x14ac:dyDescent="0.35">
      <c r="A145" s="23" t="s">
        <v>1046</v>
      </c>
      <c r="B145" s="70" t="str">
        <f t="shared" si="2"/>
        <v>LDMDT4H2</v>
      </c>
      <c r="C145" s="77">
        <v>0</v>
      </c>
    </row>
    <row r="146" spans="1:3" x14ac:dyDescent="0.35">
      <c r="A146" s="23" t="s">
        <v>1573</v>
      </c>
      <c r="B146" s="70" t="str">
        <f t="shared" si="2"/>
        <v>LDMG1SC1</v>
      </c>
      <c r="C146" s="77">
        <v>33648</v>
      </c>
    </row>
    <row r="147" spans="1:3" x14ac:dyDescent="0.35">
      <c r="A147" s="23" t="s">
        <v>1124</v>
      </c>
      <c r="B147" s="70" t="str">
        <f t="shared" si="2"/>
        <v>LDMG1SCO</v>
      </c>
      <c r="C147" s="77">
        <v>20592</v>
      </c>
    </row>
    <row r="148" spans="1:3" x14ac:dyDescent="0.35">
      <c r="A148" s="23" t="s">
        <v>1582</v>
      </c>
      <c r="B148" s="70" t="str">
        <f t="shared" si="2"/>
        <v>LDMG1SO1</v>
      </c>
      <c r="C148" s="77">
        <v>0</v>
      </c>
    </row>
    <row r="149" spans="1:3" x14ac:dyDescent="0.35">
      <c r="A149" s="23" t="s">
        <v>1574</v>
      </c>
      <c r="B149" s="70" t="str">
        <f t="shared" si="2"/>
        <v>LDMG1WI1</v>
      </c>
      <c r="C149" s="77">
        <v>7307</v>
      </c>
    </row>
    <row r="150" spans="1:3" x14ac:dyDescent="0.35">
      <c r="A150" s="23" t="s">
        <v>1125</v>
      </c>
      <c r="B150" s="70" t="str">
        <f t="shared" si="2"/>
        <v>LDMG1WIO</v>
      </c>
      <c r="C150" s="77">
        <v>19054</v>
      </c>
    </row>
    <row r="151" spans="1:3" x14ac:dyDescent="0.35">
      <c r="A151" s="23" t="s">
        <v>1583</v>
      </c>
      <c r="B151" s="70" t="str">
        <f t="shared" si="2"/>
        <v>LDMG1WO1</v>
      </c>
      <c r="C151" s="77">
        <v>0</v>
      </c>
    </row>
    <row r="152" spans="1:3" x14ac:dyDescent="0.35">
      <c r="A152" s="23" t="s">
        <v>1118</v>
      </c>
      <c r="B152" s="70" t="str">
        <f t="shared" si="2"/>
        <v>LDMG2MGO</v>
      </c>
      <c r="C152" s="77">
        <v>15709</v>
      </c>
    </row>
    <row r="153" spans="1:3" x14ac:dyDescent="0.35">
      <c r="A153" s="23" t="s">
        <v>1577</v>
      </c>
      <c r="B153" s="70" t="str">
        <f t="shared" si="2"/>
        <v>LDMG2MO1</v>
      </c>
      <c r="C153" s="77">
        <v>0</v>
      </c>
    </row>
    <row r="154" spans="1:3" x14ac:dyDescent="0.35">
      <c r="A154" s="23" t="s">
        <v>1121</v>
      </c>
      <c r="B154" s="70" t="str">
        <f t="shared" si="2"/>
        <v>LDMG2SCO</v>
      </c>
      <c r="C154" s="77">
        <v>10586</v>
      </c>
    </row>
    <row r="155" spans="1:3" x14ac:dyDescent="0.35">
      <c r="A155" s="23" t="s">
        <v>1578</v>
      </c>
      <c r="B155" s="70" t="str">
        <f t="shared" si="2"/>
        <v>LDMG2SO1</v>
      </c>
      <c r="C155" s="77">
        <v>0</v>
      </c>
    </row>
    <row r="156" spans="1:3" x14ac:dyDescent="0.35">
      <c r="A156" s="23" t="s">
        <v>1122</v>
      </c>
      <c r="B156" s="70" t="str">
        <f t="shared" si="2"/>
        <v>LDMG2WIO</v>
      </c>
      <c r="C156" s="77">
        <v>461</v>
      </c>
    </row>
    <row r="157" spans="1:3" x14ac:dyDescent="0.35">
      <c r="A157" s="23" t="s">
        <v>1579</v>
      </c>
      <c r="B157" s="70" t="str">
        <f t="shared" si="2"/>
        <v>LDMG2WO1</v>
      </c>
      <c r="C157" s="77">
        <v>0</v>
      </c>
    </row>
    <row r="158" spans="1:3" x14ac:dyDescent="0.35">
      <c r="A158" s="23" t="s">
        <v>1119</v>
      </c>
      <c r="B158" s="70" t="str">
        <f t="shared" si="2"/>
        <v>LDMG4MGO</v>
      </c>
      <c r="C158" s="77">
        <v>9311</v>
      </c>
    </row>
    <row r="159" spans="1:3" x14ac:dyDescent="0.35">
      <c r="A159" s="23" t="s">
        <v>1580</v>
      </c>
      <c r="B159" s="70" t="str">
        <f t="shared" si="2"/>
        <v>LDMG4MO1</v>
      </c>
      <c r="C159" s="77">
        <v>0</v>
      </c>
    </row>
    <row r="160" spans="1:3" x14ac:dyDescent="0.35">
      <c r="A160" s="23" t="s">
        <v>1120</v>
      </c>
      <c r="B160" s="70" t="str">
        <f t="shared" si="2"/>
        <v>LDMGD40O</v>
      </c>
      <c r="C160" s="77">
        <v>7885</v>
      </c>
    </row>
    <row r="161" spans="1:3" x14ac:dyDescent="0.35">
      <c r="A161" s="23" t="s">
        <v>1581</v>
      </c>
      <c r="B161" s="70" t="str">
        <f t="shared" si="2"/>
        <v>LDMGD4O1</v>
      </c>
      <c r="C161" s="77">
        <v>0</v>
      </c>
    </row>
    <row r="162" spans="1:3" x14ac:dyDescent="0.35">
      <c r="A162" s="23" t="s">
        <v>1576</v>
      </c>
      <c r="B162" s="70" t="str">
        <f t="shared" si="2"/>
        <v>LDMGKCO1</v>
      </c>
      <c r="C162" s="77">
        <v>0</v>
      </c>
    </row>
    <row r="163" spans="1:3" x14ac:dyDescent="0.35">
      <c r="A163" s="23" t="s">
        <v>1103</v>
      </c>
      <c r="B163" s="70" t="str">
        <f t="shared" si="2"/>
        <v>LDMGNSO1</v>
      </c>
      <c r="C163" s="77">
        <v>7667</v>
      </c>
    </row>
    <row r="164" spans="1:3" x14ac:dyDescent="0.35">
      <c r="A164" s="23" t="s">
        <v>1102</v>
      </c>
      <c r="B164" s="70" t="str">
        <f t="shared" si="2"/>
        <v>LDMGRLO1</v>
      </c>
      <c r="C164" s="77">
        <v>0</v>
      </c>
    </row>
    <row r="165" spans="1:3" x14ac:dyDescent="0.35">
      <c r="A165" s="23" t="s">
        <v>1069</v>
      </c>
      <c r="B165" s="70" t="str">
        <f t="shared" si="2"/>
        <v>LDMHD5G1</v>
      </c>
      <c r="C165" s="77">
        <v>27063</v>
      </c>
    </row>
    <row r="166" spans="1:3" x14ac:dyDescent="0.35">
      <c r="A166" s="23" t="s">
        <v>1091</v>
      </c>
      <c r="B166" s="70" t="str">
        <f t="shared" si="2"/>
        <v>LDMHOD5O</v>
      </c>
      <c r="C166" s="77">
        <v>7978</v>
      </c>
    </row>
    <row r="167" spans="1:3" x14ac:dyDescent="0.35">
      <c r="A167" s="23" t="s">
        <v>1061</v>
      </c>
      <c r="B167" s="70" t="str">
        <f t="shared" si="2"/>
        <v>LDMHONSG</v>
      </c>
      <c r="C167" s="77">
        <v>103681</v>
      </c>
    </row>
    <row r="168" spans="1:3" x14ac:dyDescent="0.35">
      <c r="A168" s="23" t="s">
        <v>1093</v>
      </c>
      <c r="B168" s="70" t="str">
        <f t="shared" si="2"/>
        <v>LDMHONSO</v>
      </c>
      <c r="C168" s="77">
        <v>26314</v>
      </c>
    </row>
    <row r="169" spans="1:3" x14ac:dyDescent="0.35">
      <c r="A169" s="23" t="s">
        <v>1129</v>
      </c>
      <c r="B169" s="70" t="str">
        <f t="shared" si="2"/>
        <v>LDMKD2O4</v>
      </c>
      <c r="C169" s="77">
        <v>1681</v>
      </c>
    </row>
    <row r="170" spans="1:3" x14ac:dyDescent="0.35">
      <c r="A170" s="23" t="s">
        <v>1032</v>
      </c>
      <c r="B170" s="70" t="str">
        <f t="shared" si="2"/>
        <v>LDMP1BH1</v>
      </c>
      <c r="C170" s="77">
        <v>7932</v>
      </c>
    </row>
    <row r="171" spans="1:3" x14ac:dyDescent="0.35">
      <c r="A171" s="23" t="s">
        <v>1571</v>
      </c>
      <c r="B171" s="70" t="str">
        <f t="shared" si="2"/>
        <v>LDMP1SC1</v>
      </c>
      <c r="C171" s="77">
        <v>39557</v>
      </c>
    </row>
    <row r="172" spans="1:3" x14ac:dyDescent="0.35">
      <c r="A172" s="23" t="s">
        <v>1109</v>
      </c>
      <c r="B172" s="70" t="str">
        <f t="shared" si="2"/>
        <v>LDMP1SCO</v>
      </c>
      <c r="C172" s="77">
        <v>0</v>
      </c>
    </row>
    <row r="173" spans="1:3" x14ac:dyDescent="0.35">
      <c r="A173" s="23" t="s">
        <v>1572</v>
      </c>
      <c r="B173" s="70" t="str">
        <f t="shared" si="2"/>
        <v>LDMP1WI1</v>
      </c>
      <c r="C173" s="77">
        <v>37709</v>
      </c>
    </row>
    <row r="174" spans="1:3" x14ac:dyDescent="0.35">
      <c r="A174" s="23" t="s">
        <v>1108</v>
      </c>
      <c r="B174" s="70" t="str">
        <f t="shared" si="2"/>
        <v>LDMP1WIO</v>
      </c>
      <c r="C174" s="77">
        <v>3784</v>
      </c>
    </row>
    <row r="175" spans="1:3" x14ac:dyDescent="0.35">
      <c r="A175" s="23" t="s">
        <v>1040</v>
      </c>
      <c r="B175" s="70" t="str">
        <f t="shared" si="2"/>
        <v>LDMP2KH2</v>
      </c>
      <c r="C175" s="77">
        <v>38177</v>
      </c>
    </row>
    <row r="176" spans="1:3" x14ac:dyDescent="0.35">
      <c r="A176" s="23" t="s">
        <v>1104</v>
      </c>
      <c r="B176" s="70" t="str">
        <f t="shared" si="2"/>
        <v>LDMP2MGO</v>
      </c>
      <c r="C176" s="77">
        <v>8046</v>
      </c>
    </row>
    <row r="177" spans="1:3" x14ac:dyDescent="0.35">
      <c r="A177" s="23" t="s">
        <v>1074</v>
      </c>
      <c r="B177" s="70" t="str">
        <f t="shared" si="2"/>
        <v>LDMP2SC1</v>
      </c>
      <c r="C177" s="77">
        <v>100792</v>
      </c>
    </row>
    <row r="178" spans="1:3" x14ac:dyDescent="0.35">
      <c r="A178" s="23" t="s">
        <v>1113</v>
      </c>
      <c r="B178" s="70" t="str">
        <f t="shared" si="2"/>
        <v>LDMP2SO1</v>
      </c>
      <c r="C178" s="77">
        <v>3633</v>
      </c>
    </row>
    <row r="179" spans="1:3" x14ac:dyDescent="0.35">
      <c r="A179" s="23" t="s">
        <v>1071</v>
      </c>
      <c r="B179" s="70" t="str">
        <f t="shared" si="2"/>
        <v>LDMP2TG1</v>
      </c>
      <c r="C179" s="77">
        <v>3773</v>
      </c>
    </row>
    <row r="180" spans="1:3" x14ac:dyDescent="0.35">
      <c r="A180" s="23" t="s">
        <v>1050</v>
      </c>
      <c r="B180" s="70" t="str">
        <f t="shared" si="2"/>
        <v>LDMP2TH2</v>
      </c>
      <c r="C180" s="77">
        <v>44906</v>
      </c>
    </row>
    <row r="181" spans="1:3" x14ac:dyDescent="0.35">
      <c r="A181" s="23" t="s">
        <v>1106</v>
      </c>
      <c r="B181" s="70" t="str">
        <f t="shared" si="2"/>
        <v>LDMP2WIO</v>
      </c>
      <c r="C181" s="77">
        <v>27061</v>
      </c>
    </row>
    <row r="182" spans="1:3" x14ac:dyDescent="0.35">
      <c r="A182" s="23" t="s">
        <v>1042</v>
      </c>
      <c r="B182" s="70" t="str">
        <f t="shared" si="2"/>
        <v>LDMP3AH2</v>
      </c>
      <c r="C182" s="77">
        <v>12084</v>
      </c>
    </row>
    <row r="183" spans="1:3" x14ac:dyDescent="0.35">
      <c r="A183" s="23" t="s">
        <v>1035</v>
      </c>
      <c r="B183" s="70" t="str">
        <f t="shared" si="2"/>
        <v>LDMP3BH2</v>
      </c>
      <c r="C183" s="77">
        <v>17392</v>
      </c>
    </row>
    <row r="184" spans="1:3" x14ac:dyDescent="0.35">
      <c r="A184" s="23" t="s">
        <v>1037</v>
      </c>
      <c r="B184" s="70" t="str">
        <f t="shared" si="2"/>
        <v>LDMP4AH2</v>
      </c>
      <c r="C184" s="77">
        <v>0</v>
      </c>
    </row>
    <row r="185" spans="1:3" x14ac:dyDescent="0.35">
      <c r="A185" s="23" t="s">
        <v>1051</v>
      </c>
      <c r="B185" s="70" t="str">
        <f t="shared" si="2"/>
        <v>LDMP4BH2</v>
      </c>
      <c r="C185" s="77">
        <v>14055</v>
      </c>
    </row>
    <row r="186" spans="1:3" x14ac:dyDescent="0.35">
      <c r="A186" s="23" t="s">
        <v>1105</v>
      </c>
      <c r="B186" s="70" t="str">
        <f t="shared" si="2"/>
        <v>LDMP4MGO</v>
      </c>
      <c r="C186" s="77">
        <v>5983</v>
      </c>
    </row>
    <row r="187" spans="1:3" x14ac:dyDescent="0.35">
      <c r="A187" s="23" t="s">
        <v>1107</v>
      </c>
      <c r="B187" s="70" t="str">
        <f t="shared" si="2"/>
        <v>LDMP7PCO</v>
      </c>
      <c r="C187" s="77">
        <v>0</v>
      </c>
    </row>
    <row r="188" spans="1:3" x14ac:dyDescent="0.35">
      <c r="A188" s="23" t="s">
        <v>1063</v>
      </c>
      <c r="B188" s="70" t="str">
        <f t="shared" si="2"/>
        <v>LDMPASG1</v>
      </c>
      <c r="C188" s="77">
        <v>4008</v>
      </c>
    </row>
    <row r="189" spans="1:3" x14ac:dyDescent="0.35">
      <c r="A189" s="23" t="s">
        <v>1096</v>
      </c>
      <c r="B189" s="70" t="str">
        <f t="shared" si="2"/>
        <v>LDMPASRO</v>
      </c>
      <c r="C189" s="77">
        <v>942</v>
      </c>
    </row>
    <row r="190" spans="1:3" x14ac:dyDescent="0.35">
      <c r="A190" s="23" t="s">
        <v>1099</v>
      </c>
      <c r="B190" s="70" t="str">
        <f t="shared" si="2"/>
        <v>LDMPD10O</v>
      </c>
      <c r="C190" s="77">
        <v>13290</v>
      </c>
    </row>
    <row r="191" spans="1:3" x14ac:dyDescent="0.35">
      <c r="A191" s="23" t="s">
        <v>1070</v>
      </c>
      <c r="B191" s="70" t="str">
        <f t="shared" si="2"/>
        <v>LDMPD5G1</v>
      </c>
      <c r="C191" s="77">
        <v>9150</v>
      </c>
    </row>
    <row r="192" spans="1:3" x14ac:dyDescent="0.35">
      <c r="A192" s="23" t="s">
        <v>1058</v>
      </c>
      <c r="B192" s="70" t="str">
        <f t="shared" si="2"/>
        <v>LDMPD5H2</v>
      </c>
      <c r="C192" s="77">
        <v>54296</v>
      </c>
    </row>
    <row r="193" spans="1:3" x14ac:dyDescent="0.35">
      <c r="A193" s="23" t="s">
        <v>1059</v>
      </c>
      <c r="B193" s="70" t="str">
        <f t="shared" si="2"/>
        <v>LDMPG5H2</v>
      </c>
      <c r="C193" s="77">
        <v>13801</v>
      </c>
    </row>
    <row r="194" spans="1:3" x14ac:dyDescent="0.35">
      <c r="A194" s="23" t="s">
        <v>1044</v>
      </c>
      <c r="B194" s="70" t="str">
        <f t="shared" si="2"/>
        <v>LDMPGNH2</v>
      </c>
      <c r="C194" s="77">
        <v>15994</v>
      </c>
    </row>
    <row r="195" spans="1:3" x14ac:dyDescent="0.35">
      <c r="A195" s="23" t="s">
        <v>1101</v>
      </c>
      <c r="B195" s="70" t="str">
        <f t="shared" si="2"/>
        <v>LDMPGRLO</v>
      </c>
      <c r="C195" s="77">
        <v>7662</v>
      </c>
    </row>
    <row r="196" spans="1:3" x14ac:dyDescent="0.35">
      <c r="A196" s="23" t="s">
        <v>1045</v>
      </c>
      <c r="B196" s="70" t="str">
        <f t="shared" si="2"/>
        <v>LDMPHOH2</v>
      </c>
      <c r="C196" s="77">
        <v>0</v>
      </c>
    </row>
    <row r="197" spans="1:3" x14ac:dyDescent="0.35">
      <c r="A197" s="23" t="s">
        <v>1097</v>
      </c>
      <c r="B197" s="70" t="str">
        <f t="shared" si="2"/>
        <v>LDMPK1BO</v>
      </c>
      <c r="C197" s="77">
        <v>20805</v>
      </c>
    </row>
    <row r="198" spans="1:3" x14ac:dyDescent="0.35">
      <c r="A198" s="78" t="s">
        <v>1098</v>
      </c>
      <c r="B198" s="70" t="str">
        <f t="shared" si="2"/>
        <v>LDMPK3BO</v>
      </c>
      <c r="C198" s="77">
        <v>2760</v>
      </c>
    </row>
    <row r="199" spans="1:3" x14ac:dyDescent="0.35">
      <c r="A199" s="78" t="s">
        <v>1048</v>
      </c>
      <c r="B199" s="70" t="str">
        <f t="shared" si="2"/>
        <v>LDMPKGH1</v>
      </c>
      <c r="C199" s="77">
        <v>21639</v>
      </c>
    </row>
    <row r="200" spans="1:3" x14ac:dyDescent="0.35">
      <c r="A200" s="78" t="s">
        <v>1064</v>
      </c>
      <c r="B200" s="70" t="str">
        <f t="shared" ref="B200:B263" si="3">RIGHT(A200,8)</f>
        <v>LDMPLRG2</v>
      </c>
      <c r="C200" s="77">
        <v>0</v>
      </c>
    </row>
    <row r="201" spans="1:3" x14ac:dyDescent="0.35">
      <c r="A201" s="78" t="s">
        <v>1575</v>
      </c>
      <c r="B201" s="70" t="str">
        <f t="shared" si="3"/>
        <v>LDMPM84O</v>
      </c>
      <c r="C201" s="77">
        <v>0</v>
      </c>
    </row>
    <row r="202" spans="1:3" x14ac:dyDescent="0.35">
      <c r="A202" s="79" t="s">
        <v>1067</v>
      </c>
      <c r="B202" s="70" t="str">
        <f t="shared" si="3"/>
        <v>LDMPMNG1</v>
      </c>
      <c r="C202" s="77">
        <v>3374</v>
      </c>
    </row>
    <row r="203" spans="1:3" x14ac:dyDescent="0.35">
      <c r="A203" s="73" t="s">
        <v>1034</v>
      </c>
      <c r="B203" s="70" t="str">
        <f t="shared" si="3"/>
        <v>LDMPMNH1</v>
      </c>
      <c r="C203" s="77">
        <v>6876</v>
      </c>
    </row>
    <row r="204" spans="1:3" x14ac:dyDescent="0.35">
      <c r="A204" s="73" t="s">
        <v>1047</v>
      </c>
      <c r="B204" s="70" t="str">
        <f t="shared" si="3"/>
        <v>LDMPMRH1</v>
      </c>
      <c r="C204" s="77">
        <v>35640</v>
      </c>
    </row>
    <row r="205" spans="1:3" x14ac:dyDescent="0.35">
      <c r="A205" s="73" t="s">
        <v>1062</v>
      </c>
      <c r="B205" s="70" t="str">
        <f t="shared" si="3"/>
        <v>LDMPNSG1</v>
      </c>
      <c r="C205" s="77">
        <v>1375</v>
      </c>
    </row>
    <row r="206" spans="1:3" x14ac:dyDescent="0.35">
      <c r="A206" s="73" t="s">
        <v>1092</v>
      </c>
      <c r="B206" s="70" t="str">
        <f t="shared" si="3"/>
        <v>LDMPOD5O</v>
      </c>
      <c r="C206" s="77">
        <v>22242</v>
      </c>
    </row>
    <row r="207" spans="1:3" x14ac:dyDescent="0.35">
      <c r="A207" s="73" t="s">
        <v>1056</v>
      </c>
      <c r="B207" s="70" t="str">
        <f t="shared" si="3"/>
        <v>LDMPONH2</v>
      </c>
      <c r="C207" s="77">
        <v>19826</v>
      </c>
    </row>
    <row r="208" spans="1:3" x14ac:dyDescent="0.35">
      <c r="A208" s="73" t="s">
        <v>1094</v>
      </c>
      <c r="B208" s="70" t="str">
        <f t="shared" si="3"/>
        <v>LDMPONSO</v>
      </c>
      <c r="C208" s="77">
        <v>1955</v>
      </c>
    </row>
    <row r="209" spans="1:3" x14ac:dyDescent="0.35">
      <c r="A209" s="73" t="s">
        <v>1060</v>
      </c>
      <c r="B209" s="70" t="str">
        <f t="shared" si="3"/>
        <v>LDMPOTH2</v>
      </c>
      <c r="C209" s="77">
        <v>6578</v>
      </c>
    </row>
    <row r="210" spans="1:3" x14ac:dyDescent="0.35">
      <c r="A210" s="73" t="s">
        <v>1049</v>
      </c>
      <c r="B210" s="70" t="str">
        <f t="shared" si="3"/>
        <v>LDMPRDH1</v>
      </c>
      <c r="C210" s="77">
        <v>40000</v>
      </c>
    </row>
    <row r="211" spans="1:3" x14ac:dyDescent="0.35">
      <c r="A211" s="73" t="s">
        <v>1052</v>
      </c>
      <c r="B211" s="70" t="str">
        <f t="shared" si="3"/>
        <v>LDMPRRH2</v>
      </c>
      <c r="C211" s="77">
        <v>93</v>
      </c>
    </row>
    <row r="212" spans="1:3" x14ac:dyDescent="0.35">
      <c r="A212" s="73" t="s">
        <v>1072</v>
      </c>
      <c r="B212" s="70" t="str">
        <f t="shared" si="3"/>
        <v>LDMPRS3G</v>
      </c>
      <c r="C212" s="77">
        <v>0</v>
      </c>
    </row>
    <row r="213" spans="1:3" x14ac:dyDescent="0.35">
      <c r="A213" s="73" t="s">
        <v>1095</v>
      </c>
      <c r="B213" s="70" t="str">
        <f t="shared" si="3"/>
        <v>LDMPRS3O</v>
      </c>
      <c r="C213" s="77">
        <v>6810</v>
      </c>
    </row>
    <row r="214" spans="1:3" x14ac:dyDescent="0.35">
      <c r="A214" s="73" t="s">
        <v>1041</v>
      </c>
      <c r="B214" s="70" t="str">
        <f t="shared" si="3"/>
        <v>LDMPRSH2</v>
      </c>
      <c r="C214" s="77">
        <v>36376</v>
      </c>
    </row>
    <row r="215" spans="1:3" x14ac:dyDescent="0.35">
      <c r="A215" s="73" t="s">
        <v>1057</v>
      </c>
      <c r="B215" s="70" t="str">
        <f t="shared" si="3"/>
        <v>LDMPRTH2</v>
      </c>
      <c r="C215" s="77">
        <v>27695</v>
      </c>
    </row>
    <row r="216" spans="1:3" x14ac:dyDescent="0.35">
      <c r="A216" s="73" t="s">
        <v>1569</v>
      </c>
      <c r="B216" s="70" t="str">
        <f t="shared" si="3"/>
        <v>LDMPS1G2</v>
      </c>
      <c r="C216" s="77">
        <v>17603</v>
      </c>
    </row>
    <row r="217" spans="1:3" x14ac:dyDescent="0.35">
      <c r="A217" s="73" t="s">
        <v>1054</v>
      </c>
      <c r="B217" s="70" t="str">
        <f t="shared" si="3"/>
        <v>LDMPS1H2</v>
      </c>
      <c r="C217" s="77">
        <v>13233</v>
      </c>
    </row>
    <row r="218" spans="1:3" x14ac:dyDescent="0.35">
      <c r="A218" s="73" t="s">
        <v>1065</v>
      </c>
      <c r="B218" s="70" t="str">
        <f t="shared" si="3"/>
        <v>LDMPS5G1</v>
      </c>
      <c r="C218" s="77">
        <v>100000</v>
      </c>
    </row>
    <row r="219" spans="1:3" x14ac:dyDescent="0.35">
      <c r="A219" s="73" t="s">
        <v>1066</v>
      </c>
      <c r="B219" s="70" t="str">
        <f t="shared" si="3"/>
        <v>LDMPSEG1</v>
      </c>
      <c r="C219" s="77">
        <v>22486</v>
      </c>
    </row>
    <row r="220" spans="1:3" x14ac:dyDescent="0.35">
      <c r="A220" s="73" t="s">
        <v>1053</v>
      </c>
      <c r="B220" s="70" t="str">
        <f t="shared" si="3"/>
        <v>LDMPSEH2</v>
      </c>
      <c r="C220" s="77">
        <v>27992</v>
      </c>
    </row>
    <row r="221" spans="1:3" x14ac:dyDescent="0.35">
      <c r="A221" s="73" t="s">
        <v>1055</v>
      </c>
      <c r="B221" s="70" t="str">
        <f t="shared" si="3"/>
        <v>LDMPSOH2</v>
      </c>
      <c r="C221" s="77">
        <v>30145</v>
      </c>
    </row>
    <row r="222" spans="1:3" x14ac:dyDescent="0.35">
      <c r="A222" s="73" t="s">
        <v>1100</v>
      </c>
      <c r="B222" s="70" t="str">
        <f t="shared" si="3"/>
        <v>LDMPTRLO</v>
      </c>
      <c r="C222" s="77">
        <v>5416</v>
      </c>
    </row>
    <row r="223" spans="1:3" x14ac:dyDescent="0.35">
      <c r="A223" s="73" t="s">
        <v>1590</v>
      </c>
      <c r="B223" s="70" t="str">
        <f t="shared" si="3"/>
        <v>LDMS21BO</v>
      </c>
      <c r="C223" s="77">
        <v>0</v>
      </c>
    </row>
    <row r="224" spans="1:3" x14ac:dyDescent="0.35">
      <c r="A224" s="73" t="s">
        <v>1591</v>
      </c>
      <c r="B224" s="70" t="str">
        <f t="shared" si="3"/>
        <v>LDMS2D1O</v>
      </c>
      <c r="C224" s="77">
        <v>5961</v>
      </c>
    </row>
    <row r="225" spans="1:3" x14ac:dyDescent="0.35">
      <c r="A225" s="73" t="s">
        <v>1584</v>
      </c>
      <c r="B225" s="70" t="str">
        <f t="shared" si="3"/>
        <v>LDMSALO2</v>
      </c>
      <c r="C225" s="77">
        <v>7401</v>
      </c>
    </row>
    <row r="226" spans="1:3" x14ac:dyDescent="0.35">
      <c r="A226" s="73" t="s">
        <v>1585</v>
      </c>
      <c r="B226" s="70" t="str">
        <f t="shared" si="3"/>
        <v>LDMSAPO2</v>
      </c>
      <c r="C226" s="77">
        <v>8778</v>
      </c>
    </row>
    <row r="227" spans="1:3" x14ac:dyDescent="0.35">
      <c r="A227" s="73" t="s">
        <v>1068</v>
      </c>
      <c r="B227" s="70" t="str">
        <f t="shared" si="3"/>
        <v>LDMSMNG1</v>
      </c>
      <c r="C227" s="77">
        <v>41212</v>
      </c>
    </row>
    <row r="228" spans="1:3" x14ac:dyDescent="0.35">
      <c r="A228" s="73" t="s">
        <v>1033</v>
      </c>
      <c r="B228" s="70" t="str">
        <f t="shared" si="3"/>
        <v>LDMSMNH1</v>
      </c>
      <c r="C228" s="77">
        <v>13486</v>
      </c>
    </row>
    <row r="229" spans="1:3" x14ac:dyDescent="0.35">
      <c r="A229" s="73" t="s">
        <v>1031</v>
      </c>
      <c r="B229" s="70" t="str">
        <f t="shared" si="3"/>
        <v>LDMSONH1</v>
      </c>
      <c r="C229" s="77">
        <v>9286</v>
      </c>
    </row>
    <row r="230" spans="1:3" x14ac:dyDescent="0.35">
      <c r="A230" s="73" t="s">
        <v>1586</v>
      </c>
      <c r="B230" s="70" t="str">
        <f t="shared" si="3"/>
        <v>LDMSPGO3</v>
      </c>
      <c r="C230" s="77">
        <v>9273</v>
      </c>
    </row>
    <row r="231" spans="1:3" x14ac:dyDescent="0.35">
      <c r="A231" s="73" t="s">
        <v>1043</v>
      </c>
      <c r="B231" s="70" t="str">
        <f t="shared" si="3"/>
        <v>LDMYMIH2</v>
      </c>
      <c r="C231" s="77">
        <v>66944</v>
      </c>
    </row>
    <row r="232" spans="1:3" x14ac:dyDescent="0.35">
      <c r="A232" s="73" t="s">
        <v>1036</v>
      </c>
      <c r="B232" s="70" t="str">
        <f t="shared" si="3"/>
        <v>LDMYNSH2</v>
      </c>
      <c r="C232" s="77">
        <v>19659</v>
      </c>
    </row>
    <row r="233" spans="1:3" x14ac:dyDescent="0.35">
      <c r="A233" s="73" t="s">
        <v>1601</v>
      </c>
      <c r="B233" s="70" t="str">
        <f t="shared" si="3"/>
        <v>LHKBF1O1</v>
      </c>
      <c r="C233" s="77">
        <v>7800</v>
      </c>
    </row>
    <row r="234" spans="1:3" x14ac:dyDescent="0.35">
      <c r="A234" s="73" t="s">
        <v>1602</v>
      </c>
      <c r="B234" s="70" t="str">
        <f t="shared" si="3"/>
        <v>LHKBF5O1</v>
      </c>
      <c r="C234" s="77">
        <v>9855</v>
      </c>
    </row>
    <row r="235" spans="1:3" x14ac:dyDescent="0.35">
      <c r="A235" s="73" t="s">
        <v>1146</v>
      </c>
      <c r="B235" s="70" t="str">
        <f t="shared" si="3"/>
        <v>LHKSALO2</v>
      </c>
      <c r="C235" s="77">
        <v>9611</v>
      </c>
    </row>
    <row r="236" spans="1:3" x14ac:dyDescent="0.35">
      <c r="A236" s="73" t="s">
        <v>1151</v>
      </c>
      <c r="B236" s="70" t="str">
        <f t="shared" si="3"/>
        <v>LIDBFIMP</v>
      </c>
      <c r="C236" s="77">
        <v>4763</v>
      </c>
    </row>
    <row r="237" spans="1:3" x14ac:dyDescent="0.35">
      <c r="A237" s="73" t="s">
        <v>1141</v>
      </c>
      <c r="B237" s="70" t="str">
        <f t="shared" si="3"/>
        <v>LIDBFL1O</v>
      </c>
      <c r="C237" s="77">
        <v>7549</v>
      </c>
    </row>
    <row r="238" spans="1:3" x14ac:dyDescent="0.35">
      <c r="A238" s="73" t="s">
        <v>1140</v>
      </c>
      <c r="B238" s="70" t="str">
        <f t="shared" si="3"/>
        <v>LIDBFL5O</v>
      </c>
      <c r="C238" s="77">
        <v>7082</v>
      </c>
    </row>
    <row r="239" spans="1:3" x14ac:dyDescent="0.35">
      <c r="A239" s="73" t="s">
        <v>1144</v>
      </c>
      <c r="B239" s="70" t="str">
        <f t="shared" si="3"/>
        <v>LMNBF5O1</v>
      </c>
      <c r="C239" s="77">
        <v>4580</v>
      </c>
    </row>
    <row r="240" spans="1:3" x14ac:dyDescent="0.35">
      <c r="A240" s="73" t="s">
        <v>1145</v>
      </c>
      <c r="B240" s="70" t="str">
        <f t="shared" si="3"/>
        <v>LMNSALO1</v>
      </c>
      <c r="C240" s="77">
        <v>9185</v>
      </c>
    </row>
    <row r="241" spans="1:3" x14ac:dyDescent="0.35">
      <c r="A241" s="73" t="s">
        <v>1603</v>
      </c>
      <c r="B241" s="70" t="str">
        <f t="shared" si="3"/>
        <v>LMYBFL5O</v>
      </c>
      <c r="C241" s="77">
        <v>7691</v>
      </c>
    </row>
    <row r="242" spans="1:3" x14ac:dyDescent="0.35">
      <c r="A242" s="73" t="s">
        <v>1137</v>
      </c>
      <c r="B242" s="70" t="str">
        <f t="shared" si="3"/>
        <v>LMYSALO4</v>
      </c>
      <c r="C242" s="77">
        <v>9370</v>
      </c>
    </row>
    <row r="243" spans="1:3" x14ac:dyDescent="0.35">
      <c r="A243" s="73" t="s">
        <v>1138</v>
      </c>
      <c r="B243" s="70" t="str">
        <f t="shared" si="3"/>
        <v>LMYSKDO5</v>
      </c>
      <c r="C243" s="77">
        <v>9286</v>
      </c>
    </row>
    <row r="244" spans="1:3" x14ac:dyDescent="0.35">
      <c r="A244" s="73" t="s">
        <v>1139</v>
      </c>
      <c r="B244" s="70" t="str">
        <f t="shared" si="3"/>
        <v>LMYSPGO4</v>
      </c>
      <c r="C244" s="77">
        <v>5677</v>
      </c>
    </row>
    <row r="245" spans="1:3" x14ac:dyDescent="0.35">
      <c r="A245" s="73" t="s">
        <v>1143</v>
      </c>
      <c r="B245" s="70" t="str">
        <f t="shared" si="3"/>
        <v>LPPBF1O1</v>
      </c>
      <c r="C245" s="77">
        <v>2656</v>
      </c>
    </row>
    <row r="246" spans="1:3" x14ac:dyDescent="0.35">
      <c r="A246" s="73" t="s">
        <v>1142</v>
      </c>
      <c r="B246" s="70" t="str">
        <f t="shared" si="3"/>
        <v>LPPBF5O1</v>
      </c>
      <c r="C246" s="23">
        <v>7540</v>
      </c>
    </row>
    <row r="247" spans="1:3" x14ac:dyDescent="0.35">
      <c r="A247" s="73" t="s">
        <v>1085</v>
      </c>
      <c r="B247" s="70" t="str">
        <f t="shared" si="3"/>
        <v>LSGPHAM4</v>
      </c>
      <c r="C247" s="23">
        <v>0</v>
      </c>
    </row>
    <row r="248" spans="1:3" x14ac:dyDescent="0.35">
      <c r="A248" s="73" t="s">
        <v>1131</v>
      </c>
      <c r="B248" s="70" t="str">
        <f t="shared" si="3"/>
        <v>LSGPHMO6</v>
      </c>
      <c r="C248" s="23">
        <v>0</v>
      </c>
    </row>
    <row r="249" spans="1:3" x14ac:dyDescent="0.35">
      <c r="A249" s="73" t="s">
        <v>1087</v>
      </c>
      <c r="B249" s="70" t="str">
        <f t="shared" si="3"/>
        <v>LSGPMIZ4</v>
      </c>
      <c r="C249" s="23">
        <v>0</v>
      </c>
    </row>
    <row r="250" spans="1:3" x14ac:dyDescent="0.35">
      <c r="A250" s="73" t="s">
        <v>1133</v>
      </c>
      <c r="B250" s="70" t="str">
        <f t="shared" si="3"/>
        <v>LSGPMZO6</v>
      </c>
      <c r="C250" s="23">
        <v>0</v>
      </c>
    </row>
    <row r="251" spans="1:3" x14ac:dyDescent="0.35">
      <c r="A251" s="73" t="s">
        <v>1086</v>
      </c>
      <c r="B251" s="70" t="str">
        <f t="shared" si="3"/>
        <v>LSGPRIR4</v>
      </c>
      <c r="C251" s="23">
        <v>0</v>
      </c>
    </row>
    <row r="252" spans="1:3" x14ac:dyDescent="0.35">
      <c r="A252" s="73" t="s">
        <v>1136</v>
      </c>
      <c r="B252" s="70" t="str">
        <f t="shared" si="3"/>
        <v>LSGPRRO6</v>
      </c>
      <c r="C252" s="23">
        <v>0</v>
      </c>
    </row>
    <row r="253" spans="1:3" x14ac:dyDescent="0.35">
      <c r="A253" s="73" t="s">
        <v>1132</v>
      </c>
      <c r="B253" s="70" t="str">
        <f t="shared" si="3"/>
        <v>LSGPRSO6</v>
      </c>
      <c r="C253" s="23">
        <v>9117</v>
      </c>
    </row>
    <row r="254" spans="1:3" x14ac:dyDescent="0.35">
      <c r="A254" s="73" t="s">
        <v>1135</v>
      </c>
      <c r="B254" s="70" t="str">
        <f t="shared" si="3"/>
        <v>LSGPRTO6</v>
      </c>
      <c r="C254" s="23">
        <v>0</v>
      </c>
    </row>
    <row r="255" spans="1:3" x14ac:dyDescent="0.35">
      <c r="A255" s="73" t="s">
        <v>1088</v>
      </c>
      <c r="B255" s="70" t="str">
        <f t="shared" si="3"/>
        <v>LSGPRUS5</v>
      </c>
      <c r="C255" s="23">
        <v>2324</v>
      </c>
    </row>
    <row r="256" spans="1:3" x14ac:dyDescent="0.35">
      <c r="A256" s="73" t="s">
        <v>1134</v>
      </c>
      <c r="B256" s="70" t="str">
        <f t="shared" si="3"/>
        <v>LSGPSKO6</v>
      </c>
      <c r="C256" s="23">
        <v>0</v>
      </c>
    </row>
    <row r="257" spans="1:3" x14ac:dyDescent="0.35">
      <c r="A257" s="73" t="s">
        <v>1089</v>
      </c>
      <c r="B257" s="70" t="str">
        <f t="shared" si="3"/>
        <v>LSGPSOK3</v>
      </c>
      <c r="C257" s="23">
        <v>0</v>
      </c>
    </row>
    <row r="258" spans="1:3" x14ac:dyDescent="0.35">
      <c r="A258" s="73" t="s">
        <v>1152</v>
      </c>
      <c r="B258" s="70" t="str">
        <f t="shared" si="3"/>
        <v>LSTDBGE1</v>
      </c>
      <c r="C258" s="23">
        <v>10990</v>
      </c>
    </row>
    <row r="259" spans="1:3" x14ac:dyDescent="0.35">
      <c r="A259" s="73" t="s">
        <v>1153</v>
      </c>
      <c r="B259" s="70" t="str">
        <f t="shared" si="3"/>
        <v>LSTDBKDM</v>
      </c>
      <c r="C259" s="23">
        <v>49054</v>
      </c>
    </row>
    <row r="260" spans="1:3" x14ac:dyDescent="0.35">
      <c r="A260" s="73" t="s">
        <v>1154</v>
      </c>
      <c r="B260" s="70" t="str">
        <f t="shared" si="3"/>
        <v>LSTLBMRK</v>
      </c>
      <c r="C260" s="23">
        <v>1314</v>
      </c>
    </row>
    <row r="261" spans="1:3" x14ac:dyDescent="0.35">
      <c r="A261" s="73" t="s">
        <v>1157</v>
      </c>
      <c r="B261" s="70" t="str">
        <f t="shared" si="3"/>
        <v>LSTMHKU1</v>
      </c>
      <c r="C261" s="23">
        <v>920</v>
      </c>
    </row>
    <row r="262" spans="1:3" x14ac:dyDescent="0.35">
      <c r="A262" s="73" t="s">
        <v>1149</v>
      </c>
      <c r="B262" s="70" t="str">
        <f t="shared" si="3"/>
        <v>LSTMNDEV</v>
      </c>
      <c r="C262" s="23">
        <v>854</v>
      </c>
    </row>
    <row r="263" spans="1:3" x14ac:dyDescent="0.35">
      <c r="A263" s="73" t="s">
        <v>1156</v>
      </c>
      <c r="B263" s="70" t="str">
        <f t="shared" si="3"/>
        <v>LSTMRTLU</v>
      </c>
      <c r="C263" s="23">
        <v>30</v>
      </c>
    </row>
    <row r="264" spans="1:3" x14ac:dyDescent="0.35">
      <c r="A264" s="73" t="s">
        <v>1155</v>
      </c>
      <c r="B264" s="70" t="str">
        <f t="shared" ref="B264:B327" si="4">RIGHT(A264,8)</f>
        <v>LSTMYNIL</v>
      </c>
      <c r="C264" s="23">
        <v>0</v>
      </c>
    </row>
    <row r="265" spans="1:3" x14ac:dyDescent="0.35">
      <c r="A265" s="73" t="s">
        <v>961</v>
      </c>
      <c r="B265" s="70" t="str">
        <f t="shared" si="4"/>
        <v>LSTO5580</v>
      </c>
      <c r="C265" s="23">
        <v>34972</v>
      </c>
    </row>
    <row r="266" spans="1:3" x14ac:dyDescent="0.35">
      <c r="A266" s="73" t="s">
        <v>1606</v>
      </c>
      <c r="B266" s="70" t="str">
        <f t="shared" si="4"/>
        <v>LSTR16RS</v>
      </c>
      <c r="C266" s="23">
        <v>5</v>
      </c>
    </row>
    <row r="267" spans="1:3" x14ac:dyDescent="0.35">
      <c r="A267" s="73" t="s">
        <v>1150</v>
      </c>
      <c r="B267" s="70" t="str">
        <f t="shared" si="4"/>
        <v>LSTREGTL</v>
      </c>
      <c r="C267" s="23">
        <v>13300</v>
      </c>
    </row>
    <row r="268" spans="1:3" x14ac:dyDescent="0.35">
      <c r="A268" s="73" t="s">
        <v>1160</v>
      </c>
      <c r="B268" s="70" t="str">
        <f t="shared" si="4"/>
        <v>LSTRH408</v>
      </c>
      <c r="C268" s="23">
        <v>186</v>
      </c>
    </row>
    <row r="269" spans="1:3" x14ac:dyDescent="0.35">
      <c r="A269" s="73" t="s">
        <v>1163</v>
      </c>
      <c r="B269" s="70" t="str">
        <f t="shared" si="4"/>
        <v>LSTRI524</v>
      </c>
      <c r="C269" s="23">
        <v>125</v>
      </c>
    </row>
    <row r="270" spans="1:3" x14ac:dyDescent="0.35">
      <c r="A270" s="73" t="s">
        <v>1162</v>
      </c>
      <c r="B270" s="70" t="str">
        <f t="shared" si="4"/>
        <v>LSTRIFRS</v>
      </c>
      <c r="C270" s="23">
        <v>92</v>
      </c>
    </row>
    <row r="271" spans="1:3" x14ac:dyDescent="0.35">
      <c r="A271" s="73" t="s">
        <v>1159</v>
      </c>
      <c r="B271" s="70" t="str">
        <f t="shared" si="4"/>
        <v>LSTRIN08</v>
      </c>
      <c r="C271" s="23">
        <v>29</v>
      </c>
    </row>
    <row r="272" spans="1:3" x14ac:dyDescent="0.35">
      <c r="A272" s="73" t="s">
        <v>1158</v>
      </c>
      <c r="B272" s="70" t="str">
        <f t="shared" si="4"/>
        <v>LSTRIN16</v>
      </c>
      <c r="C272" s="23">
        <v>79</v>
      </c>
    </row>
    <row r="273" spans="1:3" x14ac:dyDescent="0.35">
      <c r="A273" s="73" t="s">
        <v>1161</v>
      </c>
      <c r="B273" s="70" t="str">
        <f t="shared" si="4"/>
        <v>LSTRN406</v>
      </c>
      <c r="C273" s="23">
        <v>173</v>
      </c>
    </row>
    <row r="274" spans="1:3" x14ac:dyDescent="0.35">
      <c r="A274" s="73" t="s">
        <v>1607</v>
      </c>
      <c r="B274" s="70" t="str">
        <f t="shared" si="4"/>
        <v>LSTROFRS</v>
      </c>
      <c r="C274" s="23">
        <v>53</v>
      </c>
    </row>
    <row r="275" spans="1:3" x14ac:dyDescent="0.35">
      <c r="A275" s="73" t="s">
        <v>1604</v>
      </c>
      <c r="B275" s="70" t="str">
        <f t="shared" si="4"/>
        <v>LSTSB2CK</v>
      </c>
      <c r="C275" s="23">
        <v>51386</v>
      </c>
    </row>
    <row r="276" spans="1:3" x14ac:dyDescent="0.35">
      <c r="A276" s="73" t="s">
        <v>1605</v>
      </c>
      <c r="B276" s="70" t="str">
        <f t="shared" si="4"/>
        <v>LSTVTBF5</v>
      </c>
      <c r="C276" s="23">
        <v>41</v>
      </c>
    </row>
    <row r="277" spans="1:3" x14ac:dyDescent="0.35">
      <c r="A277" s="73" t="s">
        <v>1600</v>
      </c>
      <c r="B277" s="70" t="str">
        <f t="shared" si="4"/>
        <v>LTLBF1O2</v>
      </c>
      <c r="C277" s="23">
        <v>578</v>
      </c>
    </row>
    <row r="278" spans="1:3" x14ac:dyDescent="0.35">
      <c r="A278" s="73" t="s">
        <v>1148</v>
      </c>
      <c r="B278" s="70" t="str">
        <f t="shared" si="4"/>
        <v>LTLBFIMP</v>
      </c>
      <c r="C278" s="23">
        <v>9901</v>
      </c>
    </row>
    <row r="279" spans="1:3" x14ac:dyDescent="0.35">
      <c r="A279" s="73" t="s">
        <v>1147</v>
      </c>
      <c r="B279" s="70" t="str">
        <f t="shared" si="4"/>
        <v>LTLBFLED</v>
      </c>
      <c r="C279" s="23">
        <v>10809</v>
      </c>
    </row>
    <row r="280" spans="1:3" x14ac:dyDescent="0.35">
      <c r="A280" s="73" t="s">
        <v>1090</v>
      </c>
      <c r="B280" s="70" t="str">
        <f t="shared" si="4"/>
        <v>LTLSMAN1</v>
      </c>
      <c r="C280" s="23">
        <v>0</v>
      </c>
    </row>
    <row r="281" spans="1:3" x14ac:dyDescent="0.35">
      <c r="A281" s="73" t="s">
        <v>1130</v>
      </c>
      <c r="B281" s="70" t="str">
        <f t="shared" si="4"/>
        <v>LTLSMNO1</v>
      </c>
      <c r="C281" s="23">
        <v>0</v>
      </c>
    </row>
    <row r="282" spans="1:3" x14ac:dyDescent="0.35">
      <c r="A282" s="73" t="s">
        <v>1203</v>
      </c>
      <c r="B282" s="70" t="str">
        <f t="shared" si="4"/>
        <v>RCINRCA2</v>
      </c>
      <c r="C282" s="23">
        <v>0</v>
      </c>
    </row>
    <row r="283" spans="1:3" x14ac:dyDescent="0.35">
      <c r="A283" s="73" t="s">
        <v>1202</v>
      </c>
      <c r="B283" s="70" t="str">
        <f t="shared" si="4"/>
        <v>RCOTCAPH</v>
      </c>
      <c r="C283" s="23">
        <v>0</v>
      </c>
    </row>
    <row r="284" spans="1:3" x14ac:dyDescent="0.35">
      <c r="A284" s="73" t="s">
        <v>1201</v>
      </c>
      <c r="B284" s="70" t="str">
        <f t="shared" si="4"/>
        <v>RCSPPFR3</v>
      </c>
      <c r="C284" s="23">
        <v>5700000</v>
      </c>
    </row>
    <row r="285" spans="1:3" x14ac:dyDescent="0.35">
      <c r="A285" s="73" t="s">
        <v>1204</v>
      </c>
      <c r="B285" s="70" t="str">
        <f t="shared" si="4"/>
        <v>RCULJPOT</v>
      </c>
      <c r="C285" s="23">
        <v>500000</v>
      </c>
    </row>
    <row r="286" spans="1:3" x14ac:dyDescent="0.35">
      <c r="A286" s="73" t="s">
        <v>1196</v>
      </c>
      <c r="B286" s="70" t="str">
        <f t="shared" si="4"/>
        <v>RPCI0340</v>
      </c>
      <c r="C286" s="23">
        <v>9450</v>
      </c>
    </row>
    <row r="287" spans="1:3" x14ac:dyDescent="0.35">
      <c r="A287" s="73" t="s">
        <v>1197</v>
      </c>
      <c r="B287" s="70" t="str">
        <f t="shared" si="4"/>
        <v>RPCI0400</v>
      </c>
      <c r="C287" s="23">
        <v>0</v>
      </c>
    </row>
    <row r="288" spans="1:3" x14ac:dyDescent="0.35">
      <c r="A288" s="73" t="s">
        <v>1198</v>
      </c>
      <c r="B288" s="70" t="str">
        <f t="shared" si="4"/>
        <v>RPCI0600</v>
      </c>
      <c r="C288" s="23">
        <v>3160</v>
      </c>
    </row>
    <row r="289" spans="1:3" x14ac:dyDescent="0.35">
      <c r="A289" s="73" t="s">
        <v>1199</v>
      </c>
      <c r="B289" s="70" t="str">
        <f t="shared" si="4"/>
        <v>RPCI0800</v>
      </c>
      <c r="C289" s="23">
        <v>6425</v>
      </c>
    </row>
    <row r="290" spans="1:3" x14ac:dyDescent="0.35">
      <c r="A290" s="73" t="s">
        <v>1200</v>
      </c>
      <c r="B290" s="70" t="str">
        <f t="shared" si="4"/>
        <v>RPCI1000</v>
      </c>
      <c r="C290" s="23">
        <v>4485</v>
      </c>
    </row>
    <row r="291" spans="1:3" x14ac:dyDescent="0.35">
      <c r="A291" s="73" t="s">
        <v>962</v>
      </c>
      <c r="B291" s="70" t="str">
        <f t="shared" si="4"/>
        <v>RPCI6090</v>
      </c>
      <c r="C291" s="23">
        <v>5000</v>
      </c>
    </row>
    <row r="292" spans="1:3" x14ac:dyDescent="0.35">
      <c r="A292" s="73" t="s">
        <v>1164</v>
      </c>
      <c r="B292" s="70" t="str">
        <f t="shared" si="4"/>
        <v>RPICA10U</v>
      </c>
      <c r="C292" s="23">
        <v>1858</v>
      </c>
    </row>
    <row r="293" spans="1:3" x14ac:dyDescent="0.35">
      <c r="A293" s="73" t="s">
        <v>1608</v>
      </c>
      <c r="B293" s="70" t="str">
        <f t="shared" si="4"/>
        <v>RPICA6U1</v>
      </c>
      <c r="C293" s="23">
        <v>7883</v>
      </c>
    </row>
    <row r="294" spans="1:3" x14ac:dyDescent="0.35">
      <c r="A294" s="73" t="s">
        <v>1165</v>
      </c>
      <c r="B294" s="70" t="str">
        <f t="shared" si="4"/>
        <v>RPICALH1</v>
      </c>
      <c r="C294" s="23">
        <v>2550</v>
      </c>
    </row>
    <row r="295" spans="1:3" x14ac:dyDescent="0.35">
      <c r="A295" s="73" t="s">
        <v>1184</v>
      </c>
      <c r="B295" s="70" t="str">
        <f t="shared" si="4"/>
        <v>RPMHTMA1</v>
      </c>
      <c r="C295" s="23">
        <v>93</v>
      </c>
    </row>
    <row r="296" spans="1:3" x14ac:dyDescent="0.35">
      <c r="A296" s="73" t="s">
        <v>1177</v>
      </c>
      <c r="B296" s="70" t="str">
        <f t="shared" si="4"/>
        <v>RPOB15PB</v>
      </c>
      <c r="C296" s="23">
        <v>4653</v>
      </c>
    </row>
    <row r="297" spans="1:3" x14ac:dyDescent="0.35">
      <c r="A297" s="73" t="s">
        <v>1176</v>
      </c>
      <c r="B297" s="70" t="str">
        <f t="shared" si="4"/>
        <v>RPOB20PB</v>
      </c>
      <c r="C297" s="23">
        <v>21717</v>
      </c>
    </row>
    <row r="298" spans="1:3" x14ac:dyDescent="0.35">
      <c r="A298" s="73" t="s">
        <v>1172</v>
      </c>
      <c r="B298" s="70" t="str">
        <f t="shared" si="4"/>
        <v>RPOB25GE</v>
      </c>
      <c r="C298" s="23">
        <v>433</v>
      </c>
    </row>
    <row r="299" spans="1:3" x14ac:dyDescent="0.35">
      <c r="A299" s="73" t="s">
        <v>1169</v>
      </c>
      <c r="B299" s="70" t="str">
        <f t="shared" si="4"/>
        <v>RPOB25U1</v>
      </c>
      <c r="C299" s="23">
        <v>2827</v>
      </c>
    </row>
    <row r="300" spans="1:3" x14ac:dyDescent="0.35">
      <c r="A300" s="73" t="s">
        <v>1175</v>
      </c>
      <c r="B300" s="70" t="str">
        <f t="shared" si="4"/>
        <v>RPOB30PB</v>
      </c>
      <c r="C300" s="23">
        <v>25</v>
      </c>
    </row>
    <row r="301" spans="1:3" x14ac:dyDescent="0.35">
      <c r="A301" s="73" t="s">
        <v>1174</v>
      </c>
      <c r="B301" s="70" t="str">
        <f t="shared" si="4"/>
        <v>RPOB40PB</v>
      </c>
      <c r="C301" s="23">
        <v>3361</v>
      </c>
    </row>
    <row r="302" spans="1:3" x14ac:dyDescent="0.35">
      <c r="A302" s="73" t="s">
        <v>1167</v>
      </c>
      <c r="B302" s="70" t="str">
        <f t="shared" si="4"/>
        <v>RPOBA10U</v>
      </c>
      <c r="C302" s="23">
        <v>665</v>
      </c>
    </row>
    <row r="303" spans="1:3" x14ac:dyDescent="0.35">
      <c r="A303" s="73" t="s">
        <v>1166</v>
      </c>
      <c r="B303" s="70" t="str">
        <f t="shared" si="4"/>
        <v>RPOBA4U4</v>
      </c>
      <c r="C303" s="23">
        <v>1245</v>
      </c>
    </row>
    <row r="304" spans="1:3" x14ac:dyDescent="0.35">
      <c r="A304" s="73" t="s">
        <v>1173</v>
      </c>
      <c r="B304" s="70" t="str">
        <f t="shared" si="4"/>
        <v>RPOBD1GE</v>
      </c>
      <c r="C304" s="23">
        <v>1266</v>
      </c>
    </row>
    <row r="305" spans="1:3" x14ac:dyDescent="0.35">
      <c r="A305" s="73" t="s">
        <v>1168</v>
      </c>
      <c r="B305" s="70" t="str">
        <f t="shared" si="4"/>
        <v>RPOBDB1U</v>
      </c>
      <c r="C305" s="23">
        <v>2016</v>
      </c>
    </row>
    <row r="306" spans="1:3" x14ac:dyDescent="0.35">
      <c r="A306" s="73" t="s">
        <v>1609</v>
      </c>
      <c r="B306" s="70" t="str">
        <f t="shared" si="4"/>
        <v>RPOBS20U</v>
      </c>
      <c r="C306" s="23">
        <v>11147</v>
      </c>
    </row>
    <row r="307" spans="1:3" x14ac:dyDescent="0.35">
      <c r="A307" s="73" t="s">
        <v>1170</v>
      </c>
      <c r="B307" s="70" t="str">
        <f t="shared" si="4"/>
        <v>RPOBS5U4</v>
      </c>
      <c r="C307" s="23">
        <v>1279</v>
      </c>
    </row>
    <row r="308" spans="1:3" x14ac:dyDescent="0.35">
      <c r="A308" s="73" t="s">
        <v>1171</v>
      </c>
      <c r="B308" s="70" t="str">
        <f t="shared" si="4"/>
        <v>RPOBSB52</v>
      </c>
      <c r="C308" s="23">
        <v>49</v>
      </c>
    </row>
    <row r="309" spans="1:3" x14ac:dyDescent="0.35">
      <c r="A309" s="73" t="s">
        <v>963</v>
      </c>
      <c r="B309" s="70" t="str">
        <f t="shared" si="4"/>
        <v>RPPB4980</v>
      </c>
      <c r="C309" s="23">
        <v>7679</v>
      </c>
    </row>
    <row r="310" spans="1:3" x14ac:dyDescent="0.35">
      <c r="A310" s="73" t="s">
        <v>1610</v>
      </c>
      <c r="B310" s="70" t="str">
        <f t="shared" si="4"/>
        <v>RPPE5050</v>
      </c>
      <c r="C310" s="23">
        <v>23</v>
      </c>
    </row>
    <row r="311" spans="1:3" x14ac:dyDescent="0.35">
      <c r="A311" s="73" t="s">
        <v>1179</v>
      </c>
      <c r="B311" s="70" t="str">
        <f t="shared" si="4"/>
        <v>RPPE8075</v>
      </c>
      <c r="C311" s="23">
        <v>16246</v>
      </c>
    </row>
    <row r="312" spans="1:3" x14ac:dyDescent="0.35">
      <c r="A312" s="73" t="s">
        <v>1178</v>
      </c>
      <c r="B312" s="70" t="str">
        <f t="shared" si="4"/>
        <v>RPPESB5D</v>
      </c>
      <c r="C312" s="23">
        <v>784</v>
      </c>
    </row>
    <row r="313" spans="1:3" x14ac:dyDescent="0.35">
      <c r="A313" s="73" t="s">
        <v>1180</v>
      </c>
      <c r="B313" s="70" t="str">
        <f t="shared" si="4"/>
        <v>RPPPCTS1</v>
      </c>
      <c r="C313" s="23">
        <v>14741</v>
      </c>
    </row>
    <row r="314" spans="1:3" x14ac:dyDescent="0.35">
      <c r="A314" s="73" t="s">
        <v>1181</v>
      </c>
      <c r="B314" s="70" t="str">
        <f t="shared" si="4"/>
        <v>RPPPSRNK</v>
      </c>
      <c r="C314" s="23">
        <v>42402</v>
      </c>
    </row>
    <row r="315" spans="1:3" x14ac:dyDescent="0.35">
      <c r="A315" s="73" t="s">
        <v>1182</v>
      </c>
      <c r="B315" s="70" t="str">
        <f t="shared" si="4"/>
        <v>RPUMTP4T</v>
      </c>
      <c r="C315" s="23">
        <v>1184</v>
      </c>
    </row>
    <row r="316" spans="1:3" x14ac:dyDescent="0.35">
      <c r="A316" s="73" t="s">
        <v>1183</v>
      </c>
      <c r="B316" s="70" t="str">
        <f t="shared" si="4"/>
        <v>RPUMTP5T</v>
      </c>
      <c r="C316" s="23">
        <v>248</v>
      </c>
    </row>
    <row r="317" spans="1:3" x14ac:dyDescent="0.35">
      <c r="A317" s="73" t="s">
        <v>1186</v>
      </c>
      <c r="B317" s="70" t="str">
        <f t="shared" si="4"/>
        <v>RSBAMOLD</v>
      </c>
      <c r="C317" s="23">
        <v>3900</v>
      </c>
    </row>
    <row r="318" spans="1:3" x14ac:dyDescent="0.35">
      <c r="A318" s="73" t="s">
        <v>1187</v>
      </c>
      <c r="B318" s="70" t="str">
        <f t="shared" si="4"/>
        <v>RSBOBEMP</v>
      </c>
      <c r="C318" s="23">
        <v>50</v>
      </c>
    </row>
    <row r="319" spans="1:3" x14ac:dyDescent="0.35">
      <c r="A319" s="73" t="s">
        <v>1194</v>
      </c>
      <c r="B319" s="70" t="str">
        <f t="shared" si="4"/>
        <v>RSFCKMDM</v>
      </c>
      <c r="C319" s="23">
        <v>48</v>
      </c>
    </row>
    <row r="320" spans="1:3" x14ac:dyDescent="0.35">
      <c r="A320" s="73" t="s">
        <v>1190</v>
      </c>
      <c r="B320" s="70" t="str">
        <f t="shared" si="4"/>
        <v>RSFP30JP</v>
      </c>
      <c r="C320" s="23">
        <v>185</v>
      </c>
    </row>
    <row r="321" spans="1:3" x14ac:dyDescent="0.35">
      <c r="A321" s="73" t="s">
        <v>1191</v>
      </c>
      <c r="B321" s="70" t="str">
        <f t="shared" si="4"/>
        <v>RSFP40JP</v>
      </c>
      <c r="C321" s="23">
        <v>12669</v>
      </c>
    </row>
    <row r="322" spans="1:3" x14ac:dyDescent="0.35">
      <c r="A322" s="73" t="s">
        <v>1192</v>
      </c>
      <c r="B322" s="70" t="str">
        <f t="shared" si="4"/>
        <v>RSLCDADA</v>
      </c>
      <c r="C322" s="23">
        <v>4</v>
      </c>
    </row>
    <row r="323" spans="1:3" x14ac:dyDescent="0.35">
      <c r="A323" s="73" t="s">
        <v>1193</v>
      </c>
      <c r="B323" s="70" t="str">
        <f t="shared" si="4"/>
        <v>RSLCDADB</v>
      </c>
      <c r="C323" s="23">
        <v>4</v>
      </c>
    </row>
    <row r="324" spans="1:3" x14ac:dyDescent="0.35">
      <c r="A324" s="73" t="s">
        <v>1195</v>
      </c>
      <c r="B324" s="70" t="str">
        <f t="shared" si="4"/>
        <v>RSLHEXAN</v>
      </c>
      <c r="C324" s="23">
        <v>67</v>
      </c>
    </row>
    <row r="325" spans="1:3" x14ac:dyDescent="0.35">
      <c r="A325" s="73" t="s">
        <v>1188</v>
      </c>
      <c r="B325" s="70" t="str">
        <f t="shared" si="4"/>
        <v>RSMGA2SM</v>
      </c>
      <c r="C325" s="23">
        <v>0</v>
      </c>
    </row>
    <row r="326" spans="1:3" x14ac:dyDescent="0.35">
      <c r="A326" s="73" t="s">
        <v>1185</v>
      </c>
      <c r="B326" s="70" t="str">
        <f t="shared" si="4"/>
        <v>RTCO2NSV</v>
      </c>
      <c r="C326" s="23">
        <v>0</v>
      </c>
    </row>
    <row r="327" spans="1:3" x14ac:dyDescent="0.35">
      <c r="A327" s="73" t="s">
        <v>1611</v>
      </c>
      <c r="B327" s="70" t="str">
        <f t="shared" si="4"/>
        <v>RTNIL3SM</v>
      </c>
      <c r="C327" s="23">
        <v>0</v>
      </c>
    </row>
    <row r="328" spans="1:3" x14ac:dyDescent="0.35">
      <c r="A328" s="73" t="s">
        <v>1189</v>
      </c>
      <c r="B328" s="70" t="str">
        <f t="shared" ref="B328:B422" si="5">RIGHT(A328,8)</f>
        <v>RSFP12JP</v>
      </c>
      <c r="C328" s="23">
        <v>886</v>
      </c>
    </row>
    <row r="329" spans="1:3" x14ac:dyDescent="0.35">
      <c r="A329" s="73" t="s">
        <v>1612</v>
      </c>
      <c r="B329" s="70" t="str">
        <f t="shared" si="5"/>
        <v>LSTRHBLK</v>
      </c>
      <c r="C329" s="23">
        <v>929</v>
      </c>
    </row>
    <row r="330" spans="1:3" x14ac:dyDescent="0.35">
      <c r="A330" s="73" t="s">
        <v>1613</v>
      </c>
      <c r="B330" s="70" t="str">
        <f t="shared" si="5"/>
        <v>LSTRHABL</v>
      </c>
      <c r="C330" s="23">
        <v>338</v>
      </c>
    </row>
    <row r="331" spans="1:3" x14ac:dyDescent="0.35">
      <c r="A331" s="73" t="s">
        <v>1614</v>
      </c>
      <c r="B331" s="70" t="str">
        <f t="shared" si="5"/>
        <v>LSTRHORG</v>
      </c>
      <c r="C331" s="23">
        <v>604</v>
      </c>
    </row>
    <row r="332" spans="1:3" x14ac:dyDescent="0.35">
      <c r="A332" s="73" t="s">
        <v>1615</v>
      </c>
      <c r="B332" s="70" t="str">
        <f t="shared" si="5"/>
        <v>LSTRHRED</v>
      </c>
      <c r="C332" s="23">
        <v>578</v>
      </c>
    </row>
    <row r="333" spans="1:3" x14ac:dyDescent="0.35">
      <c r="A333" s="73" t="s">
        <v>1616</v>
      </c>
      <c r="B333" s="70" t="str">
        <f t="shared" si="5"/>
        <v>LSTRHGGR</v>
      </c>
      <c r="C333" s="23">
        <v>45</v>
      </c>
    </row>
    <row r="334" spans="1:3" x14ac:dyDescent="0.35">
      <c r="A334" s="73" t="s">
        <v>1617</v>
      </c>
      <c r="B334" s="70" t="str">
        <f t="shared" si="5"/>
        <v>LSTRHBRW</v>
      </c>
      <c r="C334" s="23">
        <v>44</v>
      </c>
    </row>
    <row r="335" spans="1:3" x14ac:dyDescent="0.35">
      <c r="A335" s="73" t="s">
        <v>1618</v>
      </c>
      <c r="B335" s="70" t="str">
        <f t="shared" si="5"/>
        <v>LSTRHDPL</v>
      </c>
      <c r="C335" s="23">
        <v>45</v>
      </c>
    </row>
    <row r="336" spans="1:3" x14ac:dyDescent="0.35">
      <c r="A336" s="73" t="s">
        <v>1619</v>
      </c>
      <c r="B336" s="70" t="str">
        <f t="shared" si="5"/>
        <v>LSTTR536</v>
      </c>
      <c r="C336" s="23">
        <v>1797</v>
      </c>
    </row>
    <row r="337" spans="1:3" x14ac:dyDescent="0.35">
      <c r="A337" s="73" t="s">
        <v>1620</v>
      </c>
      <c r="B337" s="70" t="str">
        <f t="shared" si="5"/>
        <v>LSTTR556</v>
      </c>
      <c r="C337" s="23">
        <v>1232</v>
      </c>
    </row>
    <row r="338" spans="1:3" x14ac:dyDescent="0.35">
      <c r="A338" s="73" t="s">
        <v>1621</v>
      </c>
      <c r="B338" s="70" t="str">
        <f t="shared" si="5"/>
        <v>RCPORT29</v>
      </c>
      <c r="C338" s="23">
        <v>9176495</v>
      </c>
    </row>
    <row r="339" spans="1:3" x14ac:dyDescent="0.35">
      <c r="A339" s="73" t="s">
        <v>1622</v>
      </c>
      <c r="B339" s="70" t="str">
        <f t="shared" si="5"/>
        <v>RMSBM210</v>
      </c>
      <c r="C339" s="23">
        <f>2388-1700</f>
        <v>688</v>
      </c>
    </row>
    <row r="340" spans="1:3" x14ac:dyDescent="0.35">
      <c r="A340" s="73" t="s">
        <v>1623</v>
      </c>
      <c r="B340" s="70" t="str">
        <f t="shared" si="5"/>
        <v>RMSBP200</v>
      </c>
      <c r="C340" s="23">
        <f>3825+1700</f>
        <v>5525</v>
      </c>
    </row>
    <row r="341" spans="1:3" x14ac:dyDescent="0.35">
      <c r="A341" s="73" t="s">
        <v>1625</v>
      </c>
      <c r="B341" s="70" t="str">
        <f t="shared" si="5"/>
        <v>RTKCLCFL</v>
      </c>
      <c r="C341" s="23">
        <v>0</v>
      </c>
    </row>
    <row r="342" spans="1:3" x14ac:dyDescent="0.35">
      <c r="A342" s="73" t="s">
        <v>1626</v>
      </c>
      <c r="B342" s="70" t="str">
        <f t="shared" si="5"/>
        <v>RTNACLB1</v>
      </c>
      <c r="C342" s="23">
        <v>98098</v>
      </c>
    </row>
    <row r="343" spans="1:3" x14ac:dyDescent="0.35">
      <c r="A343" s="73" t="s">
        <v>1627</v>
      </c>
      <c r="B343" s="70" t="str">
        <f t="shared" si="5"/>
        <v>RTCACL22</v>
      </c>
      <c r="C343" s="23">
        <v>1731</v>
      </c>
    </row>
    <row r="344" spans="1:3" x14ac:dyDescent="0.35">
      <c r="A344" s="73" t="s">
        <v>1628</v>
      </c>
      <c r="B344" s="70" t="str">
        <f t="shared" si="5"/>
        <v>RTDXMNPF</v>
      </c>
      <c r="C344" s="23">
        <v>78792</v>
      </c>
    </row>
    <row r="345" spans="1:3" x14ac:dyDescent="0.35">
      <c r="A345" s="73" t="s">
        <v>1629</v>
      </c>
      <c r="B345" s="70" t="str">
        <f t="shared" si="5"/>
        <v>RTNALAHL</v>
      </c>
      <c r="C345" s="23">
        <v>14040</v>
      </c>
    </row>
    <row r="346" spans="1:3" x14ac:dyDescent="0.35">
      <c r="A346" s="73" t="s">
        <v>1630</v>
      </c>
      <c r="B346" s="70" t="str">
        <f t="shared" si="5"/>
        <v>RTDETPD4</v>
      </c>
      <c r="C346" s="23">
        <v>166</v>
      </c>
    </row>
    <row r="347" spans="1:3" x14ac:dyDescent="0.35">
      <c r="A347" s="73" t="s">
        <v>1631</v>
      </c>
      <c r="B347" s="70" t="str">
        <f t="shared" si="5"/>
        <v>RCSPPFR5</v>
      </c>
      <c r="C347" s="23">
        <v>261816</v>
      </c>
    </row>
    <row r="348" spans="1:3" x14ac:dyDescent="0.35">
      <c r="A348" s="73" t="s">
        <v>1632</v>
      </c>
      <c r="B348" s="70" t="str">
        <f t="shared" si="5"/>
        <v>RPAFT200</v>
      </c>
      <c r="C348" s="23">
        <v>608973</v>
      </c>
    </row>
    <row r="349" spans="1:3" x14ac:dyDescent="0.35">
      <c r="A349" s="73" t="s">
        <v>1633</v>
      </c>
      <c r="B349" s="70" t="str">
        <f t="shared" si="5"/>
        <v>RTCABONA</v>
      </c>
      <c r="C349" s="23">
        <v>0</v>
      </c>
    </row>
    <row r="350" spans="1:3" x14ac:dyDescent="0.35">
      <c r="A350" s="73" t="s">
        <v>1634</v>
      </c>
      <c r="B350" s="70" t="str">
        <f t="shared" si="5"/>
        <v>RTDPPHTR</v>
      </c>
      <c r="C350" s="23">
        <v>220</v>
      </c>
    </row>
    <row r="351" spans="1:3" x14ac:dyDescent="0.35">
      <c r="A351" s="73" t="s">
        <v>1635</v>
      </c>
      <c r="B351" s="70" t="str">
        <f t="shared" si="5"/>
        <v>RTKCLBBB</v>
      </c>
      <c r="C351" s="23">
        <v>3467</v>
      </c>
    </row>
    <row r="352" spans="1:3" x14ac:dyDescent="0.35">
      <c r="A352" s="73" t="s">
        <v>1636</v>
      </c>
      <c r="B352" s="70" t="str">
        <f t="shared" si="5"/>
        <v>RTMALST1</v>
      </c>
      <c r="C352" s="23">
        <v>0</v>
      </c>
    </row>
    <row r="353" spans="1:3" x14ac:dyDescent="0.35">
      <c r="A353" s="73" t="s">
        <v>1637</v>
      </c>
      <c r="B353" s="70" t="str">
        <f t="shared" si="5"/>
        <v>RTMGSULF</v>
      </c>
      <c r="C353" s="23">
        <v>9851</v>
      </c>
    </row>
    <row r="354" spans="1:3" x14ac:dyDescent="0.35">
      <c r="A354" s="73" t="s">
        <v>1638</v>
      </c>
      <c r="B354" s="70" t="str">
        <f t="shared" si="5"/>
        <v>RTSBIMEL</v>
      </c>
      <c r="C354" s="23">
        <v>0</v>
      </c>
    </row>
    <row r="355" spans="1:3" x14ac:dyDescent="0.35">
      <c r="A355" s="73" t="s">
        <v>1639</v>
      </c>
      <c r="B355" s="70" t="str">
        <f t="shared" si="5"/>
        <v>RTSOACN1</v>
      </c>
      <c r="C355" s="23">
        <v>5773</v>
      </c>
    </row>
    <row r="356" spans="1:3" x14ac:dyDescent="0.35">
      <c r="A356" s="73" t="s">
        <v>1640</v>
      </c>
      <c r="B356" s="70" t="str">
        <f t="shared" si="5"/>
        <v>RTSODBIS</v>
      </c>
      <c r="C356" s="23">
        <v>106</v>
      </c>
    </row>
    <row r="357" spans="1:3" x14ac:dyDescent="0.35">
      <c r="A357" s="73" t="s">
        <v>1641</v>
      </c>
      <c r="B357" s="70" t="str">
        <f t="shared" si="5"/>
        <v>RTSODHY2</v>
      </c>
      <c r="C357" s="23">
        <v>41</v>
      </c>
    </row>
    <row r="358" spans="1:3" x14ac:dyDescent="0.35">
      <c r="A358" s="73" t="s">
        <v>1642</v>
      </c>
      <c r="B358" s="70" t="str">
        <f t="shared" si="5"/>
        <v>RTZNSUT1</v>
      </c>
      <c r="C358" s="23">
        <v>1244</v>
      </c>
    </row>
    <row r="359" spans="1:3" x14ac:dyDescent="0.35">
      <c r="A359" s="73" t="s">
        <v>1643</v>
      </c>
      <c r="B359" s="70" t="str">
        <f t="shared" si="5"/>
        <v>RMULTZEJ</v>
      </c>
      <c r="C359" s="23">
        <v>5685</v>
      </c>
    </row>
    <row r="360" spans="1:3" x14ac:dyDescent="0.35">
      <c r="A360" s="73" t="s">
        <v>1644</v>
      </c>
      <c r="B360" s="70" t="str">
        <f t="shared" si="5"/>
        <v>RTHCLAC1</v>
      </c>
      <c r="C360" s="23">
        <v>11858</v>
      </c>
    </row>
    <row r="361" spans="1:3" x14ac:dyDescent="0.35">
      <c r="A361" s="73" t="s">
        <v>1645</v>
      </c>
      <c r="B361" s="70" t="str">
        <f t="shared" si="5"/>
        <v>RTDSOPHD</v>
      </c>
      <c r="C361" s="23">
        <v>580</v>
      </c>
    </row>
    <row r="362" spans="1:3" x14ac:dyDescent="0.35">
      <c r="A362" s="73" t="s">
        <v>1646</v>
      </c>
      <c r="B362" s="70" t="str">
        <f t="shared" si="5"/>
        <v>RTSOCIHD</v>
      </c>
      <c r="C362" s="23">
        <v>448</v>
      </c>
    </row>
    <row r="363" spans="1:3" x14ac:dyDescent="0.35">
      <c r="A363" s="73" t="s">
        <v>1647</v>
      </c>
      <c r="B363" s="70" t="str">
        <f t="shared" si="5"/>
        <v>RTDXTAN1</v>
      </c>
      <c r="C363" s="23">
        <v>14677</v>
      </c>
    </row>
    <row r="364" spans="1:3" x14ac:dyDescent="0.35">
      <c r="A364" s="73" t="s">
        <v>1648</v>
      </c>
      <c r="B364" s="70" t="str">
        <f t="shared" si="5"/>
        <v>RTCACLHD</v>
      </c>
      <c r="C364" s="23">
        <v>155</v>
      </c>
    </row>
    <row r="365" spans="1:3" x14ac:dyDescent="0.35">
      <c r="A365" s="73" t="s">
        <v>1649</v>
      </c>
      <c r="B365" s="70" t="str">
        <f t="shared" si="5"/>
        <v>RTSORBTR</v>
      </c>
      <c r="C365" s="23">
        <v>7421</v>
      </c>
    </row>
    <row r="366" spans="1:3" x14ac:dyDescent="0.35">
      <c r="A366" s="73" t="s">
        <v>1650</v>
      </c>
      <c r="B366" s="70" t="str">
        <f t="shared" si="5"/>
        <v>RTMANITL</v>
      </c>
      <c r="C366" s="23">
        <v>55344</v>
      </c>
    </row>
    <row r="367" spans="1:3" x14ac:dyDescent="0.35">
      <c r="A367" s="73" t="s">
        <v>1651</v>
      </c>
      <c r="B367" s="70" t="str">
        <f t="shared" si="5"/>
        <v>RTLTRYPJ</v>
      </c>
      <c r="C367" s="23">
        <v>624</v>
      </c>
    </row>
    <row r="368" spans="1:3" x14ac:dyDescent="0.35">
      <c r="A368" s="73" t="s">
        <v>1652</v>
      </c>
      <c r="B368" s="70" t="str">
        <f t="shared" si="5"/>
        <v>RTLALANJ</v>
      </c>
      <c r="C368" s="23">
        <v>523</v>
      </c>
    </row>
    <row r="369" spans="1:3" x14ac:dyDescent="0.35">
      <c r="A369" s="73" t="s">
        <v>1653</v>
      </c>
      <c r="B369" s="70" t="str">
        <f t="shared" si="5"/>
        <v>RTLARGIJ</v>
      </c>
      <c r="C369" s="23">
        <v>981</v>
      </c>
    </row>
    <row r="370" spans="1:3" x14ac:dyDescent="0.35">
      <c r="A370" s="73" t="s">
        <v>1654</v>
      </c>
      <c r="B370" s="70" t="str">
        <f t="shared" si="5"/>
        <v>RTLASACJ</v>
      </c>
      <c r="C370" s="23">
        <v>28</v>
      </c>
    </row>
    <row r="371" spans="1:3" x14ac:dyDescent="0.35">
      <c r="A371" s="73" t="s">
        <v>1655</v>
      </c>
      <c r="B371" s="70" t="str">
        <f t="shared" si="5"/>
        <v>RTLGLACJ</v>
      </c>
      <c r="C371" s="23">
        <v>0</v>
      </c>
    </row>
    <row r="372" spans="1:3" x14ac:dyDescent="0.35">
      <c r="A372" s="73" t="s">
        <v>1656</v>
      </c>
      <c r="B372" s="70" t="str">
        <f t="shared" si="5"/>
        <v>RTLHISTD</v>
      </c>
      <c r="C372" s="23">
        <v>518</v>
      </c>
    </row>
    <row r="373" spans="1:3" x14ac:dyDescent="0.35">
      <c r="A373" s="73" t="s">
        <v>1657</v>
      </c>
      <c r="B373" s="70" t="str">
        <f t="shared" si="5"/>
        <v>RTLTHRNJ</v>
      </c>
      <c r="C373" s="23">
        <v>422</v>
      </c>
    </row>
    <row r="374" spans="1:3" x14ac:dyDescent="0.35">
      <c r="A374" s="73" t="s">
        <v>1658</v>
      </c>
      <c r="B374" s="70" t="str">
        <f t="shared" si="5"/>
        <v>RTLYSHYJ</v>
      </c>
      <c r="C374" s="23">
        <v>1201</v>
      </c>
    </row>
    <row r="375" spans="1:3" x14ac:dyDescent="0.35">
      <c r="A375" s="73" t="s">
        <v>1659</v>
      </c>
      <c r="B375" s="70" t="str">
        <f t="shared" si="5"/>
        <v>RTSERINJ</v>
      </c>
      <c r="C375" s="23">
        <v>136</v>
      </c>
    </row>
    <row r="376" spans="1:3" x14ac:dyDescent="0.35">
      <c r="A376" s="73" t="s">
        <v>1660</v>
      </c>
      <c r="B376" s="70" t="str">
        <f t="shared" si="5"/>
        <v>RTLPHLAS</v>
      </c>
      <c r="C376" s="23">
        <v>812</v>
      </c>
    </row>
    <row r="377" spans="1:3" x14ac:dyDescent="0.35">
      <c r="A377" s="73" t="s">
        <v>1661</v>
      </c>
      <c r="B377" s="70" t="str">
        <f t="shared" si="5"/>
        <v>RTLVALIS</v>
      </c>
      <c r="C377" s="23">
        <v>1040</v>
      </c>
    </row>
    <row r="378" spans="1:3" x14ac:dyDescent="0.35">
      <c r="A378" s="73" t="s">
        <v>1662</v>
      </c>
      <c r="B378" s="70" t="str">
        <f t="shared" si="5"/>
        <v>RTLLEUCS</v>
      </c>
      <c r="C378" s="23">
        <v>1718</v>
      </c>
    </row>
    <row r="379" spans="1:3" x14ac:dyDescent="0.35">
      <c r="A379" s="73" t="s">
        <v>1663</v>
      </c>
      <c r="B379" s="70" t="str">
        <f t="shared" si="5"/>
        <v>RTLISOLS</v>
      </c>
      <c r="C379" s="23">
        <v>1072</v>
      </c>
    </row>
    <row r="380" spans="1:3" x14ac:dyDescent="0.35">
      <c r="A380" s="73" t="s">
        <v>1664</v>
      </c>
      <c r="B380" s="70" t="str">
        <f t="shared" si="5"/>
        <v>RTLPROLS</v>
      </c>
      <c r="C380" s="23">
        <v>637</v>
      </c>
    </row>
    <row r="381" spans="1:3" x14ac:dyDescent="0.35">
      <c r="A381" s="73" t="s">
        <v>1665</v>
      </c>
      <c r="B381" s="70" t="str">
        <f t="shared" si="5"/>
        <v>RTLARGHS</v>
      </c>
      <c r="C381" s="23">
        <v>432</v>
      </c>
    </row>
    <row r="382" spans="1:3" x14ac:dyDescent="0.35">
      <c r="A382" s="73" t="s">
        <v>1666</v>
      </c>
      <c r="B382" s="70" t="str">
        <f t="shared" si="5"/>
        <v>RTLHISHS</v>
      </c>
      <c r="C382" s="23">
        <v>261</v>
      </c>
    </row>
    <row r="383" spans="1:3" x14ac:dyDescent="0.35">
      <c r="A383" s="73" t="s">
        <v>1667</v>
      </c>
      <c r="B383" s="70" t="str">
        <f t="shared" si="5"/>
        <v>RTLTHRNE</v>
      </c>
      <c r="C383" s="23">
        <v>156</v>
      </c>
    </row>
    <row r="384" spans="1:3" x14ac:dyDescent="0.35">
      <c r="A384" s="73" t="s">
        <v>1668</v>
      </c>
      <c r="B384" s="70" t="str">
        <f t="shared" si="5"/>
        <v>RTGLACE1</v>
      </c>
      <c r="C384" s="23">
        <v>97</v>
      </c>
    </row>
    <row r="385" spans="1:3" x14ac:dyDescent="0.35">
      <c r="A385" s="73" t="s">
        <v>1669</v>
      </c>
      <c r="B385" s="70" t="str">
        <f t="shared" si="5"/>
        <v>RTLYSACE</v>
      </c>
      <c r="C385" s="23">
        <v>602</v>
      </c>
    </row>
    <row r="386" spans="1:3" x14ac:dyDescent="0.35">
      <c r="A386" s="73" t="s">
        <v>1670</v>
      </c>
      <c r="B386" s="70" t="str">
        <f t="shared" si="5"/>
        <v>RTSERINE</v>
      </c>
      <c r="C386" s="23">
        <v>911</v>
      </c>
    </row>
    <row r="387" spans="1:3" x14ac:dyDescent="0.35">
      <c r="A387" s="73" t="s">
        <v>1671</v>
      </c>
      <c r="B387" s="70" t="str">
        <f t="shared" si="5"/>
        <v>RTLALANE</v>
      </c>
      <c r="C387" s="23">
        <v>168</v>
      </c>
    </row>
    <row r="388" spans="1:3" x14ac:dyDescent="0.35">
      <c r="A388" s="73" t="s">
        <v>1672</v>
      </c>
      <c r="B388" s="70" t="str">
        <f t="shared" si="5"/>
        <v>RTLASACE</v>
      </c>
      <c r="C388" s="23">
        <v>245</v>
      </c>
    </row>
    <row r="389" spans="1:3" x14ac:dyDescent="0.35">
      <c r="A389" s="73" t="s">
        <v>1673</v>
      </c>
      <c r="B389" s="70" t="str">
        <f t="shared" si="5"/>
        <v>RTLMETHE</v>
      </c>
      <c r="C389" s="23">
        <v>1159</v>
      </c>
    </row>
    <row r="390" spans="1:3" x14ac:dyDescent="0.35">
      <c r="A390" s="73" t="s">
        <v>1674</v>
      </c>
      <c r="B390" s="70" t="str">
        <f t="shared" si="5"/>
        <v>RTGLCINE</v>
      </c>
      <c r="C390" s="23">
        <v>1686</v>
      </c>
    </row>
    <row r="391" spans="1:3" x14ac:dyDescent="0.35">
      <c r="A391" s="73" t="s">
        <v>1675</v>
      </c>
      <c r="B391" s="70" t="str">
        <f t="shared" si="5"/>
        <v>RTTYROSA</v>
      </c>
      <c r="C391" s="23">
        <v>82</v>
      </c>
    </row>
    <row r="392" spans="1:3" x14ac:dyDescent="0.35">
      <c r="A392" s="73" t="s">
        <v>1676</v>
      </c>
      <c r="B392" s="70" t="str">
        <f t="shared" si="5"/>
        <v>RTACYSTA</v>
      </c>
      <c r="C392" s="23">
        <v>141</v>
      </c>
    </row>
    <row r="393" spans="1:3" x14ac:dyDescent="0.35">
      <c r="A393" s="73" t="s">
        <v>1677</v>
      </c>
      <c r="B393" s="70" t="str">
        <f t="shared" si="5"/>
        <v>RTLCYSTA</v>
      </c>
      <c r="C393" s="23">
        <v>57</v>
      </c>
    </row>
    <row r="394" spans="1:3" x14ac:dyDescent="0.35">
      <c r="A394" s="73" t="s">
        <v>1678</v>
      </c>
      <c r="B394" s="70" t="str">
        <f t="shared" si="5"/>
        <v>RTCYSTNA</v>
      </c>
      <c r="C394" s="23">
        <v>29</v>
      </c>
    </row>
    <row r="395" spans="1:3" x14ac:dyDescent="0.35">
      <c r="A395" s="73" t="s">
        <v>1679</v>
      </c>
      <c r="B395" s="70" t="str">
        <f t="shared" si="5"/>
        <v>RTLYSACA</v>
      </c>
      <c r="C395" s="23">
        <v>0</v>
      </c>
    </row>
    <row r="396" spans="1:3" x14ac:dyDescent="0.35">
      <c r="A396" s="73" t="s">
        <v>1680</v>
      </c>
      <c r="B396" s="70" t="str">
        <f t="shared" si="5"/>
        <v>RTLTRYPA</v>
      </c>
      <c r="C396" s="23">
        <v>249</v>
      </c>
    </row>
    <row r="397" spans="1:3" x14ac:dyDescent="0.35">
      <c r="A397" s="73" t="s">
        <v>1681</v>
      </c>
      <c r="B397" s="70" t="str">
        <f t="shared" si="5"/>
        <v>RPGBBF5D</v>
      </c>
      <c r="C397" s="23">
        <v>259185</v>
      </c>
    </row>
    <row r="398" spans="1:3" x14ac:dyDescent="0.35">
      <c r="A398" s="73" t="s">
        <v>1682</v>
      </c>
      <c r="B398" s="70" t="str">
        <f t="shared" si="5"/>
        <v>RPGBBF5E</v>
      </c>
      <c r="C398" s="23">
        <v>62990</v>
      </c>
    </row>
    <row r="399" spans="1:3" x14ac:dyDescent="0.35">
      <c r="A399" s="73" t="s">
        <v>1683</v>
      </c>
      <c r="B399" s="70" t="str">
        <f t="shared" si="5"/>
        <v>RPGBBF1D</v>
      </c>
      <c r="C399" s="23">
        <v>22845</v>
      </c>
    </row>
    <row r="400" spans="1:3" x14ac:dyDescent="0.35">
      <c r="A400" s="73" t="s">
        <v>1684</v>
      </c>
      <c r="B400" s="70" t="str">
        <f t="shared" si="5"/>
        <v>RPGBBF1E</v>
      </c>
      <c r="C400" s="23">
        <v>49708</v>
      </c>
    </row>
    <row r="401" spans="1:3" x14ac:dyDescent="0.35">
      <c r="A401" s="73" t="s">
        <v>1685</v>
      </c>
      <c r="B401" s="70" t="str">
        <f t="shared" si="5"/>
        <v>RPGBB1TE</v>
      </c>
      <c r="C401" s="23">
        <v>14820</v>
      </c>
    </row>
    <row r="402" spans="1:3" x14ac:dyDescent="0.35">
      <c r="A402" s="73" t="s">
        <v>1686</v>
      </c>
      <c r="B402" s="70" t="str">
        <f t="shared" si="5"/>
        <v>RPGBSB2D</v>
      </c>
      <c r="C402" s="23">
        <v>84157</v>
      </c>
    </row>
    <row r="403" spans="1:3" x14ac:dyDescent="0.35">
      <c r="A403" s="73" t="s">
        <v>1687</v>
      </c>
      <c r="B403" s="70" t="str">
        <f t="shared" si="5"/>
        <v>RPGBSB5D</v>
      </c>
      <c r="C403" s="23">
        <v>72863</v>
      </c>
    </row>
    <row r="404" spans="1:3" x14ac:dyDescent="0.35">
      <c r="A404" s="73" t="s">
        <v>1688</v>
      </c>
      <c r="B404" s="70" t="str">
        <f t="shared" si="5"/>
        <v>RPGBSPAD</v>
      </c>
      <c r="C404" s="23">
        <f>70806</f>
        <v>70806</v>
      </c>
    </row>
    <row r="405" spans="1:3" x14ac:dyDescent="0.35">
      <c r="A405" s="73" t="s">
        <v>1689</v>
      </c>
      <c r="B405" s="70" t="str">
        <f t="shared" si="5"/>
        <v>RMSBKD2J</v>
      </c>
      <c r="C405" s="23">
        <v>396020</v>
      </c>
    </row>
    <row r="406" spans="1:3" x14ac:dyDescent="0.35">
      <c r="A406" s="73" t="s">
        <v>1690</v>
      </c>
      <c r="B406" s="70" t="str">
        <f t="shared" si="5"/>
        <v>RMSBPG5J</v>
      </c>
      <c r="C406" s="23">
        <f>193204-165000</f>
        <v>28204</v>
      </c>
    </row>
    <row r="407" spans="1:3" x14ac:dyDescent="0.35">
      <c r="A407" s="73" t="s">
        <v>1691</v>
      </c>
      <c r="B407" s="70" t="str">
        <f t="shared" si="5"/>
        <v>RMSBAP5J</v>
      </c>
      <c r="C407" s="23">
        <v>59252</v>
      </c>
    </row>
    <row r="408" spans="1:3" x14ac:dyDescent="0.35">
      <c r="A408" s="73" t="s">
        <v>1692</v>
      </c>
      <c r="B408" s="70" t="str">
        <f t="shared" si="5"/>
        <v>RMSBAL5J</v>
      </c>
      <c r="C408" s="23">
        <v>169417</v>
      </c>
    </row>
    <row r="409" spans="1:3" x14ac:dyDescent="0.35">
      <c r="A409" s="73" t="s">
        <v>1693</v>
      </c>
      <c r="B409" s="70" t="str">
        <f t="shared" si="5"/>
        <v>RMSBPHES</v>
      </c>
      <c r="C409" s="23">
        <v>79680</v>
      </c>
    </row>
    <row r="410" spans="1:3" x14ac:dyDescent="0.35">
      <c r="A410" s="73" t="s">
        <v>1694</v>
      </c>
      <c r="B410" s="70" t="str">
        <f t="shared" si="5"/>
        <v>RMDBBF5J</v>
      </c>
      <c r="C410" s="23">
        <v>158994</v>
      </c>
    </row>
    <row r="411" spans="1:3" x14ac:dyDescent="0.35">
      <c r="A411" s="73" t="s">
        <v>1695</v>
      </c>
      <c r="B411" s="70" t="str">
        <f t="shared" si="5"/>
        <v>RMDBF5JE</v>
      </c>
      <c r="C411" s="23">
        <v>156152</v>
      </c>
    </row>
    <row r="412" spans="1:3" x14ac:dyDescent="0.35">
      <c r="A412" s="73" t="s">
        <v>1696</v>
      </c>
      <c r="B412" s="70" t="str">
        <f t="shared" si="5"/>
        <v>RMDBF5JP</v>
      </c>
      <c r="C412" s="23">
        <v>37380</v>
      </c>
    </row>
    <row r="413" spans="1:3" x14ac:dyDescent="0.35">
      <c r="A413" s="73" t="s">
        <v>1697</v>
      </c>
      <c r="B413" s="70" t="str">
        <f t="shared" si="5"/>
        <v>RMDBBF1J</v>
      </c>
      <c r="C413" s="23">
        <v>21884</v>
      </c>
    </row>
    <row r="414" spans="1:3" x14ac:dyDescent="0.35">
      <c r="A414" s="73" t="s">
        <v>1698</v>
      </c>
      <c r="B414" s="70" t="str">
        <f t="shared" si="5"/>
        <v>RMDBF1JE</v>
      </c>
      <c r="C414" s="23">
        <v>44488</v>
      </c>
    </row>
    <row r="415" spans="1:3" x14ac:dyDescent="0.35">
      <c r="A415" s="73" t="s">
        <v>1699</v>
      </c>
      <c r="B415" s="70" t="str">
        <f t="shared" si="5"/>
        <v>RMDBF1JP</v>
      </c>
      <c r="C415" s="23">
        <v>35544</v>
      </c>
    </row>
    <row r="416" spans="1:3" x14ac:dyDescent="0.35">
      <c r="A416" s="73" t="s">
        <v>1700</v>
      </c>
      <c r="B416" s="70" t="str">
        <f t="shared" si="5"/>
        <v>RMSBPF1J</v>
      </c>
      <c r="C416" s="23">
        <v>111824</v>
      </c>
    </row>
    <row r="417" spans="1:3" x14ac:dyDescent="0.35">
      <c r="A417" s="73" t="s">
        <v>1701</v>
      </c>
      <c r="B417" s="70" t="str">
        <f t="shared" si="5"/>
        <v>RMSBKD2D</v>
      </c>
      <c r="C417" s="23">
        <v>0</v>
      </c>
    </row>
    <row r="418" spans="1:3" x14ac:dyDescent="0.35">
      <c r="A418" s="73" t="s">
        <v>1702</v>
      </c>
      <c r="B418" s="70" t="str">
        <f t="shared" si="5"/>
        <v>RMSBPG5D</v>
      </c>
      <c r="C418" s="23">
        <f>56023+165000</f>
        <v>221023</v>
      </c>
    </row>
    <row r="419" spans="1:3" x14ac:dyDescent="0.35">
      <c r="A419" s="73" t="s">
        <v>1703</v>
      </c>
      <c r="B419" s="70" t="str">
        <f t="shared" si="5"/>
        <v>RMSBAL5D</v>
      </c>
      <c r="C419" s="23">
        <v>9208</v>
      </c>
    </row>
    <row r="420" spans="1:3" x14ac:dyDescent="0.35">
      <c r="A420" s="73" t="s">
        <v>1704</v>
      </c>
      <c r="B420" s="70" t="str">
        <f t="shared" si="5"/>
        <v>RMSBAP5D</v>
      </c>
      <c r="C420" s="23">
        <v>15534</v>
      </c>
    </row>
    <row r="421" spans="1:3" x14ac:dyDescent="0.35">
      <c r="A421" s="73" t="s">
        <v>1705</v>
      </c>
      <c r="B421" s="70" t="str">
        <f t="shared" si="5"/>
        <v>RMSBKD5D</v>
      </c>
      <c r="C421" s="23">
        <v>0</v>
      </c>
    </row>
    <row r="422" spans="1:3" x14ac:dyDescent="0.35">
      <c r="A422" s="73" t="s">
        <v>1706</v>
      </c>
      <c r="B422" s="70" t="str">
        <f t="shared" si="5"/>
        <v>RMDBBFL5</v>
      </c>
      <c r="C422" s="23">
        <v>0</v>
      </c>
    </row>
    <row r="423" spans="1:3" x14ac:dyDescent="0.35">
      <c r="A423" s="73" t="s">
        <v>1707</v>
      </c>
      <c r="B423" s="70" t="str">
        <f t="shared" ref="B423:B488" si="6">RIGHT(A423,8)</f>
        <v>RMDBBF5E</v>
      </c>
      <c r="C423" s="23">
        <v>18497</v>
      </c>
    </row>
    <row r="424" spans="1:3" x14ac:dyDescent="0.35">
      <c r="A424" s="73" t="s">
        <v>1708</v>
      </c>
      <c r="B424" s="70" t="str">
        <f t="shared" si="6"/>
        <v>RMDBBF5P</v>
      </c>
      <c r="C424" s="23">
        <v>23454</v>
      </c>
    </row>
    <row r="425" spans="1:3" x14ac:dyDescent="0.35">
      <c r="A425" s="73" t="s">
        <v>1709</v>
      </c>
      <c r="B425" s="70" t="str">
        <f t="shared" si="6"/>
        <v>RMDBBFL1</v>
      </c>
      <c r="C425" s="23">
        <v>0</v>
      </c>
    </row>
    <row r="426" spans="1:3" x14ac:dyDescent="0.35">
      <c r="A426" s="73" t="s">
        <v>1710</v>
      </c>
      <c r="B426" s="70" t="str">
        <f t="shared" si="6"/>
        <v>RMDBBF1E</v>
      </c>
      <c r="C426" s="23">
        <v>305335</v>
      </c>
    </row>
    <row r="427" spans="1:3" x14ac:dyDescent="0.35">
      <c r="A427" s="73" t="s">
        <v>1711</v>
      </c>
      <c r="B427" s="70" t="str">
        <f t="shared" si="6"/>
        <v>RMDBBF1P</v>
      </c>
      <c r="C427" s="23">
        <v>11890</v>
      </c>
    </row>
    <row r="428" spans="1:3" x14ac:dyDescent="0.35">
      <c r="A428" s="73" t="s">
        <v>1712</v>
      </c>
      <c r="B428" s="70" t="str">
        <f t="shared" si="6"/>
        <v>LBSSPHES</v>
      </c>
      <c r="C428" s="23">
        <v>0</v>
      </c>
    </row>
    <row r="429" spans="1:3" x14ac:dyDescent="0.35">
      <c r="A429" s="73" t="s">
        <v>1713</v>
      </c>
      <c r="B429" s="70" t="str">
        <f t="shared" si="6"/>
        <v>LMYSKDO6</v>
      </c>
      <c r="C429" s="23">
        <v>0</v>
      </c>
    </row>
    <row r="430" spans="1:3" x14ac:dyDescent="0.35">
      <c r="A430" s="73" t="s">
        <v>1714</v>
      </c>
      <c r="B430" s="70" t="str">
        <f t="shared" si="6"/>
        <v>RCS32THC</v>
      </c>
      <c r="C430" s="23">
        <v>1406872</v>
      </c>
    </row>
    <row r="431" spans="1:3" x14ac:dyDescent="0.35">
      <c r="A431" s="73" t="s">
        <v>1715</v>
      </c>
      <c r="B431" s="70" t="str">
        <f t="shared" si="6"/>
        <v>RCSPPFR7</v>
      </c>
      <c r="C431" s="23">
        <v>21656195</v>
      </c>
    </row>
    <row r="432" spans="1:3" x14ac:dyDescent="0.35">
      <c r="A432" s="73" t="s">
        <v>1716</v>
      </c>
      <c r="B432" s="70" t="str">
        <f t="shared" si="6"/>
        <v>RMPP171G</v>
      </c>
      <c r="C432" s="23">
        <v>375839</v>
      </c>
    </row>
    <row r="433" spans="1:3" x14ac:dyDescent="0.35">
      <c r="A433" s="73" t="s">
        <v>1717</v>
      </c>
      <c r="B433" s="70" t="str">
        <f t="shared" si="6"/>
        <v>RPGBSB1D</v>
      </c>
      <c r="C433" s="23">
        <v>0</v>
      </c>
    </row>
    <row r="434" spans="1:3" x14ac:dyDescent="0.35">
      <c r="A434" s="73" t="s">
        <v>1718</v>
      </c>
      <c r="B434" s="70" t="str">
        <f t="shared" si="6"/>
        <v>RPOBSB1U</v>
      </c>
      <c r="C434" s="23">
        <v>0</v>
      </c>
    </row>
    <row r="435" spans="1:3" x14ac:dyDescent="0.35">
      <c r="A435" s="73" t="s">
        <v>1719</v>
      </c>
      <c r="B435" s="70" t="str">
        <f t="shared" si="6"/>
        <v>RTAAGAM1</v>
      </c>
      <c r="C435" s="23">
        <v>303</v>
      </c>
    </row>
    <row r="436" spans="1:3" x14ac:dyDescent="0.35">
      <c r="A436" s="73" t="s">
        <v>1720</v>
      </c>
      <c r="B436" s="70" t="str">
        <f t="shared" si="6"/>
        <v>RTHES130</v>
      </c>
      <c r="C436" s="23">
        <v>0</v>
      </c>
    </row>
    <row r="437" spans="1:3" x14ac:dyDescent="0.35">
      <c r="A437" s="73" t="s">
        <v>1721</v>
      </c>
      <c r="B437" s="70" t="str">
        <f t="shared" si="6"/>
        <v>RTMGCLB2</v>
      </c>
      <c r="C437" s="23">
        <v>0</v>
      </c>
    </row>
    <row r="438" spans="1:3" x14ac:dyDescent="0.35">
      <c r="A438" s="73" t="s">
        <v>1722</v>
      </c>
      <c r="B438" s="70" t="str">
        <f t="shared" si="6"/>
        <v>RTSODMBI</v>
      </c>
      <c r="C438" s="23">
        <v>0</v>
      </c>
    </row>
    <row r="439" spans="1:3" x14ac:dyDescent="0.35">
      <c r="A439" s="73" t="s">
        <v>1949</v>
      </c>
      <c r="B439" s="70" t="str">
        <f t="shared" si="6"/>
        <v>LBSS1PRF</v>
      </c>
      <c r="C439" s="23">
        <v>0</v>
      </c>
    </row>
    <row r="440" spans="1:3" x14ac:dyDescent="0.35">
      <c r="A440" s="73" t="s">
        <v>440</v>
      </c>
      <c r="B440" s="70" t="str">
        <f t="shared" si="6"/>
        <v>RPOB24U2</v>
      </c>
      <c r="C440" s="23">
        <v>0</v>
      </c>
    </row>
    <row r="441" spans="1:3" x14ac:dyDescent="0.35">
      <c r="A441" s="73" t="s">
        <v>722</v>
      </c>
      <c r="B441" s="70" t="str">
        <f t="shared" si="6"/>
        <v>RTTB11UP</v>
      </c>
      <c r="C441" s="23">
        <v>0</v>
      </c>
    </row>
    <row r="442" spans="1:3" x14ac:dyDescent="0.35">
      <c r="A442" s="73" t="s">
        <v>1467</v>
      </c>
      <c r="B442" s="70" t="str">
        <f t="shared" si="6"/>
        <v>RTTB13UP</v>
      </c>
      <c r="C442" s="23">
        <v>0</v>
      </c>
    </row>
    <row r="443" spans="1:3" x14ac:dyDescent="0.35">
      <c r="A443" s="73" t="s">
        <v>724</v>
      </c>
      <c r="B443" s="70" t="str">
        <f t="shared" si="6"/>
        <v>RTTB1LOW</v>
      </c>
      <c r="C443" s="23">
        <v>0</v>
      </c>
    </row>
    <row r="444" spans="1:3" x14ac:dyDescent="0.35">
      <c r="A444" s="73" t="s">
        <v>1469</v>
      </c>
      <c r="B444" s="70" t="str">
        <f t="shared" si="6"/>
        <v>RTTB53UP</v>
      </c>
      <c r="C444" s="23">
        <v>0</v>
      </c>
    </row>
    <row r="445" spans="1:3" x14ac:dyDescent="0.35">
      <c r="A445" s="73" t="s">
        <v>726</v>
      </c>
      <c r="B445" s="70" t="str">
        <f t="shared" si="6"/>
        <v>RTTB5LOW</v>
      </c>
      <c r="C445" s="23">
        <v>0</v>
      </c>
    </row>
    <row r="446" spans="1:3" x14ac:dyDescent="0.35">
      <c r="A446" s="73" t="s">
        <v>1723</v>
      </c>
      <c r="B446" s="70" t="str">
        <f t="shared" si="6"/>
        <v>RTDMANIT</v>
      </c>
      <c r="C446" s="23">
        <v>57485</v>
      </c>
    </row>
    <row r="447" spans="1:3" x14ac:dyDescent="0.35">
      <c r="A447" s="73" t="s">
        <v>1724</v>
      </c>
      <c r="B447" s="70" t="str">
        <f t="shared" si="6"/>
        <v>RTAVICEL</v>
      </c>
      <c r="C447" s="23">
        <v>115159</v>
      </c>
    </row>
    <row r="448" spans="1:3" x14ac:dyDescent="0.35">
      <c r="A448" s="73" t="s">
        <v>1725</v>
      </c>
      <c r="B448" s="70" t="str">
        <f t="shared" si="6"/>
        <v>RTAVICE3</v>
      </c>
      <c r="C448" s="23">
        <v>20429</v>
      </c>
    </row>
    <row r="449" spans="1:3" x14ac:dyDescent="0.35">
      <c r="A449" s="73" t="s">
        <v>1726</v>
      </c>
      <c r="B449" s="70" t="str">
        <f t="shared" si="6"/>
        <v>RTCORSTC</v>
      </c>
      <c r="C449" s="23">
        <v>107666</v>
      </c>
    </row>
    <row r="450" spans="1:3" x14ac:dyDescent="0.35">
      <c r="A450" s="73" t="s">
        <v>1727</v>
      </c>
      <c r="B450" s="70" t="str">
        <f t="shared" si="6"/>
        <v>RTECG505</v>
      </c>
      <c r="C450" s="23">
        <v>22795</v>
      </c>
    </row>
    <row r="451" spans="1:3" x14ac:dyDescent="0.35">
      <c r="A451" s="73" t="s">
        <v>1728</v>
      </c>
      <c r="B451" s="70" t="str">
        <f t="shared" si="6"/>
        <v>RTHCHPCL</v>
      </c>
      <c r="C451" s="23">
        <v>36516</v>
      </c>
    </row>
    <row r="452" spans="1:3" x14ac:dyDescent="0.35">
      <c r="A452" s="73" t="s">
        <v>1729</v>
      </c>
      <c r="B452" s="70" t="str">
        <f t="shared" si="6"/>
        <v>RTMACGOL</v>
      </c>
      <c r="C452" s="23">
        <v>18793</v>
      </c>
    </row>
    <row r="453" spans="1:3" x14ac:dyDescent="0.35">
      <c r="A453" s="73" t="s">
        <v>1730</v>
      </c>
      <c r="B453" s="70" t="str">
        <f t="shared" si="6"/>
        <v>RTMGCTRT</v>
      </c>
      <c r="C453" s="23">
        <v>5552</v>
      </c>
    </row>
    <row r="454" spans="1:3" x14ac:dyDescent="0.35">
      <c r="A454" s="73" t="s">
        <v>1731</v>
      </c>
      <c r="B454" s="70" t="str">
        <f t="shared" si="6"/>
        <v>RTTITANI</v>
      </c>
      <c r="C454" s="23">
        <v>22968</v>
      </c>
    </row>
    <row r="455" spans="1:3" x14ac:dyDescent="0.35">
      <c r="A455" s="73" t="s">
        <v>1732</v>
      </c>
      <c r="B455" s="70" t="str">
        <f t="shared" si="6"/>
        <v>RTGRASUR</v>
      </c>
      <c r="C455" s="23">
        <v>503</v>
      </c>
    </row>
    <row r="456" spans="1:3" x14ac:dyDescent="0.35">
      <c r="A456" s="73" t="s">
        <v>1733</v>
      </c>
      <c r="B456" s="70" t="str">
        <f t="shared" si="6"/>
        <v>RTDLACID</v>
      </c>
      <c r="C456" s="23">
        <v>22124</v>
      </c>
    </row>
    <row r="457" spans="1:3" x14ac:dyDescent="0.35">
      <c r="A457" s="73" t="s">
        <v>1734</v>
      </c>
      <c r="B457" s="70" t="str">
        <f t="shared" si="6"/>
        <v>RTORESS1</v>
      </c>
      <c r="C457" s="23">
        <v>10969</v>
      </c>
    </row>
    <row r="458" spans="1:3" x14ac:dyDescent="0.35">
      <c r="A458" s="73" t="s">
        <v>1735</v>
      </c>
      <c r="B458" s="70" t="str">
        <f t="shared" si="6"/>
        <v>RTSODHY1</v>
      </c>
      <c r="C458" s="23">
        <v>12</v>
      </c>
    </row>
    <row r="459" spans="1:3" x14ac:dyDescent="0.35">
      <c r="A459" s="73" t="s">
        <v>1736</v>
      </c>
      <c r="B459" s="70" t="str">
        <f t="shared" si="6"/>
        <v>RTPROCAH</v>
      </c>
      <c r="C459" s="23">
        <v>88521</v>
      </c>
    </row>
    <row r="460" spans="1:3" x14ac:dyDescent="0.35">
      <c r="A460" s="73" t="s">
        <v>1737</v>
      </c>
      <c r="B460" s="70" t="str">
        <f t="shared" si="6"/>
        <v>RTREBAMI</v>
      </c>
      <c r="C460" s="23">
        <v>666191</v>
      </c>
    </row>
    <row r="461" spans="1:3" x14ac:dyDescent="0.35">
      <c r="A461" s="73" t="s">
        <v>1738</v>
      </c>
      <c r="B461" s="70" t="str">
        <f t="shared" si="6"/>
        <v>RTCTAZOL</v>
      </c>
      <c r="C461" s="23">
        <v>336911</v>
      </c>
    </row>
    <row r="462" spans="1:3" x14ac:dyDescent="0.35">
      <c r="A462" s="73" t="s">
        <v>1739</v>
      </c>
      <c r="B462" s="70" t="str">
        <f t="shared" si="6"/>
        <v>RTPROCA1</v>
      </c>
      <c r="C462" s="23">
        <v>110</v>
      </c>
    </row>
    <row r="463" spans="1:3" x14ac:dyDescent="0.35">
      <c r="A463" s="73" t="s">
        <v>1740</v>
      </c>
      <c r="B463" s="70" t="str">
        <f t="shared" si="6"/>
        <v>RTBDSMCR</v>
      </c>
      <c r="C463" s="23">
        <v>111</v>
      </c>
    </row>
    <row r="464" spans="1:3" x14ac:dyDescent="0.35">
      <c r="A464" s="73" t="s">
        <v>1741</v>
      </c>
      <c r="B464" s="70" t="str">
        <f t="shared" si="6"/>
        <v>RTLAC100</v>
      </c>
      <c r="C464" s="23">
        <v>10498</v>
      </c>
    </row>
    <row r="465" spans="1:3" x14ac:dyDescent="0.35">
      <c r="A465" s="73" t="s">
        <v>1742</v>
      </c>
      <c r="B465" s="70" t="str">
        <f t="shared" si="6"/>
        <v>RTLACT03</v>
      </c>
      <c r="C465" s="23">
        <v>10582</v>
      </c>
    </row>
    <row r="466" spans="1:3" x14ac:dyDescent="0.35">
      <c r="A466" s="73" t="s">
        <v>1743</v>
      </c>
      <c r="B466" s="70" t="str">
        <f t="shared" si="6"/>
        <v>RTPRIZOL</v>
      </c>
      <c r="C466" s="23">
        <v>1289</v>
      </c>
    </row>
    <row r="467" spans="1:3" x14ac:dyDescent="0.35">
      <c r="A467" s="73" t="s">
        <v>1744</v>
      </c>
      <c r="B467" s="70" t="str">
        <f t="shared" si="6"/>
        <v>RTTRITUR</v>
      </c>
      <c r="C467" s="23">
        <v>1105</v>
      </c>
    </row>
    <row r="468" spans="1:3" x14ac:dyDescent="0.35">
      <c r="A468" s="73" t="s">
        <v>1745</v>
      </c>
      <c r="B468" s="70" t="str">
        <f t="shared" si="6"/>
        <v>RTHTC5RW</v>
      </c>
      <c r="C468" s="23">
        <v>30714</v>
      </c>
    </row>
    <row r="469" spans="1:3" x14ac:dyDescent="0.35">
      <c r="A469" s="73" t="s">
        <v>1746</v>
      </c>
      <c r="B469" s="70" t="str">
        <f t="shared" si="6"/>
        <v>RTLSLHPC</v>
      </c>
      <c r="C469" s="23">
        <v>166182</v>
      </c>
    </row>
    <row r="470" spans="1:3" x14ac:dyDescent="0.35">
      <c r="A470" s="73" t="s">
        <v>1747</v>
      </c>
      <c r="B470" s="70" t="str">
        <f t="shared" si="6"/>
        <v>RTHPMCEL</v>
      </c>
      <c r="C470" s="23">
        <v>44473</v>
      </c>
    </row>
    <row r="471" spans="1:3" x14ac:dyDescent="0.35">
      <c r="A471" s="73" t="s">
        <v>1748</v>
      </c>
      <c r="B471" s="70" t="str">
        <f t="shared" si="6"/>
        <v>RTDISEDE</v>
      </c>
      <c r="C471" s="23">
        <v>46603</v>
      </c>
    </row>
    <row r="472" spans="1:3" x14ac:dyDescent="0.35">
      <c r="A472" s="73" t="s">
        <v>1749</v>
      </c>
      <c r="B472" s="70" t="str">
        <f t="shared" si="6"/>
        <v>RTFRUCTO</v>
      </c>
      <c r="C472" s="23">
        <v>406352</v>
      </c>
    </row>
    <row r="473" spans="1:3" x14ac:dyDescent="0.35">
      <c r="A473" s="73" t="s">
        <v>1750</v>
      </c>
      <c r="B473" s="70" t="str">
        <f t="shared" si="6"/>
        <v>RTGLYRIN</v>
      </c>
      <c r="C473" s="23">
        <v>238018</v>
      </c>
    </row>
    <row r="474" spans="1:3" x14ac:dyDescent="0.35">
      <c r="A474" s="73" t="s">
        <v>1751</v>
      </c>
      <c r="B474" s="70" t="str">
        <f t="shared" si="6"/>
        <v>RTMTHLH1</v>
      </c>
      <c r="C474" s="23">
        <v>17687</v>
      </c>
    </row>
    <row r="475" spans="1:3" x14ac:dyDescent="0.35">
      <c r="A475" s="73" t="s">
        <v>1752</v>
      </c>
      <c r="B475" s="70" t="str">
        <f t="shared" si="6"/>
        <v>RTPLHLH1</v>
      </c>
      <c r="C475" s="23">
        <v>24065</v>
      </c>
    </row>
    <row r="476" spans="1:3" x14ac:dyDescent="0.35">
      <c r="A476" s="73" t="s">
        <v>1753</v>
      </c>
      <c r="B476" s="70" t="str">
        <f t="shared" si="6"/>
        <v>RTPROGLY</v>
      </c>
      <c r="C476" s="23">
        <v>281001</v>
      </c>
    </row>
    <row r="477" spans="1:3" x14ac:dyDescent="0.35">
      <c r="A477" s="73" t="s">
        <v>1735</v>
      </c>
      <c r="B477" s="70" t="str">
        <f t="shared" si="6"/>
        <v>RTSODHY1</v>
      </c>
      <c r="C477" s="23">
        <v>12</v>
      </c>
    </row>
    <row r="478" spans="1:3" x14ac:dyDescent="0.35">
      <c r="A478" s="73" t="s">
        <v>1754</v>
      </c>
      <c r="B478" s="70" t="str">
        <f t="shared" si="6"/>
        <v>RTBOD101</v>
      </c>
      <c r="C478" s="23">
        <v>158390</v>
      </c>
    </row>
    <row r="479" spans="1:3" x14ac:dyDescent="0.35">
      <c r="A479" s="73" t="s">
        <v>1755</v>
      </c>
      <c r="B479" s="70" t="str">
        <f t="shared" si="6"/>
        <v>RTBOD151</v>
      </c>
      <c r="C479" s="23">
        <v>9590</v>
      </c>
    </row>
    <row r="480" spans="1:3" x14ac:dyDescent="0.35">
      <c r="A480" s="73" t="s">
        <v>1756</v>
      </c>
      <c r="B480" s="70" t="str">
        <f t="shared" si="6"/>
        <v>RTABILI5</v>
      </c>
      <c r="C480" s="23">
        <v>53410</v>
      </c>
    </row>
    <row r="481" spans="1:3" x14ac:dyDescent="0.35">
      <c r="A481" s="73" t="s">
        <v>1757</v>
      </c>
      <c r="B481" s="70" t="str">
        <f t="shared" si="6"/>
        <v>RTABIL10</v>
      </c>
      <c r="C481" s="23">
        <v>50560</v>
      </c>
    </row>
    <row r="482" spans="1:3" x14ac:dyDescent="0.35">
      <c r="A482" s="73" t="s">
        <v>1758</v>
      </c>
      <c r="B482" s="70" t="str">
        <f t="shared" si="6"/>
        <v>RTABIL15</v>
      </c>
      <c r="C482" s="23">
        <v>29200</v>
      </c>
    </row>
    <row r="483" spans="1:3" x14ac:dyDescent="0.35">
      <c r="A483" s="73" t="s">
        <v>1759</v>
      </c>
      <c r="B483" s="70" t="str">
        <f t="shared" si="6"/>
        <v>RTMUDV30</v>
      </c>
      <c r="C483" s="23">
        <v>32280</v>
      </c>
    </row>
    <row r="484" spans="1:3" x14ac:dyDescent="0.35">
      <c r="A484" s="73" t="s">
        <v>1760</v>
      </c>
      <c r="B484" s="70" t="str">
        <f t="shared" si="6"/>
        <v>RTMUDV50</v>
      </c>
      <c r="C484" s="23">
        <v>156772</v>
      </c>
    </row>
    <row r="485" spans="1:3" x14ac:dyDescent="0.35">
      <c r="A485" s="73" t="s">
        <v>1761</v>
      </c>
      <c r="B485" s="70" t="str">
        <f t="shared" si="6"/>
        <v>RTSAMSC1</v>
      </c>
      <c r="C485" s="23">
        <v>57010</v>
      </c>
    </row>
    <row r="486" spans="1:3" x14ac:dyDescent="0.35">
      <c r="A486" s="73" t="s">
        <v>1762</v>
      </c>
      <c r="B486" s="70" t="str">
        <f t="shared" si="6"/>
        <v>RTPLET50</v>
      </c>
      <c r="C486" s="23">
        <v>41758</v>
      </c>
    </row>
    <row r="487" spans="1:3" x14ac:dyDescent="0.35">
      <c r="A487" s="73" t="s">
        <v>1763</v>
      </c>
      <c r="B487" s="70" t="str">
        <f t="shared" si="6"/>
        <v>RTUBTABT</v>
      </c>
      <c r="C487" s="23">
        <v>2500</v>
      </c>
    </row>
    <row r="488" spans="1:3" x14ac:dyDescent="0.35">
      <c r="A488" s="73" t="s">
        <v>1764</v>
      </c>
      <c r="B488" s="70" t="str">
        <f t="shared" si="6"/>
        <v>RTPLTSR1</v>
      </c>
      <c r="C488" s="23">
        <v>516150</v>
      </c>
    </row>
    <row r="489" spans="1:3" x14ac:dyDescent="0.35">
      <c r="A489" s="73" t="s">
        <v>1765</v>
      </c>
      <c r="B489" s="70" t="str">
        <f t="shared" ref="B489:B552" si="7">RIGHT(A489,8)</f>
        <v>RTABMNT3</v>
      </c>
      <c r="C489" s="23">
        <v>370</v>
      </c>
    </row>
    <row r="490" spans="1:3" x14ac:dyDescent="0.35">
      <c r="A490" s="73" t="s">
        <v>1766</v>
      </c>
      <c r="B490" s="70" t="str">
        <f t="shared" si="7"/>
        <v>RTABMNT4</v>
      </c>
      <c r="C490" s="23">
        <v>896</v>
      </c>
    </row>
    <row r="491" spans="1:3" x14ac:dyDescent="0.35">
      <c r="A491" s="73" t="s">
        <v>1767</v>
      </c>
      <c r="B491" s="70" t="str">
        <f t="shared" si="7"/>
        <v>RTDLTYBA</v>
      </c>
      <c r="C491" s="23">
        <v>371940</v>
      </c>
    </row>
    <row r="492" spans="1:3" x14ac:dyDescent="0.35">
      <c r="A492" s="73" t="s">
        <v>1768</v>
      </c>
      <c r="B492" s="70" t="str">
        <f t="shared" si="7"/>
        <v>RTICLU15</v>
      </c>
      <c r="C492" s="23">
        <v>27210</v>
      </c>
    </row>
    <row r="493" spans="1:3" x14ac:dyDescent="0.35">
      <c r="A493" s="73" t="s">
        <v>1769</v>
      </c>
      <c r="B493" s="70" t="str">
        <f t="shared" si="7"/>
        <v>RTBUSLFX</v>
      </c>
      <c r="C493" s="23">
        <v>192</v>
      </c>
    </row>
    <row r="494" spans="1:3" x14ac:dyDescent="0.35">
      <c r="A494" s="73" t="s">
        <v>1770</v>
      </c>
      <c r="B494" s="70" t="str">
        <f t="shared" si="7"/>
        <v>RTRXLT10</v>
      </c>
      <c r="C494" s="23">
        <v>53710</v>
      </c>
    </row>
    <row r="495" spans="1:3" x14ac:dyDescent="0.35">
      <c r="A495" s="73" t="s">
        <v>1771</v>
      </c>
      <c r="B495" s="70" t="str">
        <f t="shared" si="7"/>
        <v>RTRXLT20</v>
      </c>
      <c r="C495" s="23">
        <v>46700</v>
      </c>
    </row>
    <row r="496" spans="1:3" x14ac:dyDescent="0.35">
      <c r="A496" s="73" t="s">
        <v>1772</v>
      </c>
      <c r="B496" s="70" t="str">
        <f t="shared" si="7"/>
        <v>RTRXLT30</v>
      </c>
      <c r="C496" s="23">
        <v>10350</v>
      </c>
    </row>
    <row r="497" spans="1:3" x14ac:dyDescent="0.35">
      <c r="A497" s="73" t="s">
        <v>1773</v>
      </c>
      <c r="B497" s="70" t="str">
        <f t="shared" si="7"/>
        <v>RTRXLT40</v>
      </c>
      <c r="C497" s="23">
        <v>57430</v>
      </c>
    </row>
    <row r="498" spans="1:3" x14ac:dyDescent="0.35">
      <c r="A498" s="73" t="s">
        <v>1774</v>
      </c>
      <c r="B498" s="70" t="str">
        <f t="shared" si="7"/>
        <v>RTRXLT05</v>
      </c>
      <c r="C498" s="23">
        <v>18000</v>
      </c>
    </row>
    <row r="499" spans="1:3" x14ac:dyDescent="0.35">
      <c r="A499" s="73" t="s">
        <v>1775</v>
      </c>
      <c r="B499" s="70" t="str">
        <f t="shared" si="7"/>
        <v>RTDEXTRI</v>
      </c>
      <c r="C499" s="23">
        <v>12072</v>
      </c>
    </row>
    <row r="500" spans="1:3" x14ac:dyDescent="0.35">
      <c r="A500" s="73" t="s">
        <v>1776</v>
      </c>
      <c r="B500" s="70" t="str">
        <f t="shared" si="7"/>
        <v>RTFESULF</v>
      </c>
      <c r="C500" s="23">
        <v>39715</v>
      </c>
    </row>
    <row r="501" spans="1:3" x14ac:dyDescent="0.35">
      <c r="A501" s="73" t="s">
        <v>1777</v>
      </c>
      <c r="B501" s="70" t="str">
        <f t="shared" si="7"/>
        <v>RTFV8128</v>
      </c>
      <c r="C501" s="23">
        <v>445</v>
      </c>
    </row>
    <row r="502" spans="1:3" x14ac:dyDescent="0.35">
      <c r="A502" s="73" t="s">
        <v>1778</v>
      </c>
      <c r="B502" s="70" t="str">
        <f t="shared" si="7"/>
        <v>RTSOYBEN</v>
      </c>
      <c r="C502" s="23">
        <v>14980</v>
      </c>
    </row>
    <row r="503" spans="1:3" x14ac:dyDescent="0.35">
      <c r="A503" s="73" t="s">
        <v>1779</v>
      </c>
      <c r="B503" s="70" t="str">
        <f t="shared" si="7"/>
        <v>RTPSGRBM</v>
      </c>
      <c r="C503" s="23">
        <v>7075</v>
      </c>
    </row>
    <row r="504" spans="1:3" x14ac:dyDescent="0.35">
      <c r="A504" s="73" t="s">
        <v>1780</v>
      </c>
      <c r="B504" s="70" t="str">
        <f t="shared" si="7"/>
        <v>RTZNSUT2</v>
      </c>
      <c r="C504" s="23">
        <v>34267</v>
      </c>
    </row>
    <row r="505" spans="1:3" x14ac:dyDescent="0.35">
      <c r="A505" s="73" t="s">
        <v>1781</v>
      </c>
      <c r="B505" s="70" t="str">
        <f t="shared" si="7"/>
        <v>RTCP4011</v>
      </c>
      <c r="C505" s="23">
        <v>169</v>
      </c>
    </row>
    <row r="506" spans="1:3" x14ac:dyDescent="0.35">
      <c r="A506" s="73" t="s">
        <v>1782</v>
      </c>
      <c r="B506" s="70" t="str">
        <f t="shared" si="7"/>
        <v>RTSMLKCN</v>
      </c>
      <c r="C506" s="23">
        <v>22885</v>
      </c>
    </row>
    <row r="507" spans="1:3" x14ac:dyDescent="0.35">
      <c r="A507" s="73" t="s">
        <v>1783</v>
      </c>
      <c r="B507" s="70" t="str">
        <f t="shared" si="7"/>
        <v>RTPREM41</v>
      </c>
      <c r="C507" s="23">
        <v>18005</v>
      </c>
    </row>
    <row r="508" spans="1:3" x14ac:dyDescent="0.35">
      <c r="A508" s="73" t="s">
        <v>1784</v>
      </c>
      <c r="B508" s="70" t="str">
        <f t="shared" si="7"/>
        <v>RTCFLINA</v>
      </c>
      <c r="C508" s="23">
        <v>165</v>
      </c>
    </row>
    <row r="509" spans="1:3" x14ac:dyDescent="0.35">
      <c r="A509" s="73" t="s">
        <v>1626</v>
      </c>
      <c r="B509" s="70" t="str">
        <f t="shared" si="7"/>
        <v>RTNACLB1</v>
      </c>
      <c r="C509" s="23">
        <v>59</v>
      </c>
    </row>
    <row r="510" spans="1:3" x14ac:dyDescent="0.35">
      <c r="A510" s="73" t="s">
        <v>1785</v>
      </c>
      <c r="B510" s="70" t="str">
        <f t="shared" si="7"/>
        <v>RTMLKINA</v>
      </c>
      <c r="C510" s="23">
        <v>37</v>
      </c>
    </row>
    <row r="511" spans="1:3" x14ac:dyDescent="0.35">
      <c r="A511" s="73" t="s">
        <v>1786</v>
      </c>
      <c r="B511" s="70" t="str">
        <f t="shared" si="7"/>
        <v>RTPREMI5</v>
      </c>
      <c r="C511" s="23">
        <v>73</v>
      </c>
    </row>
    <row r="512" spans="1:3" x14ac:dyDescent="0.35">
      <c r="A512" s="73" t="s">
        <v>1787</v>
      </c>
      <c r="B512" s="70" t="str">
        <f t="shared" si="7"/>
        <v>RTMINMIX</v>
      </c>
      <c r="C512" s="23">
        <v>1800</v>
      </c>
    </row>
    <row r="513" spans="1:3" x14ac:dyDescent="0.35">
      <c r="A513" s="73" t="s">
        <v>1788</v>
      </c>
      <c r="B513" s="70" t="str">
        <f t="shared" si="7"/>
        <v>RTMEG3DR</v>
      </c>
      <c r="C513" s="23">
        <v>1632</v>
      </c>
    </row>
    <row r="514" spans="1:3" x14ac:dyDescent="0.35">
      <c r="A514" s="73" t="s">
        <v>1789</v>
      </c>
      <c r="B514" s="70" t="str">
        <f t="shared" si="7"/>
        <v>RTMCTFAT</v>
      </c>
      <c r="C514" s="23">
        <v>2131</v>
      </c>
    </row>
    <row r="515" spans="1:3" x14ac:dyDescent="0.35">
      <c r="A515" s="73" t="s">
        <v>1790</v>
      </c>
      <c r="B515" s="70" t="str">
        <f t="shared" si="7"/>
        <v>RIUBBAGS</v>
      </c>
      <c r="C515" s="23">
        <v>3200</v>
      </c>
    </row>
    <row r="516" spans="1:3" x14ac:dyDescent="0.35">
      <c r="A516" s="73" t="s">
        <v>1791</v>
      </c>
      <c r="B516" s="70" t="str">
        <f t="shared" si="7"/>
        <v>RIPOC002</v>
      </c>
      <c r="C516" s="23">
        <v>2</v>
      </c>
    </row>
    <row r="517" spans="1:3" x14ac:dyDescent="0.35">
      <c r="A517" s="73" t="s">
        <v>1792</v>
      </c>
      <c r="B517" s="70" t="str">
        <f t="shared" si="7"/>
        <v>RPOBPRN1</v>
      </c>
      <c r="C517" s="23">
        <v>776</v>
      </c>
    </row>
    <row r="518" spans="1:3" x14ac:dyDescent="0.35">
      <c r="A518" s="73" t="s">
        <v>1793</v>
      </c>
      <c r="B518" s="70" t="str">
        <f t="shared" si="7"/>
        <v>RPICPFV4</v>
      </c>
      <c r="C518" s="23">
        <v>1985</v>
      </c>
    </row>
    <row r="519" spans="1:3" x14ac:dyDescent="0.35">
      <c r="A519" s="73" t="s">
        <v>1794</v>
      </c>
      <c r="B519" s="70" t="str">
        <f t="shared" si="7"/>
        <v>RPICPFC4</v>
      </c>
      <c r="C519" s="23">
        <v>4823</v>
      </c>
    </row>
    <row r="520" spans="1:3" x14ac:dyDescent="0.35">
      <c r="A520" s="73" t="s">
        <v>1795</v>
      </c>
      <c r="B520" s="70" t="str">
        <f t="shared" si="7"/>
        <v>RPICPGV5</v>
      </c>
      <c r="C520" s="23">
        <v>729</v>
      </c>
    </row>
    <row r="521" spans="1:3" x14ac:dyDescent="0.35">
      <c r="A521" s="73" t="s">
        <v>1796</v>
      </c>
      <c r="B521" s="70" t="str">
        <f t="shared" si="7"/>
        <v>RPICPGC5</v>
      </c>
      <c r="C521" s="23">
        <v>2469</v>
      </c>
    </row>
    <row r="522" spans="1:3" x14ac:dyDescent="0.35">
      <c r="A522" s="73" t="s">
        <v>1797</v>
      </c>
      <c r="B522" s="70" t="str">
        <f t="shared" si="7"/>
        <v>RPICPGVU</v>
      </c>
      <c r="C522" s="23">
        <v>627</v>
      </c>
    </row>
    <row r="523" spans="1:3" x14ac:dyDescent="0.35">
      <c r="A523" s="73" t="s">
        <v>1798</v>
      </c>
      <c r="B523" s="70" t="str">
        <f t="shared" si="7"/>
        <v>RPICGCVT</v>
      </c>
      <c r="C523" s="23">
        <v>4581</v>
      </c>
    </row>
    <row r="524" spans="1:3" x14ac:dyDescent="0.35">
      <c r="A524" s="73" t="s">
        <v>1799</v>
      </c>
      <c r="B524" s="70" t="str">
        <f t="shared" si="7"/>
        <v>RPICGVVT</v>
      </c>
      <c r="C524" s="23">
        <v>3616</v>
      </c>
    </row>
    <row r="525" spans="1:3" x14ac:dyDescent="0.35">
      <c r="A525" s="73" t="s">
        <v>1800</v>
      </c>
      <c r="B525" s="70" t="str">
        <f t="shared" si="7"/>
        <v>RPICGTVT</v>
      </c>
      <c r="C525" s="23">
        <v>4627</v>
      </c>
    </row>
    <row r="526" spans="1:3" x14ac:dyDescent="0.35">
      <c r="A526" s="73" t="s">
        <v>1801</v>
      </c>
      <c r="B526" s="70" t="str">
        <f t="shared" si="7"/>
        <v>LSTRN334</v>
      </c>
      <c r="C526" s="23">
        <v>4</v>
      </c>
    </row>
    <row r="527" spans="1:3" x14ac:dyDescent="0.35">
      <c r="A527" s="73" t="s">
        <v>1802</v>
      </c>
      <c r="B527" s="70" t="str">
        <f t="shared" si="7"/>
        <v>LBSPGTMY</v>
      </c>
      <c r="C527" s="23">
        <v>1946</v>
      </c>
    </row>
    <row r="528" spans="1:3" x14ac:dyDescent="0.35">
      <c r="A528" s="73" t="s">
        <v>1803</v>
      </c>
      <c r="B528" s="70" t="str">
        <f t="shared" si="7"/>
        <v>LSTLTCOD</v>
      </c>
      <c r="C528" s="23">
        <v>49930</v>
      </c>
    </row>
    <row r="529" spans="1:3" x14ac:dyDescent="0.35">
      <c r="A529" s="73" t="s">
        <v>1804</v>
      </c>
      <c r="B529" s="70" t="str">
        <f t="shared" si="7"/>
        <v>LSTUGHRM</v>
      </c>
      <c r="C529" s="23">
        <v>360781</v>
      </c>
    </row>
    <row r="530" spans="1:3" x14ac:dyDescent="0.35">
      <c r="A530" s="73" t="s">
        <v>1805</v>
      </c>
      <c r="B530" s="70" t="str">
        <f t="shared" si="7"/>
        <v>RPALPFV4</v>
      </c>
      <c r="C530" s="23">
        <v>1085</v>
      </c>
    </row>
    <row r="531" spans="1:3" x14ac:dyDescent="0.35">
      <c r="A531" s="73" t="s">
        <v>1806</v>
      </c>
      <c r="B531" s="70" t="str">
        <f t="shared" si="7"/>
        <v>RPALPFC4</v>
      </c>
      <c r="C531" s="23">
        <v>275</v>
      </c>
    </row>
    <row r="532" spans="1:3" x14ac:dyDescent="0.35">
      <c r="A532" s="73" t="s">
        <v>1807</v>
      </c>
      <c r="B532" s="70" t="str">
        <f t="shared" si="7"/>
        <v>RPALPGV5</v>
      </c>
      <c r="C532" s="23">
        <v>1116</v>
      </c>
    </row>
    <row r="533" spans="1:3" x14ac:dyDescent="0.35">
      <c r="A533" s="73" t="s">
        <v>1808</v>
      </c>
      <c r="B533" s="70" t="str">
        <f t="shared" si="7"/>
        <v>RPALPGC5</v>
      </c>
      <c r="C533" s="23">
        <v>604</v>
      </c>
    </row>
    <row r="534" spans="1:3" x14ac:dyDescent="0.35">
      <c r="A534" s="73" t="s">
        <v>1809</v>
      </c>
      <c r="B534" s="70" t="str">
        <f t="shared" si="7"/>
        <v>RPALGVU2</v>
      </c>
      <c r="C534" s="23">
        <v>77</v>
      </c>
    </row>
    <row r="535" spans="1:3" x14ac:dyDescent="0.35">
      <c r="A535" s="73" t="s">
        <v>1810</v>
      </c>
      <c r="B535" s="70" t="str">
        <f t="shared" si="7"/>
        <v>RPALGCVT</v>
      </c>
      <c r="C535" s="23">
        <v>197</v>
      </c>
    </row>
    <row r="536" spans="1:3" x14ac:dyDescent="0.35">
      <c r="A536" s="73" t="s">
        <v>1811</v>
      </c>
      <c r="B536" s="70" t="str">
        <f t="shared" si="7"/>
        <v>RPALGVVT</v>
      </c>
      <c r="C536" s="23">
        <v>195</v>
      </c>
    </row>
    <row r="537" spans="1:3" x14ac:dyDescent="0.35">
      <c r="A537" s="73" t="s">
        <v>1812</v>
      </c>
      <c r="B537" s="70" t="str">
        <f t="shared" si="7"/>
        <v>RPALGTVT</v>
      </c>
      <c r="C537" s="23">
        <v>262</v>
      </c>
    </row>
    <row r="538" spans="1:3" x14ac:dyDescent="0.35">
      <c r="A538" s="73" t="s">
        <v>1813</v>
      </c>
      <c r="B538" s="70" t="str">
        <f t="shared" si="7"/>
        <v>RPPP1227</v>
      </c>
      <c r="C538" s="23">
        <v>148312</v>
      </c>
    </row>
    <row r="539" spans="1:3" x14ac:dyDescent="0.35">
      <c r="A539" s="73" t="s">
        <v>963</v>
      </c>
      <c r="B539" s="70" t="str">
        <f t="shared" si="7"/>
        <v>RPPB4980</v>
      </c>
      <c r="C539" s="23">
        <v>2014</v>
      </c>
    </row>
    <row r="540" spans="1:3" x14ac:dyDescent="0.35">
      <c r="A540" s="73" t="s">
        <v>1814</v>
      </c>
      <c r="B540" s="70" t="str">
        <f t="shared" si="7"/>
        <v>RPPB3555</v>
      </c>
      <c r="C540" s="23">
        <v>808</v>
      </c>
    </row>
    <row r="541" spans="1:3" x14ac:dyDescent="0.35">
      <c r="A541" s="73" t="s">
        <v>1815</v>
      </c>
      <c r="B541" s="70" t="str">
        <f t="shared" si="7"/>
        <v>LBSTMPN4</v>
      </c>
      <c r="C541" s="23">
        <v>4503</v>
      </c>
    </row>
    <row r="542" spans="1:3" x14ac:dyDescent="0.35">
      <c r="A542" s="73" t="s">
        <v>1816</v>
      </c>
      <c r="B542" s="70" t="str">
        <f t="shared" si="7"/>
        <v>LBSTMPM4</v>
      </c>
      <c r="C542" s="23">
        <v>933</v>
      </c>
    </row>
    <row r="543" spans="1:3" x14ac:dyDescent="0.35">
      <c r="A543" s="73" t="s">
        <v>1817</v>
      </c>
      <c r="B543" s="70" t="str">
        <f t="shared" si="7"/>
        <v>LBSAMSC5</v>
      </c>
      <c r="C543" s="23">
        <v>742</v>
      </c>
    </row>
    <row r="544" spans="1:3" x14ac:dyDescent="0.35">
      <c r="A544" s="73" t="s">
        <v>1818</v>
      </c>
      <c r="B544" s="70" t="str">
        <f t="shared" si="7"/>
        <v>LBSMCPL1</v>
      </c>
      <c r="C544" s="23">
        <v>742</v>
      </c>
    </row>
    <row r="545" spans="1:3" x14ac:dyDescent="0.35">
      <c r="A545" s="73" t="s">
        <v>1819</v>
      </c>
      <c r="B545" s="70" t="str">
        <f t="shared" si="7"/>
        <v>LBSMTUD2</v>
      </c>
      <c r="C545" s="23">
        <v>4553</v>
      </c>
    </row>
    <row r="546" spans="1:3" x14ac:dyDescent="0.35">
      <c r="A546" s="73" t="s">
        <v>1820</v>
      </c>
      <c r="B546" s="70" t="str">
        <f t="shared" si="7"/>
        <v>LBSUBIT3</v>
      </c>
      <c r="C546" s="23">
        <v>2718</v>
      </c>
    </row>
    <row r="547" spans="1:3" x14ac:dyDescent="0.35">
      <c r="A547" s="73" t="s">
        <v>1821</v>
      </c>
      <c r="B547" s="70" t="str">
        <f t="shared" si="7"/>
        <v>LBSABU06</v>
      </c>
      <c r="C547" s="23">
        <v>6974</v>
      </c>
    </row>
    <row r="548" spans="1:3" x14ac:dyDescent="0.35">
      <c r="A548" s="73" t="s">
        <v>1822</v>
      </c>
      <c r="B548" s="70" t="str">
        <f t="shared" si="7"/>
        <v>LBSBPIL7</v>
      </c>
      <c r="C548" s="23">
        <v>6974</v>
      </c>
    </row>
    <row r="549" spans="1:3" x14ac:dyDescent="0.35">
      <c r="A549" s="73" t="s">
        <v>1823</v>
      </c>
      <c r="B549" s="70" t="str">
        <f t="shared" si="7"/>
        <v>LBSPLTU2</v>
      </c>
      <c r="C549" s="23">
        <v>10192</v>
      </c>
    </row>
    <row r="550" spans="1:3" x14ac:dyDescent="0.35">
      <c r="A550" s="73" t="s">
        <v>1824</v>
      </c>
      <c r="B550" s="70" t="str">
        <f t="shared" si="7"/>
        <v>LBSPLPIL</v>
      </c>
      <c r="C550" s="23">
        <v>36022</v>
      </c>
    </row>
    <row r="551" spans="1:3" x14ac:dyDescent="0.35">
      <c r="A551" s="73" t="s">
        <v>1825</v>
      </c>
      <c r="B551" s="70" t="str">
        <f t="shared" si="7"/>
        <v>LBSPPIL2</v>
      </c>
      <c r="C551" s="23">
        <v>10192</v>
      </c>
    </row>
    <row r="552" spans="1:3" x14ac:dyDescent="0.35">
      <c r="A552" s="73" t="s">
        <v>1826</v>
      </c>
      <c r="B552" s="70" t="str">
        <f t="shared" si="7"/>
        <v>LBSMCSU1</v>
      </c>
      <c r="C552" s="23">
        <v>513</v>
      </c>
    </row>
    <row r="553" spans="1:3" x14ac:dyDescent="0.35">
      <c r="A553" s="73" t="s">
        <v>1827</v>
      </c>
      <c r="B553" s="70" t="str">
        <f t="shared" ref="B553:B616" si="8">RIGHT(A553,8)</f>
        <v>LBSBMIL2</v>
      </c>
      <c r="C553" s="23">
        <v>3196</v>
      </c>
    </row>
    <row r="554" spans="1:3" x14ac:dyDescent="0.35">
      <c r="A554" s="73" t="s">
        <v>1828</v>
      </c>
      <c r="B554" s="70" t="str">
        <f t="shared" si="8"/>
        <v>LBSBMNT3</v>
      </c>
      <c r="C554" s="23">
        <v>3192</v>
      </c>
    </row>
    <row r="555" spans="1:3" x14ac:dyDescent="0.35">
      <c r="A555" s="73" t="s">
        <v>1829</v>
      </c>
      <c r="B555" s="70" t="str">
        <f t="shared" si="8"/>
        <v>LBSBGMT3</v>
      </c>
      <c r="C555" s="23">
        <v>2613</v>
      </c>
    </row>
    <row r="556" spans="1:3" x14ac:dyDescent="0.35">
      <c r="A556" s="73" t="s">
        <v>1830</v>
      </c>
      <c r="B556" s="70" t="str">
        <f t="shared" si="8"/>
        <v>LBSGMT41</v>
      </c>
      <c r="C556" s="23">
        <v>3681</v>
      </c>
    </row>
    <row r="557" spans="1:3" x14ac:dyDescent="0.35">
      <c r="A557" s="73" t="s">
        <v>1831</v>
      </c>
      <c r="B557" s="70" t="str">
        <f t="shared" si="8"/>
        <v>LSTBLBOX</v>
      </c>
      <c r="C557" s="23">
        <v>9541</v>
      </c>
    </row>
    <row r="558" spans="1:3" x14ac:dyDescent="0.35">
      <c r="A558" s="73" t="s">
        <v>1832</v>
      </c>
      <c r="B558" s="70" t="str">
        <f t="shared" si="8"/>
        <v>LBSICLG1</v>
      </c>
      <c r="C558" s="23">
        <v>2193</v>
      </c>
    </row>
    <row r="559" spans="1:3" x14ac:dyDescent="0.35">
      <c r="A559" s="73" t="s">
        <v>1833</v>
      </c>
      <c r="B559" s="70" t="str">
        <f t="shared" si="8"/>
        <v>LBSICPL1</v>
      </c>
      <c r="C559" s="23">
        <v>2193</v>
      </c>
    </row>
    <row r="560" spans="1:3" x14ac:dyDescent="0.35">
      <c r="A560" s="73" t="s">
        <v>1834</v>
      </c>
      <c r="B560" s="70" t="str">
        <f t="shared" si="8"/>
        <v>LBSBSFX1</v>
      </c>
      <c r="C560" s="23">
        <v>906</v>
      </c>
    </row>
    <row r="561" spans="1:3" x14ac:dyDescent="0.35">
      <c r="A561" s="73" t="s">
        <v>1835</v>
      </c>
      <c r="B561" s="70" t="str">
        <f t="shared" si="8"/>
        <v>LBSBXPL1</v>
      </c>
      <c r="C561" s="23">
        <v>906</v>
      </c>
    </row>
    <row r="562" spans="1:3" x14ac:dyDescent="0.35">
      <c r="A562" s="73" t="s">
        <v>1836</v>
      </c>
      <c r="B562" s="70" t="str">
        <f t="shared" si="8"/>
        <v>LBSDLPL2</v>
      </c>
      <c r="C562" s="23">
        <v>6756</v>
      </c>
    </row>
    <row r="563" spans="1:3" x14ac:dyDescent="0.35">
      <c r="A563" s="73" t="s">
        <v>1837</v>
      </c>
      <c r="B563" s="70" t="str">
        <f t="shared" si="8"/>
        <v>LBSDLTB2</v>
      </c>
      <c r="C563" s="23">
        <v>6756</v>
      </c>
    </row>
    <row r="564" spans="1:3" x14ac:dyDescent="0.35">
      <c r="A564" s="73" t="s">
        <v>1838</v>
      </c>
      <c r="B564" s="70" t="str">
        <f t="shared" si="8"/>
        <v>LBSRXLT4</v>
      </c>
      <c r="C564" s="23">
        <v>2536</v>
      </c>
    </row>
    <row r="565" spans="1:3" x14ac:dyDescent="0.35">
      <c r="A565" s="73" t="s">
        <v>1839</v>
      </c>
      <c r="B565" s="70" t="str">
        <f t="shared" si="8"/>
        <v>LBSRXPL3</v>
      </c>
      <c r="C565" s="23">
        <v>2536</v>
      </c>
    </row>
    <row r="566" spans="1:3" x14ac:dyDescent="0.35">
      <c r="A566" s="73" t="s">
        <v>1840</v>
      </c>
      <c r="B566" s="70" t="str">
        <f t="shared" si="8"/>
        <v>LBSAOPL1</v>
      </c>
      <c r="C566" s="23">
        <v>5567</v>
      </c>
    </row>
    <row r="567" spans="1:3" x14ac:dyDescent="0.35">
      <c r="A567" s="73" t="s">
        <v>1841</v>
      </c>
      <c r="B567" s="70" t="str">
        <f t="shared" si="8"/>
        <v>LBSAOS62</v>
      </c>
      <c r="C567" s="23">
        <v>5567</v>
      </c>
    </row>
    <row r="568" spans="1:3" x14ac:dyDescent="0.35">
      <c r="A568" s="73" t="s">
        <v>1842</v>
      </c>
      <c r="B568" s="70" t="str">
        <f t="shared" si="8"/>
        <v>LSTAO152</v>
      </c>
      <c r="C568" s="23">
        <v>25514</v>
      </c>
    </row>
    <row r="569" spans="1:3" x14ac:dyDescent="0.35">
      <c r="A569" s="73" t="s">
        <v>1843</v>
      </c>
      <c r="B569" s="70" t="str">
        <f t="shared" si="8"/>
        <v>LST50PL2</v>
      </c>
      <c r="C569" s="23">
        <v>1523</v>
      </c>
    </row>
    <row r="570" spans="1:3" x14ac:dyDescent="0.35">
      <c r="A570" s="73" t="s">
        <v>1844</v>
      </c>
      <c r="B570" s="70" t="str">
        <f t="shared" si="8"/>
        <v>LDMUDV52</v>
      </c>
      <c r="C570" s="23">
        <v>10557</v>
      </c>
    </row>
    <row r="571" spans="1:3" x14ac:dyDescent="0.35">
      <c r="A571" s="73" t="s">
        <v>1845</v>
      </c>
      <c r="B571" s="70" t="str">
        <f t="shared" si="8"/>
        <v>LDMUDV32</v>
      </c>
      <c r="C571" s="23">
        <v>3251</v>
      </c>
    </row>
    <row r="572" spans="1:3" x14ac:dyDescent="0.35">
      <c r="A572" s="73" t="s">
        <v>1846</v>
      </c>
      <c r="B572" s="70" t="str">
        <f t="shared" si="8"/>
        <v>LSTUBIT3</v>
      </c>
      <c r="C572" s="23">
        <v>5972</v>
      </c>
    </row>
    <row r="573" spans="1:3" x14ac:dyDescent="0.35">
      <c r="A573" s="73" t="s">
        <v>1847</v>
      </c>
      <c r="B573" s="70" t="str">
        <f t="shared" si="8"/>
        <v>LSTPL1R2</v>
      </c>
      <c r="C573" s="23">
        <v>11533</v>
      </c>
    </row>
    <row r="574" spans="1:3" x14ac:dyDescent="0.35">
      <c r="A574" s="73" t="s">
        <v>1848</v>
      </c>
      <c r="B574" s="70" t="str">
        <f t="shared" si="8"/>
        <v>LSTABMT3</v>
      </c>
      <c r="C574" s="23">
        <v>7649</v>
      </c>
    </row>
    <row r="575" spans="1:3" x14ac:dyDescent="0.35">
      <c r="A575" s="73" t="s">
        <v>1849</v>
      </c>
      <c r="B575" s="70" t="str">
        <f t="shared" si="8"/>
        <v>LSTABM41</v>
      </c>
      <c r="C575" s="23">
        <v>7250</v>
      </c>
    </row>
    <row r="576" spans="1:3" x14ac:dyDescent="0.35">
      <c r="A576" s="73" t="s">
        <v>1850</v>
      </c>
      <c r="B576" s="70" t="str">
        <f t="shared" si="8"/>
        <v>LSTRSMN1</v>
      </c>
      <c r="C576" s="23">
        <v>5721</v>
      </c>
    </row>
    <row r="577" spans="1:3" x14ac:dyDescent="0.35">
      <c r="A577" s="73" t="s">
        <v>1851</v>
      </c>
      <c r="B577" s="70" t="str">
        <f t="shared" si="8"/>
        <v>LSTIC151</v>
      </c>
      <c r="C577" s="23">
        <v>2971</v>
      </c>
    </row>
    <row r="578" spans="1:3" x14ac:dyDescent="0.35">
      <c r="A578" s="73" t="s">
        <v>1852</v>
      </c>
      <c r="B578" s="70" t="str">
        <f t="shared" si="8"/>
        <v>LSTAOS62</v>
      </c>
      <c r="C578" s="23">
        <v>5000</v>
      </c>
    </row>
    <row r="579" spans="1:3" x14ac:dyDescent="0.35">
      <c r="A579" s="73" t="s">
        <v>1853</v>
      </c>
      <c r="B579" s="70" t="str">
        <f t="shared" si="8"/>
        <v>RPICMN24</v>
      </c>
      <c r="C579" s="23">
        <v>2473</v>
      </c>
    </row>
    <row r="580" spans="1:3" x14ac:dyDescent="0.35">
      <c r="A580" s="73" t="s">
        <v>1854</v>
      </c>
      <c r="B580" s="70" t="str">
        <f t="shared" si="8"/>
        <v>RPICMM25</v>
      </c>
      <c r="C580" s="23">
        <v>2809</v>
      </c>
    </row>
    <row r="581" spans="1:3" x14ac:dyDescent="0.35">
      <c r="A581" s="73" t="s">
        <v>1855</v>
      </c>
      <c r="B581" s="70" t="str">
        <f t="shared" si="8"/>
        <v>RPICMC12</v>
      </c>
      <c r="C581" s="23">
        <v>10311</v>
      </c>
    </row>
    <row r="582" spans="1:3" x14ac:dyDescent="0.35">
      <c r="A582" s="73" t="s">
        <v>1856</v>
      </c>
      <c r="B582" s="70" t="str">
        <f t="shared" si="8"/>
        <v>RPICPL15</v>
      </c>
      <c r="C582" s="23">
        <v>721</v>
      </c>
    </row>
    <row r="583" spans="1:3" x14ac:dyDescent="0.35">
      <c r="A583" s="73" t="s">
        <v>1857</v>
      </c>
      <c r="B583" s="70" t="str">
        <f t="shared" si="8"/>
        <v>RPICPL56</v>
      </c>
      <c r="C583" s="23">
        <v>522</v>
      </c>
    </row>
    <row r="584" spans="1:3" x14ac:dyDescent="0.35">
      <c r="A584" s="73" t="s">
        <v>1858</v>
      </c>
      <c r="B584" s="70" t="str">
        <f t="shared" si="8"/>
        <v>RPICD103</v>
      </c>
      <c r="C584" s="23">
        <v>2959</v>
      </c>
    </row>
    <row r="585" spans="1:3" x14ac:dyDescent="0.35">
      <c r="A585" s="73" t="s">
        <v>1859</v>
      </c>
      <c r="B585" s="70" t="str">
        <f t="shared" si="8"/>
        <v>RPICD152</v>
      </c>
      <c r="C585" s="23">
        <v>3692</v>
      </c>
    </row>
    <row r="586" spans="1:3" x14ac:dyDescent="0.35">
      <c r="A586" s="73" t="s">
        <v>1860</v>
      </c>
      <c r="B586" s="70" t="str">
        <f t="shared" si="8"/>
        <v>RPICMU31</v>
      </c>
      <c r="C586" s="23">
        <v>4532</v>
      </c>
    </row>
    <row r="587" spans="1:3" x14ac:dyDescent="0.35">
      <c r="A587" s="73" t="s">
        <v>1861</v>
      </c>
      <c r="B587" s="70" t="str">
        <f t="shared" si="8"/>
        <v>RPICMU51</v>
      </c>
      <c r="C587" s="23">
        <v>1144</v>
      </c>
    </row>
    <row r="588" spans="1:3" x14ac:dyDescent="0.35">
      <c r="A588" s="73" t="s">
        <v>1862</v>
      </c>
      <c r="B588" s="70" t="str">
        <f t="shared" si="8"/>
        <v>RPICAB56</v>
      </c>
      <c r="C588" s="23">
        <v>4057</v>
      </c>
    </row>
    <row r="589" spans="1:3" x14ac:dyDescent="0.35">
      <c r="A589" s="73" t="s">
        <v>1863</v>
      </c>
      <c r="B589" s="70" t="str">
        <f t="shared" si="8"/>
        <v>RPICB105</v>
      </c>
      <c r="C589" s="23">
        <v>4292</v>
      </c>
    </row>
    <row r="590" spans="1:3" x14ac:dyDescent="0.35">
      <c r="A590" s="73" t="s">
        <v>1864</v>
      </c>
      <c r="B590" s="70" t="str">
        <f t="shared" si="8"/>
        <v>RPICB153</v>
      </c>
      <c r="C590" s="23">
        <v>1171</v>
      </c>
    </row>
    <row r="591" spans="1:3" x14ac:dyDescent="0.35">
      <c r="A591" s="73" t="s">
        <v>1865</v>
      </c>
      <c r="B591" s="70" t="str">
        <f t="shared" si="8"/>
        <v>RPICB155</v>
      </c>
      <c r="C591" s="23">
        <v>233</v>
      </c>
    </row>
    <row r="592" spans="1:3" x14ac:dyDescent="0.35">
      <c r="A592" s="73" t="s">
        <v>1866</v>
      </c>
      <c r="B592" s="70" t="str">
        <f t="shared" si="8"/>
        <v>RPICAO61</v>
      </c>
      <c r="C592" s="23">
        <v>1243</v>
      </c>
    </row>
    <row r="593" spans="1:3" x14ac:dyDescent="0.35">
      <c r="A593" s="73" t="s">
        <v>1867</v>
      </c>
      <c r="B593" s="70" t="str">
        <f t="shared" si="8"/>
        <v>RPICMKL3</v>
      </c>
      <c r="C593" s="23">
        <v>66</v>
      </c>
    </row>
    <row r="594" spans="1:3" x14ac:dyDescent="0.35">
      <c r="A594" s="73" t="s">
        <v>1868</v>
      </c>
      <c r="B594" s="70" t="str">
        <f t="shared" si="8"/>
        <v>RPICSMC2</v>
      </c>
      <c r="C594" s="23">
        <v>635</v>
      </c>
    </row>
    <row r="595" spans="1:3" x14ac:dyDescent="0.35">
      <c r="A595" s="73" t="s">
        <v>1869</v>
      </c>
      <c r="B595" s="70" t="str">
        <f t="shared" si="8"/>
        <v>RPICUBT3</v>
      </c>
      <c r="C595" s="23">
        <v>2410</v>
      </c>
    </row>
    <row r="596" spans="1:3" x14ac:dyDescent="0.35">
      <c r="A596" s="73" t="s">
        <v>1870</v>
      </c>
      <c r="B596" s="70" t="str">
        <f t="shared" si="8"/>
        <v>RPICMUCG</v>
      </c>
      <c r="C596" s="23">
        <v>647</v>
      </c>
    </row>
    <row r="597" spans="1:3" x14ac:dyDescent="0.35">
      <c r="A597" s="73" t="s">
        <v>1871</v>
      </c>
      <c r="B597" s="70" t="str">
        <f t="shared" si="8"/>
        <v>RPICPLS4</v>
      </c>
      <c r="C597" s="23">
        <v>1886</v>
      </c>
    </row>
    <row r="598" spans="1:3" x14ac:dyDescent="0.35">
      <c r="A598" s="73" t="s">
        <v>1872</v>
      </c>
      <c r="B598" s="70" t="str">
        <f t="shared" si="8"/>
        <v>RPICBMT3</v>
      </c>
      <c r="C598" s="23">
        <v>560</v>
      </c>
    </row>
    <row r="599" spans="1:3" x14ac:dyDescent="0.35">
      <c r="A599" s="73" t="s">
        <v>1873</v>
      </c>
      <c r="B599" s="70" t="str">
        <f t="shared" si="8"/>
        <v>RPICMT41</v>
      </c>
      <c r="C599" s="23">
        <v>3999</v>
      </c>
    </row>
    <row r="600" spans="1:3" x14ac:dyDescent="0.35">
      <c r="A600" s="73" t="s">
        <v>1874</v>
      </c>
      <c r="B600" s="70" t="str">
        <f t="shared" si="8"/>
        <v>RPICIC15</v>
      </c>
      <c r="C600" s="23">
        <v>3116</v>
      </c>
    </row>
    <row r="601" spans="1:3" x14ac:dyDescent="0.35">
      <c r="A601" s="73" t="s">
        <v>1875</v>
      </c>
      <c r="B601" s="70" t="str">
        <f t="shared" si="8"/>
        <v>RPICDLT2</v>
      </c>
      <c r="C601" s="23">
        <v>7141</v>
      </c>
    </row>
    <row r="602" spans="1:3" x14ac:dyDescent="0.35">
      <c r="A602" s="73" t="s">
        <v>1876</v>
      </c>
      <c r="B602" s="70" t="str">
        <f t="shared" si="8"/>
        <v>RPICX051</v>
      </c>
      <c r="C602" s="23">
        <v>3236</v>
      </c>
    </row>
    <row r="603" spans="1:3" x14ac:dyDescent="0.35">
      <c r="A603" s="73" t="s">
        <v>1877</v>
      </c>
      <c r="B603" s="70" t="str">
        <f t="shared" si="8"/>
        <v>RPICRX12</v>
      </c>
      <c r="C603" s="23">
        <v>2768</v>
      </c>
    </row>
    <row r="604" spans="1:3" x14ac:dyDescent="0.35">
      <c r="A604" s="73" t="s">
        <v>1878</v>
      </c>
      <c r="B604" s="70" t="str">
        <f t="shared" si="8"/>
        <v>RPICRX22</v>
      </c>
      <c r="C604" s="23">
        <v>5432</v>
      </c>
    </row>
    <row r="605" spans="1:3" x14ac:dyDescent="0.35">
      <c r="A605" s="73" t="s">
        <v>1879</v>
      </c>
      <c r="B605" s="70" t="str">
        <f t="shared" si="8"/>
        <v>RPICRX32</v>
      </c>
      <c r="C605" s="23">
        <v>3985</v>
      </c>
    </row>
    <row r="606" spans="1:3" x14ac:dyDescent="0.35">
      <c r="A606" s="73" t="s">
        <v>1880</v>
      </c>
      <c r="B606" s="70" t="str">
        <f t="shared" si="8"/>
        <v>RPICRX42</v>
      </c>
      <c r="C606" s="23">
        <v>1356</v>
      </c>
    </row>
    <row r="607" spans="1:3" x14ac:dyDescent="0.35">
      <c r="A607" s="73" t="s">
        <v>1881</v>
      </c>
      <c r="B607" s="70" t="str">
        <f t="shared" si="8"/>
        <v>RPOB6S25</v>
      </c>
      <c r="C607" s="23">
        <v>1114</v>
      </c>
    </row>
    <row r="608" spans="1:3" x14ac:dyDescent="0.35">
      <c r="A608" s="73" t="s">
        <v>1882</v>
      </c>
      <c r="B608" s="70" t="str">
        <f t="shared" si="8"/>
        <v>RPOBTDU3</v>
      </c>
      <c r="C608" s="23">
        <v>1006</v>
      </c>
    </row>
    <row r="609" spans="1:3" x14ac:dyDescent="0.35">
      <c r="A609" s="73" t="s">
        <v>1883</v>
      </c>
      <c r="B609" s="70" t="str">
        <f t="shared" si="8"/>
        <v>RPOBTDU4</v>
      </c>
      <c r="C609" s="23">
        <v>867</v>
      </c>
    </row>
    <row r="610" spans="1:3" x14ac:dyDescent="0.35">
      <c r="A610" s="73" t="s">
        <v>1884</v>
      </c>
      <c r="B610" s="70" t="str">
        <f t="shared" si="8"/>
        <v>RPOBDLTB</v>
      </c>
      <c r="C610" s="23">
        <v>118</v>
      </c>
    </row>
    <row r="611" spans="1:3" x14ac:dyDescent="0.35">
      <c r="A611" s="73" t="s">
        <v>1885</v>
      </c>
      <c r="B611" s="70" t="str">
        <f t="shared" si="8"/>
        <v>RPOBSWPI</v>
      </c>
      <c r="C611" s="23">
        <v>284</v>
      </c>
    </row>
    <row r="612" spans="1:3" x14ac:dyDescent="0.35">
      <c r="A612" s="73" t="s">
        <v>1886</v>
      </c>
      <c r="B612" s="70" t="str">
        <f t="shared" si="8"/>
        <v>RCRUBDO2</v>
      </c>
      <c r="C612" s="23">
        <v>5985</v>
      </c>
    </row>
    <row r="613" spans="1:3" x14ac:dyDescent="0.35">
      <c r="A613" s="73" t="s">
        <v>1887</v>
      </c>
      <c r="B613" s="70" t="str">
        <f t="shared" si="8"/>
        <v>RCALMCA1</v>
      </c>
      <c r="C613" s="23">
        <v>236668</v>
      </c>
    </row>
    <row r="614" spans="1:3" x14ac:dyDescent="0.35">
      <c r="A614" s="73" t="s">
        <v>1888</v>
      </c>
      <c r="B614" s="70" t="str">
        <f t="shared" si="8"/>
        <v>RVPETL60</v>
      </c>
      <c r="C614" s="23">
        <v>20650</v>
      </c>
    </row>
    <row r="615" spans="1:3" x14ac:dyDescent="0.35">
      <c r="A615" s="73" t="s">
        <v>1889</v>
      </c>
      <c r="B615" s="70" t="str">
        <f t="shared" si="8"/>
        <v>RCDOSCU1</v>
      </c>
      <c r="C615" s="23">
        <v>26946</v>
      </c>
    </row>
    <row r="616" spans="1:3" x14ac:dyDescent="0.35">
      <c r="A616" s="73" t="s">
        <v>1890</v>
      </c>
      <c r="B616" s="70" t="str">
        <f t="shared" si="8"/>
        <v>RCRUBDO3</v>
      </c>
      <c r="C616" s="23">
        <v>26975</v>
      </c>
    </row>
    <row r="617" spans="1:3" x14ac:dyDescent="0.35">
      <c r="A617" s="73" t="s">
        <v>1891</v>
      </c>
      <c r="B617" s="70" t="str">
        <f t="shared" ref="B617:B675" si="9">RIGHT(A617,8)</f>
        <v>RPALKLA2</v>
      </c>
      <c r="C617" s="23">
        <v>284</v>
      </c>
    </row>
    <row r="618" spans="1:3" x14ac:dyDescent="0.35">
      <c r="A618" s="73" t="s">
        <v>1892</v>
      </c>
      <c r="B618" s="70" t="str">
        <f t="shared" si="9"/>
        <v>RPA15PLB</v>
      </c>
      <c r="C618" s="23">
        <v>1845</v>
      </c>
    </row>
    <row r="619" spans="1:3" x14ac:dyDescent="0.35">
      <c r="A619" s="73" t="s">
        <v>1893</v>
      </c>
      <c r="B619" s="70" t="str">
        <f t="shared" si="9"/>
        <v>RPAL2MM1</v>
      </c>
      <c r="C619" s="23">
        <v>99</v>
      </c>
    </row>
    <row r="620" spans="1:3" x14ac:dyDescent="0.35">
      <c r="A620" s="73" t="s">
        <v>1894</v>
      </c>
      <c r="B620" s="70" t="str">
        <f t="shared" si="9"/>
        <v>RPAL2MTN</v>
      </c>
      <c r="C620" s="23">
        <v>22</v>
      </c>
    </row>
    <row r="621" spans="1:3" x14ac:dyDescent="0.35">
      <c r="A621" s="73" t="s">
        <v>1895</v>
      </c>
      <c r="B621" s="70" t="str">
        <f t="shared" si="9"/>
        <v>RPAL2TM1</v>
      </c>
      <c r="C621" s="23">
        <v>223</v>
      </c>
    </row>
    <row r="622" spans="1:3" x14ac:dyDescent="0.35">
      <c r="A622" s="73" t="s">
        <v>1896</v>
      </c>
      <c r="B622" s="70" t="str">
        <f t="shared" si="9"/>
        <v>RPALMUC2</v>
      </c>
      <c r="C622" s="23">
        <v>129</v>
      </c>
    </row>
    <row r="623" spans="1:3" x14ac:dyDescent="0.35">
      <c r="A623" s="73" t="s">
        <v>1897</v>
      </c>
      <c r="B623" s="70" t="str">
        <f t="shared" si="9"/>
        <v>RPAL1PL1</v>
      </c>
      <c r="C623" s="23">
        <v>211</v>
      </c>
    </row>
    <row r="624" spans="1:3" x14ac:dyDescent="0.35">
      <c r="A624" s="73" t="s">
        <v>1898</v>
      </c>
      <c r="B624" s="70" t="str">
        <f t="shared" si="9"/>
        <v>RPAL5PL1</v>
      </c>
      <c r="C624" s="23">
        <v>197</v>
      </c>
    </row>
    <row r="625" spans="1:3" x14ac:dyDescent="0.35">
      <c r="A625" s="73" t="s">
        <v>1899</v>
      </c>
      <c r="B625" s="70" t="str">
        <f t="shared" si="9"/>
        <v>RPMB2414</v>
      </c>
      <c r="C625" s="23">
        <v>125175</v>
      </c>
    </row>
    <row r="626" spans="1:3" x14ac:dyDescent="0.35">
      <c r="A626" s="73" t="s">
        <v>1900</v>
      </c>
      <c r="B626" s="70" t="str">
        <f t="shared" si="9"/>
        <v>RPMB3414</v>
      </c>
      <c r="C626" s="23">
        <v>157144</v>
      </c>
    </row>
    <row r="627" spans="1:3" x14ac:dyDescent="0.35">
      <c r="A627" s="73" t="s">
        <v>1901</v>
      </c>
      <c r="B627" s="70" t="str">
        <f t="shared" si="9"/>
        <v>RPMB4414</v>
      </c>
      <c r="C627" s="23">
        <v>83000</v>
      </c>
    </row>
    <row r="628" spans="1:3" x14ac:dyDescent="0.35">
      <c r="A628" s="73" t="s">
        <v>1902</v>
      </c>
      <c r="B628" s="70" t="str">
        <f t="shared" si="9"/>
        <v>RPMB6414</v>
      </c>
      <c r="C628" s="23">
        <v>101593</v>
      </c>
    </row>
    <row r="629" spans="1:3" x14ac:dyDescent="0.35">
      <c r="A629" s="73" t="s">
        <v>1903</v>
      </c>
      <c r="B629" s="70" t="str">
        <f t="shared" si="9"/>
        <v>RPMBOB14</v>
      </c>
      <c r="C629" s="23">
        <v>644510</v>
      </c>
    </row>
    <row r="630" spans="1:3" x14ac:dyDescent="0.35">
      <c r="A630" s="73" t="s">
        <v>1904</v>
      </c>
      <c r="B630" s="70" t="str">
        <f t="shared" si="9"/>
        <v>RPMBTY14</v>
      </c>
      <c r="C630" s="23">
        <v>832799</v>
      </c>
    </row>
    <row r="631" spans="1:3" x14ac:dyDescent="0.35">
      <c r="A631" s="73" t="s">
        <v>1905</v>
      </c>
      <c r="B631" s="70" t="str">
        <f t="shared" si="9"/>
        <v>RPMBTY02</v>
      </c>
      <c r="C631" s="23">
        <v>92000</v>
      </c>
    </row>
    <row r="632" spans="1:3" x14ac:dyDescent="0.35">
      <c r="A632" s="73" t="s">
        <v>1906</v>
      </c>
      <c r="B632" s="70" t="str">
        <f t="shared" si="9"/>
        <v>RPOB1BU3</v>
      </c>
      <c r="C632" s="23">
        <v>2387</v>
      </c>
    </row>
    <row r="633" spans="1:3" x14ac:dyDescent="0.35">
      <c r="A633" s="73" t="s">
        <v>1907</v>
      </c>
      <c r="B633" s="70" t="str">
        <f t="shared" si="9"/>
        <v>RPOBU103</v>
      </c>
      <c r="C633" s="23">
        <v>1331</v>
      </c>
    </row>
    <row r="634" spans="1:3" x14ac:dyDescent="0.35">
      <c r="A634" s="73" t="s">
        <v>1908</v>
      </c>
      <c r="B634" s="70" t="str">
        <f t="shared" si="9"/>
        <v>RPOBYST5</v>
      </c>
      <c r="C634" s="23">
        <v>1977</v>
      </c>
    </row>
    <row r="635" spans="1:3" x14ac:dyDescent="0.35">
      <c r="A635" s="73" t="s">
        <v>1909</v>
      </c>
      <c r="B635" s="70" t="str">
        <f t="shared" si="9"/>
        <v>RIRKDRIP</v>
      </c>
      <c r="C635" s="23">
        <v>1927</v>
      </c>
    </row>
    <row r="636" spans="1:3" x14ac:dyDescent="0.35">
      <c r="A636" s="73" t="s">
        <v>1910</v>
      </c>
      <c r="B636" s="70" t="str">
        <f t="shared" si="9"/>
        <v>RIRS2VCF</v>
      </c>
      <c r="C636" s="23">
        <v>710130</v>
      </c>
    </row>
    <row r="637" spans="1:3" x14ac:dyDescent="0.35">
      <c r="A637" s="73" t="s">
        <v>1911</v>
      </c>
      <c r="B637" s="70" t="str">
        <f t="shared" si="9"/>
        <v>RIYSITEC</v>
      </c>
      <c r="C637" s="23">
        <v>670558</v>
      </c>
    </row>
    <row r="638" spans="1:3" x14ac:dyDescent="0.35">
      <c r="A638" s="73" t="s">
        <v>1912</v>
      </c>
      <c r="B638" s="70" t="str">
        <f t="shared" si="9"/>
        <v>RIRLCLMC</v>
      </c>
      <c r="C638" s="23">
        <v>1042122</v>
      </c>
    </row>
    <row r="639" spans="1:3" x14ac:dyDescent="0.35">
      <c r="A639" s="73" t="s">
        <v>1913</v>
      </c>
      <c r="B639" s="70" t="str">
        <f t="shared" si="9"/>
        <v>RIINDC21</v>
      </c>
      <c r="C639" s="23">
        <v>58642</v>
      </c>
    </row>
    <row r="640" spans="1:3" x14ac:dyDescent="0.35">
      <c r="A640" s="73" t="s">
        <v>1914</v>
      </c>
      <c r="B640" s="70" t="str">
        <f t="shared" si="9"/>
        <v>RICNL20G</v>
      </c>
      <c r="C640" s="23">
        <v>307901</v>
      </c>
    </row>
    <row r="641" spans="1:3" x14ac:dyDescent="0.35">
      <c r="A641" s="73" t="s">
        <v>1915</v>
      </c>
      <c r="B641" s="70" t="str">
        <f t="shared" si="9"/>
        <v>RIPETFL1</v>
      </c>
      <c r="C641" s="23">
        <v>1067</v>
      </c>
    </row>
    <row r="642" spans="1:3" x14ac:dyDescent="0.35">
      <c r="A642" s="73" t="s">
        <v>1916</v>
      </c>
      <c r="B642" s="70" t="str">
        <f t="shared" si="9"/>
        <v>RIRBEBO2</v>
      </c>
      <c r="C642" s="23">
        <v>232839</v>
      </c>
    </row>
    <row r="643" spans="1:3" x14ac:dyDescent="0.35">
      <c r="A643" s="73" t="s">
        <v>1917</v>
      </c>
      <c r="B643" s="70" t="str">
        <f t="shared" si="9"/>
        <v>RIREBA18</v>
      </c>
      <c r="C643" s="23">
        <v>687679</v>
      </c>
    </row>
    <row r="644" spans="1:3" x14ac:dyDescent="0.35">
      <c r="A644" s="73" t="s">
        <v>1918</v>
      </c>
      <c r="B644" s="70" t="str">
        <f t="shared" si="9"/>
        <v>RIRKRM22</v>
      </c>
      <c r="C644" s="23">
        <v>252922</v>
      </c>
    </row>
    <row r="645" spans="1:3" x14ac:dyDescent="0.35">
      <c r="A645" s="73" t="s">
        <v>1919</v>
      </c>
      <c r="B645" s="70" t="str">
        <f t="shared" si="9"/>
        <v>RIDCOBME</v>
      </c>
      <c r="C645" s="23">
        <v>409922</v>
      </c>
    </row>
    <row r="646" spans="1:3" x14ac:dyDescent="0.35">
      <c r="A646" s="73" t="s">
        <v>1920</v>
      </c>
      <c r="B646" s="70" t="str">
        <f t="shared" si="9"/>
        <v>RIRLCLME</v>
      </c>
      <c r="C646" s="23">
        <v>466558</v>
      </c>
    </row>
    <row r="647" spans="1:3" x14ac:dyDescent="0.35">
      <c r="A647" s="73" t="s">
        <v>1921</v>
      </c>
      <c r="B647" s="70" t="str">
        <f t="shared" si="9"/>
        <v>RITUBENL</v>
      </c>
      <c r="C647" s="23">
        <v>325270</v>
      </c>
    </row>
    <row r="648" spans="1:3" x14ac:dyDescent="0.35">
      <c r="A648" s="73" t="s">
        <v>1922</v>
      </c>
      <c r="B648" s="70" t="str">
        <f t="shared" si="9"/>
        <v>RITUB151</v>
      </c>
      <c r="C648" s="23">
        <v>127260</v>
      </c>
    </row>
    <row r="649" spans="1:3" x14ac:dyDescent="0.35">
      <c r="A649" s="73" t="s">
        <v>1923</v>
      </c>
      <c r="B649" s="70" t="str">
        <f t="shared" si="9"/>
        <v>RITBST4N</v>
      </c>
      <c r="C649" s="23">
        <v>237793</v>
      </c>
    </row>
    <row r="650" spans="1:3" x14ac:dyDescent="0.35">
      <c r="A650" s="73" t="s">
        <v>1924</v>
      </c>
      <c r="B650" s="70" t="str">
        <f t="shared" si="9"/>
        <v>RISHRT10</v>
      </c>
      <c r="C650" s="23">
        <v>600090</v>
      </c>
    </row>
    <row r="651" spans="1:3" x14ac:dyDescent="0.35">
      <c r="A651" s="73" t="s">
        <v>1925</v>
      </c>
      <c r="B651" s="70" t="str">
        <f t="shared" si="9"/>
        <v>RIJOIN44</v>
      </c>
      <c r="C651" s="23">
        <v>457424</v>
      </c>
    </row>
    <row r="652" spans="1:3" x14ac:dyDescent="0.35">
      <c r="A652" s="73" t="s">
        <v>1926</v>
      </c>
      <c r="B652" s="70" t="str">
        <f t="shared" si="9"/>
        <v>RIJOINBS</v>
      </c>
      <c r="C652" s="23">
        <v>299014</v>
      </c>
    </row>
    <row r="653" spans="1:3" x14ac:dyDescent="0.35">
      <c r="A653" s="73" t="s">
        <v>1927</v>
      </c>
      <c r="B653" s="70" t="str">
        <f t="shared" si="9"/>
        <v>RIJOINYS</v>
      </c>
      <c r="C653" s="23">
        <v>179023</v>
      </c>
    </row>
    <row r="654" spans="1:3" x14ac:dyDescent="0.35">
      <c r="A654" s="73" t="s">
        <v>1928</v>
      </c>
      <c r="B654" s="70" t="str">
        <f t="shared" si="9"/>
        <v>RITUBOT1</v>
      </c>
      <c r="C654" s="23">
        <v>91634</v>
      </c>
    </row>
    <row r="655" spans="1:3" x14ac:dyDescent="0.35">
      <c r="A655" s="73" t="s">
        <v>1909</v>
      </c>
      <c r="B655" s="70" t="str">
        <f t="shared" si="9"/>
        <v>RIRKDRIP</v>
      </c>
      <c r="C655" s="23">
        <v>1927</v>
      </c>
    </row>
    <row r="656" spans="1:3" x14ac:dyDescent="0.35">
      <c r="A656" s="73" t="s">
        <v>1929</v>
      </c>
      <c r="B656" s="70" t="str">
        <f t="shared" si="9"/>
        <v>RIRKDC20</v>
      </c>
      <c r="C656" s="23">
        <v>79977</v>
      </c>
    </row>
    <row r="657" spans="1:3" x14ac:dyDescent="0.35">
      <c r="A657" s="73" t="s">
        <v>1930</v>
      </c>
      <c r="B657" s="70" t="str">
        <f t="shared" si="9"/>
        <v>RIJOINTS</v>
      </c>
      <c r="C657" s="23">
        <v>240774</v>
      </c>
    </row>
    <row r="658" spans="1:3" x14ac:dyDescent="0.35">
      <c r="A658" s="73" t="s">
        <v>1931</v>
      </c>
      <c r="B658" s="70" t="str">
        <f t="shared" si="9"/>
        <v>RIRKOIC6</v>
      </c>
      <c r="C658" s="23">
        <v>50889</v>
      </c>
    </row>
    <row r="659" spans="1:3" x14ac:dyDescent="0.35">
      <c r="A659" s="73" t="s">
        <v>1932</v>
      </c>
      <c r="B659" s="70" t="str">
        <f t="shared" si="9"/>
        <v>RIRKOI44</v>
      </c>
      <c r="C659" s="23">
        <v>72295</v>
      </c>
    </row>
    <row r="660" spans="1:3" x14ac:dyDescent="0.35">
      <c r="A660" s="73" t="s">
        <v>1933</v>
      </c>
      <c r="B660" s="70" t="str">
        <f t="shared" si="9"/>
        <v>RIRKCMLT</v>
      </c>
      <c r="C660" s="23">
        <v>469587</v>
      </c>
    </row>
    <row r="661" spans="1:3" x14ac:dyDescent="0.35">
      <c r="A661" s="73" t="s">
        <v>1934</v>
      </c>
      <c r="B661" s="70" t="str">
        <f t="shared" si="9"/>
        <v>RIBTNDCV</v>
      </c>
      <c r="C661" s="23">
        <v>457309</v>
      </c>
    </row>
    <row r="662" spans="1:3" x14ac:dyDescent="0.35">
      <c r="A662" s="73" t="s">
        <v>1935</v>
      </c>
      <c r="B662" s="70" t="str">
        <f t="shared" si="9"/>
        <v>RIADAPTC</v>
      </c>
      <c r="C662" s="23">
        <v>132309</v>
      </c>
    </row>
    <row r="663" spans="1:3" x14ac:dyDescent="0.35">
      <c r="A663" s="73" t="s">
        <v>1936</v>
      </c>
      <c r="B663" s="70" t="str">
        <f t="shared" si="9"/>
        <v>RIBTNDMC</v>
      </c>
      <c r="C663" s="23">
        <v>0</v>
      </c>
    </row>
    <row r="664" spans="1:3" x14ac:dyDescent="0.35">
      <c r="A664" s="73" t="s">
        <v>1937</v>
      </c>
      <c r="B664" s="70" t="str">
        <f t="shared" si="9"/>
        <v>RIBTNDNS</v>
      </c>
      <c r="C664" s="23">
        <v>0</v>
      </c>
    </row>
    <row r="665" spans="1:3" x14ac:dyDescent="0.35">
      <c r="A665" s="73" t="s">
        <v>1938</v>
      </c>
      <c r="B665" s="70" t="str">
        <f t="shared" si="9"/>
        <v>RIMICRDR</v>
      </c>
      <c r="C665" s="23">
        <v>0</v>
      </c>
    </row>
    <row r="666" spans="1:3" x14ac:dyDescent="0.35">
      <c r="A666" s="73" t="s">
        <v>1939</v>
      </c>
      <c r="B666" s="70" t="str">
        <f t="shared" si="9"/>
        <v>RIJOINTN</v>
      </c>
      <c r="C666" s="23">
        <v>0</v>
      </c>
    </row>
    <row r="667" spans="1:3" x14ac:dyDescent="0.35">
      <c r="A667" s="73" t="s">
        <v>1940</v>
      </c>
      <c r="B667" s="70" t="str">
        <f t="shared" si="9"/>
        <v>RIRS2VC2</v>
      </c>
      <c r="C667" s="23">
        <v>183625</v>
      </c>
    </row>
    <row r="668" spans="1:3" x14ac:dyDescent="0.35">
      <c r="A668" s="73" t="s">
        <v>1941</v>
      </c>
      <c r="B668" s="70" t="str">
        <f t="shared" si="9"/>
        <v>RMABSLGC</v>
      </c>
      <c r="C668" s="23">
        <v>1500</v>
      </c>
    </row>
    <row r="669" spans="1:3" x14ac:dyDescent="0.35">
      <c r="A669" s="73" t="s">
        <v>1942</v>
      </c>
      <c r="B669" s="70" t="str">
        <f t="shared" si="9"/>
        <v>RMPVCMC5</v>
      </c>
      <c r="C669" s="23">
        <v>1000</v>
      </c>
    </row>
    <row r="670" spans="1:3" x14ac:dyDescent="0.35">
      <c r="A670" s="73" t="s">
        <v>1943</v>
      </c>
      <c r="B670" s="70" t="str">
        <f t="shared" si="9"/>
        <v>RMPVCMC3</v>
      </c>
      <c r="C670" s="23">
        <v>500</v>
      </c>
    </row>
    <row r="671" spans="1:3" x14ac:dyDescent="0.35">
      <c r="A671" s="73" t="s">
        <v>1944</v>
      </c>
      <c r="B671" s="70" t="str">
        <f t="shared" si="9"/>
        <v>RMR52261</v>
      </c>
      <c r="C671" s="23">
        <v>1000</v>
      </c>
    </row>
    <row r="672" spans="1:3" x14ac:dyDescent="0.35">
      <c r="A672" s="73" t="s">
        <v>1945</v>
      </c>
      <c r="B672" s="70" t="str">
        <f t="shared" si="9"/>
        <v>RMPPHIHO</v>
      </c>
      <c r="C672" s="23">
        <v>1000</v>
      </c>
    </row>
    <row r="673" spans="1:3" x14ac:dyDescent="0.35">
      <c r="A673" s="73" t="s">
        <v>1946</v>
      </c>
      <c r="B673" s="70" t="str">
        <f t="shared" si="9"/>
        <v>LSTIMPOC</v>
      </c>
      <c r="C673" s="23">
        <v>100</v>
      </c>
    </row>
    <row r="674" spans="1:3" x14ac:dyDescent="0.35">
      <c r="A674" s="73" t="s">
        <v>1947</v>
      </c>
      <c r="B674" s="70" t="str">
        <f t="shared" si="9"/>
        <v>LSTIMPO1</v>
      </c>
      <c r="C674" s="23">
        <v>100</v>
      </c>
    </row>
    <row r="675" spans="1:3" x14ac:dyDescent="0.35">
      <c r="A675" s="73" t="s">
        <v>1948</v>
      </c>
      <c r="B675" s="70" t="str">
        <f t="shared" si="9"/>
        <v>LBSBUTHU</v>
      </c>
      <c r="C675" s="23">
        <v>100</v>
      </c>
    </row>
    <row r="676" spans="1:3" x14ac:dyDescent="0.35">
      <c r="A676" s="73" t="s">
        <v>1371</v>
      </c>
      <c r="B676" s="70" t="str">
        <f t="shared" ref="B676:B707" si="10">RIGHT(A676,8)</f>
        <v>RMAB2MXX</v>
      </c>
      <c r="C676" s="23">
        <v>0</v>
      </c>
    </row>
    <row r="677" spans="1:3" x14ac:dyDescent="0.35">
      <c r="A677" s="73" t="s">
        <v>1382</v>
      </c>
      <c r="B677" s="70" t="str">
        <f t="shared" si="10"/>
        <v>RMRH5SVX</v>
      </c>
      <c r="C677" s="23">
        <v>0</v>
      </c>
    </row>
    <row r="678" spans="1:3" x14ac:dyDescent="0.35">
      <c r="A678" s="73" t="s">
        <v>1399</v>
      </c>
      <c r="B678" s="70" t="str">
        <f t="shared" si="10"/>
        <v>RMT75MXX</v>
      </c>
      <c r="C678" s="23">
        <v>0</v>
      </c>
    </row>
    <row r="679" spans="1:3" x14ac:dyDescent="0.35">
      <c r="A679" s="73" t="s">
        <v>645</v>
      </c>
      <c r="B679" s="73" t="str">
        <f t="shared" si="10"/>
        <v>RTMIXEKV</v>
      </c>
      <c r="C679" s="23">
        <v>0</v>
      </c>
    </row>
    <row r="680" spans="1:3" x14ac:dyDescent="0.35">
      <c r="A680" s="73" t="s">
        <v>647</v>
      </c>
      <c r="B680" s="73" t="str">
        <f t="shared" si="10"/>
        <v>RTMIXGEV</v>
      </c>
      <c r="C680" s="23">
        <v>0</v>
      </c>
    </row>
    <row r="681" spans="1:3" x14ac:dyDescent="0.35">
      <c r="A681" s="73" t="s">
        <v>649</v>
      </c>
      <c r="B681" s="73" t="str">
        <f t="shared" si="10"/>
        <v>RTMIXMTV</v>
      </c>
      <c r="C681" s="23">
        <v>0</v>
      </c>
    </row>
    <row r="682" spans="1:3" x14ac:dyDescent="0.35">
      <c r="A682" s="73" t="s">
        <v>651</v>
      </c>
      <c r="B682" s="73" t="str">
        <f t="shared" si="10"/>
        <v>RTMIXPC2</v>
      </c>
      <c r="C682" s="23">
        <v>0</v>
      </c>
    </row>
    <row r="683" spans="1:3" x14ac:dyDescent="0.35">
      <c r="A683" s="73" t="s">
        <v>653</v>
      </c>
      <c r="B683" s="73" t="str">
        <f t="shared" si="10"/>
        <v>RTMIXPV2</v>
      </c>
      <c r="C683" s="23">
        <v>0</v>
      </c>
    </row>
    <row r="684" spans="1:3" x14ac:dyDescent="0.35">
      <c r="A684" s="87" t="s">
        <v>1461</v>
      </c>
      <c r="B684" s="73" t="str">
        <f t="shared" si="10"/>
        <v>RTMXG2K1</v>
      </c>
      <c r="C684" s="23">
        <v>0</v>
      </c>
    </row>
    <row r="685" spans="1:3" x14ac:dyDescent="0.35">
      <c r="A685" s="87" t="s">
        <v>663</v>
      </c>
      <c r="B685" s="73" t="str">
        <f t="shared" si="10"/>
        <v>RTMXP1N1</v>
      </c>
      <c r="C685" s="23">
        <v>0</v>
      </c>
    </row>
    <row r="686" spans="1:3" x14ac:dyDescent="0.35">
      <c r="A686" s="73" t="s">
        <v>673</v>
      </c>
      <c r="B686" s="73" t="str">
        <f t="shared" si="10"/>
        <v>RTPARACN</v>
      </c>
      <c r="C686" s="23">
        <v>0</v>
      </c>
    </row>
    <row r="687" spans="1:3" x14ac:dyDescent="0.35">
      <c r="A687" s="73" t="s">
        <v>1471</v>
      </c>
      <c r="B687" s="73" t="str">
        <f t="shared" si="10"/>
        <v>WSM52MX1</v>
      </c>
      <c r="C687" s="23">
        <v>0</v>
      </c>
    </row>
    <row r="688" spans="1:3" x14ac:dyDescent="0.35">
      <c r="A688" s="88" t="s">
        <v>1231</v>
      </c>
      <c r="B688" s="88" t="str">
        <f t="shared" si="10"/>
        <v>LBSIFUTR</v>
      </c>
      <c r="C688" s="89">
        <v>0</v>
      </c>
    </row>
    <row r="689" spans="1:3" x14ac:dyDescent="0.35">
      <c r="A689" s="88" t="s">
        <v>1233</v>
      </c>
      <c r="B689" s="88" t="str">
        <f t="shared" si="10"/>
        <v>LBSJNCTL</v>
      </c>
      <c r="C689" s="89">
        <v>1747</v>
      </c>
    </row>
    <row r="690" spans="1:3" x14ac:dyDescent="0.35">
      <c r="A690" s="88" t="s">
        <v>37</v>
      </c>
      <c r="B690" s="88" t="str">
        <f t="shared" si="10"/>
        <v>LBSJNPL1</v>
      </c>
      <c r="C690" s="89">
        <v>1747</v>
      </c>
    </row>
    <row r="691" spans="1:3" x14ac:dyDescent="0.35">
      <c r="A691" s="88" t="s">
        <v>39</v>
      </c>
      <c r="B691" s="88" t="str">
        <f t="shared" si="10"/>
        <v>LBSJNRC1</v>
      </c>
      <c r="C691" s="89">
        <v>1100</v>
      </c>
    </row>
    <row r="692" spans="1:3" x14ac:dyDescent="0.35">
      <c r="A692" s="88" t="s">
        <v>1235</v>
      </c>
      <c r="B692" s="88" t="str">
        <f t="shared" si="10"/>
        <v>LBSJNRCP</v>
      </c>
      <c r="C692" s="89">
        <v>1100</v>
      </c>
    </row>
    <row r="693" spans="1:3" x14ac:dyDescent="0.35">
      <c r="A693" s="88" t="s">
        <v>1237</v>
      </c>
      <c r="B693" s="88" t="str">
        <f t="shared" si="10"/>
        <v>LBSJPILT</v>
      </c>
      <c r="C693" s="89">
        <v>1700</v>
      </c>
    </row>
    <row r="694" spans="1:3" x14ac:dyDescent="0.35">
      <c r="A694" s="88" t="s">
        <v>165</v>
      </c>
      <c r="B694" s="88" t="str">
        <f t="shared" si="10"/>
        <v>LST5580B</v>
      </c>
      <c r="C694" s="89">
        <v>0</v>
      </c>
    </row>
    <row r="695" spans="1:3" x14ac:dyDescent="0.35">
      <c r="A695" s="88" t="s">
        <v>169</v>
      </c>
      <c r="B695" s="88" t="str">
        <f t="shared" si="10"/>
        <v>LSTAOS61</v>
      </c>
      <c r="C695" s="89">
        <v>6700</v>
      </c>
    </row>
    <row r="696" spans="1:3" x14ac:dyDescent="0.35">
      <c r="A696" s="88" t="s">
        <v>173</v>
      </c>
      <c r="B696" s="88" t="str">
        <f t="shared" si="10"/>
        <v>LSTBMTND</v>
      </c>
      <c r="C696" s="89">
        <v>3000</v>
      </c>
    </row>
    <row r="697" spans="1:3" x14ac:dyDescent="0.35">
      <c r="A697" s="88" t="s">
        <v>1336</v>
      </c>
      <c r="B697" s="88" t="str">
        <f t="shared" si="10"/>
        <v>LSTBSFX1</v>
      </c>
      <c r="C697" s="89">
        <v>5000</v>
      </c>
    </row>
    <row r="698" spans="1:3" x14ac:dyDescent="0.35">
      <c r="A698" s="88" t="s">
        <v>206</v>
      </c>
      <c r="B698" s="88" t="str">
        <f t="shared" si="10"/>
        <v>LSTRICOD</v>
      </c>
      <c r="C698" s="89">
        <v>100</v>
      </c>
    </row>
    <row r="699" spans="1:3" x14ac:dyDescent="0.35">
      <c r="A699" s="88" t="s">
        <v>247</v>
      </c>
      <c r="B699" s="88" t="str">
        <f t="shared" si="10"/>
        <v>RIDRIPC1</v>
      </c>
      <c r="C699" s="89">
        <v>0</v>
      </c>
    </row>
    <row r="700" spans="1:3" x14ac:dyDescent="0.35">
      <c r="A700" s="88" t="s">
        <v>269</v>
      </c>
      <c r="B700" s="88" t="str">
        <f t="shared" si="10"/>
        <v>RIREA181</v>
      </c>
      <c r="C700" s="89">
        <v>687000</v>
      </c>
    </row>
    <row r="701" spans="1:3" x14ac:dyDescent="0.35">
      <c r="A701" s="88" t="s">
        <v>271</v>
      </c>
      <c r="B701" s="88" t="str">
        <f t="shared" si="10"/>
        <v>RIRHT107</v>
      </c>
      <c r="C701" s="89">
        <v>950000</v>
      </c>
    </row>
    <row r="702" spans="1:3" x14ac:dyDescent="0.35">
      <c r="A702" s="88" t="s">
        <v>283</v>
      </c>
      <c r="B702" s="88" t="str">
        <f t="shared" si="10"/>
        <v>RIRKRM23</v>
      </c>
      <c r="C702" s="89">
        <v>250000</v>
      </c>
    </row>
    <row r="703" spans="1:3" x14ac:dyDescent="0.35">
      <c r="A703" s="88" t="s">
        <v>289</v>
      </c>
      <c r="B703" s="88" t="str">
        <f t="shared" si="10"/>
        <v>RIRLLCNT</v>
      </c>
      <c r="C703" s="89">
        <v>1092000</v>
      </c>
    </row>
    <row r="704" spans="1:3" x14ac:dyDescent="0.35">
      <c r="A704" s="88" t="s">
        <v>1362</v>
      </c>
      <c r="B704" s="88" t="str">
        <f t="shared" si="10"/>
        <v>RIRTAFFC</v>
      </c>
      <c r="C704" s="89">
        <v>0</v>
      </c>
    </row>
    <row r="705" spans="1:3" x14ac:dyDescent="0.35">
      <c r="A705" s="88" t="s">
        <v>1363</v>
      </c>
      <c r="B705" s="88" t="str">
        <f t="shared" si="10"/>
        <v>RIRTDC2S</v>
      </c>
      <c r="C705" s="89">
        <v>0</v>
      </c>
    </row>
    <row r="706" spans="1:3" x14ac:dyDescent="0.35">
      <c r="A706" s="88" t="s">
        <v>1364</v>
      </c>
      <c r="B706" s="88" t="str">
        <f t="shared" si="10"/>
        <v>RIRTLRLC</v>
      </c>
      <c r="C706" s="89">
        <v>0</v>
      </c>
    </row>
    <row r="707" spans="1:3" x14ac:dyDescent="0.35">
      <c r="A707" s="88" t="s">
        <v>1365</v>
      </c>
      <c r="B707" s="88" t="str">
        <f t="shared" si="10"/>
        <v>RIRTOCLM</v>
      </c>
      <c r="C707" s="89">
        <v>0</v>
      </c>
    </row>
    <row r="708" spans="1:3" x14ac:dyDescent="0.35">
      <c r="A708" s="88" t="s">
        <v>1366</v>
      </c>
      <c r="B708" s="88" t="str">
        <f t="shared" ref="B708:B736" si="11">RIGHT(A708,8)</f>
        <v>RIRTST15</v>
      </c>
      <c r="C708" s="89">
        <v>0</v>
      </c>
    </row>
    <row r="709" spans="1:3" x14ac:dyDescent="0.35">
      <c r="A709" s="88" t="s">
        <v>1367</v>
      </c>
      <c r="B709" s="88" t="str">
        <f t="shared" si="11"/>
        <v>RIRTSUB3</v>
      </c>
      <c r="C709" s="89">
        <v>0</v>
      </c>
    </row>
    <row r="710" spans="1:3" x14ac:dyDescent="0.35">
      <c r="A710" s="88" t="s">
        <v>1368</v>
      </c>
      <c r="B710" s="88" t="str">
        <f t="shared" si="11"/>
        <v>RIRTSURP</v>
      </c>
      <c r="C710" s="89">
        <v>0</v>
      </c>
    </row>
    <row r="711" spans="1:3" x14ac:dyDescent="0.35">
      <c r="A711" s="88" t="s">
        <v>1369</v>
      </c>
      <c r="B711" s="88" t="str">
        <f t="shared" si="11"/>
        <v>RIRTUB20</v>
      </c>
      <c r="C711" s="89">
        <v>0</v>
      </c>
    </row>
    <row r="712" spans="1:3" x14ac:dyDescent="0.35">
      <c r="A712" s="88" t="s">
        <v>327</v>
      </c>
      <c r="B712" s="88" t="str">
        <f t="shared" si="11"/>
        <v>RPAENKVN</v>
      </c>
      <c r="C712" s="89">
        <v>0</v>
      </c>
    </row>
    <row r="713" spans="1:3" x14ac:dyDescent="0.35">
      <c r="A713" s="88" t="s">
        <v>331</v>
      </c>
      <c r="B713" s="88" t="str">
        <f t="shared" si="11"/>
        <v>RPAGENVN</v>
      </c>
      <c r="C713" s="89">
        <v>0</v>
      </c>
    </row>
    <row r="714" spans="1:3" x14ac:dyDescent="0.35">
      <c r="A714" s="88" t="s">
        <v>1401</v>
      </c>
      <c r="B714" s="88" t="str">
        <f t="shared" si="11"/>
        <v>RPALGVU5</v>
      </c>
      <c r="C714" s="89">
        <v>0</v>
      </c>
    </row>
    <row r="715" spans="1:3" x14ac:dyDescent="0.35">
      <c r="A715" s="88" t="s">
        <v>1403</v>
      </c>
      <c r="B715" s="88" t="str">
        <f t="shared" si="11"/>
        <v>RPALJN30</v>
      </c>
      <c r="C715" s="89">
        <v>9</v>
      </c>
    </row>
    <row r="716" spans="1:3" x14ac:dyDescent="0.35">
      <c r="A716" s="88" t="s">
        <v>349</v>
      </c>
      <c r="B716" s="88" t="str">
        <f t="shared" si="11"/>
        <v>RPAMATVN</v>
      </c>
      <c r="C716" s="89">
        <v>0</v>
      </c>
    </row>
    <row r="717" spans="1:3" x14ac:dyDescent="0.35">
      <c r="A717" s="88" t="s">
        <v>1411</v>
      </c>
      <c r="B717" s="88" t="str">
        <f t="shared" si="11"/>
        <v>RPICBFX1</v>
      </c>
      <c r="C717" s="89">
        <v>3000</v>
      </c>
    </row>
    <row r="718" spans="1:3" x14ac:dyDescent="0.35">
      <c r="A718" s="88" t="s">
        <v>1413</v>
      </c>
      <c r="B718" s="88" t="str">
        <f t="shared" si="11"/>
        <v>RPICD153</v>
      </c>
      <c r="C718" s="89">
        <v>0</v>
      </c>
    </row>
    <row r="719" spans="1:3" x14ac:dyDescent="0.35">
      <c r="A719" s="88" t="s">
        <v>382</v>
      </c>
      <c r="B719" s="88" t="str">
        <f t="shared" si="11"/>
        <v>RPICEKVN</v>
      </c>
      <c r="C719" s="89">
        <v>0</v>
      </c>
    </row>
    <row r="720" spans="1:3" x14ac:dyDescent="0.35">
      <c r="A720" s="88" t="s">
        <v>384</v>
      </c>
      <c r="B720" s="88" t="str">
        <f t="shared" si="11"/>
        <v>RPICGEVN</v>
      </c>
      <c r="C720" s="89">
        <v>0</v>
      </c>
    </row>
    <row r="721" spans="1:3" x14ac:dyDescent="0.35">
      <c r="A721" s="88" t="s">
        <v>1415</v>
      </c>
      <c r="B721" s="88" t="str">
        <f t="shared" si="11"/>
        <v>RPICGVU5</v>
      </c>
      <c r="C721" s="89">
        <v>0</v>
      </c>
    </row>
    <row r="722" spans="1:3" x14ac:dyDescent="0.35">
      <c r="A722" s="88" t="s">
        <v>1417</v>
      </c>
      <c r="B722" s="88" t="str">
        <f t="shared" si="11"/>
        <v>RPICJ15P</v>
      </c>
      <c r="C722" s="89">
        <v>1600</v>
      </c>
    </row>
    <row r="723" spans="1:3" x14ac:dyDescent="0.35">
      <c r="A723" s="88" t="s">
        <v>1419</v>
      </c>
      <c r="B723" s="88" t="str">
        <f t="shared" si="11"/>
        <v>RPICJ30P</v>
      </c>
      <c r="C723" s="89">
        <v>1400</v>
      </c>
    </row>
    <row r="724" spans="1:3" x14ac:dyDescent="0.35">
      <c r="A724" s="88" t="s">
        <v>1421</v>
      </c>
      <c r="B724" s="88" t="str">
        <f t="shared" si="11"/>
        <v>RPICJ30T</v>
      </c>
      <c r="C724" s="89">
        <v>1500</v>
      </c>
    </row>
    <row r="725" spans="1:3" x14ac:dyDescent="0.35">
      <c r="A725" s="88" t="s">
        <v>1423</v>
      </c>
      <c r="B725" s="88" t="str">
        <f t="shared" si="11"/>
        <v>RPICJN15</v>
      </c>
      <c r="C725" s="89">
        <v>3500</v>
      </c>
    </row>
    <row r="726" spans="1:3" x14ac:dyDescent="0.35">
      <c r="A726" s="88" t="s">
        <v>388</v>
      </c>
      <c r="B726" s="88" t="str">
        <f t="shared" si="11"/>
        <v>RPICJN30</v>
      </c>
      <c r="C726" s="89">
        <v>3000</v>
      </c>
    </row>
    <row r="727" spans="1:3" x14ac:dyDescent="0.35">
      <c r="A727" s="88" t="s">
        <v>398</v>
      </c>
      <c r="B727" s="88" t="str">
        <f t="shared" si="11"/>
        <v>RPICMTVN</v>
      </c>
      <c r="C727" s="89">
        <v>0</v>
      </c>
    </row>
    <row r="728" spans="1:3" x14ac:dyDescent="0.35">
      <c r="A728" s="88" t="s">
        <v>410</v>
      </c>
      <c r="B728" s="88" t="str">
        <f t="shared" si="11"/>
        <v>RPICPL55</v>
      </c>
      <c r="C728" s="89">
        <v>3500</v>
      </c>
    </row>
    <row r="729" spans="1:3" x14ac:dyDescent="0.35">
      <c r="A729" s="88" t="s">
        <v>1436</v>
      </c>
      <c r="B729" s="88" t="str">
        <f t="shared" si="11"/>
        <v>RPMBTBLN</v>
      </c>
      <c r="C729" s="89">
        <v>0</v>
      </c>
    </row>
    <row r="730" spans="1:3" x14ac:dyDescent="0.35">
      <c r="A730" s="88" t="s">
        <v>1440</v>
      </c>
      <c r="B730" s="88" t="str">
        <f t="shared" si="11"/>
        <v>RPOBSFX1</v>
      </c>
      <c r="C730" s="89">
        <v>1000</v>
      </c>
    </row>
    <row r="731" spans="1:3" x14ac:dyDescent="0.35">
      <c r="A731" s="88" t="s">
        <v>1442</v>
      </c>
      <c r="B731" s="88" t="str">
        <f t="shared" si="11"/>
        <v>RPOBWPI2</v>
      </c>
      <c r="C731" s="89">
        <v>500</v>
      </c>
    </row>
    <row r="732" spans="1:3" x14ac:dyDescent="0.35">
      <c r="A732" s="88" t="s">
        <v>1443</v>
      </c>
      <c r="B732" s="88" t="str">
        <f t="shared" si="11"/>
        <v>RPOBWPI3</v>
      </c>
      <c r="C732" s="89">
        <v>500</v>
      </c>
    </row>
    <row r="733" spans="1:3" x14ac:dyDescent="0.35">
      <c r="A733" s="88" t="s">
        <v>474</v>
      </c>
      <c r="B733" s="88" t="str">
        <f t="shared" si="11"/>
        <v>RPPANFX1</v>
      </c>
      <c r="C733" s="89">
        <v>50</v>
      </c>
    </row>
    <row r="734" spans="1:3" x14ac:dyDescent="0.35">
      <c r="A734" s="88" t="s">
        <v>1447</v>
      </c>
      <c r="B734" s="88" t="str">
        <f t="shared" si="11"/>
        <v>RTARAPOW</v>
      </c>
      <c r="C734" s="89">
        <v>0</v>
      </c>
    </row>
    <row r="735" spans="1:3" x14ac:dyDescent="0.35">
      <c r="A735" s="88" t="s">
        <v>555</v>
      </c>
      <c r="B735" s="88" t="str">
        <f t="shared" si="11"/>
        <v>RTFLCRML</v>
      </c>
      <c r="C735" s="89">
        <v>0</v>
      </c>
    </row>
    <row r="736" spans="1:3" x14ac:dyDescent="0.35">
      <c r="A736" s="88" t="s">
        <v>1449</v>
      </c>
      <c r="B736" s="88" t="str">
        <f t="shared" si="11"/>
        <v>RTFOSP95</v>
      </c>
      <c r="C736" s="89">
        <v>0</v>
      </c>
    </row>
    <row r="737" spans="1:3" x14ac:dyDescent="0.35">
      <c r="A737" s="88" t="s">
        <v>566</v>
      </c>
      <c r="B737" s="88" t="str">
        <f t="shared" ref="B737:B747" si="12">RIGHT(A737,8)</f>
        <v>RTGLYROL</v>
      </c>
      <c r="C737" s="89">
        <v>0</v>
      </c>
    </row>
    <row r="738" spans="1:3" x14ac:dyDescent="0.35">
      <c r="A738" s="88" t="s">
        <v>1453</v>
      </c>
      <c r="B738" s="88" t="str">
        <f t="shared" si="12"/>
        <v>RTINULIN</v>
      </c>
      <c r="C738" s="89">
        <v>0</v>
      </c>
    </row>
    <row r="739" spans="1:3" x14ac:dyDescent="0.35">
      <c r="A739" s="88" t="s">
        <v>921</v>
      </c>
      <c r="B739" s="88" t="str">
        <f t="shared" si="12"/>
        <v>RTJNRC15</v>
      </c>
      <c r="C739" s="89">
        <v>1680</v>
      </c>
    </row>
    <row r="740" spans="1:3" x14ac:dyDescent="0.35">
      <c r="A740" s="88" t="s">
        <v>580</v>
      </c>
      <c r="B740" s="88" t="str">
        <f t="shared" si="12"/>
        <v>RTJNRC30</v>
      </c>
      <c r="C740" s="89">
        <v>5790</v>
      </c>
    </row>
    <row r="741" spans="1:3" x14ac:dyDescent="0.35">
      <c r="A741" s="88" t="s">
        <v>1454</v>
      </c>
      <c r="B741" s="88" t="str">
        <f t="shared" si="12"/>
        <v>RTLACTOS</v>
      </c>
      <c r="C741" s="89">
        <v>0</v>
      </c>
    </row>
    <row r="742" spans="1:3" x14ac:dyDescent="0.35">
      <c r="A742" s="88" t="s">
        <v>598</v>
      </c>
      <c r="B742" s="88" t="str">
        <f t="shared" si="12"/>
        <v>RTLDRFAT</v>
      </c>
      <c r="C742" s="89">
        <v>0</v>
      </c>
    </row>
    <row r="743" spans="1:3" x14ac:dyDescent="0.35">
      <c r="A743" s="88" t="s">
        <v>1458</v>
      </c>
      <c r="B743" s="88" t="str">
        <f t="shared" si="12"/>
        <v>RTMEG3D1</v>
      </c>
      <c r="C743" s="89">
        <v>0</v>
      </c>
    </row>
    <row r="744" spans="1:3" x14ac:dyDescent="0.35">
      <c r="A744" s="88" t="s">
        <v>679</v>
      </c>
      <c r="B744" s="88" t="str">
        <f t="shared" si="12"/>
        <v>RTPREM31</v>
      </c>
      <c r="C744" s="89">
        <v>24</v>
      </c>
    </row>
    <row r="745" spans="1:3" x14ac:dyDescent="0.35">
      <c r="A745" s="88" t="s">
        <v>708</v>
      </c>
      <c r="B745" s="88" t="str">
        <f t="shared" si="12"/>
        <v>RTSKIMLK</v>
      </c>
      <c r="C745" s="89">
        <v>0</v>
      </c>
    </row>
    <row r="746" spans="1:3" x14ac:dyDescent="0.35">
      <c r="A746" s="88" t="s">
        <v>736</v>
      </c>
      <c r="B746" s="88" t="str">
        <f t="shared" si="12"/>
        <v>RTVTMIX1</v>
      </c>
      <c r="C746" s="89">
        <v>0</v>
      </c>
    </row>
    <row r="747" spans="1:3" x14ac:dyDescent="0.35">
      <c r="A747" s="88" t="s">
        <v>738</v>
      </c>
      <c r="B747" s="88" t="str">
        <f t="shared" si="12"/>
        <v>RTVTMIX2</v>
      </c>
      <c r="C747" s="89">
        <v>0</v>
      </c>
    </row>
    <row r="748" spans="1:3" x14ac:dyDescent="0.35">
      <c r="A748" s="73" t="s">
        <v>1999</v>
      </c>
      <c r="B748" s="73" t="str">
        <f t="shared" ref="B748:B805" si="13">RIGHT(A748,8)</f>
        <v>LDMPOLRG</v>
      </c>
      <c r="C748" s="23">
        <v>0</v>
      </c>
    </row>
    <row r="749" spans="1:3" x14ac:dyDescent="0.35">
      <c r="A749" s="73" t="s">
        <v>2000</v>
      </c>
      <c r="B749" s="73" t="str">
        <f t="shared" si="13"/>
        <v>LSTMNCOD</v>
      </c>
      <c r="C749" s="23">
        <v>1880</v>
      </c>
    </row>
    <row r="750" spans="1:3" x14ac:dyDescent="0.35">
      <c r="A750" s="95" t="s">
        <v>2001</v>
      </c>
      <c r="B750" s="95" t="str">
        <f t="shared" si="13"/>
        <v>RPOBPEJN</v>
      </c>
      <c r="C750" s="96">
        <v>0</v>
      </c>
    </row>
    <row r="751" spans="1:3" x14ac:dyDescent="0.35">
      <c r="A751" s="95" t="s">
        <v>2002</v>
      </c>
      <c r="B751" s="95" t="str">
        <f t="shared" si="13"/>
        <v>RTLDRF14</v>
      </c>
      <c r="C751" s="96">
        <v>0</v>
      </c>
    </row>
    <row r="752" spans="1:3" x14ac:dyDescent="0.35">
      <c r="B752" s="73" t="str">
        <f t="shared" si="13"/>
        <v/>
      </c>
    </row>
    <row r="753" spans="2:2" x14ac:dyDescent="0.35">
      <c r="B753" s="73" t="str">
        <f t="shared" si="13"/>
        <v/>
      </c>
    </row>
    <row r="754" spans="2:2" x14ac:dyDescent="0.35">
      <c r="B754" s="73" t="str">
        <f t="shared" si="13"/>
        <v/>
      </c>
    </row>
    <row r="755" spans="2:2" x14ac:dyDescent="0.35">
      <c r="B755" s="73" t="str">
        <f t="shared" si="13"/>
        <v/>
      </c>
    </row>
    <row r="756" spans="2:2" x14ac:dyDescent="0.35">
      <c r="B756" s="73" t="str">
        <f t="shared" si="13"/>
        <v/>
      </c>
    </row>
    <row r="757" spans="2:2" x14ac:dyDescent="0.35">
      <c r="B757" s="73" t="str">
        <f t="shared" si="13"/>
        <v/>
      </c>
    </row>
    <row r="758" spans="2:2" x14ac:dyDescent="0.35">
      <c r="B758" s="73" t="str">
        <f t="shared" si="13"/>
        <v/>
      </c>
    </row>
    <row r="759" spans="2:2" x14ac:dyDescent="0.35">
      <c r="B759" s="73" t="str">
        <f t="shared" si="13"/>
        <v/>
      </c>
    </row>
    <row r="760" spans="2:2" x14ac:dyDescent="0.35">
      <c r="B760" s="73" t="str">
        <f t="shared" si="13"/>
        <v/>
      </c>
    </row>
    <row r="761" spans="2:2" x14ac:dyDescent="0.35">
      <c r="B761" s="73" t="str">
        <f t="shared" si="13"/>
        <v/>
      </c>
    </row>
    <row r="762" spans="2:2" x14ac:dyDescent="0.35">
      <c r="B762" s="73" t="str">
        <f t="shared" si="13"/>
        <v/>
      </c>
    </row>
    <row r="763" spans="2:2" x14ac:dyDescent="0.35">
      <c r="B763" s="73" t="str">
        <f t="shared" si="13"/>
        <v/>
      </c>
    </row>
    <row r="764" spans="2:2" x14ac:dyDescent="0.35">
      <c r="B764" s="73" t="str">
        <f t="shared" si="13"/>
        <v/>
      </c>
    </row>
    <row r="765" spans="2:2" x14ac:dyDescent="0.35">
      <c r="B765" s="73" t="str">
        <f t="shared" si="13"/>
        <v/>
      </c>
    </row>
    <row r="766" spans="2:2" x14ac:dyDescent="0.35">
      <c r="B766" s="73" t="str">
        <f t="shared" si="13"/>
        <v/>
      </c>
    </row>
    <row r="767" spans="2:2" x14ac:dyDescent="0.35">
      <c r="B767" s="73" t="str">
        <f t="shared" si="13"/>
        <v/>
      </c>
    </row>
    <row r="768" spans="2:2" x14ac:dyDescent="0.35">
      <c r="B768" s="73" t="str">
        <f t="shared" si="13"/>
        <v/>
      </c>
    </row>
    <row r="769" spans="2:2" x14ac:dyDescent="0.35">
      <c r="B769" s="73" t="str">
        <f t="shared" si="13"/>
        <v/>
      </c>
    </row>
    <row r="770" spans="2:2" x14ac:dyDescent="0.35">
      <c r="B770" s="73" t="str">
        <f t="shared" si="13"/>
        <v/>
      </c>
    </row>
    <row r="771" spans="2:2" x14ac:dyDescent="0.35">
      <c r="B771" s="73" t="str">
        <f t="shared" si="13"/>
        <v/>
      </c>
    </row>
    <row r="772" spans="2:2" x14ac:dyDescent="0.35">
      <c r="B772" s="73" t="str">
        <f t="shared" si="13"/>
        <v/>
      </c>
    </row>
    <row r="773" spans="2:2" x14ac:dyDescent="0.35">
      <c r="B773" s="73" t="str">
        <f t="shared" si="13"/>
        <v/>
      </c>
    </row>
    <row r="774" spans="2:2" x14ac:dyDescent="0.35">
      <c r="B774" s="73" t="str">
        <f t="shared" si="13"/>
        <v/>
      </c>
    </row>
    <row r="775" spans="2:2" x14ac:dyDescent="0.35">
      <c r="B775" s="73" t="str">
        <f t="shared" si="13"/>
        <v/>
      </c>
    </row>
    <row r="776" spans="2:2" x14ac:dyDescent="0.35">
      <c r="B776" s="73" t="str">
        <f t="shared" si="13"/>
        <v/>
      </c>
    </row>
    <row r="777" spans="2:2" x14ac:dyDescent="0.35">
      <c r="B777" s="73" t="str">
        <f t="shared" si="13"/>
        <v/>
      </c>
    </row>
    <row r="778" spans="2:2" x14ac:dyDescent="0.35">
      <c r="B778" s="73" t="str">
        <f t="shared" si="13"/>
        <v/>
      </c>
    </row>
    <row r="779" spans="2:2" x14ac:dyDescent="0.35">
      <c r="B779" s="73" t="str">
        <f t="shared" si="13"/>
        <v/>
      </c>
    </row>
    <row r="780" spans="2:2" x14ac:dyDescent="0.35">
      <c r="B780" s="73" t="str">
        <f t="shared" si="13"/>
        <v/>
      </c>
    </row>
    <row r="781" spans="2:2" x14ac:dyDescent="0.35">
      <c r="B781" s="73" t="str">
        <f t="shared" si="13"/>
        <v/>
      </c>
    </row>
    <row r="782" spans="2:2" x14ac:dyDescent="0.35">
      <c r="B782" s="73" t="str">
        <f t="shared" si="13"/>
        <v/>
      </c>
    </row>
    <row r="783" spans="2:2" x14ac:dyDescent="0.35">
      <c r="B783" s="73" t="str">
        <f t="shared" si="13"/>
        <v/>
      </c>
    </row>
    <row r="784" spans="2:2" x14ac:dyDescent="0.35">
      <c r="B784" s="73" t="str">
        <f t="shared" si="13"/>
        <v/>
      </c>
    </row>
    <row r="785" spans="2:2" x14ac:dyDescent="0.35">
      <c r="B785" s="73" t="str">
        <f t="shared" si="13"/>
        <v/>
      </c>
    </row>
    <row r="786" spans="2:2" x14ac:dyDescent="0.35">
      <c r="B786" s="73" t="str">
        <f t="shared" si="13"/>
        <v/>
      </c>
    </row>
    <row r="787" spans="2:2" x14ac:dyDescent="0.35">
      <c r="B787" s="73" t="str">
        <f t="shared" si="13"/>
        <v/>
      </c>
    </row>
    <row r="788" spans="2:2" x14ac:dyDescent="0.35">
      <c r="B788" s="73" t="str">
        <f t="shared" si="13"/>
        <v/>
      </c>
    </row>
    <row r="789" spans="2:2" x14ac:dyDescent="0.35">
      <c r="B789" s="73" t="str">
        <f t="shared" si="13"/>
        <v/>
      </c>
    </row>
    <row r="790" spans="2:2" x14ac:dyDescent="0.35">
      <c r="B790" s="73" t="str">
        <f t="shared" si="13"/>
        <v/>
      </c>
    </row>
    <row r="791" spans="2:2" x14ac:dyDescent="0.35">
      <c r="B791" s="73" t="str">
        <f t="shared" si="13"/>
        <v/>
      </c>
    </row>
    <row r="792" spans="2:2" x14ac:dyDescent="0.35">
      <c r="B792" s="73" t="str">
        <f t="shared" si="13"/>
        <v/>
      </c>
    </row>
    <row r="793" spans="2:2" x14ac:dyDescent="0.35">
      <c r="B793" s="73" t="str">
        <f t="shared" si="13"/>
        <v/>
      </c>
    </row>
    <row r="794" spans="2:2" x14ac:dyDescent="0.35">
      <c r="B794" s="73" t="str">
        <f t="shared" si="13"/>
        <v/>
      </c>
    </row>
    <row r="795" spans="2:2" x14ac:dyDescent="0.35">
      <c r="B795" s="73" t="str">
        <f t="shared" si="13"/>
        <v/>
      </c>
    </row>
    <row r="796" spans="2:2" x14ac:dyDescent="0.35">
      <c r="B796" s="73" t="str">
        <f t="shared" si="13"/>
        <v/>
      </c>
    </row>
    <row r="797" spans="2:2" x14ac:dyDescent="0.35">
      <c r="B797" s="73" t="str">
        <f t="shared" si="13"/>
        <v/>
      </c>
    </row>
    <row r="798" spans="2:2" x14ac:dyDescent="0.35">
      <c r="B798" s="73" t="str">
        <f t="shared" si="13"/>
        <v/>
      </c>
    </row>
    <row r="799" spans="2:2" x14ac:dyDescent="0.35">
      <c r="B799" s="73" t="str">
        <f t="shared" si="13"/>
        <v/>
      </c>
    </row>
    <row r="800" spans="2:2" x14ac:dyDescent="0.35">
      <c r="B800" s="73" t="str">
        <f t="shared" si="13"/>
        <v/>
      </c>
    </row>
    <row r="801" spans="2:2" x14ac:dyDescent="0.35">
      <c r="B801" s="73" t="str">
        <f t="shared" si="13"/>
        <v/>
      </c>
    </row>
    <row r="802" spans="2:2" x14ac:dyDescent="0.35">
      <c r="B802" s="73" t="str">
        <f t="shared" si="13"/>
        <v/>
      </c>
    </row>
    <row r="803" spans="2:2" x14ac:dyDescent="0.35">
      <c r="B803" s="73" t="str">
        <f t="shared" si="13"/>
        <v/>
      </c>
    </row>
    <row r="804" spans="2:2" x14ac:dyDescent="0.35">
      <c r="B804" s="73" t="str">
        <f t="shared" si="13"/>
        <v/>
      </c>
    </row>
    <row r="805" spans="2:2" x14ac:dyDescent="0.35">
      <c r="B805" s="73" t="str">
        <f t="shared" si="13"/>
        <v/>
      </c>
    </row>
    <row r="806" spans="2:2" x14ac:dyDescent="0.35">
      <c r="B806" s="73" t="str">
        <f t="shared" ref="B806:B840" si="14">RIGHT(A806,8)</f>
        <v/>
      </c>
    </row>
    <row r="807" spans="2:2" x14ac:dyDescent="0.35">
      <c r="B807" s="73" t="str">
        <f t="shared" si="14"/>
        <v/>
      </c>
    </row>
    <row r="808" spans="2:2" x14ac:dyDescent="0.35">
      <c r="B808" s="73" t="str">
        <f t="shared" si="14"/>
        <v/>
      </c>
    </row>
    <row r="809" spans="2:2" x14ac:dyDescent="0.35">
      <c r="B809" s="73" t="str">
        <f t="shared" si="14"/>
        <v/>
      </c>
    </row>
    <row r="810" spans="2:2" x14ac:dyDescent="0.35">
      <c r="B810" s="73" t="str">
        <f t="shared" si="14"/>
        <v/>
      </c>
    </row>
    <row r="811" spans="2:2" x14ac:dyDescent="0.35">
      <c r="B811" s="73" t="str">
        <f t="shared" si="14"/>
        <v/>
      </c>
    </row>
    <row r="812" spans="2:2" x14ac:dyDescent="0.35">
      <c r="B812" s="73" t="str">
        <f t="shared" si="14"/>
        <v/>
      </c>
    </row>
    <row r="813" spans="2:2" x14ac:dyDescent="0.35">
      <c r="B813" s="73" t="str">
        <f t="shared" si="14"/>
        <v/>
      </c>
    </row>
    <row r="814" spans="2:2" x14ac:dyDescent="0.35">
      <c r="B814" s="73" t="str">
        <f t="shared" si="14"/>
        <v/>
      </c>
    </row>
    <row r="815" spans="2:2" x14ac:dyDescent="0.35">
      <c r="B815" s="73" t="str">
        <f t="shared" si="14"/>
        <v/>
      </c>
    </row>
    <row r="816" spans="2:2" x14ac:dyDescent="0.35">
      <c r="B816" s="73" t="str">
        <f t="shared" si="14"/>
        <v/>
      </c>
    </row>
    <row r="817" spans="2:2" x14ac:dyDescent="0.35">
      <c r="B817" s="73" t="str">
        <f t="shared" si="14"/>
        <v/>
      </c>
    </row>
    <row r="818" spans="2:2" x14ac:dyDescent="0.35">
      <c r="B818" s="73" t="str">
        <f t="shared" si="14"/>
        <v/>
      </c>
    </row>
    <row r="819" spans="2:2" x14ac:dyDescent="0.35">
      <c r="B819" s="73" t="str">
        <f t="shared" si="14"/>
        <v/>
      </c>
    </row>
    <row r="820" spans="2:2" x14ac:dyDescent="0.35">
      <c r="B820" s="73" t="str">
        <f t="shared" si="14"/>
        <v/>
      </c>
    </row>
    <row r="821" spans="2:2" x14ac:dyDescent="0.35">
      <c r="B821" s="73" t="str">
        <f t="shared" si="14"/>
        <v/>
      </c>
    </row>
    <row r="822" spans="2:2" x14ac:dyDescent="0.35">
      <c r="B822" s="73" t="str">
        <f t="shared" si="14"/>
        <v/>
      </c>
    </row>
    <row r="823" spans="2:2" x14ac:dyDescent="0.35">
      <c r="B823" s="73" t="str">
        <f t="shared" si="14"/>
        <v/>
      </c>
    </row>
    <row r="824" spans="2:2" x14ac:dyDescent="0.35">
      <c r="B824" s="73" t="str">
        <f t="shared" si="14"/>
        <v/>
      </c>
    </row>
    <row r="825" spans="2:2" x14ac:dyDescent="0.35">
      <c r="B825" s="73" t="str">
        <f t="shared" si="14"/>
        <v/>
      </c>
    </row>
    <row r="826" spans="2:2" x14ac:dyDescent="0.35">
      <c r="B826" s="73" t="str">
        <f t="shared" si="14"/>
        <v/>
      </c>
    </row>
    <row r="827" spans="2:2" x14ac:dyDescent="0.35">
      <c r="B827" s="73" t="str">
        <f t="shared" si="14"/>
        <v/>
      </c>
    </row>
    <row r="828" spans="2:2" x14ac:dyDescent="0.35">
      <c r="B828" s="73" t="str">
        <f t="shared" si="14"/>
        <v/>
      </c>
    </row>
    <row r="829" spans="2:2" x14ac:dyDescent="0.35">
      <c r="B829" s="73" t="str">
        <f t="shared" si="14"/>
        <v/>
      </c>
    </row>
    <row r="830" spans="2:2" x14ac:dyDescent="0.35">
      <c r="B830" s="73" t="str">
        <f t="shared" si="14"/>
        <v/>
      </c>
    </row>
    <row r="831" spans="2:2" x14ac:dyDescent="0.35">
      <c r="B831" s="73" t="str">
        <f t="shared" si="14"/>
        <v/>
      </c>
    </row>
    <row r="832" spans="2:2" x14ac:dyDescent="0.35">
      <c r="B832" s="73" t="str">
        <f t="shared" si="14"/>
        <v/>
      </c>
    </row>
    <row r="833" spans="2:2" x14ac:dyDescent="0.35">
      <c r="B833" s="73" t="str">
        <f t="shared" si="14"/>
        <v/>
      </c>
    </row>
    <row r="834" spans="2:2" x14ac:dyDescent="0.35">
      <c r="B834" s="73" t="str">
        <f t="shared" si="14"/>
        <v/>
      </c>
    </row>
    <row r="835" spans="2:2" x14ac:dyDescent="0.35">
      <c r="B835" s="73" t="str">
        <f t="shared" si="14"/>
        <v/>
      </c>
    </row>
    <row r="836" spans="2:2" x14ac:dyDescent="0.35">
      <c r="B836" s="73" t="str">
        <f t="shared" si="14"/>
        <v/>
      </c>
    </row>
    <row r="837" spans="2:2" x14ac:dyDescent="0.35">
      <c r="B837" s="73" t="str">
        <f t="shared" si="14"/>
        <v/>
      </c>
    </row>
    <row r="838" spans="2:2" x14ac:dyDescent="0.35">
      <c r="B838" s="73" t="str">
        <f t="shared" si="14"/>
        <v/>
      </c>
    </row>
    <row r="839" spans="2:2" x14ac:dyDescent="0.35">
      <c r="B839" s="73" t="str">
        <f t="shared" si="14"/>
        <v/>
      </c>
    </row>
    <row r="840" spans="2:2" x14ac:dyDescent="0.35">
      <c r="B840" s="73" t="str">
        <f t="shared" si="14"/>
        <v/>
      </c>
    </row>
  </sheetData>
  <sortState xmlns:xlrd2="http://schemas.microsoft.com/office/spreadsheetml/2017/richdata2" ref="A676:C750">
    <sortCondition descending="1" ref="C676:C750"/>
  </sortState>
  <pageMargins left="1.1399999999999999" right="0.7" top="0.23" bottom="0.2" header="0.12" footer="0.2"/>
  <pageSetup paperSize="9" scale="88" orientation="portrait" horizontalDpi="4294967293" verticalDpi="18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2"/>
  <sheetViews>
    <sheetView topLeftCell="A303" workbookViewId="0">
      <selection activeCell="C322" sqref="C322"/>
    </sheetView>
  </sheetViews>
  <sheetFormatPr defaultRowHeight="14.5" x14ac:dyDescent="0.35"/>
  <cols>
    <col min="1" max="1" width="41.36328125" bestFit="1" customWidth="1"/>
  </cols>
  <sheetData>
    <row r="1" spans="1:2" x14ac:dyDescent="0.35">
      <c r="A1" t="s">
        <v>964</v>
      </c>
      <c r="B1">
        <v>9337</v>
      </c>
    </row>
    <row r="2" spans="1:2" x14ac:dyDescent="0.35">
      <c r="A2" t="s">
        <v>1534</v>
      </c>
      <c r="B2">
        <v>2563</v>
      </c>
    </row>
    <row r="3" spans="1:2" x14ac:dyDescent="0.35">
      <c r="A3" t="s">
        <v>1540</v>
      </c>
      <c r="B3">
        <v>3160</v>
      </c>
    </row>
    <row r="4" spans="1:2" x14ac:dyDescent="0.35">
      <c r="A4" t="s">
        <v>1010</v>
      </c>
      <c r="B4">
        <v>1954</v>
      </c>
    </row>
    <row r="5" spans="1:2" x14ac:dyDescent="0.35">
      <c r="A5" t="s">
        <v>1007</v>
      </c>
      <c r="B5">
        <v>1918</v>
      </c>
    </row>
    <row r="6" spans="1:2" x14ac:dyDescent="0.35">
      <c r="A6" t="s">
        <v>1008</v>
      </c>
      <c r="B6">
        <v>5228</v>
      </c>
    </row>
    <row r="7" spans="1:2" x14ac:dyDescent="0.35">
      <c r="A7" t="s">
        <v>1005</v>
      </c>
      <c r="B7">
        <v>1542</v>
      </c>
    </row>
    <row r="8" spans="1:2" x14ac:dyDescent="0.35">
      <c r="A8" t="s">
        <v>1009</v>
      </c>
      <c r="B8">
        <v>50</v>
      </c>
    </row>
    <row r="9" spans="1:2" x14ac:dyDescent="0.35">
      <c r="A9" t="s">
        <v>1006</v>
      </c>
      <c r="B9">
        <v>1427</v>
      </c>
    </row>
    <row r="10" spans="1:2" x14ac:dyDescent="0.35">
      <c r="A10" t="s">
        <v>1029</v>
      </c>
      <c r="B10">
        <v>463</v>
      </c>
    </row>
    <row r="11" spans="1:2" x14ac:dyDescent="0.35">
      <c r="A11" t="s">
        <v>1004</v>
      </c>
      <c r="B11">
        <v>1837</v>
      </c>
    </row>
    <row r="12" spans="1:2" x14ac:dyDescent="0.35">
      <c r="A12" t="s">
        <v>1001</v>
      </c>
      <c r="B12">
        <v>1698</v>
      </c>
    </row>
    <row r="13" spans="1:2" x14ac:dyDescent="0.35">
      <c r="A13" t="s">
        <v>1002</v>
      </c>
      <c r="B13">
        <v>4159</v>
      </c>
    </row>
    <row r="14" spans="1:2" x14ac:dyDescent="0.35">
      <c r="A14" t="s">
        <v>1000</v>
      </c>
      <c r="B14">
        <v>2471</v>
      </c>
    </row>
    <row r="15" spans="1:2" x14ac:dyDescent="0.35">
      <c r="A15" t="s">
        <v>1003</v>
      </c>
      <c r="B15">
        <v>791</v>
      </c>
    </row>
    <row r="16" spans="1:2" x14ac:dyDescent="0.35">
      <c r="A16" t="s">
        <v>1541</v>
      </c>
      <c r="B16">
        <v>2907</v>
      </c>
    </row>
    <row r="17" spans="1:2" x14ac:dyDescent="0.35">
      <c r="A17" t="s">
        <v>1542</v>
      </c>
      <c r="B17">
        <v>0</v>
      </c>
    </row>
    <row r="18" spans="1:2" x14ac:dyDescent="0.35">
      <c r="A18" t="s">
        <v>999</v>
      </c>
      <c r="B18">
        <v>3024</v>
      </c>
    </row>
    <row r="19" spans="1:2" x14ac:dyDescent="0.35">
      <c r="A19" t="s">
        <v>965</v>
      </c>
      <c r="B19">
        <v>1609</v>
      </c>
    </row>
    <row r="20" spans="1:2" x14ac:dyDescent="0.35">
      <c r="A20" t="s">
        <v>1535</v>
      </c>
      <c r="B20">
        <v>2821</v>
      </c>
    </row>
    <row r="21" spans="1:2" x14ac:dyDescent="0.35">
      <c r="A21" t="s">
        <v>1012</v>
      </c>
      <c r="B21">
        <v>150</v>
      </c>
    </row>
    <row r="22" spans="1:2" x14ac:dyDescent="0.35">
      <c r="A22" t="s">
        <v>1014</v>
      </c>
      <c r="B22">
        <v>1646</v>
      </c>
    </row>
    <row r="23" spans="1:2" x14ac:dyDescent="0.35">
      <c r="A23" t="s">
        <v>1019</v>
      </c>
      <c r="B23">
        <v>1184</v>
      </c>
    </row>
    <row r="24" spans="1:2" x14ac:dyDescent="0.35">
      <c r="A24" t="s">
        <v>1015</v>
      </c>
      <c r="B24">
        <v>0</v>
      </c>
    </row>
    <row r="25" spans="1:2" x14ac:dyDescent="0.35">
      <c r="A25" t="s">
        <v>1544</v>
      </c>
      <c r="B25">
        <v>514</v>
      </c>
    </row>
    <row r="26" spans="1:2" x14ac:dyDescent="0.35">
      <c r="A26" t="s">
        <v>1016</v>
      </c>
      <c r="B26">
        <v>2078</v>
      </c>
    </row>
    <row r="27" spans="1:2" x14ac:dyDescent="0.35">
      <c r="A27" t="s">
        <v>966</v>
      </c>
      <c r="B27">
        <v>0</v>
      </c>
    </row>
    <row r="28" spans="1:2" x14ac:dyDescent="0.35">
      <c r="A28" t="s">
        <v>1543</v>
      </c>
      <c r="B28">
        <v>0</v>
      </c>
    </row>
    <row r="29" spans="1:2" x14ac:dyDescent="0.35">
      <c r="A29" t="s">
        <v>1030</v>
      </c>
      <c r="B29">
        <v>485</v>
      </c>
    </row>
    <row r="30" spans="1:2" x14ac:dyDescent="0.35">
      <c r="A30" t="s">
        <v>1566</v>
      </c>
      <c r="B30">
        <v>3039</v>
      </c>
    </row>
    <row r="31" spans="1:2" x14ac:dyDescent="0.35">
      <c r="A31" t="s">
        <v>995</v>
      </c>
      <c r="B31">
        <v>96</v>
      </c>
    </row>
    <row r="32" spans="1:2" x14ac:dyDescent="0.35">
      <c r="A32" t="s">
        <v>996</v>
      </c>
      <c r="B32">
        <v>1553</v>
      </c>
    </row>
    <row r="33" spans="1:2" x14ac:dyDescent="0.35">
      <c r="A33" t="s">
        <v>1027</v>
      </c>
      <c r="B33">
        <v>3853</v>
      </c>
    </row>
    <row r="34" spans="1:2" x14ac:dyDescent="0.35">
      <c r="A34" t="s">
        <v>1565</v>
      </c>
      <c r="B34">
        <v>463</v>
      </c>
    </row>
    <row r="35" spans="1:2" x14ac:dyDescent="0.35">
      <c r="A35" t="s">
        <v>1564</v>
      </c>
      <c r="B35">
        <v>4998</v>
      </c>
    </row>
    <row r="36" spans="1:2" x14ac:dyDescent="0.35">
      <c r="A36" t="s">
        <v>1028</v>
      </c>
      <c r="B36">
        <v>4998</v>
      </c>
    </row>
    <row r="37" spans="1:2" x14ac:dyDescent="0.35">
      <c r="A37" t="s">
        <v>1021</v>
      </c>
      <c r="B37">
        <v>690</v>
      </c>
    </row>
    <row r="38" spans="1:2" x14ac:dyDescent="0.35">
      <c r="A38" t="s">
        <v>1568</v>
      </c>
      <c r="B38">
        <v>1907</v>
      </c>
    </row>
    <row r="39" spans="1:2" x14ac:dyDescent="0.35">
      <c r="A39" t="s">
        <v>1022</v>
      </c>
      <c r="B39">
        <v>297</v>
      </c>
    </row>
    <row r="40" spans="1:2" x14ac:dyDescent="0.35">
      <c r="A40" t="s">
        <v>1023</v>
      </c>
      <c r="B40">
        <v>1359</v>
      </c>
    </row>
    <row r="41" spans="1:2" x14ac:dyDescent="0.35">
      <c r="A41" t="s">
        <v>983</v>
      </c>
      <c r="B41">
        <v>2501</v>
      </c>
    </row>
    <row r="42" spans="1:2" x14ac:dyDescent="0.35">
      <c r="A42" t="s">
        <v>1011</v>
      </c>
      <c r="B42">
        <v>1576</v>
      </c>
    </row>
    <row r="43" spans="1:2" x14ac:dyDescent="0.35">
      <c r="A43" t="s">
        <v>1536</v>
      </c>
      <c r="B43">
        <v>2766</v>
      </c>
    </row>
    <row r="44" spans="1:2" x14ac:dyDescent="0.35">
      <c r="A44" t="s">
        <v>967</v>
      </c>
      <c r="B44">
        <v>3051</v>
      </c>
    </row>
    <row r="45" spans="1:2" x14ac:dyDescent="0.35">
      <c r="A45" t="s">
        <v>990</v>
      </c>
      <c r="B45">
        <v>2114</v>
      </c>
    </row>
    <row r="46" spans="1:2" x14ac:dyDescent="0.35">
      <c r="A46" t="s">
        <v>998</v>
      </c>
      <c r="B46">
        <v>2352</v>
      </c>
    </row>
    <row r="47" spans="1:2" x14ac:dyDescent="0.35">
      <c r="A47" t="s">
        <v>968</v>
      </c>
      <c r="B47">
        <v>4503</v>
      </c>
    </row>
    <row r="48" spans="1:2" x14ac:dyDescent="0.35">
      <c r="A48" t="s">
        <v>969</v>
      </c>
      <c r="B48">
        <v>3169</v>
      </c>
    </row>
    <row r="49" spans="1:2" x14ac:dyDescent="0.35">
      <c r="A49" t="s">
        <v>994</v>
      </c>
      <c r="B49">
        <v>3208</v>
      </c>
    </row>
    <row r="50" spans="1:2" x14ac:dyDescent="0.35">
      <c r="A50" t="s">
        <v>970</v>
      </c>
      <c r="B50">
        <v>3935</v>
      </c>
    </row>
    <row r="51" spans="1:2" x14ac:dyDescent="0.35">
      <c r="A51" t="s">
        <v>991</v>
      </c>
      <c r="B51">
        <v>4445</v>
      </c>
    </row>
    <row r="52" spans="1:2" x14ac:dyDescent="0.35">
      <c r="A52" t="s">
        <v>1539</v>
      </c>
      <c r="B52">
        <v>5000</v>
      </c>
    </row>
    <row r="53" spans="1:2" x14ac:dyDescent="0.35">
      <c r="A53" t="s">
        <v>992</v>
      </c>
      <c r="B53">
        <v>2527</v>
      </c>
    </row>
    <row r="54" spans="1:2" x14ac:dyDescent="0.35">
      <c r="A54" t="s">
        <v>971</v>
      </c>
      <c r="B54">
        <v>0</v>
      </c>
    </row>
    <row r="55" spans="1:2" x14ac:dyDescent="0.35">
      <c r="A55" t="s">
        <v>1013</v>
      </c>
      <c r="B55">
        <v>150</v>
      </c>
    </row>
    <row r="56" spans="1:2" x14ac:dyDescent="0.35">
      <c r="A56" t="s">
        <v>985</v>
      </c>
      <c r="B56">
        <v>457</v>
      </c>
    </row>
    <row r="57" spans="1:2" x14ac:dyDescent="0.35">
      <c r="A57" t="s">
        <v>972</v>
      </c>
      <c r="B57">
        <v>1291</v>
      </c>
    </row>
    <row r="58" spans="1:2" x14ac:dyDescent="0.35">
      <c r="A58" t="s">
        <v>984</v>
      </c>
      <c r="B58">
        <v>1274</v>
      </c>
    </row>
    <row r="59" spans="1:2" x14ac:dyDescent="0.35">
      <c r="A59" t="s">
        <v>989</v>
      </c>
      <c r="B59">
        <v>2505</v>
      </c>
    </row>
    <row r="60" spans="1:2" x14ac:dyDescent="0.35">
      <c r="A60" t="s">
        <v>987</v>
      </c>
      <c r="B60">
        <v>460</v>
      </c>
    </row>
    <row r="61" spans="1:2" x14ac:dyDescent="0.35">
      <c r="A61" t="s">
        <v>973</v>
      </c>
      <c r="B61">
        <v>3039</v>
      </c>
    </row>
    <row r="62" spans="1:2" x14ac:dyDescent="0.35">
      <c r="A62" t="s">
        <v>988</v>
      </c>
      <c r="B62">
        <v>1411</v>
      </c>
    </row>
    <row r="63" spans="1:2" x14ac:dyDescent="0.35">
      <c r="A63" t="s">
        <v>974</v>
      </c>
      <c r="B63">
        <v>1527</v>
      </c>
    </row>
    <row r="64" spans="1:2" x14ac:dyDescent="0.35">
      <c r="A64" t="s">
        <v>1025</v>
      </c>
      <c r="B64">
        <v>4632</v>
      </c>
    </row>
    <row r="65" spans="1:2" x14ac:dyDescent="0.35">
      <c r="A65" t="s">
        <v>986</v>
      </c>
      <c r="B65">
        <v>1398</v>
      </c>
    </row>
    <row r="66" spans="1:2" x14ac:dyDescent="0.35">
      <c r="A66" t="s">
        <v>1537</v>
      </c>
      <c r="B66">
        <v>324</v>
      </c>
    </row>
    <row r="67" spans="1:2" x14ac:dyDescent="0.35">
      <c r="A67" t="s">
        <v>997</v>
      </c>
      <c r="B67">
        <v>6419</v>
      </c>
    </row>
    <row r="68" spans="1:2" x14ac:dyDescent="0.35">
      <c r="A68" t="s">
        <v>975</v>
      </c>
      <c r="B68">
        <v>2714</v>
      </c>
    </row>
    <row r="69" spans="1:2" x14ac:dyDescent="0.35">
      <c r="A69" t="s">
        <v>976</v>
      </c>
      <c r="B69">
        <v>1665</v>
      </c>
    </row>
    <row r="70" spans="1:2" x14ac:dyDescent="0.35">
      <c r="A70" t="s">
        <v>977</v>
      </c>
      <c r="B70">
        <v>2435</v>
      </c>
    </row>
    <row r="71" spans="1:2" x14ac:dyDescent="0.35">
      <c r="A71" t="s">
        <v>978</v>
      </c>
      <c r="B71">
        <v>4425</v>
      </c>
    </row>
    <row r="72" spans="1:2" x14ac:dyDescent="0.35">
      <c r="A72" t="s">
        <v>1538</v>
      </c>
      <c r="B72">
        <v>4625</v>
      </c>
    </row>
    <row r="73" spans="1:2" x14ac:dyDescent="0.35">
      <c r="A73" t="s">
        <v>1545</v>
      </c>
      <c r="B73">
        <v>141</v>
      </c>
    </row>
    <row r="74" spans="1:2" x14ac:dyDescent="0.35">
      <c r="A74" t="s">
        <v>1546</v>
      </c>
      <c r="B74">
        <v>8681</v>
      </c>
    </row>
    <row r="75" spans="1:2" x14ac:dyDescent="0.35">
      <c r="A75" t="s">
        <v>1547</v>
      </c>
      <c r="B75">
        <v>3938</v>
      </c>
    </row>
    <row r="76" spans="1:2" x14ac:dyDescent="0.35">
      <c r="A76" t="s">
        <v>1548</v>
      </c>
      <c r="B76">
        <v>5000</v>
      </c>
    </row>
    <row r="77" spans="1:2" x14ac:dyDescent="0.35">
      <c r="A77" t="s">
        <v>1549</v>
      </c>
      <c r="B77">
        <v>8288</v>
      </c>
    </row>
    <row r="78" spans="1:2" x14ac:dyDescent="0.35">
      <c r="A78" t="s">
        <v>1550</v>
      </c>
      <c r="B78">
        <v>3902</v>
      </c>
    </row>
    <row r="79" spans="1:2" x14ac:dyDescent="0.35">
      <c r="A79" t="s">
        <v>1551</v>
      </c>
      <c r="B79">
        <v>293</v>
      </c>
    </row>
    <row r="80" spans="1:2" x14ac:dyDescent="0.35">
      <c r="A80" t="s">
        <v>1552</v>
      </c>
      <c r="B80">
        <v>0</v>
      </c>
    </row>
    <row r="81" spans="1:2" x14ac:dyDescent="0.35">
      <c r="A81" t="s">
        <v>1555</v>
      </c>
      <c r="B81">
        <v>12598</v>
      </c>
    </row>
    <row r="82" spans="1:2" x14ac:dyDescent="0.35">
      <c r="A82" t="s">
        <v>1553</v>
      </c>
      <c r="B82">
        <v>1458</v>
      </c>
    </row>
    <row r="83" spans="1:2" x14ac:dyDescent="0.35">
      <c r="A83" t="s">
        <v>1554</v>
      </c>
      <c r="B83">
        <v>3386</v>
      </c>
    </row>
    <row r="84" spans="1:2" x14ac:dyDescent="0.35">
      <c r="A84" t="s">
        <v>1556</v>
      </c>
      <c r="B84">
        <v>7934</v>
      </c>
    </row>
    <row r="85" spans="1:2" x14ac:dyDescent="0.35">
      <c r="A85" t="s">
        <v>1557</v>
      </c>
      <c r="B85">
        <v>3828</v>
      </c>
    </row>
    <row r="86" spans="1:2" x14ac:dyDescent="0.35">
      <c r="A86" t="s">
        <v>1558</v>
      </c>
      <c r="B86">
        <v>2637</v>
      </c>
    </row>
    <row r="87" spans="1:2" x14ac:dyDescent="0.35">
      <c r="A87" t="s">
        <v>1559</v>
      </c>
      <c r="B87">
        <v>3828</v>
      </c>
    </row>
    <row r="88" spans="1:2" x14ac:dyDescent="0.35">
      <c r="A88" t="s">
        <v>1560</v>
      </c>
      <c r="B88">
        <v>495</v>
      </c>
    </row>
    <row r="89" spans="1:2" x14ac:dyDescent="0.35">
      <c r="A89" t="s">
        <v>1561</v>
      </c>
      <c r="B89">
        <v>318</v>
      </c>
    </row>
    <row r="90" spans="1:2" x14ac:dyDescent="0.35">
      <c r="A90" t="s">
        <v>1562</v>
      </c>
      <c r="B90">
        <v>713</v>
      </c>
    </row>
    <row r="91" spans="1:2" x14ac:dyDescent="0.35">
      <c r="A91" t="s">
        <v>1563</v>
      </c>
      <c r="B91">
        <v>3834</v>
      </c>
    </row>
    <row r="92" spans="1:2" x14ac:dyDescent="0.35">
      <c r="A92" t="s">
        <v>1017</v>
      </c>
      <c r="B92">
        <v>0</v>
      </c>
    </row>
    <row r="93" spans="1:2" x14ac:dyDescent="0.35">
      <c r="A93" t="s">
        <v>1020</v>
      </c>
      <c r="B93">
        <v>1184</v>
      </c>
    </row>
    <row r="94" spans="1:2" x14ac:dyDescent="0.35">
      <c r="A94" t="s">
        <v>993</v>
      </c>
      <c r="B94">
        <v>2708</v>
      </c>
    </row>
    <row r="95" spans="1:2" x14ac:dyDescent="0.35">
      <c r="A95" t="s">
        <v>1018</v>
      </c>
      <c r="B95">
        <v>0</v>
      </c>
    </row>
    <row r="96" spans="1:2" x14ac:dyDescent="0.35">
      <c r="A96" t="s">
        <v>979</v>
      </c>
      <c r="B96">
        <v>4928</v>
      </c>
    </row>
    <row r="97" spans="1:2" x14ac:dyDescent="0.35">
      <c r="A97" t="s">
        <v>982</v>
      </c>
      <c r="B97">
        <v>5003</v>
      </c>
    </row>
    <row r="98" spans="1:2" x14ac:dyDescent="0.35">
      <c r="A98" t="s">
        <v>1024</v>
      </c>
      <c r="B98">
        <v>530</v>
      </c>
    </row>
    <row r="99" spans="1:2" x14ac:dyDescent="0.35">
      <c r="A99" t="s">
        <v>1567</v>
      </c>
      <c r="B99">
        <v>2825</v>
      </c>
    </row>
    <row r="100" spans="1:2" x14ac:dyDescent="0.35">
      <c r="A100" t="s">
        <v>1026</v>
      </c>
      <c r="B100">
        <v>2605</v>
      </c>
    </row>
    <row r="101" spans="1:2" x14ac:dyDescent="0.35">
      <c r="A101" t="s">
        <v>980</v>
      </c>
      <c r="B101">
        <v>4531</v>
      </c>
    </row>
    <row r="102" spans="1:2" x14ac:dyDescent="0.35">
      <c r="A102" t="s">
        <v>981</v>
      </c>
      <c r="B102">
        <v>3745</v>
      </c>
    </row>
    <row r="103" spans="1:2" x14ac:dyDescent="0.35">
      <c r="A103" t="s">
        <v>1117</v>
      </c>
      <c r="B103">
        <v>15488</v>
      </c>
    </row>
    <row r="104" spans="1:2" x14ac:dyDescent="0.35">
      <c r="A104" t="s">
        <v>1116</v>
      </c>
      <c r="B104">
        <v>0</v>
      </c>
    </row>
    <row r="105" spans="1:2" x14ac:dyDescent="0.35">
      <c r="A105" t="s">
        <v>1598</v>
      </c>
      <c r="B105">
        <v>6103</v>
      </c>
    </row>
    <row r="106" spans="1:2" x14ac:dyDescent="0.35">
      <c r="A106" t="s">
        <v>1595</v>
      </c>
      <c r="B106">
        <v>12008</v>
      </c>
    </row>
    <row r="107" spans="1:2" x14ac:dyDescent="0.35">
      <c r="A107" t="s">
        <v>1592</v>
      </c>
      <c r="B107">
        <v>9295</v>
      </c>
    </row>
    <row r="108" spans="1:2" x14ac:dyDescent="0.35">
      <c r="A108" t="s">
        <v>1599</v>
      </c>
      <c r="B108">
        <v>0</v>
      </c>
    </row>
    <row r="109" spans="1:2" x14ac:dyDescent="0.35">
      <c r="A109" t="s">
        <v>1588</v>
      </c>
      <c r="B109">
        <v>204</v>
      </c>
    </row>
    <row r="110" spans="1:2" x14ac:dyDescent="0.35">
      <c r="A110" t="s">
        <v>1596</v>
      </c>
      <c r="B110">
        <v>8283</v>
      </c>
    </row>
    <row r="111" spans="1:2" x14ac:dyDescent="0.35">
      <c r="A111" t="s">
        <v>1110</v>
      </c>
      <c r="B111">
        <v>0</v>
      </c>
    </row>
    <row r="112" spans="1:2" x14ac:dyDescent="0.35">
      <c r="A112" t="s">
        <v>1587</v>
      </c>
      <c r="B112">
        <v>5283</v>
      </c>
    </row>
    <row r="113" spans="1:2" x14ac:dyDescent="0.35">
      <c r="A113" t="s">
        <v>1593</v>
      </c>
      <c r="B113">
        <v>7980</v>
      </c>
    </row>
    <row r="114" spans="1:2" x14ac:dyDescent="0.35">
      <c r="A114" t="s">
        <v>1594</v>
      </c>
      <c r="B114">
        <v>27399</v>
      </c>
    </row>
    <row r="115" spans="1:2" x14ac:dyDescent="0.35">
      <c r="A115" t="s">
        <v>1589</v>
      </c>
      <c r="B115">
        <v>-21946</v>
      </c>
    </row>
    <row r="116" spans="1:2" x14ac:dyDescent="0.35">
      <c r="A116" t="s">
        <v>1597</v>
      </c>
      <c r="B116">
        <v>0</v>
      </c>
    </row>
    <row r="117" spans="1:2" x14ac:dyDescent="0.35">
      <c r="A117" t="s">
        <v>1114</v>
      </c>
      <c r="B117">
        <v>0</v>
      </c>
    </row>
    <row r="118" spans="1:2" x14ac:dyDescent="0.35">
      <c r="A118" t="s">
        <v>1112</v>
      </c>
      <c r="B118">
        <v>10969</v>
      </c>
    </row>
    <row r="119" spans="1:2" x14ac:dyDescent="0.35">
      <c r="A119" t="s">
        <v>1111</v>
      </c>
      <c r="B119">
        <v>0</v>
      </c>
    </row>
    <row r="120" spans="1:2" x14ac:dyDescent="0.35">
      <c r="A120" t="s">
        <v>1115</v>
      </c>
      <c r="B120">
        <v>10000</v>
      </c>
    </row>
    <row r="121" spans="1:2" x14ac:dyDescent="0.35">
      <c r="A121" t="s">
        <v>1079</v>
      </c>
      <c r="B121">
        <v>7623</v>
      </c>
    </row>
    <row r="122" spans="1:2" x14ac:dyDescent="0.35">
      <c r="A122" t="s">
        <v>1082</v>
      </c>
      <c r="B122">
        <v>29341</v>
      </c>
    </row>
    <row r="123" spans="1:2" x14ac:dyDescent="0.35">
      <c r="A123" t="s">
        <v>1083</v>
      </c>
      <c r="B123">
        <v>6237</v>
      </c>
    </row>
    <row r="124" spans="1:2" x14ac:dyDescent="0.35">
      <c r="A124" t="s">
        <v>1080</v>
      </c>
      <c r="B124">
        <v>40142</v>
      </c>
    </row>
    <row r="125" spans="1:2" x14ac:dyDescent="0.35">
      <c r="A125" t="s">
        <v>1081</v>
      </c>
      <c r="B125">
        <v>44454</v>
      </c>
    </row>
    <row r="126" spans="1:2" x14ac:dyDescent="0.35">
      <c r="A126" t="s">
        <v>1084</v>
      </c>
      <c r="B126">
        <v>9259</v>
      </c>
    </row>
    <row r="127" spans="1:2" x14ac:dyDescent="0.35">
      <c r="A127" t="s">
        <v>1123</v>
      </c>
      <c r="B127">
        <v>4884</v>
      </c>
    </row>
    <row r="128" spans="1:2" x14ac:dyDescent="0.35">
      <c r="A128" t="s">
        <v>1075</v>
      </c>
      <c r="B128">
        <v>11305</v>
      </c>
    </row>
    <row r="129" spans="1:2" x14ac:dyDescent="0.35">
      <c r="A129" t="s">
        <v>1073</v>
      </c>
      <c r="B129">
        <v>499194</v>
      </c>
    </row>
    <row r="130" spans="1:2" x14ac:dyDescent="0.35">
      <c r="A130" t="s">
        <v>1077</v>
      </c>
      <c r="B130">
        <v>36671</v>
      </c>
    </row>
    <row r="131" spans="1:2" x14ac:dyDescent="0.35">
      <c r="A131" t="s">
        <v>1076</v>
      </c>
      <c r="B131">
        <v>21232</v>
      </c>
    </row>
    <row r="132" spans="1:2" x14ac:dyDescent="0.35">
      <c r="A132" t="s">
        <v>1078</v>
      </c>
      <c r="B132">
        <v>25735</v>
      </c>
    </row>
    <row r="133" spans="1:2" x14ac:dyDescent="0.35">
      <c r="A133" t="s">
        <v>1570</v>
      </c>
      <c r="B133">
        <v>0</v>
      </c>
    </row>
    <row r="134" spans="1:2" x14ac:dyDescent="0.35">
      <c r="A134" t="s">
        <v>1038</v>
      </c>
      <c r="B134">
        <v>5218</v>
      </c>
    </row>
    <row r="135" spans="1:2" x14ac:dyDescent="0.35">
      <c r="A135" t="s">
        <v>1039</v>
      </c>
      <c r="B135">
        <v>11821</v>
      </c>
    </row>
    <row r="136" spans="1:2" x14ac:dyDescent="0.35">
      <c r="A136" t="s">
        <v>1126</v>
      </c>
      <c r="B136">
        <v>1454</v>
      </c>
    </row>
    <row r="137" spans="1:2" x14ac:dyDescent="0.35">
      <c r="A137" t="s">
        <v>1128</v>
      </c>
      <c r="B137">
        <v>0</v>
      </c>
    </row>
    <row r="138" spans="1:2" x14ac:dyDescent="0.35">
      <c r="A138" t="s">
        <v>1127</v>
      </c>
      <c r="B138">
        <v>2586</v>
      </c>
    </row>
    <row r="139" spans="1:2" x14ac:dyDescent="0.35">
      <c r="A139" t="s">
        <v>1046</v>
      </c>
      <c r="B139">
        <v>0</v>
      </c>
    </row>
    <row r="140" spans="1:2" x14ac:dyDescent="0.35">
      <c r="A140" t="s">
        <v>1573</v>
      </c>
      <c r="B140">
        <v>33648</v>
      </c>
    </row>
    <row r="141" spans="1:2" x14ac:dyDescent="0.35">
      <c r="A141" t="s">
        <v>1124</v>
      </c>
      <c r="B141">
        <v>20592</v>
      </c>
    </row>
    <row r="142" spans="1:2" x14ac:dyDescent="0.35">
      <c r="A142" t="s">
        <v>1582</v>
      </c>
      <c r="B142">
        <v>0</v>
      </c>
    </row>
    <row r="143" spans="1:2" x14ac:dyDescent="0.35">
      <c r="A143" t="s">
        <v>1574</v>
      </c>
      <c r="B143">
        <v>7307</v>
      </c>
    </row>
    <row r="144" spans="1:2" x14ac:dyDescent="0.35">
      <c r="A144" t="s">
        <v>1125</v>
      </c>
      <c r="B144">
        <v>19054</v>
      </c>
    </row>
    <row r="145" spans="1:2" x14ac:dyDescent="0.35">
      <c r="A145" t="s">
        <v>1583</v>
      </c>
      <c r="B145">
        <v>0</v>
      </c>
    </row>
    <row r="146" spans="1:2" x14ac:dyDescent="0.35">
      <c r="A146" t="s">
        <v>1118</v>
      </c>
      <c r="B146">
        <v>15709</v>
      </c>
    </row>
    <row r="147" spans="1:2" x14ac:dyDescent="0.35">
      <c r="A147" t="s">
        <v>1577</v>
      </c>
      <c r="B147">
        <v>0</v>
      </c>
    </row>
    <row r="148" spans="1:2" x14ac:dyDescent="0.35">
      <c r="A148" t="s">
        <v>1121</v>
      </c>
      <c r="B148">
        <v>10586</v>
      </c>
    </row>
    <row r="149" spans="1:2" x14ac:dyDescent="0.35">
      <c r="A149" t="s">
        <v>1578</v>
      </c>
      <c r="B149">
        <v>0</v>
      </c>
    </row>
    <row r="150" spans="1:2" x14ac:dyDescent="0.35">
      <c r="A150" t="s">
        <v>1122</v>
      </c>
      <c r="B150">
        <v>461</v>
      </c>
    </row>
    <row r="151" spans="1:2" x14ac:dyDescent="0.35">
      <c r="A151" t="s">
        <v>1579</v>
      </c>
      <c r="B151">
        <v>0</v>
      </c>
    </row>
    <row r="152" spans="1:2" x14ac:dyDescent="0.35">
      <c r="A152" t="s">
        <v>1119</v>
      </c>
      <c r="B152">
        <v>9311</v>
      </c>
    </row>
    <row r="153" spans="1:2" x14ac:dyDescent="0.35">
      <c r="A153" t="s">
        <v>1580</v>
      </c>
      <c r="B153">
        <v>0</v>
      </c>
    </row>
    <row r="154" spans="1:2" x14ac:dyDescent="0.35">
      <c r="A154" t="s">
        <v>1120</v>
      </c>
      <c r="B154">
        <v>7885</v>
      </c>
    </row>
    <row r="155" spans="1:2" x14ac:dyDescent="0.35">
      <c r="A155" t="s">
        <v>1581</v>
      </c>
      <c r="B155">
        <v>0</v>
      </c>
    </row>
    <row r="156" spans="1:2" x14ac:dyDescent="0.35">
      <c r="A156" t="s">
        <v>1576</v>
      </c>
      <c r="B156">
        <v>0</v>
      </c>
    </row>
    <row r="157" spans="1:2" x14ac:dyDescent="0.35">
      <c r="A157" t="s">
        <v>1103</v>
      </c>
      <c r="B157">
        <v>7667</v>
      </c>
    </row>
    <row r="158" spans="1:2" x14ac:dyDescent="0.35">
      <c r="A158" t="s">
        <v>1102</v>
      </c>
      <c r="B158">
        <v>0</v>
      </c>
    </row>
    <row r="159" spans="1:2" x14ac:dyDescent="0.35">
      <c r="A159" t="s">
        <v>1069</v>
      </c>
      <c r="B159">
        <v>27063</v>
      </c>
    </row>
    <row r="160" spans="1:2" x14ac:dyDescent="0.35">
      <c r="A160" t="s">
        <v>1091</v>
      </c>
      <c r="B160">
        <v>7978</v>
      </c>
    </row>
    <row r="161" spans="1:2" x14ac:dyDescent="0.35">
      <c r="A161" t="s">
        <v>1061</v>
      </c>
      <c r="B161">
        <v>103681</v>
      </c>
    </row>
    <row r="162" spans="1:2" x14ac:dyDescent="0.35">
      <c r="A162" t="s">
        <v>1093</v>
      </c>
      <c r="B162">
        <v>26314</v>
      </c>
    </row>
    <row r="163" spans="1:2" x14ac:dyDescent="0.35">
      <c r="A163" t="s">
        <v>1129</v>
      </c>
      <c r="B163">
        <v>1681</v>
      </c>
    </row>
    <row r="164" spans="1:2" x14ac:dyDescent="0.35">
      <c r="A164" t="s">
        <v>1032</v>
      </c>
      <c r="B164">
        <v>7932</v>
      </c>
    </row>
    <row r="165" spans="1:2" x14ac:dyDescent="0.35">
      <c r="A165" t="s">
        <v>1571</v>
      </c>
      <c r="B165">
        <v>39557</v>
      </c>
    </row>
    <row r="166" spans="1:2" x14ac:dyDescent="0.35">
      <c r="A166" t="s">
        <v>1109</v>
      </c>
      <c r="B166">
        <v>0</v>
      </c>
    </row>
    <row r="167" spans="1:2" x14ac:dyDescent="0.35">
      <c r="A167" t="s">
        <v>1572</v>
      </c>
      <c r="B167">
        <v>37709</v>
      </c>
    </row>
    <row r="168" spans="1:2" x14ac:dyDescent="0.35">
      <c r="A168" t="s">
        <v>1108</v>
      </c>
      <c r="B168">
        <v>3784</v>
      </c>
    </row>
    <row r="169" spans="1:2" x14ac:dyDescent="0.35">
      <c r="A169" t="s">
        <v>1040</v>
      </c>
      <c r="B169">
        <v>38177</v>
      </c>
    </row>
    <row r="170" spans="1:2" x14ac:dyDescent="0.35">
      <c r="A170" t="s">
        <v>1104</v>
      </c>
      <c r="B170">
        <v>8046</v>
      </c>
    </row>
    <row r="171" spans="1:2" x14ac:dyDescent="0.35">
      <c r="A171" t="s">
        <v>1074</v>
      </c>
      <c r="B171">
        <v>100792</v>
      </c>
    </row>
    <row r="172" spans="1:2" x14ac:dyDescent="0.35">
      <c r="A172" t="s">
        <v>1113</v>
      </c>
      <c r="B172">
        <v>3633</v>
      </c>
    </row>
    <row r="173" spans="1:2" x14ac:dyDescent="0.35">
      <c r="A173" t="s">
        <v>1071</v>
      </c>
      <c r="B173">
        <v>3773</v>
      </c>
    </row>
    <row r="174" spans="1:2" x14ac:dyDescent="0.35">
      <c r="A174" t="s">
        <v>1050</v>
      </c>
      <c r="B174">
        <v>44906</v>
      </c>
    </row>
    <row r="175" spans="1:2" x14ac:dyDescent="0.35">
      <c r="A175" t="s">
        <v>1106</v>
      </c>
      <c r="B175">
        <v>27061</v>
      </c>
    </row>
    <row r="176" spans="1:2" x14ac:dyDescent="0.35">
      <c r="A176" t="s">
        <v>1042</v>
      </c>
      <c r="B176">
        <v>12084</v>
      </c>
    </row>
    <row r="177" spans="1:2" x14ac:dyDescent="0.35">
      <c r="A177" t="s">
        <v>1035</v>
      </c>
      <c r="B177">
        <v>17392</v>
      </c>
    </row>
    <row r="178" spans="1:2" x14ac:dyDescent="0.35">
      <c r="A178" t="s">
        <v>1037</v>
      </c>
      <c r="B178">
        <v>0</v>
      </c>
    </row>
    <row r="179" spans="1:2" x14ac:dyDescent="0.35">
      <c r="A179" t="s">
        <v>1051</v>
      </c>
      <c r="B179">
        <v>14055</v>
      </c>
    </row>
    <row r="180" spans="1:2" x14ac:dyDescent="0.35">
      <c r="A180" t="s">
        <v>1105</v>
      </c>
      <c r="B180">
        <v>5983</v>
      </c>
    </row>
    <row r="181" spans="1:2" x14ac:dyDescent="0.35">
      <c r="A181" t="s">
        <v>1107</v>
      </c>
      <c r="B181">
        <v>0</v>
      </c>
    </row>
    <row r="182" spans="1:2" x14ac:dyDescent="0.35">
      <c r="A182" t="s">
        <v>1063</v>
      </c>
      <c r="B182">
        <v>4008</v>
      </c>
    </row>
    <row r="183" spans="1:2" x14ac:dyDescent="0.35">
      <c r="A183" t="s">
        <v>1096</v>
      </c>
      <c r="B183">
        <v>942</v>
      </c>
    </row>
    <row r="184" spans="1:2" x14ac:dyDescent="0.35">
      <c r="A184" t="s">
        <v>1099</v>
      </c>
      <c r="B184">
        <v>13290</v>
      </c>
    </row>
    <row r="185" spans="1:2" x14ac:dyDescent="0.35">
      <c r="A185" t="s">
        <v>1070</v>
      </c>
      <c r="B185">
        <v>9150</v>
      </c>
    </row>
    <row r="186" spans="1:2" x14ac:dyDescent="0.35">
      <c r="A186" t="s">
        <v>1058</v>
      </c>
      <c r="B186">
        <v>54296</v>
      </c>
    </row>
    <row r="187" spans="1:2" x14ac:dyDescent="0.35">
      <c r="A187" t="s">
        <v>1059</v>
      </c>
      <c r="B187">
        <v>13801</v>
      </c>
    </row>
    <row r="188" spans="1:2" x14ac:dyDescent="0.35">
      <c r="A188" t="s">
        <v>1044</v>
      </c>
      <c r="B188">
        <v>15994</v>
      </c>
    </row>
    <row r="189" spans="1:2" x14ac:dyDescent="0.35">
      <c r="A189" t="s">
        <v>1101</v>
      </c>
      <c r="B189">
        <v>7662</v>
      </c>
    </row>
    <row r="190" spans="1:2" x14ac:dyDescent="0.35">
      <c r="A190" t="s">
        <v>1045</v>
      </c>
      <c r="B190">
        <v>0</v>
      </c>
    </row>
    <row r="191" spans="1:2" x14ac:dyDescent="0.35">
      <c r="A191" t="s">
        <v>1097</v>
      </c>
      <c r="B191">
        <v>20805</v>
      </c>
    </row>
    <row r="192" spans="1:2" x14ac:dyDescent="0.35">
      <c r="A192" t="s">
        <v>1098</v>
      </c>
      <c r="B192">
        <v>2760</v>
      </c>
    </row>
    <row r="193" spans="1:2" x14ac:dyDescent="0.35">
      <c r="A193" t="s">
        <v>1048</v>
      </c>
      <c r="B193">
        <v>21639</v>
      </c>
    </row>
    <row r="194" spans="1:2" x14ac:dyDescent="0.35">
      <c r="A194" t="s">
        <v>1064</v>
      </c>
      <c r="B194">
        <v>0</v>
      </c>
    </row>
    <row r="195" spans="1:2" x14ac:dyDescent="0.35">
      <c r="A195" t="s">
        <v>1575</v>
      </c>
      <c r="B195">
        <v>0</v>
      </c>
    </row>
    <row r="196" spans="1:2" x14ac:dyDescent="0.35">
      <c r="A196" t="s">
        <v>1067</v>
      </c>
      <c r="B196">
        <v>3374</v>
      </c>
    </row>
    <row r="197" spans="1:2" x14ac:dyDescent="0.35">
      <c r="A197" t="s">
        <v>1034</v>
      </c>
      <c r="B197">
        <v>6876</v>
      </c>
    </row>
    <row r="198" spans="1:2" x14ac:dyDescent="0.35">
      <c r="A198" t="s">
        <v>1047</v>
      </c>
      <c r="B198">
        <v>35640</v>
      </c>
    </row>
    <row r="199" spans="1:2" x14ac:dyDescent="0.35">
      <c r="A199" t="s">
        <v>1062</v>
      </c>
      <c r="B199">
        <v>1375</v>
      </c>
    </row>
    <row r="200" spans="1:2" x14ac:dyDescent="0.35">
      <c r="A200" t="s">
        <v>1092</v>
      </c>
      <c r="B200">
        <v>22242</v>
      </c>
    </row>
    <row r="201" spans="1:2" x14ac:dyDescent="0.35">
      <c r="A201" t="s">
        <v>1056</v>
      </c>
      <c r="B201">
        <v>19826</v>
      </c>
    </row>
    <row r="202" spans="1:2" x14ac:dyDescent="0.35">
      <c r="A202" t="s">
        <v>1094</v>
      </c>
      <c r="B202">
        <v>1955</v>
      </c>
    </row>
    <row r="203" spans="1:2" x14ac:dyDescent="0.35">
      <c r="A203" t="s">
        <v>1060</v>
      </c>
      <c r="B203">
        <v>6578</v>
      </c>
    </row>
    <row r="204" spans="1:2" x14ac:dyDescent="0.35">
      <c r="A204" t="s">
        <v>1049</v>
      </c>
      <c r="B204">
        <v>40000</v>
      </c>
    </row>
    <row r="205" spans="1:2" x14ac:dyDescent="0.35">
      <c r="A205" t="s">
        <v>1052</v>
      </c>
      <c r="B205">
        <v>93</v>
      </c>
    </row>
    <row r="206" spans="1:2" x14ac:dyDescent="0.35">
      <c r="A206" t="s">
        <v>1072</v>
      </c>
      <c r="B206">
        <v>0</v>
      </c>
    </row>
    <row r="207" spans="1:2" x14ac:dyDescent="0.35">
      <c r="A207" t="s">
        <v>1095</v>
      </c>
      <c r="B207">
        <v>6810</v>
      </c>
    </row>
    <row r="208" spans="1:2" x14ac:dyDescent="0.35">
      <c r="A208" t="s">
        <v>1041</v>
      </c>
      <c r="B208">
        <v>36376</v>
      </c>
    </row>
    <row r="209" spans="1:2" x14ac:dyDescent="0.35">
      <c r="A209" t="s">
        <v>1057</v>
      </c>
      <c r="B209">
        <v>27695</v>
      </c>
    </row>
    <row r="210" spans="1:2" x14ac:dyDescent="0.35">
      <c r="A210" t="s">
        <v>1569</v>
      </c>
      <c r="B210">
        <v>17603</v>
      </c>
    </row>
    <row r="211" spans="1:2" x14ac:dyDescent="0.35">
      <c r="A211" t="s">
        <v>1054</v>
      </c>
      <c r="B211">
        <v>13233</v>
      </c>
    </row>
    <row r="212" spans="1:2" x14ac:dyDescent="0.35">
      <c r="A212" t="s">
        <v>1065</v>
      </c>
      <c r="B212">
        <v>100000</v>
      </c>
    </row>
    <row r="213" spans="1:2" x14ac:dyDescent="0.35">
      <c r="A213" t="s">
        <v>1066</v>
      </c>
      <c r="B213">
        <v>22486</v>
      </c>
    </row>
    <row r="214" spans="1:2" x14ac:dyDescent="0.35">
      <c r="A214" t="s">
        <v>1053</v>
      </c>
      <c r="B214">
        <v>27992</v>
      </c>
    </row>
    <row r="215" spans="1:2" x14ac:dyDescent="0.35">
      <c r="A215" t="s">
        <v>1055</v>
      </c>
      <c r="B215">
        <v>30145</v>
      </c>
    </row>
    <row r="216" spans="1:2" x14ac:dyDescent="0.35">
      <c r="A216" t="s">
        <v>1100</v>
      </c>
      <c r="B216">
        <v>5416</v>
      </c>
    </row>
    <row r="217" spans="1:2" x14ac:dyDescent="0.35">
      <c r="A217" t="s">
        <v>1590</v>
      </c>
      <c r="B217">
        <v>0</v>
      </c>
    </row>
    <row r="218" spans="1:2" x14ac:dyDescent="0.35">
      <c r="A218" t="s">
        <v>1591</v>
      </c>
      <c r="B218">
        <v>5961</v>
      </c>
    </row>
    <row r="219" spans="1:2" x14ac:dyDescent="0.35">
      <c r="A219" t="s">
        <v>1584</v>
      </c>
      <c r="B219">
        <v>7401</v>
      </c>
    </row>
    <row r="220" spans="1:2" x14ac:dyDescent="0.35">
      <c r="A220" t="s">
        <v>1585</v>
      </c>
      <c r="B220">
        <v>8778</v>
      </c>
    </row>
    <row r="221" spans="1:2" x14ac:dyDescent="0.35">
      <c r="A221" t="s">
        <v>1068</v>
      </c>
      <c r="B221">
        <v>41212</v>
      </c>
    </row>
    <row r="222" spans="1:2" x14ac:dyDescent="0.35">
      <c r="A222" t="s">
        <v>1033</v>
      </c>
      <c r="B222">
        <v>13486</v>
      </c>
    </row>
    <row r="223" spans="1:2" x14ac:dyDescent="0.35">
      <c r="A223" t="s">
        <v>1031</v>
      </c>
      <c r="B223">
        <v>9286</v>
      </c>
    </row>
    <row r="224" spans="1:2" x14ac:dyDescent="0.35">
      <c r="A224" t="s">
        <v>1586</v>
      </c>
      <c r="B224">
        <v>9273</v>
      </c>
    </row>
    <row r="225" spans="1:2" x14ac:dyDescent="0.35">
      <c r="A225" t="s">
        <v>1043</v>
      </c>
      <c r="B225">
        <v>66944</v>
      </c>
    </row>
    <row r="226" spans="1:2" x14ac:dyDescent="0.35">
      <c r="A226" t="s">
        <v>1036</v>
      </c>
      <c r="B226">
        <v>19659</v>
      </c>
    </row>
    <row r="227" spans="1:2" x14ac:dyDescent="0.35">
      <c r="A227" t="s">
        <v>1601</v>
      </c>
      <c r="B227">
        <v>7800</v>
      </c>
    </row>
    <row r="228" spans="1:2" x14ac:dyDescent="0.35">
      <c r="A228" t="s">
        <v>1602</v>
      </c>
      <c r="B228">
        <v>9855</v>
      </c>
    </row>
    <row r="229" spans="1:2" x14ac:dyDescent="0.35">
      <c r="A229" t="s">
        <v>1146</v>
      </c>
      <c r="B229">
        <v>9611</v>
      </c>
    </row>
    <row r="230" spans="1:2" x14ac:dyDescent="0.35">
      <c r="A230" t="s">
        <v>1151</v>
      </c>
      <c r="B230">
        <v>4763</v>
      </c>
    </row>
    <row r="231" spans="1:2" x14ac:dyDescent="0.35">
      <c r="A231" t="s">
        <v>1141</v>
      </c>
      <c r="B231">
        <v>7549</v>
      </c>
    </row>
    <row r="232" spans="1:2" x14ac:dyDescent="0.35">
      <c r="A232" t="s">
        <v>1140</v>
      </c>
      <c r="B232">
        <v>7082</v>
      </c>
    </row>
    <row r="233" spans="1:2" x14ac:dyDescent="0.35">
      <c r="A233" t="s">
        <v>1144</v>
      </c>
      <c r="B233">
        <v>4580</v>
      </c>
    </row>
    <row r="234" spans="1:2" x14ac:dyDescent="0.35">
      <c r="A234" t="s">
        <v>1145</v>
      </c>
      <c r="B234">
        <v>9185</v>
      </c>
    </row>
    <row r="235" spans="1:2" x14ac:dyDescent="0.35">
      <c r="A235" t="s">
        <v>1603</v>
      </c>
      <c r="B235">
        <v>7691</v>
      </c>
    </row>
    <row r="236" spans="1:2" x14ac:dyDescent="0.35">
      <c r="A236" t="s">
        <v>1137</v>
      </c>
      <c r="B236">
        <v>9370</v>
      </c>
    </row>
    <row r="237" spans="1:2" x14ac:dyDescent="0.35">
      <c r="A237" t="s">
        <v>1138</v>
      </c>
      <c r="B237">
        <v>9286</v>
      </c>
    </row>
    <row r="238" spans="1:2" x14ac:dyDescent="0.35">
      <c r="A238" t="s">
        <v>1139</v>
      </c>
      <c r="B238">
        <v>5677</v>
      </c>
    </row>
    <row r="239" spans="1:2" x14ac:dyDescent="0.35">
      <c r="A239" t="s">
        <v>1143</v>
      </c>
      <c r="B239">
        <v>2656</v>
      </c>
    </row>
    <row r="240" spans="1:2" x14ac:dyDescent="0.35">
      <c r="A240" t="s">
        <v>1142</v>
      </c>
      <c r="B240">
        <v>7540</v>
      </c>
    </row>
    <row r="241" spans="1:2" x14ac:dyDescent="0.35">
      <c r="A241" t="s">
        <v>1085</v>
      </c>
      <c r="B241">
        <v>0</v>
      </c>
    </row>
    <row r="242" spans="1:2" x14ac:dyDescent="0.35">
      <c r="A242" t="s">
        <v>1131</v>
      </c>
      <c r="B242">
        <v>0</v>
      </c>
    </row>
    <row r="243" spans="1:2" x14ac:dyDescent="0.35">
      <c r="A243" t="s">
        <v>1087</v>
      </c>
      <c r="B243">
        <v>0</v>
      </c>
    </row>
    <row r="244" spans="1:2" x14ac:dyDescent="0.35">
      <c r="A244" t="s">
        <v>1133</v>
      </c>
      <c r="B244">
        <v>0</v>
      </c>
    </row>
    <row r="245" spans="1:2" x14ac:dyDescent="0.35">
      <c r="A245" t="s">
        <v>1086</v>
      </c>
      <c r="B245">
        <v>0</v>
      </c>
    </row>
    <row r="246" spans="1:2" x14ac:dyDescent="0.35">
      <c r="A246" t="s">
        <v>1136</v>
      </c>
      <c r="B246">
        <v>0</v>
      </c>
    </row>
    <row r="247" spans="1:2" x14ac:dyDescent="0.35">
      <c r="A247" t="s">
        <v>1132</v>
      </c>
      <c r="B247">
        <v>9117</v>
      </c>
    </row>
    <row r="248" spans="1:2" x14ac:dyDescent="0.35">
      <c r="A248" t="s">
        <v>1135</v>
      </c>
      <c r="B248">
        <v>0</v>
      </c>
    </row>
    <row r="249" spans="1:2" x14ac:dyDescent="0.35">
      <c r="A249" t="s">
        <v>1088</v>
      </c>
      <c r="B249">
        <v>2324</v>
      </c>
    </row>
    <row r="250" spans="1:2" x14ac:dyDescent="0.35">
      <c r="A250" t="s">
        <v>1134</v>
      </c>
      <c r="B250">
        <v>0</v>
      </c>
    </row>
    <row r="251" spans="1:2" x14ac:dyDescent="0.35">
      <c r="A251" t="s">
        <v>1089</v>
      </c>
      <c r="B251">
        <v>0</v>
      </c>
    </row>
    <row r="252" spans="1:2" x14ac:dyDescent="0.35">
      <c r="A252" t="s">
        <v>1152</v>
      </c>
      <c r="B252">
        <v>10990</v>
      </c>
    </row>
    <row r="253" spans="1:2" x14ac:dyDescent="0.35">
      <c r="A253" t="s">
        <v>1153</v>
      </c>
      <c r="B253">
        <v>49054</v>
      </c>
    </row>
    <row r="254" spans="1:2" x14ac:dyDescent="0.35">
      <c r="A254" t="s">
        <v>1154</v>
      </c>
      <c r="B254">
        <v>1314</v>
      </c>
    </row>
    <row r="255" spans="1:2" x14ac:dyDescent="0.35">
      <c r="A255" t="s">
        <v>1157</v>
      </c>
      <c r="B255">
        <v>920</v>
      </c>
    </row>
    <row r="256" spans="1:2" x14ac:dyDescent="0.35">
      <c r="A256" t="s">
        <v>1149</v>
      </c>
      <c r="B256">
        <v>854</v>
      </c>
    </row>
    <row r="257" spans="1:2" x14ac:dyDescent="0.35">
      <c r="A257" t="s">
        <v>1156</v>
      </c>
      <c r="B257">
        <v>30</v>
      </c>
    </row>
    <row r="258" spans="1:2" x14ac:dyDescent="0.35">
      <c r="A258" t="s">
        <v>1155</v>
      </c>
      <c r="B258">
        <v>0</v>
      </c>
    </row>
    <row r="259" spans="1:2" x14ac:dyDescent="0.35">
      <c r="A259" t="s">
        <v>961</v>
      </c>
      <c r="B259">
        <v>34972</v>
      </c>
    </row>
    <row r="260" spans="1:2" x14ac:dyDescent="0.35">
      <c r="A260" t="s">
        <v>1606</v>
      </c>
      <c r="B260">
        <v>5</v>
      </c>
    </row>
    <row r="261" spans="1:2" x14ac:dyDescent="0.35">
      <c r="A261" t="s">
        <v>1150</v>
      </c>
      <c r="B261">
        <v>13300</v>
      </c>
    </row>
    <row r="262" spans="1:2" x14ac:dyDescent="0.35">
      <c r="A262" t="s">
        <v>1160</v>
      </c>
      <c r="B262">
        <v>186</v>
      </c>
    </row>
    <row r="263" spans="1:2" x14ac:dyDescent="0.35">
      <c r="A263" t="s">
        <v>1163</v>
      </c>
      <c r="B263">
        <v>125</v>
      </c>
    </row>
    <row r="264" spans="1:2" x14ac:dyDescent="0.35">
      <c r="A264" t="s">
        <v>1162</v>
      </c>
      <c r="B264">
        <v>92</v>
      </c>
    </row>
    <row r="265" spans="1:2" x14ac:dyDescent="0.35">
      <c r="A265" t="s">
        <v>1159</v>
      </c>
      <c r="B265">
        <v>29</v>
      </c>
    </row>
    <row r="266" spans="1:2" x14ac:dyDescent="0.35">
      <c r="A266" t="s">
        <v>1158</v>
      </c>
      <c r="B266">
        <v>79</v>
      </c>
    </row>
    <row r="267" spans="1:2" x14ac:dyDescent="0.35">
      <c r="A267" t="s">
        <v>1161</v>
      </c>
      <c r="B267">
        <v>173</v>
      </c>
    </row>
    <row r="268" spans="1:2" x14ac:dyDescent="0.35">
      <c r="A268" t="s">
        <v>1607</v>
      </c>
      <c r="B268">
        <v>53</v>
      </c>
    </row>
    <row r="269" spans="1:2" x14ac:dyDescent="0.35">
      <c r="A269" t="s">
        <v>1604</v>
      </c>
      <c r="B269">
        <v>51386</v>
      </c>
    </row>
    <row r="270" spans="1:2" x14ac:dyDescent="0.35">
      <c r="A270" t="s">
        <v>1605</v>
      </c>
      <c r="B270">
        <v>41</v>
      </c>
    </row>
    <row r="271" spans="1:2" x14ac:dyDescent="0.35">
      <c r="A271" t="s">
        <v>1600</v>
      </c>
      <c r="B271">
        <v>578</v>
      </c>
    </row>
    <row r="272" spans="1:2" x14ac:dyDescent="0.35">
      <c r="A272" t="s">
        <v>1148</v>
      </c>
      <c r="B272">
        <v>9901</v>
      </c>
    </row>
    <row r="273" spans="1:2" x14ac:dyDescent="0.35">
      <c r="A273" t="s">
        <v>1147</v>
      </c>
      <c r="B273">
        <v>10809</v>
      </c>
    </row>
    <row r="274" spans="1:2" x14ac:dyDescent="0.35">
      <c r="A274" t="s">
        <v>1090</v>
      </c>
      <c r="B274">
        <v>0</v>
      </c>
    </row>
    <row r="275" spans="1:2" x14ac:dyDescent="0.35">
      <c r="A275" t="s">
        <v>1130</v>
      </c>
      <c r="B275">
        <v>0</v>
      </c>
    </row>
    <row r="276" spans="1:2" x14ac:dyDescent="0.35">
      <c r="A276" t="s">
        <v>1203</v>
      </c>
      <c r="B276">
        <v>0</v>
      </c>
    </row>
    <row r="277" spans="1:2" x14ac:dyDescent="0.35">
      <c r="A277" t="s">
        <v>1202</v>
      </c>
      <c r="B277">
        <v>0</v>
      </c>
    </row>
    <row r="278" spans="1:2" x14ac:dyDescent="0.35">
      <c r="A278" t="s">
        <v>1201</v>
      </c>
      <c r="B278">
        <v>5700000</v>
      </c>
    </row>
    <row r="279" spans="1:2" x14ac:dyDescent="0.35">
      <c r="A279" t="s">
        <v>1204</v>
      </c>
      <c r="B279">
        <v>500000</v>
      </c>
    </row>
    <row r="280" spans="1:2" x14ac:dyDescent="0.35">
      <c r="A280" t="s">
        <v>1196</v>
      </c>
      <c r="B280">
        <v>9450</v>
      </c>
    </row>
    <row r="281" spans="1:2" x14ac:dyDescent="0.35">
      <c r="A281" t="s">
        <v>1197</v>
      </c>
      <c r="B281">
        <v>0</v>
      </c>
    </row>
    <row r="282" spans="1:2" x14ac:dyDescent="0.35">
      <c r="A282" t="s">
        <v>1198</v>
      </c>
      <c r="B282">
        <v>3160</v>
      </c>
    </row>
    <row r="283" spans="1:2" x14ac:dyDescent="0.35">
      <c r="A283" t="s">
        <v>1199</v>
      </c>
      <c r="B283">
        <v>6425</v>
      </c>
    </row>
    <row r="284" spans="1:2" x14ac:dyDescent="0.35">
      <c r="A284" t="s">
        <v>1200</v>
      </c>
      <c r="B284">
        <v>4485</v>
      </c>
    </row>
    <row r="285" spans="1:2" x14ac:dyDescent="0.35">
      <c r="A285" t="s">
        <v>962</v>
      </c>
      <c r="B285">
        <v>5000</v>
      </c>
    </row>
    <row r="286" spans="1:2" x14ac:dyDescent="0.35">
      <c r="A286" t="s">
        <v>1164</v>
      </c>
      <c r="B286">
        <v>1858</v>
      </c>
    </row>
    <row r="287" spans="1:2" x14ac:dyDescent="0.35">
      <c r="A287" t="s">
        <v>1608</v>
      </c>
      <c r="B287">
        <v>7883</v>
      </c>
    </row>
    <row r="288" spans="1:2" x14ac:dyDescent="0.35">
      <c r="A288" t="s">
        <v>1165</v>
      </c>
      <c r="B288">
        <v>2550</v>
      </c>
    </row>
    <row r="289" spans="1:2" x14ac:dyDescent="0.35">
      <c r="A289" t="s">
        <v>1184</v>
      </c>
      <c r="B289">
        <v>93</v>
      </c>
    </row>
    <row r="290" spans="1:2" x14ac:dyDescent="0.35">
      <c r="A290" t="s">
        <v>1177</v>
      </c>
      <c r="B290">
        <v>4653</v>
      </c>
    </row>
    <row r="291" spans="1:2" x14ac:dyDescent="0.35">
      <c r="A291" t="s">
        <v>1176</v>
      </c>
      <c r="B291">
        <v>21717</v>
      </c>
    </row>
    <row r="292" spans="1:2" x14ac:dyDescent="0.35">
      <c r="A292" t="s">
        <v>1172</v>
      </c>
      <c r="B292">
        <v>433</v>
      </c>
    </row>
    <row r="293" spans="1:2" x14ac:dyDescent="0.35">
      <c r="A293" t="s">
        <v>1169</v>
      </c>
      <c r="B293">
        <v>2827</v>
      </c>
    </row>
    <row r="294" spans="1:2" x14ac:dyDescent="0.35">
      <c r="A294" t="s">
        <v>1175</v>
      </c>
      <c r="B294">
        <v>25</v>
      </c>
    </row>
    <row r="295" spans="1:2" x14ac:dyDescent="0.35">
      <c r="A295" t="s">
        <v>1174</v>
      </c>
      <c r="B295">
        <v>3361</v>
      </c>
    </row>
    <row r="296" spans="1:2" x14ac:dyDescent="0.35">
      <c r="A296" t="s">
        <v>1167</v>
      </c>
      <c r="B296">
        <v>665</v>
      </c>
    </row>
    <row r="297" spans="1:2" x14ac:dyDescent="0.35">
      <c r="A297" t="s">
        <v>1166</v>
      </c>
      <c r="B297">
        <v>1245</v>
      </c>
    </row>
    <row r="298" spans="1:2" x14ac:dyDescent="0.35">
      <c r="A298" t="s">
        <v>1173</v>
      </c>
      <c r="B298">
        <v>1266</v>
      </c>
    </row>
    <row r="299" spans="1:2" x14ac:dyDescent="0.35">
      <c r="A299" t="s">
        <v>1168</v>
      </c>
      <c r="B299">
        <v>2016</v>
      </c>
    </row>
    <row r="300" spans="1:2" x14ac:dyDescent="0.35">
      <c r="A300" t="s">
        <v>1609</v>
      </c>
      <c r="B300">
        <v>11147</v>
      </c>
    </row>
    <row r="301" spans="1:2" x14ac:dyDescent="0.35">
      <c r="A301" t="s">
        <v>1170</v>
      </c>
      <c r="B301">
        <v>1279</v>
      </c>
    </row>
    <row r="302" spans="1:2" x14ac:dyDescent="0.35">
      <c r="A302" t="s">
        <v>1171</v>
      </c>
      <c r="B302">
        <v>49</v>
      </c>
    </row>
    <row r="303" spans="1:2" x14ac:dyDescent="0.35">
      <c r="A303" t="s">
        <v>963</v>
      </c>
      <c r="B303">
        <v>7679</v>
      </c>
    </row>
    <row r="304" spans="1:2" x14ac:dyDescent="0.35">
      <c r="A304" t="s">
        <v>1610</v>
      </c>
      <c r="B304">
        <v>23</v>
      </c>
    </row>
    <row r="305" spans="1:2" x14ac:dyDescent="0.35">
      <c r="A305" t="s">
        <v>1179</v>
      </c>
      <c r="B305">
        <v>16246</v>
      </c>
    </row>
    <row r="306" spans="1:2" x14ac:dyDescent="0.35">
      <c r="A306" t="s">
        <v>1178</v>
      </c>
      <c r="B306">
        <v>784</v>
      </c>
    </row>
    <row r="307" spans="1:2" x14ac:dyDescent="0.35">
      <c r="A307" t="s">
        <v>1180</v>
      </c>
      <c r="B307">
        <v>14741</v>
      </c>
    </row>
    <row r="308" spans="1:2" x14ac:dyDescent="0.35">
      <c r="A308" t="s">
        <v>1181</v>
      </c>
      <c r="B308">
        <v>42402</v>
      </c>
    </row>
    <row r="309" spans="1:2" x14ac:dyDescent="0.35">
      <c r="A309" t="s">
        <v>1182</v>
      </c>
      <c r="B309">
        <v>1184</v>
      </c>
    </row>
    <row r="310" spans="1:2" x14ac:dyDescent="0.35">
      <c r="A310" t="s">
        <v>1183</v>
      </c>
      <c r="B310">
        <v>248</v>
      </c>
    </row>
    <row r="311" spans="1:2" x14ac:dyDescent="0.35">
      <c r="A311" t="s">
        <v>1186</v>
      </c>
      <c r="B311">
        <v>3900</v>
      </c>
    </row>
    <row r="312" spans="1:2" x14ac:dyDescent="0.35">
      <c r="A312" t="s">
        <v>1187</v>
      </c>
      <c r="B312">
        <v>50</v>
      </c>
    </row>
    <row r="313" spans="1:2" x14ac:dyDescent="0.35">
      <c r="A313" t="s">
        <v>1194</v>
      </c>
      <c r="B313">
        <v>48</v>
      </c>
    </row>
    <row r="314" spans="1:2" x14ac:dyDescent="0.35">
      <c r="A314" t="s">
        <v>1190</v>
      </c>
      <c r="B314">
        <v>185</v>
      </c>
    </row>
    <row r="315" spans="1:2" x14ac:dyDescent="0.35">
      <c r="A315" t="s">
        <v>1191</v>
      </c>
      <c r="B315">
        <v>12669</v>
      </c>
    </row>
    <row r="316" spans="1:2" x14ac:dyDescent="0.35">
      <c r="A316" t="s">
        <v>1192</v>
      </c>
      <c r="B316">
        <v>4</v>
      </c>
    </row>
    <row r="317" spans="1:2" x14ac:dyDescent="0.35">
      <c r="A317" t="s">
        <v>1193</v>
      </c>
      <c r="B317">
        <v>4</v>
      </c>
    </row>
    <row r="318" spans="1:2" x14ac:dyDescent="0.35">
      <c r="A318" t="s">
        <v>1195</v>
      </c>
      <c r="B318">
        <v>67</v>
      </c>
    </row>
    <row r="319" spans="1:2" x14ac:dyDescent="0.35">
      <c r="A319" t="s">
        <v>1188</v>
      </c>
      <c r="B319">
        <v>0</v>
      </c>
    </row>
    <row r="320" spans="1:2" x14ac:dyDescent="0.35">
      <c r="A320" t="s">
        <v>1185</v>
      </c>
      <c r="B320">
        <v>0</v>
      </c>
    </row>
    <row r="321" spans="1:2" x14ac:dyDescent="0.35">
      <c r="A321" t="s">
        <v>1611</v>
      </c>
      <c r="B321">
        <v>0</v>
      </c>
    </row>
    <row r="322" spans="1:2" x14ac:dyDescent="0.35">
      <c r="A322" t="s">
        <v>1189</v>
      </c>
      <c r="B322">
        <v>886</v>
      </c>
    </row>
  </sheetData>
  <sortState xmlns:xlrd2="http://schemas.microsoft.com/office/spreadsheetml/2017/richdata2" ref="A1:B406">
    <sortCondition ref="A1:A4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Sort Order</vt:lpstr>
      <vt:lpstr>Summary</vt:lpstr>
      <vt:lpstr>ROP200F</vt:lpstr>
      <vt:lpstr>ROP100</vt:lpstr>
      <vt:lpstr>End Stock 2024</vt:lpstr>
      <vt:lpstr>Sheet1</vt:lpstr>
      <vt:lpstr>'End Stock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peni</dc:creator>
  <cp:lastModifiedBy>Didi Suherdi</cp:lastModifiedBy>
  <cp:lastPrinted>2024-07-22T06:23:09Z</cp:lastPrinted>
  <dcterms:created xsi:type="dcterms:W3CDTF">2023-08-04T07:42:31Z</dcterms:created>
  <dcterms:modified xsi:type="dcterms:W3CDTF">2025-01-31T06:28:58Z</dcterms:modified>
</cp:coreProperties>
</file>