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deb\Documents\IUT\"/>
    </mc:Choice>
  </mc:AlternateContent>
  <bookViews>
    <workbookView xWindow="0" yWindow="0" windowWidth="28800" windowHeight="1372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G8" i="1"/>
  <c r="G7" i="1"/>
  <c r="G6" i="1"/>
  <c r="D8" i="1"/>
  <c r="D7" i="1"/>
  <c r="C18" i="1"/>
  <c r="D6" i="1"/>
  <c r="C25" i="1"/>
  <c r="C15" i="1"/>
  <c r="C17" i="1" s="1"/>
  <c r="F25" i="1"/>
  <c r="F26" i="1" s="1"/>
  <c r="F15" i="1"/>
  <c r="F17" i="1" s="1"/>
  <c r="J12" i="1" l="1"/>
  <c r="F18" i="1"/>
  <c r="F16" i="1"/>
  <c r="K9" i="1"/>
  <c r="C16" i="1"/>
  <c r="C26" i="1"/>
</calcChain>
</file>

<file path=xl/sharedStrings.xml><?xml version="1.0" encoding="utf-8"?>
<sst xmlns="http://schemas.openxmlformats.org/spreadsheetml/2006/main" count="47" uniqueCount="27">
  <si>
    <t>Bateau enfant</t>
  </si>
  <si>
    <t>cout mat premiere</t>
  </si>
  <si>
    <t>cout stockage</t>
  </si>
  <si>
    <t>budget commercial</t>
  </si>
  <si>
    <t>budget communication</t>
  </si>
  <si>
    <t>force de vente</t>
  </si>
  <si>
    <t>prix vente</t>
  </si>
  <si>
    <t>resultat</t>
  </si>
  <si>
    <t>temps homme</t>
  </si>
  <si>
    <t>nombre homme</t>
  </si>
  <si>
    <t>nombre bateau</t>
  </si>
  <si>
    <t>cout prod</t>
  </si>
  <si>
    <t>frais equipement</t>
  </si>
  <si>
    <t>cout unitaire</t>
  </si>
  <si>
    <t>Bateau Adulte</t>
  </si>
  <si>
    <t>soustraitance</t>
  </si>
  <si>
    <t xml:space="preserve">cout </t>
  </si>
  <si>
    <t>livraison</t>
  </si>
  <si>
    <t>marge</t>
  </si>
  <si>
    <t>marge u</t>
  </si>
  <si>
    <t>marge total</t>
  </si>
  <si>
    <t>amortissement machine</t>
  </si>
  <si>
    <t>prix machine</t>
  </si>
  <si>
    <t>employe</t>
  </si>
  <si>
    <t>temps prod</t>
  </si>
  <si>
    <t>enfant</t>
  </si>
  <si>
    <t>adulte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</si>
</sst>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abSelected="1" workbookViewId="0">
      <selection activeCell="M16" sqref="M16"/>
    </sheetView>
  </sheetViews>
  <sheetFormatPr baseColWidth="10" defaultRowHeight="15" x14ac:dyDescent="0.25"/>
  <cols>
    <col min="2" max="2" width="21.85546875" customWidth="1"/>
    <col min="5" max="5" width="20.140625" customWidth="1"/>
    <col min="8" max="8" width="11.5703125" customWidth="1"/>
    <col min="9" max="9" width="25.7109375" customWidth="1"/>
  </cols>
  <sheetData>
    <row r="3" spans="2:11" x14ac:dyDescent="0.25">
      <c r="B3" t="s">
        <v>0</v>
      </c>
      <c r="E3" t="s">
        <v>14</v>
      </c>
      <c r="I3" t="s">
        <v>21</v>
      </c>
    </row>
    <row r="4" spans="2:11" x14ac:dyDescent="0.25">
      <c r="B4" t="s">
        <v>1</v>
      </c>
      <c r="C4">
        <v>10</v>
      </c>
      <c r="E4" t="s">
        <v>1</v>
      </c>
      <c r="F4">
        <v>30</v>
      </c>
      <c r="I4" t="s">
        <v>22</v>
      </c>
      <c r="J4">
        <v>30000</v>
      </c>
    </row>
    <row r="5" spans="2:11" x14ac:dyDescent="0.25">
      <c r="B5" t="s">
        <v>2</v>
      </c>
      <c r="C5">
        <v>1</v>
      </c>
      <c r="E5" t="s">
        <v>2</v>
      </c>
      <c r="F5">
        <v>1</v>
      </c>
      <c r="I5" t="s">
        <v>23</v>
      </c>
      <c r="J5">
        <v>82500</v>
      </c>
    </row>
    <row r="6" spans="2:11" x14ac:dyDescent="0.25">
      <c r="B6" t="s">
        <v>3</v>
      </c>
      <c r="C6">
        <v>0</v>
      </c>
      <c r="D6">
        <f>C6*C9</f>
        <v>0</v>
      </c>
      <c r="E6" t="s">
        <v>3</v>
      </c>
      <c r="F6">
        <v>0.03</v>
      </c>
      <c r="G6">
        <f>F6*(F9*F12)</f>
        <v>38016</v>
      </c>
      <c r="I6" t="s">
        <v>24</v>
      </c>
      <c r="J6">
        <v>4800</v>
      </c>
    </row>
    <row r="7" spans="2:11" x14ac:dyDescent="0.25">
      <c r="B7" t="s">
        <v>4</v>
      </c>
      <c r="C7">
        <v>0</v>
      </c>
      <c r="D7">
        <f>C7*C9</f>
        <v>0</v>
      </c>
      <c r="E7" t="s">
        <v>4</v>
      </c>
      <c r="F7">
        <v>0.02</v>
      </c>
      <c r="G7">
        <f>F7*(F9*F12)</f>
        <v>25344</v>
      </c>
      <c r="I7" t="s">
        <v>25</v>
      </c>
      <c r="K7">
        <f>J7*1.6</f>
        <v>0</v>
      </c>
    </row>
    <row r="8" spans="2:11" x14ac:dyDescent="0.25">
      <c r="B8" t="s">
        <v>5</v>
      </c>
      <c r="C8">
        <v>0</v>
      </c>
      <c r="D8">
        <f>C8*C9</f>
        <v>0</v>
      </c>
      <c r="E8" t="s">
        <v>5</v>
      </c>
      <c r="F8">
        <v>0.02</v>
      </c>
      <c r="G8">
        <f>F8*(F9*F12)</f>
        <v>25344</v>
      </c>
      <c r="I8" t="s">
        <v>26</v>
      </c>
      <c r="J8">
        <v>1200</v>
      </c>
      <c r="K8">
        <f>J8*4</f>
        <v>4800</v>
      </c>
    </row>
    <row r="9" spans="2:11" x14ac:dyDescent="0.25">
      <c r="B9" t="s">
        <v>6</v>
      </c>
      <c r="C9">
        <v>63</v>
      </c>
      <c r="E9" t="s">
        <v>6</v>
      </c>
      <c r="F9">
        <v>165</v>
      </c>
      <c r="K9">
        <f>K8+K7</f>
        <v>4800</v>
      </c>
    </row>
    <row r="10" spans="2:11" x14ac:dyDescent="0.25">
      <c r="B10" t="s">
        <v>8</v>
      </c>
      <c r="C10">
        <v>32</v>
      </c>
      <c r="E10" t="s">
        <v>8</v>
      </c>
      <c r="F10">
        <v>78.5</v>
      </c>
    </row>
    <row r="11" spans="2:11" x14ac:dyDescent="0.25">
      <c r="B11" t="s">
        <v>9</v>
      </c>
      <c r="C11">
        <v>1</v>
      </c>
      <c r="E11" t="s">
        <v>9</v>
      </c>
      <c r="F11">
        <v>1</v>
      </c>
    </row>
    <row r="12" spans="2:11" x14ac:dyDescent="0.25">
      <c r="B12" t="s">
        <v>10</v>
      </c>
      <c r="C12">
        <v>4800</v>
      </c>
      <c r="E12" t="s">
        <v>10</v>
      </c>
      <c r="F12">
        <v>7680</v>
      </c>
      <c r="I12" t="s">
        <v>16</v>
      </c>
      <c r="J12">
        <f>(J7*C17)+(J8*F17)-(J4+J5)</f>
        <v>-75800</v>
      </c>
    </row>
    <row r="13" spans="2:11" x14ac:dyDescent="0.25">
      <c r="B13" t="s">
        <v>12</v>
      </c>
      <c r="C13">
        <v>0.05</v>
      </c>
      <c r="E13" t="s">
        <v>12</v>
      </c>
      <c r="F13">
        <v>0.05</v>
      </c>
    </row>
    <row r="15" spans="2:11" x14ac:dyDescent="0.25">
      <c r="B15" t="s">
        <v>13</v>
      </c>
      <c r="C15">
        <f>(C9*C6)+(C9*C7)+(C9*C8)+C4+C10+(C9*C13)</f>
        <v>45.15</v>
      </c>
      <c r="E15" t="s">
        <v>13</v>
      </c>
      <c r="F15">
        <f>(F9*F6)+(F9*F7)+(F9*F8)+F4+F10+(F9*F13)</f>
        <v>128.30000000000001</v>
      </c>
    </row>
    <row r="16" spans="2:11" x14ac:dyDescent="0.25">
      <c r="B16" t="s">
        <v>11</v>
      </c>
      <c r="C16">
        <f>C15*C12</f>
        <v>216720</v>
      </c>
      <c r="E16" t="s">
        <v>11</v>
      </c>
      <c r="F16">
        <f>F15*F12</f>
        <v>985344.00000000012</v>
      </c>
    </row>
    <row r="17" spans="2:6" x14ac:dyDescent="0.25">
      <c r="B17" t="s">
        <v>19</v>
      </c>
      <c r="C17">
        <f>(C9-C15)*(5/6)</f>
        <v>14.875000000000002</v>
      </c>
      <c r="E17" t="s">
        <v>19</v>
      </c>
      <c r="F17">
        <f>(F9-F15)*(5/6)</f>
        <v>30.583333333333325</v>
      </c>
    </row>
    <row r="18" spans="2:6" x14ac:dyDescent="0.25">
      <c r="B18" t="s">
        <v>20</v>
      </c>
      <c r="C18">
        <f>C12*C17</f>
        <v>71400.000000000015</v>
      </c>
      <c r="E18" t="s">
        <v>20</v>
      </c>
      <c r="F18">
        <f>F12*F17</f>
        <v>234879.99999999994</v>
      </c>
    </row>
    <row r="22" spans="2:6" x14ac:dyDescent="0.25">
      <c r="B22" t="s">
        <v>15</v>
      </c>
      <c r="E22" t="s">
        <v>15</v>
      </c>
    </row>
    <row r="23" spans="2:6" x14ac:dyDescent="0.25">
      <c r="B23" t="s">
        <v>16</v>
      </c>
      <c r="C23">
        <v>55</v>
      </c>
      <c r="E23" t="s">
        <v>16</v>
      </c>
      <c r="F23">
        <v>140</v>
      </c>
    </row>
    <row r="24" spans="2:6" x14ac:dyDescent="0.25">
      <c r="B24" t="s">
        <v>17</v>
      </c>
      <c r="C24">
        <v>0.02</v>
      </c>
      <c r="E24" t="s">
        <v>17</v>
      </c>
      <c r="F24">
        <v>0.02</v>
      </c>
    </row>
    <row r="25" spans="2:6" x14ac:dyDescent="0.25">
      <c r="B25" t="s">
        <v>7</v>
      </c>
      <c r="C25">
        <f>(C9*C24)+C23+(C9*C6)+(C9*C7)+(C9*C8)</f>
        <v>56.26</v>
      </c>
      <c r="E25" t="s">
        <v>7</v>
      </c>
      <c r="F25">
        <f>(F9*F24)+F23+(F9*F6)+(F9*F7)+(F9*F8)+(F9*F13)</f>
        <v>163.10000000000002</v>
      </c>
    </row>
    <row r="26" spans="2:6" x14ac:dyDescent="0.25">
      <c r="B26" t="s">
        <v>18</v>
      </c>
      <c r="C26">
        <f>C9-C25</f>
        <v>6.740000000000002</v>
      </c>
      <c r="E26" t="s">
        <v>18</v>
      </c>
      <c r="F26">
        <f>F9-F25</f>
        <v>1.8999999999999773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Hardis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Laidi Debbouze</dc:creator>
  <cp:lastModifiedBy>Laidi Debbouze</cp:lastModifiedBy>
  <dcterms:created xsi:type="dcterms:W3CDTF">2018-10-11T07:29:50Z</dcterms:created>
  <dcterms:modified xsi:type="dcterms:W3CDTF">2018-10-11T09:45:57Z</dcterms:modified>
</cp:coreProperties>
</file>