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REGISTRO 2026 CHAVEZ\REGISTROS PARA PROFESORES\"/>
    </mc:Choice>
  </mc:AlternateContent>
  <xr:revisionPtr revIDLastSave="0" documentId="13_ncr:1_{D6CBA9DE-CCA4-4751-AF2D-C06E4815489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ARÁTULA" sheetId="1" r:id="rId1"/>
    <sheet name="FILIACIÓN" sheetId="2" r:id="rId2"/>
    <sheet name="ASIS 1 TRIM" sheetId="3" r:id="rId3"/>
    <sheet name="ASIS 2 TRIM" sheetId="4" r:id="rId4"/>
    <sheet name="ASIS 3 TRIM" sheetId="5" r:id="rId5"/>
    <sheet name="1 TRIM" sheetId="6" r:id="rId6"/>
    <sheet name="CENTRAL 1 TRIM" sheetId="7" state="hidden" r:id="rId7"/>
    <sheet name="CENTRAL 2 TRIM" sheetId="8" state="hidden" r:id="rId8"/>
    <sheet name="CENTRAL 3 TRIM" sheetId="9" state="hidden" r:id="rId9"/>
    <sheet name="2 TRIM" sheetId="10" r:id="rId10"/>
    <sheet name="3 TRIM" sheetId="11" r:id="rId11"/>
    <sheet name="CENTRAL" sheetId="12" r:id="rId12"/>
    <sheet name="BLANCO" sheetId="13" r:id="rId13"/>
    <sheet name="CENTRAL GENERAL" sheetId="14" state="hidden" r:id="rId14"/>
    <sheet name="AVANCE" sheetId="1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9" roundtripDataChecksum="WQBTsByvaIe+OylVBUqR9gZgdHZ27n0zKGQ0VjoYvBY="/>
    </ext>
  </extLst>
</workbook>
</file>

<file path=xl/calcChain.xml><?xml version="1.0" encoding="utf-8"?>
<calcChain xmlns="http://schemas.openxmlformats.org/spreadsheetml/2006/main">
  <c r="G47" i="15" l="1"/>
  <c r="F47" i="15"/>
  <c r="E47" i="15"/>
  <c r="H46" i="15"/>
  <c r="H45" i="15"/>
  <c r="H44" i="15"/>
  <c r="H47" i="15" s="1"/>
  <c r="G40" i="15"/>
  <c r="H37" i="15" s="1"/>
  <c r="F40" i="15"/>
  <c r="E40" i="15"/>
  <c r="H38" i="15"/>
  <c r="G33" i="15"/>
  <c r="F33" i="15"/>
  <c r="E33" i="15"/>
  <c r="H32" i="15"/>
  <c r="H33" i="15" s="1"/>
  <c r="H31" i="15"/>
  <c r="H30" i="15"/>
  <c r="G26" i="15"/>
  <c r="H25" i="15" s="1"/>
  <c r="F26" i="15"/>
  <c r="E26" i="15"/>
  <c r="H24" i="15"/>
  <c r="G19" i="15"/>
  <c r="F19" i="15"/>
  <c r="E19" i="15"/>
  <c r="H18" i="15"/>
  <c r="H17" i="15"/>
  <c r="H16" i="15"/>
  <c r="H19" i="15" s="1"/>
  <c r="G12" i="15"/>
  <c r="H9" i="15" s="1"/>
  <c r="F12" i="15"/>
  <c r="E12" i="15"/>
  <c r="H10" i="15"/>
  <c r="H5" i="15"/>
  <c r="E5" i="15"/>
  <c r="H4" i="15"/>
  <c r="E4" i="15"/>
  <c r="H3" i="15"/>
  <c r="E3" i="15"/>
  <c r="C55" i="14"/>
  <c r="D54" i="14"/>
  <c r="D53" i="14"/>
  <c r="D52" i="14"/>
  <c r="D55" i="14" s="1"/>
  <c r="D51" i="14"/>
  <c r="P46" i="14"/>
  <c r="O46" i="14"/>
  <c r="B46" i="14"/>
  <c r="O45" i="14"/>
  <c r="P45" i="14" s="1"/>
  <c r="B45" i="14"/>
  <c r="O44" i="14"/>
  <c r="P44" i="14" s="1"/>
  <c r="B44" i="14"/>
  <c r="O43" i="14"/>
  <c r="P43" i="14" s="1"/>
  <c r="B43" i="14"/>
  <c r="P42" i="14"/>
  <c r="O42" i="14"/>
  <c r="B42" i="14"/>
  <c r="O41" i="14"/>
  <c r="P41" i="14" s="1"/>
  <c r="B41" i="14"/>
  <c r="P40" i="14"/>
  <c r="O40" i="14"/>
  <c r="B40" i="14"/>
  <c r="O39" i="14"/>
  <c r="P39" i="14" s="1"/>
  <c r="B39" i="14"/>
  <c r="P38" i="14"/>
  <c r="O38" i="14"/>
  <c r="B38" i="14"/>
  <c r="O37" i="14"/>
  <c r="P37" i="14" s="1"/>
  <c r="B37" i="14"/>
  <c r="P36" i="14"/>
  <c r="O36" i="14"/>
  <c r="B36" i="14"/>
  <c r="O35" i="14"/>
  <c r="P35" i="14" s="1"/>
  <c r="B35" i="14"/>
  <c r="P34" i="14"/>
  <c r="O34" i="14"/>
  <c r="B34" i="14"/>
  <c r="O33" i="14"/>
  <c r="P33" i="14" s="1"/>
  <c r="B33" i="14"/>
  <c r="P32" i="14"/>
  <c r="O32" i="14"/>
  <c r="B32" i="14"/>
  <c r="O31" i="14"/>
  <c r="P31" i="14" s="1"/>
  <c r="B31" i="14"/>
  <c r="P30" i="14"/>
  <c r="O30" i="14"/>
  <c r="B30" i="14"/>
  <c r="O29" i="14"/>
  <c r="P29" i="14" s="1"/>
  <c r="B29" i="14"/>
  <c r="P28" i="14"/>
  <c r="O28" i="14"/>
  <c r="B28" i="14"/>
  <c r="O27" i="14"/>
  <c r="P27" i="14" s="1"/>
  <c r="B27" i="14"/>
  <c r="P26" i="14"/>
  <c r="O26" i="14"/>
  <c r="B26" i="14"/>
  <c r="O25" i="14"/>
  <c r="P25" i="14" s="1"/>
  <c r="B25" i="14"/>
  <c r="P24" i="14"/>
  <c r="O24" i="14"/>
  <c r="B24" i="14"/>
  <c r="O23" i="14"/>
  <c r="P23" i="14" s="1"/>
  <c r="B23" i="14"/>
  <c r="P22" i="14"/>
  <c r="O22" i="14"/>
  <c r="B22" i="14"/>
  <c r="O21" i="14"/>
  <c r="P21" i="14" s="1"/>
  <c r="B21" i="14"/>
  <c r="P20" i="14"/>
  <c r="O20" i="14"/>
  <c r="B20" i="14"/>
  <c r="O19" i="14"/>
  <c r="P19" i="14" s="1"/>
  <c r="B19" i="14"/>
  <c r="P18" i="14"/>
  <c r="O18" i="14"/>
  <c r="B18" i="14"/>
  <c r="O17" i="14"/>
  <c r="P17" i="14" s="1"/>
  <c r="B17" i="14"/>
  <c r="P16" i="14"/>
  <c r="O16" i="14"/>
  <c r="B16" i="14"/>
  <c r="O15" i="14"/>
  <c r="P15" i="14" s="1"/>
  <c r="B15" i="14"/>
  <c r="P14" i="14"/>
  <c r="O14" i="14"/>
  <c r="B14" i="14"/>
  <c r="O13" i="14"/>
  <c r="P13" i="14" s="1"/>
  <c r="B13" i="14"/>
  <c r="P12" i="14"/>
  <c r="O12" i="14"/>
  <c r="B12" i="14"/>
  <c r="O11" i="14"/>
  <c r="P11" i="14" s="1"/>
  <c r="B11" i="14"/>
  <c r="C8" i="14"/>
  <c r="C7" i="14"/>
  <c r="C6" i="14"/>
  <c r="B3" i="14"/>
  <c r="AE46" i="13"/>
  <c r="AD46" i="13"/>
  <c r="AC46" i="13"/>
  <c r="R46" i="13"/>
  <c r="G46" i="13"/>
  <c r="B46" i="13"/>
  <c r="AE45" i="13"/>
  <c r="AD45" i="13"/>
  <c r="AC45" i="13"/>
  <c r="R45" i="13"/>
  <c r="G45" i="13"/>
  <c r="B45" i="13"/>
  <c r="AE44" i="13"/>
  <c r="AD44" i="13"/>
  <c r="AC44" i="13"/>
  <c r="R44" i="13"/>
  <c r="G44" i="13"/>
  <c r="B44" i="13"/>
  <c r="AE43" i="13"/>
  <c r="AD43" i="13"/>
  <c r="AC43" i="13"/>
  <c r="R43" i="13"/>
  <c r="G43" i="13"/>
  <c r="B43" i="13"/>
  <c r="AE42" i="13"/>
  <c r="AD42" i="13"/>
  <c r="AC42" i="13"/>
  <c r="R42" i="13"/>
  <c r="G42" i="13"/>
  <c r="B42" i="13"/>
  <c r="AE41" i="13"/>
  <c r="AD41" i="13"/>
  <c r="AC41" i="13"/>
  <c r="R41" i="13"/>
  <c r="G41" i="13"/>
  <c r="B41" i="13"/>
  <c r="AE40" i="13"/>
  <c r="AD40" i="13"/>
  <c r="AC40" i="13"/>
  <c r="R40" i="13"/>
  <c r="G40" i="13"/>
  <c r="B40" i="13"/>
  <c r="AE39" i="13"/>
  <c r="AD39" i="13"/>
  <c r="AC39" i="13"/>
  <c r="R39" i="13"/>
  <c r="G39" i="13"/>
  <c r="B39" i="13"/>
  <c r="AE38" i="13"/>
  <c r="AD38" i="13"/>
  <c r="AC38" i="13"/>
  <c r="R38" i="13"/>
  <c r="G38" i="13"/>
  <c r="B38" i="13"/>
  <c r="AE37" i="13"/>
  <c r="AD37" i="13"/>
  <c r="AC37" i="13"/>
  <c r="R37" i="13"/>
  <c r="G37" i="13"/>
  <c r="B37" i="13"/>
  <c r="AE36" i="13"/>
  <c r="AD36" i="13"/>
  <c r="AC36" i="13"/>
  <c r="R36" i="13"/>
  <c r="G36" i="13"/>
  <c r="B36" i="13"/>
  <c r="AE35" i="13"/>
  <c r="AD35" i="13"/>
  <c r="AC35" i="13"/>
  <c r="R35" i="13"/>
  <c r="G35" i="13"/>
  <c r="B35" i="13"/>
  <c r="AE34" i="13"/>
  <c r="AD34" i="13"/>
  <c r="AC34" i="13"/>
  <c r="R34" i="13"/>
  <c r="G34" i="13"/>
  <c r="B34" i="13"/>
  <c r="AE33" i="13"/>
  <c r="AD33" i="13"/>
  <c r="AC33" i="13"/>
  <c r="R33" i="13"/>
  <c r="G33" i="13"/>
  <c r="B33" i="13"/>
  <c r="AE32" i="13"/>
  <c r="AD32" i="13"/>
  <c r="AC32" i="13"/>
  <c r="R32" i="13"/>
  <c r="G32" i="13"/>
  <c r="B32" i="13"/>
  <c r="AE31" i="13"/>
  <c r="AD31" i="13"/>
  <c r="AC31" i="13"/>
  <c r="R31" i="13"/>
  <c r="G31" i="13"/>
  <c r="B31" i="13"/>
  <c r="AE30" i="13"/>
  <c r="AD30" i="13"/>
  <c r="AC30" i="13"/>
  <c r="R30" i="13"/>
  <c r="G30" i="13"/>
  <c r="B30" i="13"/>
  <c r="AE29" i="13"/>
  <c r="AD29" i="13"/>
  <c r="AC29" i="13"/>
  <c r="R29" i="13"/>
  <c r="G29" i="13"/>
  <c r="B29" i="13"/>
  <c r="AE28" i="13"/>
  <c r="AD28" i="13"/>
  <c r="AC28" i="13"/>
  <c r="R28" i="13"/>
  <c r="G28" i="13"/>
  <c r="B28" i="13"/>
  <c r="AE27" i="13"/>
  <c r="AD27" i="13"/>
  <c r="AC27" i="13"/>
  <c r="R27" i="13"/>
  <c r="G27" i="13"/>
  <c r="B27" i="13"/>
  <c r="AE26" i="13"/>
  <c r="AD26" i="13"/>
  <c r="AC26" i="13"/>
  <c r="R26" i="13"/>
  <c r="G26" i="13"/>
  <c r="B26" i="13"/>
  <c r="AE25" i="13"/>
  <c r="AD25" i="13"/>
  <c r="AC25" i="13"/>
  <c r="R25" i="13"/>
  <c r="G25" i="13"/>
  <c r="B25" i="13"/>
  <c r="AE24" i="13"/>
  <c r="AD24" i="13"/>
  <c r="AC24" i="13"/>
  <c r="R24" i="13"/>
  <c r="G24" i="13"/>
  <c r="B24" i="13"/>
  <c r="AE23" i="13"/>
  <c r="AD23" i="13"/>
  <c r="AC23" i="13"/>
  <c r="R23" i="13"/>
  <c r="G23" i="13"/>
  <c r="B23" i="13"/>
  <c r="AE22" i="13"/>
  <c r="AD22" i="13"/>
  <c r="AC22" i="13"/>
  <c r="R22" i="13"/>
  <c r="G22" i="13"/>
  <c r="B22" i="13"/>
  <c r="AE21" i="13"/>
  <c r="AD21" i="13"/>
  <c r="AC21" i="13"/>
  <c r="R21" i="13"/>
  <c r="G21" i="13"/>
  <c r="B21" i="13"/>
  <c r="AE20" i="13"/>
  <c r="AD20" i="13"/>
  <c r="AC20" i="13"/>
  <c r="R20" i="13"/>
  <c r="G20" i="13"/>
  <c r="B20" i="13"/>
  <c r="AE19" i="13"/>
  <c r="AD19" i="13"/>
  <c r="AC19" i="13"/>
  <c r="R19" i="13"/>
  <c r="G19" i="13"/>
  <c r="B19" i="13"/>
  <c r="AE18" i="13"/>
  <c r="AD18" i="13"/>
  <c r="AC18" i="13"/>
  <c r="R18" i="13"/>
  <c r="G18" i="13"/>
  <c r="B18" i="13"/>
  <c r="AE17" i="13"/>
  <c r="AD17" i="13"/>
  <c r="AC17" i="13"/>
  <c r="R17" i="13"/>
  <c r="G17" i="13"/>
  <c r="B17" i="13"/>
  <c r="AE16" i="13"/>
  <c r="AD16" i="13"/>
  <c r="AC16" i="13"/>
  <c r="R16" i="13"/>
  <c r="G16" i="13"/>
  <c r="B16" i="13"/>
  <c r="AE15" i="13"/>
  <c r="AD15" i="13"/>
  <c r="AC15" i="13"/>
  <c r="R15" i="13"/>
  <c r="G15" i="13"/>
  <c r="B15" i="13"/>
  <c r="AE14" i="13"/>
  <c r="AD14" i="13"/>
  <c r="AC14" i="13"/>
  <c r="R14" i="13"/>
  <c r="G14" i="13"/>
  <c r="B14" i="13"/>
  <c r="AE13" i="13"/>
  <c r="AD13" i="13"/>
  <c r="AC13" i="13"/>
  <c r="R13" i="13"/>
  <c r="G13" i="13"/>
  <c r="B13" i="13"/>
  <c r="AE12" i="13"/>
  <c r="AD12" i="13"/>
  <c r="AC12" i="13"/>
  <c r="R12" i="13"/>
  <c r="G12" i="13"/>
  <c r="B12" i="13"/>
  <c r="AE11" i="13"/>
  <c r="AD11" i="13"/>
  <c r="AC11" i="13"/>
  <c r="R11" i="13"/>
  <c r="G11" i="13"/>
  <c r="B11" i="13"/>
  <c r="AK7" i="13"/>
  <c r="AE6" i="13"/>
  <c r="T6" i="13"/>
  <c r="C6" i="13"/>
  <c r="AK5" i="13"/>
  <c r="C5" i="13"/>
  <c r="T4" i="13"/>
  <c r="C4" i="13"/>
  <c r="E44" i="12"/>
  <c r="B44" i="12"/>
  <c r="B43" i="12"/>
  <c r="B42" i="12"/>
  <c r="B41" i="12"/>
  <c r="E40" i="12"/>
  <c r="B40" i="12"/>
  <c r="B39" i="12"/>
  <c r="B38" i="12"/>
  <c r="B37" i="12"/>
  <c r="E36" i="12"/>
  <c r="B36" i="12"/>
  <c r="B35" i="12"/>
  <c r="B34" i="12"/>
  <c r="B33" i="12"/>
  <c r="B32" i="12"/>
  <c r="B31" i="12"/>
  <c r="B30" i="12"/>
  <c r="B29" i="12"/>
  <c r="E28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F5" i="12"/>
  <c r="C5" i="12"/>
  <c r="F4" i="12"/>
  <c r="C4" i="12"/>
  <c r="F3" i="12"/>
  <c r="C3" i="12"/>
  <c r="AD46" i="11"/>
  <c r="AC46" i="11"/>
  <c r="AG46" i="11" s="1"/>
  <c r="R46" i="11"/>
  <c r="G46" i="11"/>
  <c r="B46" i="11"/>
  <c r="AD45" i="11"/>
  <c r="AC45" i="11"/>
  <c r="R45" i="11"/>
  <c r="AG45" i="11" s="1"/>
  <c r="G45" i="11"/>
  <c r="B45" i="11"/>
  <c r="AD44" i="11"/>
  <c r="AG44" i="11" s="1"/>
  <c r="AC44" i="11"/>
  <c r="R44" i="11"/>
  <c r="G44" i="11"/>
  <c r="B44" i="11"/>
  <c r="AD43" i="11"/>
  <c r="AC43" i="11"/>
  <c r="R43" i="11"/>
  <c r="AG43" i="11" s="1"/>
  <c r="G43" i="11"/>
  <c r="B43" i="11"/>
  <c r="AG42" i="11"/>
  <c r="AE42" i="11" s="1"/>
  <c r="AD42" i="11"/>
  <c r="AC42" i="11"/>
  <c r="R42" i="11"/>
  <c r="G42" i="11"/>
  <c r="B42" i="11"/>
  <c r="AD41" i="11"/>
  <c r="AG41" i="11" s="1"/>
  <c r="AC41" i="11"/>
  <c r="R41" i="11"/>
  <c r="G41" i="11"/>
  <c r="B41" i="11"/>
  <c r="AD40" i="11"/>
  <c r="AC40" i="11"/>
  <c r="AG40" i="11" s="1"/>
  <c r="E38" i="12" s="1"/>
  <c r="R40" i="11"/>
  <c r="G40" i="11"/>
  <c r="B40" i="11"/>
  <c r="AD39" i="11"/>
  <c r="AC39" i="11"/>
  <c r="R39" i="11"/>
  <c r="G39" i="11"/>
  <c r="B39" i="11"/>
  <c r="AD38" i="11"/>
  <c r="AC38" i="11"/>
  <c r="AG38" i="11" s="1"/>
  <c r="R38" i="11"/>
  <c r="G38" i="11"/>
  <c r="B38" i="11"/>
  <c r="AH37" i="11"/>
  <c r="AD37" i="11"/>
  <c r="AC37" i="11"/>
  <c r="R37" i="11"/>
  <c r="AG37" i="11" s="1"/>
  <c r="G37" i="11"/>
  <c r="B37" i="11"/>
  <c r="AD36" i="11"/>
  <c r="AG36" i="11" s="1"/>
  <c r="AC36" i="11"/>
  <c r="R36" i="11"/>
  <c r="G36" i="11"/>
  <c r="B36" i="11"/>
  <c r="AD35" i="11"/>
  <c r="AC35" i="11"/>
  <c r="R35" i="11"/>
  <c r="G35" i="11"/>
  <c r="B35" i="11"/>
  <c r="AD34" i="11"/>
  <c r="AC34" i="11"/>
  <c r="R34" i="11"/>
  <c r="AG34" i="11" s="1"/>
  <c r="G34" i="11"/>
  <c r="B34" i="11"/>
  <c r="AD33" i="11"/>
  <c r="AG33" i="11" s="1"/>
  <c r="AC33" i="11"/>
  <c r="R33" i="11"/>
  <c r="G33" i="11"/>
  <c r="B33" i="11"/>
  <c r="AD32" i="11"/>
  <c r="AC32" i="11"/>
  <c r="AG32" i="11" s="1"/>
  <c r="R32" i="11"/>
  <c r="G32" i="11"/>
  <c r="B32" i="11"/>
  <c r="AD31" i="11"/>
  <c r="AC31" i="11"/>
  <c r="R31" i="11"/>
  <c r="G31" i="11"/>
  <c r="B31" i="11"/>
  <c r="AD30" i="11"/>
  <c r="AC30" i="11"/>
  <c r="AG30" i="11" s="1"/>
  <c r="R30" i="11"/>
  <c r="G30" i="11"/>
  <c r="B30" i="11"/>
  <c r="AD29" i="11"/>
  <c r="AC29" i="11"/>
  <c r="R29" i="11"/>
  <c r="AG29" i="11" s="1"/>
  <c r="G29" i="11"/>
  <c r="B29" i="11"/>
  <c r="AD28" i="11"/>
  <c r="AG28" i="11" s="1"/>
  <c r="AC28" i="11"/>
  <c r="R28" i="11"/>
  <c r="G28" i="11"/>
  <c r="B28" i="11"/>
  <c r="AD27" i="11"/>
  <c r="AC27" i="11"/>
  <c r="R27" i="11"/>
  <c r="AG27" i="11" s="1"/>
  <c r="G27" i="11"/>
  <c r="B27" i="11"/>
  <c r="AG26" i="11"/>
  <c r="AD26" i="11"/>
  <c r="AC26" i="11"/>
  <c r="R26" i="11"/>
  <c r="G26" i="11"/>
  <c r="B26" i="11"/>
  <c r="AD25" i="11"/>
  <c r="AG25" i="11" s="1"/>
  <c r="AC25" i="11"/>
  <c r="R25" i="11"/>
  <c r="G25" i="11"/>
  <c r="B25" i="11"/>
  <c r="AD24" i="11"/>
  <c r="AC24" i="11"/>
  <c r="AG24" i="11" s="1"/>
  <c r="R24" i="11"/>
  <c r="G24" i="11"/>
  <c r="B24" i="11"/>
  <c r="AD23" i="11"/>
  <c r="AC23" i="11"/>
  <c r="R23" i="11"/>
  <c r="G23" i="11"/>
  <c r="B23" i="11"/>
  <c r="AD22" i="11"/>
  <c r="AC22" i="11"/>
  <c r="AG22" i="11" s="1"/>
  <c r="R22" i="11"/>
  <c r="G22" i="11"/>
  <c r="B22" i="11"/>
  <c r="AH21" i="11"/>
  <c r="AD21" i="11"/>
  <c r="AC21" i="11"/>
  <c r="R21" i="11"/>
  <c r="AG21" i="11" s="1"/>
  <c r="G21" i="11"/>
  <c r="B21" i="11"/>
  <c r="AD20" i="11"/>
  <c r="AC20" i="11"/>
  <c r="R20" i="11"/>
  <c r="G20" i="11"/>
  <c r="AG20" i="11" s="1"/>
  <c r="B20" i="11"/>
  <c r="AD19" i="11"/>
  <c r="AC19" i="11"/>
  <c r="R19" i="11"/>
  <c r="G19" i="11"/>
  <c r="B19" i="11"/>
  <c r="AD18" i="11"/>
  <c r="AC18" i="11"/>
  <c r="R18" i="11"/>
  <c r="G18" i="11"/>
  <c r="B18" i="11"/>
  <c r="AD17" i="11"/>
  <c r="AC17" i="11"/>
  <c r="R17" i="11"/>
  <c r="G17" i="11"/>
  <c r="AG17" i="11" s="1"/>
  <c r="E15" i="12" s="1"/>
  <c r="B17" i="11"/>
  <c r="AD16" i="11"/>
  <c r="AC16" i="11"/>
  <c r="R16" i="11"/>
  <c r="G16" i="11"/>
  <c r="B16" i="11"/>
  <c r="AD15" i="11"/>
  <c r="AC15" i="11"/>
  <c r="R15" i="11"/>
  <c r="G15" i="11"/>
  <c r="B15" i="11"/>
  <c r="AD14" i="11"/>
  <c r="AC14" i="11"/>
  <c r="R14" i="11"/>
  <c r="G14" i="11"/>
  <c r="B14" i="11"/>
  <c r="AD13" i="11"/>
  <c r="AC13" i="11"/>
  <c r="R13" i="11"/>
  <c r="G13" i="11"/>
  <c r="AG13" i="11" s="1"/>
  <c r="E11" i="12" s="1"/>
  <c r="B13" i="11"/>
  <c r="AD12" i="11"/>
  <c r="AC12" i="11"/>
  <c r="R12" i="11"/>
  <c r="G12" i="11"/>
  <c r="B12" i="11"/>
  <c r="AD11" i="11"/>
  <c r="AC11" i="11"/>
  <c r="R11" i="11"/>
  <c r="G11" i="11"/>
  <c r="B11" i="11"/>
  <c r="AE6" i="11"/>
  <c r="C6" i="11"/>
  <c r="AE5" i="11"/>
  <c r="T5" i="11"/>
  <c r="C5" i="11"/>
  <c r="AE4" i="11"/>
  <c r="T4" i="11"/>
  <c r="C4" i="11"/>
  <c r="AD46" i="10"/>
  <c r="AC46" i="10"/>
  <c r="R46" i="10"/>
  <c r="G46" i="10"/>
  <c r="AG46" i="10" s="1"/>
  <c r="D44" i="12" s="1"/>
  <c r="B46" i="10"/>
  <c r="AD45" i="10"/>
  <c r="AC45" i="10"/>
  <c r="R45" i="10"/>
  <c r="G45" i="10"/>
  <c r="B45" i="10"/>
  <c r="AD44" i="10"/>
  <c r="AC44" i="10"/>
  <c r="R44" i="10"/>
  <c r="G44" i="10"/>
  <c r="B44" i="10"/>
  <c r="AD43" i="10"/>
  <c r="AC43" i="10"/>
  <c r="R43" i="10"/>
  <c r="G43" i="10"/>
  <c r="B43" i="10"/>
  <c r="AD42" i="10"/>
  <c r="AC42" i="10"/>
  <c r="R42" i="10"/>
  <c r="G42" i="10"/>
  <c r="AG42" i="10" s="1"/>
  <c r="D40" i="12" s="1"/>
  <c r="B42" i="10"/>
  <c r="AD41" i="10"/>
  <c r="AC41" i="10"/>
  <c r="R41" i="10"/>
  <c r="G41" i="10"/>
  <c r="B41" i="10"/>
  <c r="AD40" i="10"/>
  <c r="AC40" i="10"/>
  <c r="R40" i="10"/>
  <c r="G40" i="10"/>
  <c r="B40" i="10"/>
  <c r="AD39" i="10"/>
  <c r="AC39" i="10"/>
  <c r="R39" i="10"/>
  <c r="G39" i="10"/>
  <c r="B39" i="10"/>
  <c r="AD38" i="10"/>
  <c r="AC38" i="10"/>
  <c r="R38" i="10"/>
  <c r="G38" i="10"/>
  <c r="AG38" i="10" s="1"/>
  <c r="D36" i="12" s="1"/>
  <c r="B38" i="10"/>
  <c r="AD37" i="10"/>
  <c r="AC37" i="10"/>
  <c r="R37" i="10"/>
  <c r="G37" i="10"/>
  <c r="B37" i="10"/>
  <c r="AD36" i="10"/>
  <c r="AC36" i="10"/>
  <c r="R36" i="10"/>
  <c r="G36" i="10"/>
  <c r="B36" i="10"/>
  <c r="AD35" i="10"/>
  <c r="AC35" i="10"/>
  <c r="R35" i="10"/>
  <c r="G35" i="10"/>
  <c r="B35" i="10"/>
  <c r="AD34" i="10"/>
  <c r="AC34" i="10"/>
  <c r="R34" i="10"/>
  <c r="G34" i="10"/>
  <c r="AG34" i="10" s="1"/>
  <c r="D32" i="12" s="1"/>
  <c r="B34" i="10"/>
  <c r="AD33" i="10"/>
  <c r="AC33" i="10"/>
  <c r="R33" i="10"/>
  <c r="G33" i="10"/>
  <c r="B33" i="10"/>
  <c r="AD32" i="10"/>
  <c r="AC32" i="10"/>
  <c r="R32" i="10"/>
  <c r="G32" i="10"/>
  <c r="B32" i="10"/>
  <c r="AD31" i="10"/>
  <c r="AC31" i="10"/>
  <c r="R31" i="10"/>
  <c r="G31" i="10"/>
  <c r="B31" i="10"/>
  <c r="AD30" i="10"/>
  <c r="AC30" i="10"/>
  <c r="R30" i="10"/>
  <c r="G30" i="10"/>
  <c r="AG30" i="10" s="1"/>
  <c r="D28" i="12" s="1"/>
  <c r="B30" i="10"/>
  <c r="AD29" i="10"/>
  <c r="AC29" i="10"/>
  <c r="R29" i="10"/>
  <c r="G29" i="10"/>
  <c r="B29" i="10"/>
  <c r="AD28" i="10"/>
  <c r="AC28" i="10"/>
  <c r="R28" i="10"/>
  <c r="G28" i="10"/>
  <c r="B28" i="10"/>
  <c r="AD27" i="10"/>
  <c r="AC27" i="10"/>
  <c r="R27" i="10"/>
  <c r="G27" i="10"/>
  <c r="B27" i="10"/>
  <c r="AD26" i="10"/>
  <c r="AC26" i="10"/>
  <c r="R26" i="10"/>
  <c r="G26" i="10"/>
  <c r="AG26" i="10" s="1"/>
  <c r="D24" i="12" s="1"/>
  <c r="B26" i="10"/>
  <c r="AD25" i="10"/>
  <c r="AC25" i="10"/>
  <c r="R25" i="10"/>
  <c r="G25" i="10"/>
  <c r="B25" i="10"/>
  <c r="AD24" i="10"/>
  <c r="AC24" i="10"/>
  <c r="R24" i="10"/>
  <c r="G24" i="10"/>
  <c r="B24" i="10"/>
  <c r="AD23" i="10"/>
  <c r="AC23" i="10"/>
  <c r="R23" i="10"/>
  <c r="G23" i="10"/>
  <c r="B23" i="10"/>
  <c r="AD22" i="10"/>
  <c r="AC22" i="10"/>
  <c r="R22" i="10"/>
  <c r="G22" i="10"/>
  <c r="AG22" i="10" s="1"/>
  <c r="D20" i="12" s="1"/>
  <c r="B22" i="10"/>
  <c r="AD21" i="10"/>
  <c r="AC21" i="10"/>
  <c r="R21" i="10"/>
  <c r="G21" i="10"/>
  <c r="B21" i="10"/>
  <c r="AD20" i="10"/>
  <c r="AC20" i="10"/>
  <c r="R20" i="10"/>
  <c r="G20" i="10"/>
  <c r="B20" i="10"/>
  <c r="AD19" i="10"/>
  <c r="AC19" i="10"/>
  <c r="R19" i="10"/>
  <c r="G19" i="10"/>
  <c r="B19" i="10"/>
  <c r="AD18" i="10"/>
  <c r="AC18" i="10"/>
  <c r="R18" i="10"/>
  <c r="G18" i="10"/>
  <c r="AG18" i="10" s="1"/>
  <c r="AE18" i="10" s="1"/>
  <c r="B18" i="10"/>
  <c r="AD17" i="10"/>
  <c r="AC17" i="10"/>
  <c r="R17" i="10"/>
  <c r="G17" i="10"/>
  <c r="B17" i="10"/>
  <c r="AD16" i="10"/>
  <c r="AC16" i="10"/>
  <c r="R16" i="10"/>
  <c r="G16" i="10"/>
  <c r="B16" i="10"/>
  <c r="AD15" i="10"/>
  <c r="AC15" i="10"/>
  <c r="R15" i="10"/>
  <c r="G15" i="10"/>
  <c r="B15" i="10"/>
  <c r="AD14" i="10"/>
  <c r="AC14" i="10"/>
  <c r="R14" i="10"/>
  <c r="G14" i="10"/>
  <c r="AG14" i="10" s="1"/>
  <c r="D12" i="12" s="1"/>
  <c r="B14" i="10"/>
  <c r="AD13" i="10"/>
  <c r="AC13" i="10"/>
  <c r="R13" i="10"/>
  <c r="G13" i="10"/>
  <c r="B13" i="10"/>
  <c r="AD12" i="10"/>
  <c r="AC12" i="10"/>
  <c r="R12" i="10"/>
  <c r="G12" i="10"/>
  <c r="B12" i="10"/>
  <c r="AD11" i="10"/>
  <c r="AC11" i="10"/>
  <c r="R11" i="10"/>
  <c r="G11" i="10"/>
  <c r="B11" i="10"/>
  <c r="AE6" i="10"/>
  <c r="C6" i="10"/>
  <c r="AE5" i="10"/>
  <c r="T5" i="10"/>
  <c r="C5" i="10"/>
  <c r="AE4" i="10"/>
  <c r="T4" i="10"/>
  <c r="C4" i="10"/>
  <c r="D44" i="9"/>
  <c r="B44" i="9"/>
  <c r="D43" i="9"/>
  <c r="B43" i="9"/>
  <c r="D42" i="9"/>
  <c r="B42" i="9"/>
  <c r="I41" i="9"/>
  <c r="H41" i="9"/>
  <c r="I39" i="9" s="1"/>
  <c r="D41" i="9"/>
  <c r="B41" i="9"/>
  <c r="I40" i="9"/>
  <c r="D40" i="9"/>
  <c r="B40" i="9"/>
  <c r="D39" i="9"/>
  <c r="B39" i="9"/>
  <c r="I38" i="9"/>
  <c r="D38" i="9"/>
  <c r="B38" i="9"/>
  <c r="I37" i="9"/>
  <c r="D37" i="9"/>
  <c r="B37" i="9"/>
  <c r="D36" i="9"/>
  <c r="B36" i="9"/>
  <c r="D35" i="9"/>
  <c r="B35" i="9"/>
  <c r="D34" i="9"/>
  <c r="B34" i="9"/>
  <c r="D33" i="9"/>
  <c r="C33" i="9"/>
  <c r="B33" i="9"/>
  <c r="D32" i="9"/>
  <c r="C32" i="9"/>
  <c r="B32" i="9"/>
  <c r="C31" i="9"/>
  <c r="D31" i="9" s="1"/>
  <c r="B31" i="9"/>
  <c r="C30" i="9"/>
  <c r="D30" i="9" s="1"/>
  <c r="B30" i="9"/>
  <c r="D29" i="9"/>
  <c r="C29" i="9"/>
  <c r="B29" i="9"/>
  <c r="C28" i="9"/>
  <c r="D28" i="9" s="1"/>
  <c r="B28" i="9"/>
  <c r="C27" i="9"/>
  <c r="D27" i="9" s="1"/>
  <c r="B27" i="9"/>
  <c r="C26" i="9"/>
  <c r="D26" i="9" s="1"/>
  <c r="B26" i="9"/>
  <c r="D25" i="9"/>
  <c r="C25" i="9"/>
  <c r="B25" i="9"/>
  <c r="C24" i="9"/>
  <c r="D24" i="9" s="1"/>
  <c r="B24" i="9"/>
  <c r="C23" i="9"/>
  <c r="D23" i="9" s="1"/>
  <c r="B23" i="9"/>
  <c r="C22" i="9"/>
  <c r="D22" i="9" s="1"/>
  <c r="B22" i="9"/>
  <c r="D21" i="9"/>
  <c r="C21" i="9"/>
  <c r="B21" i="9"/>
  <c r="C20" i="9"/>
  <c r="D20" i="9" s="1"/>
  <c r="B20" i="9"/>
  <c r="D19" i="9"/>
  <c r="C19" i="9"/>
  <c r="B19" i="9"/>
  <c r="C18" i="9"/>
  <c r="D18" i="9" s="1"/>
  <c r="B18" i="9"/>
  <c r="D17" i="9"/>
  <c r="C17" i="9"/>
  <c r="B17" i="9"/>
  <c r="D16" i="9"/>
  <c r="C16" i="9"/>
  <c r="B16" i="9"/>
  <c r="C15" i="9"/>
  <c r="D15" i="9" s="1"/>
  <c r="B15" i="9"/>
  <c r="C14" i="9"/>
  <c r="D14" i="9" s="1"/>
  <c r="B14" i="9"/>
  <c r="D13" i="9"/>
  <c r="C13" i="9"/>
  <c r="B13" i="9"/>
  <c r="C12" i="9"/>
  <c r="D12" i="9" s="1"/>
  <c r="B12" i="9"/>
  <c r="C11" i="9"/>
  <c r="D11" i="9" s="1"/>
  <c r="B11" i="9"/>
  <c r="C10" i="9"/>
  <c r="D10" i="9" s="1"/>
  <c r="B10" i="9"/>
  <c r="D9" i="9"/>
  <c r="C9" i="9"/>
  <c r="B9" i="9"/>
  <c r="H6" i="9"/>
  <c r="C6" i="9"/>
  <c r="H5" i="9"/>
  <c r="C5" i="9"/>
  <c r="B3" i="9"/>
  <c r="D44" i="8"/>
  <c r="B44" i="8"/>
  <c r="D43" i="8"/>
  <c r="B43" i="8"/>
  <c r="D42" i="8"/>
  <c r="B42" i="8"/>
  <c r="H41" i="8"/>
  <c r="I39" i="8" s="1"/>
  <c r="D41" i="8"/>
  <c r="B41" i="8"/>
  <c r="D40" i="8"/>
  <c r="B40" i="8"/>
  <c r="D39" i="8"/>
  <c r="B39" i="8"/>
  <c r="I38" i="8"/>
  <c r="D38" i="8"/>
  <c r="B38" i="8"/>
  <c r="D37" i="8"/>
  <c r="B37" i="8"/>
  <c r="D36" i="8"/>
  <c r="B36" i="8"/>
  <c r="D35" i="8"/>
  <c r="B35" i="8"/>
  <c r="D34" i="8"/>
  <c r="B34" i="8"/>
  <c r="D33" i="8"/>
  <c r="C33" i="8"/>
  <c r="B33" i="8"/>
  <c r="C32" i="8"/>
  <c r="D32" i="8" s="1"/>
  <c r="B32" i="8"/>
  <c r="D31" i="8"/>
  <c r="C31" i="8"/>
  <c r="B31" i="8"/>
  <c r="C30" i="8"/>
  <c r="D30" i="8" s="1"/>
  <c r="B30" i="8"/>
  <c r="D29" i="8"/>
  <c r="C29" i="8"/>
  <c r="B29" i="8"/>
  <c r="D28" i="8"/>
  <c r="C28" i="8"/>
  <c r="B28" i="8"/>
  <c r="D27" i="8"/>
  <c r="C27" i="8"/>
  <c r="B27" i="8"/>
  <c r="C26" i="8"/>
  <c r="D26" i="8" s="1"/>
  <c r="B26" i="8"/>
  <c r="D25" i="8"/>
  <c r="C25" i="8"/>
  <c r="B25" i="8"/>
  <c r="D24" i="8"/>
  <c r="C24" i="8"/>
  <c r="B24" i="8"/>
  <c r="C23" i="8"/>
  <c r="D23" i="8" s="1"/>
  <c r="B23" i="8"/>
  <c r="C22" i="8"/>
  <c r="D22" i="8" s="1"/>
  <c r="B22" i="8"/>
  <c r="D21" i="8"/>
  <c r="C21" i="8"/>
  <c r="B21" i="8"/>
  <c r="C20" i="8"/>
  <c r="D20" i="8" s="1"/>
  <c r="B20" i="8"/>
  <c r="C19" i="8"/>
  <c r="D19" i="8" s="1"/>
  <c r="B19" i="8"/>
  <c r="C18" i="8"/>
  <c r="D18" i="8" s="1"/>
  <c r="B18" i="8"/>
  <c r="D17" i="8"/>
  <c r="C17" i="8"/>
  <c r="B17" i="8"/>
  <c r="C16" i="8"/>
  <c r="D16" i="8" s="1"/>
  <c r="B16" i="8"/>
  <c r="D15" i="8"/>
  <c r="C15" i="8"/>
  <c r="B15" i="8"/>
  <c r="C14" i="8"/>
  <c r="D14" i="8" s="1"/>
  <c r="B14" i="8"/>
  <c r="D13" i="8"/>
  <c r="C13" i="8"/>
  <c r="B13" i="8"/>
  <c r="D12" i="8"/>
  <c r="C12" i="8"/>
  <c r="B12" i="8"/>
  <c r="D11" i="8"/>
  <c r="C11" i="8"/>
  <c r="B11" i="8"/>
  <c r="C10" i="8"/>
  <c r="D10" i="8" s="1"/>
  <c r="B10" i="8"/>
  <c r="D9" i="8"/>
  <c r="C9" i="8"/>
  <c r="B9" i="8"/>
  <c r="H6" i="8"/>
  <c r="C6" i="8"/>
  <c r="H5" i="8"/>
  <c r="C5" i="8"/>
  <c r="B3" i="8"/>
  <c r="D44" i="7"/>
  <c r="B44" i="7"/>
  <c r="D43" i="7"/>
  <c r="B43" i="7"/>
  <c r="D42" i="7"/>
  <c r="B42" i="7"/>
  <c r="H41" i="7"/>
  <c r="D41" i="7"/>
  <c r="B41" i="7"/>
  <c r="D40" i="7"/>
  <c r="B40" i="7"/>
  <c r="D39" i="7"/>
  <c r="B39" i="7"/>
  <c r="D38" i="7"/>
  <c r="B38" i="7"/>
  <c r="D37" i="7"/>
  <c r="B37" i="7"/>
  <c r="D36" i="7"/>
  <c r="B36" i="7"/>
  <c r="D35" i="7"/>
  <c r="B35" i="7"/>
  <c r="D34" i="7"/>
  <c r="B34" i="7"/>
  <c r="D33" i="7"/>
  <c r="C33" i="7"/>
  <c r="B33" i="7"/>
  <c r="C32" i="7"/>
  <c r="D32" i="7" s="1"/>
  <c r="B32" i="7"/>
  <c r="C31" i="7"/>
  <c r="D31" i="7" s="1"/>
  <c r="B31" i="7"/>
  <c r="C30" i="7"/>
  <c r="D30" i="7" s="1"/>
  <c r="B30" i="7"/>
  <c r="D29" i="7"/>
  <c r="C29" i="7"/>
  <c r="B29" i="7"/>
  <c r="C28" i="7"/>
  <c r="D28" i="7" s="1"/>
  <c r="B28" i="7"/>
  <c r="D27" i="7"/>
  <c r="C27" i="7"/>
  <c r="B27" i="7"/>
  <c r="C26" i="7"/>
  <c r="D26" i="7" s="1"/>
  <c r="B26" i="7"/>
  <c r="D25" i="7"/>
  <c r="C25" i="7"/>
  <c r="B25" i="7"/>
  <c r="D24" i="7"/>
  <c r="C24" i="7"/>
  <c r="B24" i="7"/>
  <c r="C23" i="7"/>
  <c r="D23" i="7" s="1"/>
  <c r="B23" i="7"/>
  <c r="C22" i="7"/>
  <c r="D22" i="7" s="1"/>
  <c r="B22" i="7"/>
  <c r="D21" i="7"/>
  <c r="C21" i="7"/>
  <c r="B21" i="7"/>
  <c r="C20" i="7"/>
  <c r="D20" i="7" s="1"/>
  <c r="B20" i="7"/>
  <c r="C19" i="7"/>
  <c r="D19" i="7" s="1"/>
  <c r="B19" i="7"/>
  <c r="C18" i="7"/>
  <c r="D18" i="7" s="1"/>
  <c r="B18" i="7"/>
  <c r="D17" i="7"/>
  <c r="C17" i="7"/>
  <c r="B17" i="7"/>
  <c r="C16" i="7"/>
  <c r="D16" i="7" s="1"/>
  <c r="B16" i="7"/>
  <c r="C15" i="7"/>
  <c r="D15" i="7" s="1"/>
  <c r="B15" i="7"/>
  <c r="C14" i="7"/>
  <c r="D14" i="7" s="1"/>
  <c r="B14" i="7"/>
  <c r="D13" i="7"/>
  <c r="C13" i="7"/>
  <c r="B13" i="7"/>
  <c r="C12" i="7"/>
  <c r="D12" i="7" s="1"/>
  <c r="B12" i="7"/>
  <c r="D11" i="7"/>
  <c r="C11" i="7"/>
  <c r="B11" i="7"/>
  <c r="C10" i="7"/>
  <c r="D10" i="7" s="1"/>
  <c r="B10" i="7"/>
  <c r="D9" i="7"/>
  <c r="C9" i="7"/>
  <c r="B9" i="7"/>
  <c r="H6" i="7"/>
  <c r="C6" i="7"/>
  <c r="H5" i="7"/>
  <c r="C5" i="7"/>
  <c r="B3" i="7"/>
  <c r="AD46" i="6"/>
  <c r="AC46" i="6"/>
  <c r="R46" i="6"/>
  <c r="G46" i="6"/>
  <c r="B46" i="6"/>
  <c r="AD45" i="6"/>
  <c r="AC45" i="6"/>
  <c r="R45" i="6"/>
  <c r="G45" i="6"/>
  <c r="B45" i="6"/>
  <c r="AC44" i="6"/>
  <c r="R44" i="6"/>
  <c r="G44" i="6"/>
  <c r="B44" i="6"/>
  <c r="AC43" i="6"/>
  <c r="R43" i="6"/>
  <c r="G43" i="6"/>
  <c r="B43" i="6"/>
  <c r="AC42" i="6"/>
  <c r="R42" i="6"/>
  <c r="G42" i="6"/>
  <c r="B42" i="6"/>
  <c r="AC41" i="6"/>
  <c r="R41" i="6"/>
  <c r="G41" i="6"/>
  <c r="B41" i="6"/>
  <c r="AC40" i="6"/>
  <c r="R40" i="6"/>
  <c r="G40" i="6"/>
  <c r="B40" i="6"/>
  <c r="AC39" i="6"/>
  <c r="R39" i="6"/>
  <c r="G39" i="6"/>
  <c r="B39" i="6"/>
  <c r="AC38" i="6"/>
  <c r="R38" i="6"/>
  <c r="G38" i="6"/>
  <c r="B38" i="6"/>
  <c r="AC37" i="6"/>
  <c r="R37" i="6"/>
  <c r="G37" i="6"/>
  <c r="B37" i="6"/>
  <c r="AC36" i="6"/>
  <c r="R36" i="6"/>
  <c r="G36" i="6"/>
  <c r="B36" i="6"/>
  <c r="AC35" i="6"/>
  <c r="R35" i="6"/>
  <c r="G35" i="6"/>
  <c r="B35" i="6"/>
  <c r="AC34" i="6"/>
  <c r="R34" i="6"/>
  <c r="G34" i="6"/>
  <c r="B34" i="6"/>
  <c r="AC33" i="6"/>
  <c r="R33" i="6"/>
  <c r="G33" i="6"/>
  <c r="B33" i="6"/>
  <c r="AC32" i="6"/>
  <c r="R32" i="6"/>
  <c r="G32" i="6"/>
  <c r="B32" i="6"/>
  <c r="AC31" i="6"/>
  <c r="R31" i="6"/>
  <c r="G31" i="6"/>
  <c r="B31" i="6"/>
  <c r="AC30" i="6"/>
  <c r="R30" i="6"/>
  <c r="G30" i="6"/>
  <c r="B30" i="6"/>
  <c r="AC29" i="6"/>
  <c r="R29" i="6"/>
  <c r="G29" i="6"/>
  <c r="B29" i="6"/>
  <c r="AC28" i="6"/>
  <c r="R28" i="6"/>
  <c r="G28" i="6"/>
  <c r="B28" i="6"/>
  <c r="AC27" i="6"/>
  <c r="R27" i="6"/>
  <c r="G27" i="6"/>
  <c r="B27" i="6"/>
  <c r="AC26" i="6"/>
  <c r="R26" i="6"/>
  <c r="G26" i="6"/>
  <c r="B26" i="6"/>
  <c r="AC25" i="6"/>
  <c r="R25" i="6"/>
  <c r="G25" i="6"/>
  <c r="B25" i="6"/>
  <c r="AC24" i="6"/>
  <c r="R24" i="6"/>
  <c r="G24" i="6"/>
  <c r="B24" i="6"/>
  <c r="AC23" i="6"/>
  <c r="R23" i="6"/>
  <c r="G23" i="6"/>
  <c r="B23" i="6"/>
  <c r="AC22" i="6"/>
  <c r="R22" i="6"/>
  <c r="G22" i="6"/>
  <c r="B22" i="6"/>
  <c r="AC21" i="6"/>
  <c r="R21" i="6"/>
  <c r="G21" i="6"/>
  <c r="B21" i="6"/>
  <c r="AC20" i="6"/>
  <c r="R20" i="6"/>
  <c r="G20" i="6"/>
  <c r="B20" i="6"/>
  <c r="AC19" i="6"/>
  <c r="R19" i="6"/>
  <c r="G19" i="6"/>
  <c r="B19" i="6"/>
  <c r="AC18" i="6"/>
  <c r="R18" i="6"/>
  <c r="G18" i="6"/>
  <c r="B18" i="6"/>
  <c r="AC17" i="6"/>
  <c r="R17" i="6"/>
  <c r="G17" i="6"/>
  <c r="B17" i="6"/>
  <c r="AC16" i="6"/>
  <c r="R16" i="6"/>
  <c r="G16" i="6"/>
  <c r="B16" i="6"/>
  <c r="AC15" i="6"/>
  <c r="R15" i="6"/>
  <c r="G15" i="6"/>
  <c r="B15" i="6"/>
  <c r="AC14" i="6"/>
  <c r="R14" i="6"/>
  <c r="G14" i="6"/>
  <c r="B14" i="6"/>
  <c r="AC13" i="6"/>
  <c r="R13" i="6"/>
  <c r="G13" i="6"/>
  <c r="B13" i="6"/>
  <c r="AC12" i="6"/>
  <c r="R12" i="6"/>
  <c r="G12" i="6"/>
  <c r="B12" i="6"/>
  <c r="AC11" i="6"/>
  <c r="R11" i="6"/>
  <c r="G11" i="6"/>
  <c r="B11" i="6"/>
  <c r="AE6" i="6"/>
  <c r="C6" i="6"/>
  <c r="AE5" i="6"/>
  <c r="T5" i="6"/>
  <c r="C5" i="6"/>
  <c r="AE4" i="6"/>
  <c r="T4" i="6"/>
  <c r="C4" i="6"/>
  <c r="AL43" i="5"/>
  <c r="AK43" i="5"/>
  <c r="AJ43" i="5"/>
  <c r="AI43" i="5"/>
  <c r="AM43" i="5" s="1"/>
  <c r="B43" i="5"/>
  <c r="AL42" i="5"/>
  <c r="AK42" i="5"/>
  <c r="AJ42" i="5"/>
  <c r="AI42" i="5"/>
  <c r="AM42" i="5" s="1"/>
  <c r="B42" i="5"/>
  <c r="AL41" i="5"/>
  <c r="AK41" i="5"/>
  <c r="AJ41" i="5"/>
  <c r="AI41" i="5"/>
  <c r="AM41" i="5" s="1"/>
  <c r="B41" i="5"/>
  <c r="AL40" i="5"/>
  <c r="AK40" i="5"/>
  <c r="AJ40" i="5"/>
  <c r="AI40" i="5"/>
  <c r="AM40" i="5" s="1"/>
  <c r="B40" i="5"/>
  <c r="AL39" i="5"/>
  <c r="AK39" i="5"/>
  <c r="AJ39" i="5"/>
  <c r="AI39" i="5"/>
  <c r="AM39" i="5" s="1"/>
  <c r="B39" i="5"/>
  <c r="AL38" i="5"/>
  <c r="AK38" i="5"/>
  <c r="AJ38" i="5"/>
  <c r="AI38" i="5"/>
  <c r="AM38" i="5" s="1"/>
  <c r="B38" i="5"/>
  <c r="AL37" i="5"/>
  <c r="AK37" i="5"/>
  <c r="AJ37" i="5"/>
  <c r="AI37" i="5"/>
  <c r="AM37" i="5" s="1"/>
  <c r="B37" i="5"/>
  <c r="AL36" i="5"/>
  <c r="AK36" i="5"/>
  <c r="AJ36" i="5"/>
  <c r="AI36" i="5"/>
  <c r="AM36" i="5" s="1"/>
  <c r="B36" i="5"/>
  <c r="AL35" i="5"/>
  <c r="AK35" i="5"/>
  <c r="AJ35" i="5"/>
  <c r="AI35" i="5"/>
  <c r="AM35" i="5" s="1"/>
  <c r="B35" i="5"/>
  <c r="AL34" i="5"/>
  <c r="AK34" i="5"/>
  <c r="AJ34" i="5"/>
  <c r="AI34" i="5"/>
  <c r="AM34" i="5" s="1"/>
  <c r="B34" i="5"/>
  <c r="AL33" i="5"/>
  <c r="AK33" i="5"/>
  <c r="AJ33" i="5"/>
  <c r="AI33" i="5"/>
  <c r="AM33" i="5" s="1"/>
  <c r="B33" i="5"/>
  <c r="AL32" i="5"/>
  <c r="AK32" i="5"/>
  <c r="AJ32" i="5"/>
  <c r="AI32" i="5"/>
  <c r="AM32" i="5" s="1"/>
  <c r="B32" i="5"/>
  <c r="AL31" i="5"/>
  <c r="AK31" i="5"/>
  <c r="AJ31" i="5"/>
  <c r="AI31" i="5"/>
  <c r="AM31" i="5" s="1"/>
  <c r="B31" i="5"/>
  <c r="AL30" i="5"/>
  <c r="AK30" i="5"/>
  <c r="AJ30" i="5"/>
  <c r="AI30" i="5"/>
  <c r="AM30" i="5" s="1"/>
  <c r="B30" i="5"/>
  <c r="AL29" i="5"/>
  <c r="AK29" i="5"/>
  <c r="AJ29" i="5"/>
  <c r="AI29" i="5"/>
  <c r="AM29" i="5" s="1"/>
  <c r="B29" i="5"/>
  <c r="AL28" i="5"/>
  <c r="AK28" i="5"/>
  <c r="AJ28" i="5"/>
  <c r="AI28" i="5"/>
  <c r="AM28" i="5" s="1"/>
  <c r="B28" i="5"/>
  <c r="AL27" i="5"/>
  <c r="AK27" i="5"/>
  <c r="AJ27" i="5"/>
  <c r="AI27" i="5"/>
  <c r="AM27" i="5" s="1"/>
  <c r="B27" i="5"/>
  <c r="AL26" i="5"/>
  <c r="AK26" i="5"/>
  <c r="AJ26" i="5"/>
  <c r="AI26" i="5"/>
  <c r="AM26" i="5" s="1"/>
  <c r="B26" i="5"/>
  <c r="AL25" i="5"/>
  <c r="AK25" i="5"/>
  <c r="AJ25" i="5"/>
  <c r="AI25" i="5"/>
  <c r="AM25" i="5" s="1"/>
  <c r="B25" i="5"/>
  <c r="AL24" i="5"/>
  <c r="AK24" i="5"/>
  <c r="AJ24" i="5"/>
  <c r="AI24" i="5"/>
  <c r="AM24" i="5" s="1"/>
  <c r="B24" i="5"/>
  <c r="AL23" i="5"/>
  <c r="AK23" i="5"/>
  <c r="AJ23" i="5"/>
  <c r="AI23" i="5"/>
  <c r="AM23" i="5" s="1"/>
  <c r="B23" i="5"/>
  <c r="AL22" i="5"/>
  <c r="AK22" i="5"/>
  <c r="AJ22" i="5"/>
  <c r="AI22" i="5"/>
  <c r="AM22" i="5" s="1"/>
  <c r="B22" i="5"/>
  <c r="AL21" i="5"/>
  <c r="AK21" i="5"/>
  <c r="AJ21" i="5"/>
  <c r="AI21" i="5"/>
  <c r="AM21" i="5" s="1"/>
  <c r="B21" i="5"/>
  <c r="AL20" i="5"/>
  <c r="AK20" i="5"/>
  <c r="AJ20" i="5"/>
  <c r="AI20" i="5"/>
  <c r="AM20" i="5" s="1"/>
  <c r="B20" i="5"/>
  <c r="AL19" i="5"/>
  <c r="AK19" i="5"/>
  <c r="AJ19" i="5"/>
  <c r="AI19" i="5"/>
  <c r="AM19" i="5" s="1"/>
  <c r="B19" i="5"/>
  <c r="AL18" i="5"/>
  <c r="AK18" i="5"/>
  <c r="AJ18" i="5"/>
  <c r="AI18" i="5"/>
  <c r="AM18" i="5" s="1"/>
  <c r="B18" i="5"/>
  <c r="AL17" i="5"/>
  <c r="AK17" i="5"/>
  <c r="AJ17" i="5"/>
  <c r="AI17" i="5"/>
  <c r="AM17" i="5" s="1"/>
  <c r="B17" i="5"/>
  <c r="AL16" i="5"/>
  <c r="AK16" i="5"/>
  <c r="AJ16" i="5"/>
  <c r="AI16" i="5"/>
  <c r="AM16" i="5" s="1"/>
  <c r="B16" i="5"/>
  <c r="AL15" i="5"/>
  <c r="AK15" i="5"/>
  <c r="AJ15" i="5"/>
  <c r="AI15" i="5"/>
  <c r="AM15" i="5" s="1"/>
  <c r="B15" i="5"/>
  <c r="AL14" i="5"/>
  <c r="AK14" i="5"/>
  <c r="AJ14" i="5"/>
  <c r="AI14" i="5"/>
  <c r="AM14" i="5" s="1"/>
  <c r="B14" i="5"/>
  <c r="AL13" i="5"/>
  <c r="AK13" i="5"/>
  <c r="AJ13" i="5"/>
  <c r="AI13" i="5"/>
  <c r="AM13" i="5" s="1"/>
  <c r="B13" i="5"/>
  <c r="AL12" i="5"/>
  <c r="AK12" i="5"/>
  <c r="AJ12" i="5"/>
  <c r="AI12" i="5"/>
  <c r="AM12" i="5" s="1"/>
  <c r="B12" i="5"/>
  <c r="AL11" i="5"/>
  <c r="AK11" i="5"/>
  <c r="AJ11" i="5"/>
  <c r="AI11" i="5"/>
  <c r="AM11" i="5" s="1"/>
  <c r="B11" i="5"/>
  <c r="AL10" i="5"/>
  <c r="AK10" i="5"/>
  <c r="AJ10" i="5"/>
  <c r="AI10" i="5"/>
  <c r="AM10" i="5" s="1"/>
  <c r="B10" i="5"/>
  <c r="AL9" i="5"/>
  <c r="AK9" i="5"/>
  <c r="AJ9" i="5"/>
  <c r="AI9" i="5"/>
  <c r="AM9" i="5" s="1"/>
  <c r="B9" i="5"/>
  <c r="AL8" i="5"/>
  <c r="AK8" i="5"/>
  <c r="AJ8" i="5"/>
  <c r="AI8" i="5"/>
  <c r="AM8" i="5" s="1"/>
  <c r="B8" i="5"/>
  <c r="AB6" i="5"/>
  <c r="C6" i="5"/>
  <c r="AB5" i="5"/>
  <c r="C5" i="5"/>
  <c r="AB4" i="5"/>
  <c r="C4" i="5"/>
  <c r="C3" i="5"/>
  <c r="AL43" i="4"/>
  <c r="AK43" i="4"/>
  <c r="AJ43" i="4"/>
  <c r="AI43" i="4"/>
  <c r="AM43" i="4" s="1"/>
  <c r="B43" i="4"/>
  <c r="AL42" i="4"/>
  <c r="AK42" i="4"/>
  <c r="AJ42" i="4"/>
  <c r="AI42" i="4"/>
  <c r="B42" i="4"/>
  <c r="AL41" i="4"/>
  <c r="AK41" i="4"/>
  <c r="AJ41" i="4"/>
  <c r="AI41" i="4"/>
  <c r="AM41" i="4" s="1"/>
  <c r="B41" i="4"/>
  <c r="AL40" i="4"/>
  <c r="AK40" i="4"/>
  <c r="AJ40" i="4"/>
  <c r="AI40" i="4"/>
  <c r="AM40" i="4" s="1"/>
  <c r="B40" i="4"/>
  <c r="AL39" i="4"/>
  <c r="AK39" i="4"/>
  <c r="AJ39" i="4"/>
  <c r="AI39" i="4"/>
  <c r="B39" i="4"/>
  <c r="AL38" i="4"/>
  <c r="AK38" i="4"/>
  <c r="AJ38" i="4"/>
  <c r="AI38" i="4"/>
  <c r="B38" i="4"/>
  <c r="AL37" i="4"/>
  <c r="AK37" i="4"/>
  <c r="AJ37" i="4"/>
  <c r="AI37" i="4"/>
  <c r="AM37" i="4" s="1"/>
  <c r="B37" i="4"/>
  <c r="AL36" i="4"/>
  <c r="AK36" i="4"/>
  <c r="AJ36" i="4"/>
  <c r="AI36" i="4"/>
  <c r="B36" i="4"/>
  <c r="AL35" i="4"/>
  <c r="AK35" i="4"/>
  <c r="AJ35" i="4"/>
  <c r="AI35" i="4"/>
  <c r="AM35" i="4" s="1"/>
  <c r="B35" i="4"/>
  <c r="AL34" i="4"/>
  <c r="AK34" i="4"/>
  <c r="AJ34" i="4"/>
  <c r="AI34" i="4"/>
  <c r="AM34" i="4" s="1"/>
  <c r="B34" i="4"/>
  <c r="AL33" i="4"/>
  <c r="AK33" i="4"/>
  <c r="AJ33" i="4"/>
  <c r="AI33" i="4"/>
  <c r="AM33" i="4" s="1"/>
  <c r="B33" i="4"/>
  <c r="AL32" i="4"/>
  <c r="AK32" i="4"/>
  <c r="AJ32" i="4"/>
  <c r="AI32" i="4"/>
  <c r="B32" i="4"/>
  <c r="AL31" i="4"/>
  <c r="AK31" i="4"/>
  <c r="AJ31" i="4"/>
  <c r="AI31" i="4"/>
  <c r="AM31" i="4" s="1"/>
  <c r="B31" i="4"/>
  <c r="AL30" i="4"/>
  <c r="AK30" i="4"/>
  <c r="AJ30" i="4"/>
  <c r="AI30" i="4"/>
  <c r="B30" i="4"/>
  <c r="AL29" i="4"/>
  <c r="AK29" i="4"/>
  <c r="AJ29" i="4"/>
  <c r="AI29" i="4"/>
  <c r="AM29" i="4" s="1"/>
  <c r="B29" i="4"/>
  <c r="AL28" i="4"/>
  <c r="AK28" i="4"/>
  <c r="AJ28" i="4"/>
  <c r="AI28" i="4"/>
  <c r="B28" i="4"/>
  <c r="AL27" i="4"/>
  <c r="AK27" i="4"/>
  <c r="AJ27" i="4"/>
  <c r="AI27" i="4"/>
  <c r="AM27" i="4" s="1"/>
  <c r="B27" i="4"/>
  <c r="AL26" i="4"/>
  <c r="AK26" i="4"/>
  <c r="AJ26" i="4"/>
  <c r="AI26" i="4"/>
  <c r="AM26" i="4" s="1"/>
  <c r="B26" i="4"/>
  <c r="AL25" i="4"/>
  <c r="AK25" i="4"/>
  <c r="AJ25" i="4"/>
  <c r="AI25" i="4"/>
  <c r="AM25" i="4" s="1"/>
  <c r="B25" i="4"/>
  <c r="AL24" i="4"/>
  <c r="AK24" i="4"/>
  <c r="AJ24" i="4"/>
  <c r="AI24" i="4"/>
  <c r="B24" i="4"/>
  <c r="AL23" i="4"/>
  <c r="AK23" i="4"/>
  <c r="AJ23" i="4"/>
  <c r="AI23" i="4"/>
  <c r="B23" i="4"/>
  <c r="AL22" i="4"/>
  <c r="AK22" i="4"/>
  <c r="AJ22" i="4"/>
  <c r="AI22" i="4"/>
  <c r="AM22" i="4" s="1"/>
  <c r="B22" i="4"/>
  <c r="AL21" i="4"/>
  <c r="AK21" i="4"/>
  <c r="AJ21" i="4"/>
  <c r="AI21" i="4"/>
  <c r="AM21" i="4" s="1"/>
  <c r="B21" i="4"/>
  <c r="AL20" i="4"/>
  <c r="AK20" i="4"/>
  <c r="AJ20" i="4"/>
  <c r="AI20" i="4"/>
  <c r="B20" i="4"/>
  <c r="AL19" i="4"/>
  <c r="AK19" i="4"/>
  <c r="AJ19" i="4"/>
  <c r="AI19" i="4"/>
  <c r="AM19" i="4" s="1"/>
  <c r="B19" i="4"/>
  <c r="AL18" i="4"/>
  <c r="AK18" i="4"/>
  <c r="AJ18" i="4"/>
  <c r="AI18" i="4"/>
  <c r="B18" i="4"/>
  <c r="AL17" i="4"/>
  <c r="AK17" i="4"/>
  <c r="AJ17" i="4"/>
  <c r="AI17" i="4"/>
  <c r="AM17" i="4" s="1"/>
  <c r="B17" i="4"/>
  <c r="AL16" i="4"/>
  <c r="AK16" i="4"/>
  <c r="AJ16" i="4"/>
  <c r="AI16" i="4"/>
  <c r="B16" i="4"/>
  <c r="AL15" i="4"/>
  <c r="AK15" i="4"/>
  <c r="AJ15" i="4"/>
  <c r="AI15" i="4"/>
  <c r="B15" i="4"/>
  <c r="AL14" i="4"/>
  <c r="AK14" i="4"/>
  <c r="AJ14" i="4"/>
  <c r="AI14" i="4"/>
  <c r="B14" i="4"/>
  <c r="AL13" i="4"/>
  <c r="AK13" i="4"/>
  <c r="AJ13" i="4"/>
  <c r="AI13" i="4"/>
  <c r="AM13" i="4" s="1"/>
  <c r="B13" i="4"/>
  <c r="AL12" i="4"/>
  <c r="AK12" i="4"/>
  <c r="AJ12" i="4"/>
  <c r="AI12" i="4"/>
  <c r="B12" i="4"/>
  <c r="AL11" i="4"/>
  <c r="AK11" i="4"/>
  <c r="AJ11" i="4"/>
  <c r="AI11" i="4"/>
  <c r="AM11" i="4" s="1"/>
  <c r="B11" i="4"/>
  <c r="AL10" i="4"/>
  <c r="AK10" i="4"/>
  <c r="AJ10" i="4"/>
  <c r="AI10" i="4"/>
  <c r="B10" i="4"/>
  <c r="AL9" i="4"/>
  <c r="AK9" i="4"/>
  <c r="AJ9" i="4"/>
  <c r="AI9" i="4"/>
  <c r="AM9" i="4" s="1"/>
  <c r="B9" i="4"/>
  <c r="AL8" i="4"/>
  <c r="AK8" i="4"/>
  <c r="AJ8" i="4"/>
  <c r="AI8" i="4"/>
  <c r="AM8" i="4" s="1"/>
  <c r="B8" i="4"/>
  <c r="AB6" i="4"/>
  <c r="C6" i="4"/>
  <c r="AB5" i="4"/>
  <c r="C5" i="4"/>
  <c r="AB4" i="4"/>
  <c r="C4" i="4"/>
  <c r="C3" i="4"/>
  <c r="AL43" i="3"/>
  <c r="AK43" i="3"/>
  <c r="AJ43" i="3"/>
  <c r="AI43" i="3"/>
  <c r="AM43" i="3" s="1"/>
  <c r="B43" i="3"/>
  <c r="AL42" i="3"/>
  <c r="AK42" i="3"/>
  <c r="AJ42" i="3"/>
  <c r="AI42" i="3"/>
  <c r="B42" i="3"/>
  <c r="AL41" i="3"/>
  <c r="AK41" i="3"/>
  <c r="AJ41" i="3"/>
  <c r="AI41" i="3"/>
  <c r="B41" i="3"/>
  <c r="AL40" i="3"/>
  <c r="AK40" i="3"/>
  <c r="AJ40" i="3"/>
  <c r="AI40" i="3"/>
  <c r="B40" i="3"/>
  <c r="AL39" i="3"/>
  <c r="AK39" i="3"/>
  <c r="AJ39" i="3"/>
  <c r="AI39" i="3"/>
  <c r="B39" i="3"/>
  <c r="AL38" i="3"/>
  <c r="AK38" i="3"/>
  <c r="AJ38" i="3"/>
  <c r="AI38" i="3"/>
  <c r="B38" i="3"/>
  <c r="AL37" i="3"/>
  <c r="AK37" i="3"/>
  <c r="AJ37" i="3"/>
  <c r="AI37" i="3"/>
  <c r="B37" i="3"/>
  <c r="AL36" i="3"/>
  <c r="AK36" i="3"/>
  <c r="AJ36" i="3"/>
  <c r="AI36" i="3"/>
  <c r="B36" i="3"/>
  <c r="AL35" i="3"/>
  <c r="AK35" i="3"/>
  <c r="AJ35" i="3"/>
  <c r="AI35" i="3"/>
  <c r="B35" i="3"/>
  <c r="AL34" i="3"/>
  <c r="AK34" i="3"/>
  <c r="AJ34" i="3"/>
  <c r="AI34" i="3"/>
  <c r="B34" i="3"/>
  <c r="AL33" i="3"/>
  <c r="AK33" i="3"/>
  <c r="AJ33" i="3"/>
  <c r="AI33" i="3"/>
  <c r="B33" i="3"/>
  <c r="AL32" i="3"/>
  <c r="AK32" i="3"/>
  <c r="AJ32" i="3"/>
  <c r="AI32" i="3"/>
  <c r="B32" i="3"/>
  <c r="AL31" i="3"/>
  <c r="AK31" i="3"/>
  <c r="AJ31" i="3"/>
  <c r="AI31" i="3"/>
  <c r="B31" i="3"/>
  <c r="AL30" i="3"/>
  <c r="AK30" i="3"/>
  <c r="AJ30" i="3"/>
  <c r="AI30" i="3"/>
  <c r="B30" i="3"/>
  <c r="AL29" i="3"/>
  <c r="AK29" i="3"/>
  <c r="AJ29" i="3"/>
  <c r="AI29" i="3"/>
  <c r="B29" i="3"/>
  <c r="AL28" i="3"/>
  <c r="AK28" i="3"/>
  <c r="AJ28" i="3"/>
  <c r="AI28" i="3"/>
  <c r="B28" i="3"/>
  <c r="AL27" i="3"/>
  <c r="AK27" i="3"/>
  <c r="AJ27" i="3"/>
  <c r="AI27" i="3"/>
  <c r="B27" i="3"/>
  <c r="AL26" i="3"/>
  <c r="AK26" i="3"/>
  <c r="AJ26" i="3"/>
  <c r="AI26" i="3"/>
  <c r="B26" i="3"/>
  <c r="AL25" i="3"/>
  <c r="AK25" i="3"/>
  <c r="AJ25" i="3"/>
  <c r="AI25" i="3"/>
  <c r="B25" i="3"/>
  <c r="AL24" i="3"/>
  <c r="AK24" i="3"/>
  <c r="AJ24" i="3"/>
  <c r="AI24" i="3"/>
  <c r="B24" i="3"/>
  <c r="AL23" i="3"/>
  <c r="AK23" i="3"/>
  <c r="AJ23" i="3"/>
  <c r="AI23" i="3"/>
  <c r="B23" i="3"/>
  <c r="AL22" i="3"/>
  <c r="AK22" i="3"/>
  <c r="AJ22" i="3"/>
  <c r="AI22" i="3"/>
  <c r="B22" i="3"/>
  <c r="AL21" i="3"/>
  <c r="AK21" i="3"/>
  <c r="AJ21" i="3"/>
  <c r="AI21" i="3"/>
  <c r="B21" i="3"/>
  <c r="AL20" i="3"/>
  <c r="AK20" i="3"/>
  <c r="AJ20" i="3"/>
  <c r="AI20" i="3"/>
  <c r="B20" i="3"/>
  <c r="AL19" i="3"/>
  <c r="AK19" i="3"/>
  <c r="AJ19" i="3"/>
  <c r="AI19" i="3"/>
  <c r="B19" i="3"/>
  <c r="AL18" i="3"/>
  <c r="AK18" i="3"/>
  <c r="AJ18" i="3"/>
  <c r="AI18" i="3"/>
  <c r="B18" i="3"/>
  <c r="AL17" i="3"/>
  <c r="AK17" i="3"/>
  <c r="AJ17" i="3"/>
  <c r="AI17" i="3"/>
  <c r="B17" i="3"/>
  <c r="AL16" i="3"/>
  <c r="AK16" i="3"/>
  <c r="AJ16" i="3"/>
  <c r="AI16" i="3"/>
  <c r="B16" i="3"/>
  <c r="AL15" i="3"/>
  <c r="AK15" i="3"/>
  <c r="AJ15" i="3"/>
  <c r="AI15" i="3"/>
  <c r="B15" i="3"/>
  <c r="AL14" i="3"/>
  <c r="AK14" i="3"/>
  <c r="AJ14" i="3"/>
  <c r="AI14" i="3"/>
  <c r="B14" i="3"/>
  <c r="AL13" i="3"/>
  <c r="AK13" i="3"/>
  <c r="AJ13" i="3"/>
  <c r="AI13" i="3"/>
  <c r="B13" i="3"/>
  <c r="AL12" i="3"/>
  <c r="AK12" i="3"/>
  <c r="AJ12" i="3"/>
  <c r="AI12" i="3"/>
  <c r="B12" i="3"/>
  <c r="AL11" i="3"/>
  <c r="AK11" i="3"/>
  <c r="AJ11" i="3"/>
  <c r="AI11" i="3"/>
  <c r="B11" i="3"/>
  <c r="AL10" i="3"/>
  <c r="AK10" i="3"/>
  <c r="AJ10" i="3"/>
  <c r="AI10" i="3"/>
  <c r="B10" i="3"/>
  <c r="AL9" i="3"/>
  <c r="AK9" i="3"/>
  <c r="AJ9" i="3"/>
  <c r="AI9" i="3"/>
  <c r="B9" i="3"/>
  <c r="AL8" i="3"/>
  <c r="AK8" i="3"/>
  <c r="AJ8" i="3"/>
  <c r="AI8" i="3"/>
  <c r="B8" i="3"/>
  <c r="AB6" i="3"/>
  <c r="C6" i="3"/>
  <c r="AB5" i="3"/>
  <c r="C5" i="3"/>
  <c r="AB4" i="3"/>
  <c r="C4" i="3"/>
  <c r="C3" i="3"/>
  <c r="F6" i="2"/>
  <c r="C6" i="2"/>
  <c r="F5" i="2"/>
  <c r="C5" i="2"/>
  <c r="F4" i="2"/>
  <c r="C4" i="2"/>
  <c r="AM42" i="3" l="1"/>
  <c r="AM11" i="3"/>
  <c r="AM15" i="3"/>
  <c r="AM19" i="3"/>
  <c r="AM23" i="3"/>
  <c r="AM27" i="3"/>
  <c r="AM31" i="3"/>
  <c r="AM35" i="3"/>
  <c r="AM39" i="3"/>
  <c r="AG16" i="6"/>
  <c r="C14" i="12" s="1"/>
  <c r="AG40" i="6"/>
  <c r="C38" i="12" s="1"/>
  <c r="AG32" i="6"/>
  <c r="C30" i="12" s="1"/>
  <c r="AG24" i="6"/>
  <c r="C22" i="12" s="1"/>
  <c r="AG44" i="6"/>
  <c r="C42" i="12" s="1"/>
  <c r="AM9" i="3"/>
  <c r="AM10" i="3"/>
  <c r="AM14" i="3"/>
  <c r="AM18" i="3"/>
  <c r="AM22" i="3"/>
  <c r="AM26" i="3"/>
  <c r="AM30" i="3"/>
  <c r="AM34" i="3"/>
  <c r="AM38" i="3"/>
  <c r="AM8" i="3"/>
  <c r="AM12" i="3"/>
  <c r="AM16" i="3"/>
  <c r="AM20" i="3"/>
  <c r="AM24" i="3"/>
  <c r="AM28" i="3"/>
  <c r="AM32" i="3"/>
  <c r="AM36" i="3"/>
  <c r="AM40" i="3"/>
  <c r="AM13" i="3"/>
  <c r="AM17" i="3"/>
  <c r="AM21" i="3"/>
  <c r="AM25" i="3"/>
  <c r="AM29" i="3"/>
  <c r="AM33" i="3"/>
  <c r="AM37" i="3"/>
  <c r="AM41" i="3"/>
  <c r="E31" i="12"/>
  <c r="AE33" i="11"/>
  <c r="AH33" i="11"/>
  <c r="E39" i="12"/>
  <c r="AE41" i="11"/>
  <c r="AH41" i="11"/>
  <c r="AE20" i="11"/>
  <c r="E18" i="12"/>
  <c r="AH20" i="11"/>
  <c r="AE44" i="11"/>
  <c r="E42" i="12"/>
  <c r="AH44" i="11"/>
  <c r="E23" i="12"/>
  <c r="AE25" i="11"/>
  <c r="AH25" i="11"/>
  <c r="AE28" i="11"/>
  <c r="E26" i="12"/>
  <c r="AH28" i="11"/>
  <c r="AE34" i="11"/>
  <c r="E32" i="12"/>
  <c r="AH34" i="11"/>
  <c r="AE36" i="11"/>
  <c r="E34" i="12"/>
  <c r="AH36" i="11"/>
  <c r="AE22" i="10"/>
  <c r="AE26" i="10"/>
  <c r="E43" i="12"/>
  <c r="AE45" i="11"/>
  <c r="AM14" i="4"/>
  <c r="AM32" i="4"/>
  <c r="AG18" i="6"/>
  <c r="AG39" i="6"/>
  <c r="I39" i="7"/>
  <c r="I41" i="7"/>
  <c r="I40" i="7"/>
  <c r="I37" i="7"/>
  <c r="AH14" i="10"/>
  <c r="AH18" i="10"/>
  <c r="AH22" i="10"/>
  <c r="AH26" i="10"/>
  <c r="AH30" i="10"/>
  <c r="AH34" i="10"/>
  <c r="AH38" i="10"/>
  <c r="AH42" i="10"/>
  <c r="AH46" i="10"/>
  <c r="AE13" i="11"/>
  <c r="AE17" i="11"/>
  <c r="AE22" i="11"/>
  <c r="E20" i="12"/>
  <c r="AH22" i="11"/>
  <c r="AE26" i="11"/>
  <c r="E24" i="12"/>
  <c r="E25" i="12"/>
  <c r="AE27" i="11"/>
  <c r="AH27" i="11"/>
  <c r="AE38" i="11"/>
  <c r="AH38" i="11"/>
  <c r="E41" i="12"/>
  <c r="AE43" i="11"/>
  <c r="AH43" i="11"/>
  <c r="AK4" i="13"/>
  <c r="AK6" i="13"/>
  <c r="H40" i="15"/>
  <c r="AM15" i="4"/>
  <c r="AM18" i="4"/>
  <c r="AM24" i="4"/>
  <c r="AM38" i="4"/>
  <c r="AG12" i="6"/>
  <c r="AG20" i="6"/>
  <c r="AG28" i="6"/>
  <c r="AG36" i="6"/>
  <c r="AG43" i="6"/>
  <c r="I38" i="7"/>
  <c r="AG13" i="10"/>
  <c r="AG17" i="10"/>
  <c r="AG21" i="10"/>
  <c r="AG25" i="10"/>
  <c r="AG29" i="10"/>
  <c r="AG33" i="10"/>
  <c r="AG37" i="10"/>
  <c r="AG41" i="10"/>
  <c r="AG45" i="10"/>
  <c r="AH13" i="11"/>
  <c r="AH17" i="11"/>
  <c r="E19" i="12"/>
  <c r="AE21" i="11"/>
  <c r="AH26" i="11"/>
  <c r="AE32" i="11"/>
  <c r="AH32" i="11"/>
  <c r="E35" i="12"/>
  <c r="AE37" i="11"/>
  <c r="AH42" i="11"/>
  <c r="D16" i="12"/>
  <c r="AE14" i="10"/>
  <c r="AE30" i="10"/>
  <c r="AE34" i="10"/>
  <c r="AE38" i="10"/>
  <c r="AE42" i="10"/>
  <c r="AE46" i="10"/>
  <c r="AE24" i="11"/>
  <c r="AH24" i="11"/>
  <c r="E22" i="12"/>
  <c r="E27" i="12"/>
  <c r="AE29" i="11"/>
  <c r="AE40" i="11"/>
  <c r="AH40" i="11"/>
  <c r="AM23" i="4"/>
  <c r="AG15" i="6"/>
  <c r="AG23" i="6"/>
  <c r="AG26" i="6"/>
  <c r="AG31" i="6"/>
  <c r="AG34" i="6"/>
  <c r="AM10" i="4"/>
  <c r="AM16" i="4"/>
  <c r="AM30" i="4"/>
  <c r="AM39" i="4"/>
  <c r="AM42" i="4"/>
  <c r="AG11" i="6"/>
  <c r="AG14" i="6"/>
  <c r="AG19" i="6"/>
  <c r="AG22" i="6"/>
  <c r="AG27" i="6"/>
  <c r="AG30" i="6"/>
  <c r="AG35" i="6"/>
  <c r="AG38" i="6"/>
  <c r="AG12" i="11"/>
  <c r="AG16" i="11"/>
  <c r="AH29" i="11"/>
  <c r="AE30" i="11"/>
  <c r="AH30" i="11"/>
  <c r="AG35" i="11"/>
  <c r="AH45" i="11"/>
  <c r="AE46" i="11"/>
  <c r="AH46" i="11"/>
  <c r="E30" i="12"/>
  <c r="AG42" i="6"/>
  <c r="AG46" i="6"/>
  <c r="AG12" i="10"/>
  <c r="AG16" i="10"/>
  <c r="AG20" i="10"/>
  <c r="AG24" i="10"/>
  <c r="AG28" i="10"/>
  <c r="AG32" i="10"/>
  <c r="AG36" i="10"/>
  <c r="AG40" i="10"/>
  <c r="AG44" i="10"/>
  <c r="AG11" i="11"/>
  <c r="AG15" i="11"/>
  <c r="AG19" i="11"/>
  <c r="AG23" i="11"/>
  <c r="AG31" i="11"/>
  <c r="AG39" i="11"/>
  <c r="AM12" i="4"/>
  <c r="AM20" i="4"/>
  <c r="AM28" i="4"/>
  <c r="AM36" i="4"/>
  <c r="AG13" i="6"/>
  <c r="AG17" i="6"/>
  <c r="AG21" i="6"/>
  <c r="AG25" i="6"/>
  <c r="AG29" i="6"/>
  <c r="AG33" i="6"/>
  <c r="AG37" i="6"/>
  <c r="AG41" i="6"/>
  <c r="AG45" i="6"/>
  <c r="I37" i="8"/>
  <c r="I40" i="8"/>
  <c r="I41" i="8"/>
  <c r="AG11" i="10"/>
  <c r="AG15" i="10"/>
  <c r="AG19" i="10"/>
  <c r="AG23" i="10"/>
  <c r="AG27" i="10"/>
  <c r="AG31" i="10"/>
  <c r="AG35" i="10"/>
  <c r="AG39" i="10"/>
  <c r="AG43" i="10"/>
  <c r="AG14" i="11"/>
  <c r="AG18" i="11"/>
  <c r="H11" i="15"/>
  <c r="H12" i="15" s="1"/>
  <c r="H23" i="15"/>
  <c r="H26" i="15" s="1"/>
  <c r="H39" i="15"/>
  <c r="AH32" i="6" l="1"/>
  <c r="AH16" i="6"/>
  <c r="AE16" i="6"/>
  <c r="AE32" i="6"/>
  <c r="AH40" i="6"/>
  <c r="AE40" i="6"/>
  <c r="AE24" i="6"/>
  <c r="AH24" i="6"/>
  <c r="AE44" i="6"/>
  <c r="AH44" i="6"/>
  <c r="AE39" i="10"/>
  <c r="AH39" i="10"/>
  <c r="D37" i="12"/>
  <c r="AE25" i="6"/>
  <c r="C23" i="12"/>
  <c r="AH25" i="6"/>
  <c r="E13" i="12"/>
  <c r="AH15" i="11"/>
  <c r="AE15" i="11"/>
  <c r="C40" i="12"/>
  <c r="F40" i="12" s="1"/>
  <c r="G40" i="12" s="1"/>
  <c r="AH42" i="6"/>
  <c r="AE42" i="6"/>
  <c r="AE19" i="6"/>
  <c r="C17" i="12"/>
  <c r="AH19" i="6"/>
  <c r="C32" i="12"/>
  <c r="F32" i="12" s="1"/>
  <c r="G32" i="12" s="1"/>
  <c r="AH34" i="6"/>
  <c r="AE34" i="6"/>
  <c r="C21" i="12"/>
  <c r="AH23" i="6"/>
  <c r="AE23" i="6"/>
  <c r="D15" i="12"/>
  <c r="AH17" i="10"/>
  <c r="AE17" i="10"/>
  <c r="D33" i="12"/>
  <c r="AE35" i="10"/>
  <c r="AH35" i="10"/>
  <c r="C19" i="12"/>
  <c r="F19" i="12" s="1"/>
  <c r="G19" i="12" s="1"/>
  <c r="AE21" i="6"/>
  <c r="AH21" i="6"/>
  <c r="E9" i="12"/>
  <c r="AH11" i="11"/>
  <c r="AE11" i="11"/>
  <c r="AH16" i="10"/>
  <c r="AE16" i="10"/>
  <c r="D14" i="12"/>
  <c r="E33" i="12"/>
  <c r="AE35" i="11"/>
  <c r="AH35" i="11"/>
  <c r="C28" i="12"/>
  <c r="F28" i="12" s="1"/>
  <c r="G28" i="12" s="1"/>
  <c r="AH30" i="6"/>
  <c r="AE30" i="6"/>
  <c r="D43" i="12"/>
  <c r="AH45" i="10"/>
  <c r="AE45" i="10"/>
  <c r="D11" i="12"/>
  <c r="AH13" i="10"/>
  <c r="AE13" i="10"/>
  <c r="D29" i="12"/>
  <c r="AE31" i="10"/>
  <c r="AH31" i="10"/>
  <c r="AE17" i="6"/>
  <c r="AH17" i="6"/>
  <c r="C15" i="12"/>
  <c r="F15" i="12" s="1"/>
  <c r="G15" i="12" s="1"/>
  <c r="E21" i="12"/>
  <c r="AE23" i="11"/>
  <c r="AH23" i="11"/>
  <c r="D42" i="12"/>
  <c r="F42" i="12" s="1"/>
  <c r="G42" i="12" s="1"/>
  <c r="AH44" i="10"/>
  <c r="AE44" i="10"/>
  <c r="AH28" i="10"/>
  <c r="AE28" i="10"/>
  <c r="D26" i="12"/>
  <c r="D10" i="12"/>
  <c r="AH12" i="10"/>
  <c r="AE12" i="10"/>
  <c r="E10" i="12"/>
  <c r="AH12" i="11"/>
  <c r="AE12" i="11"/>
  <c r="AE27" i="6"/>
  <c r="AH27" i="6"/>
  <c r="C25" i="12"/>
  <c r="F25" i="12" s="1"/>
  <c r="G25" i="12" s="1"/>
  <c r="C9" i="12"/>
  <c r="AE11" i="6"/>
  <c r="AH11" i="6"/>
  <c r="C29" i="12"/>
  <c r="F29" i="12" s="1"/>
  <c r="G29" i="12" s="1"/>
  <c r="AH31" i="6"/>
  <c r="AE31" i="6"/>
  <c r="C13" i="12"/>
  <c r="F13" i="12" s="1"/>
  <c r="G13" i="12" s="1"/>
  <c r="AE15" i="6"/>
  <c r="AH15" i="6"/>
  <c r="AH41" i="10"/>
  <c r="AE41" i="10"/>
  <c r="D39" i="12"/>
  <c r="D23" i="12"/>
  <c r="AH25" i="10"/>
  <c r="AE25" i="10"/>
  <c r="C18" i="12"/>
  <c r="AH20" i="6"/>
  <c r="AE20" i="6"/>
  <c r="C37" i="12"/>
  <c r="AH39" i="6"/>
  <c r="AE39" i="6"/>
  <c r="AE23" i="10"/>
  <c r="D21" i="12"/>
  <c r="AH23" i="10"/>
  <c r="AE41" i="6"/>
  <c r="AH41" i="6"/>
  <c r="C39" i="12"/>
  <c r="E37" i="12"/>
  <c r="AE39" i="11"/>
  <c r="AH39" i="11"/>
  <c r="AH36" i="10"/>
  <c r="D34" i="12"/>
  <c r="AE36" i="10"/>
  <c r="AH20" i="10"/>
  <c r="AE20" i="10"/>
  <c r="D18" i="12"/>
  <c r="C33" i="12"/>
  <c r="F33" i="12" s="1"/>
  <c r="G33" i="12" s="1"/>
  <c r="AE35" i="6"/>
  <c r="AH35" i="6"/>
  <c r="AH33" i="10"/>
  <c r="D31" i="12"/>
  <c r="AE33" i="10"/>
  <c r="C34" i="12"/>
  <c r="AH36" i="6"/>
  <c r="AE36" i="6"/>
  <c r="C16" i="12"/>
  <c r="AH18" i="6"/>
  <c r="AE18" i="6"/>
  <c r="AE18" i="11"/>
  <c r="E16" i="12"/>
  <c r="AH18" i="11"/>
  <c r="AE19" i="10"/>
  <c r="AH19" i="10"/>
  <c r="D17" i="12"/>
  <c r="AE37" i="6"/>
  <c r="AH37" i="6"/>
  <c r="C35" i="12"/>
  <c r="E29" i="12"/>
  <c r="AE31" i="11"/>
  <c r="AH31" i="11"/>
  <c r="D30" i="12"/>
  <c r="F30" i="12" s="1"/>
  <c r="G30" i="12" s="1"/>
  <c r="AH32" i="10"/>
  <c r="AE32" i="10"/>
  <c r="E14" i="12"/>
  <c r="AH16" i="11"/>
  <c r="AE16" i="11"/>
  <c r="C12" i="12"/>
  <c r="F12" i="12" s="1"/>
  <c r="G12" i="12" s="1"/>
  <c r="AH14" i="6"/>
  <c r="AE14" i="6"/>
  <c r="D27" i="12"/>
  <c r="AH29" i="10"/>
  <c r="AE29" i="10"/>
  <c r="C26" i="12"/>
  <c r="AH28" i="6"/>
  <c r="AE28" i="6"/>
  <c r="AE14" i="11"/>
  <c r="E12" i="12"/>
  <c r="AH14" i="11"/>
  <c r="AE15" i="10"/>
  <c r="AH15" i="10"/>
  <c r="D13" i="12"/>
  <c r="C31" i="12"/>
  <c r="F31" i="12" s="1"/>
  <c r="G31" i="12" s="1"/>
  <c r="AE33" i="6"/>
  <c r="AH33" i="6"/>
  <c r="AE43" i="10"/>
  <c r="AH43" i="10"/>
  <c r="D41" i="12"/>
  <c r="AE27" i="10"/>
  <c r="D25" i="12"/>
  <c r="AH27" i="10"/>
  <c r="AE11" i="10"/>
  <c r="AH11" i="10"/>
  <c r="D9" i="12"/>
  <c r="C43" i="12"/>
  <c r="AE45" i="6"/>
  <c r="AH45" i="6"/>
  <c r="AE29" i="6"/>
  <c r="C27" i="12"/>
  <c r="F27" i="12" s="1"/>
  <c r="G27" i="12" s="1"/>
  <c r="AH29" i="6"/>
  <c r="AE13" i="6"/>
  <c r="C11" i="12"/>
  <c r="F11" i="12" s="1"/>
  <c r="G11" i="12" s="1"/>
  <c r="AH13" i="6"/>
  <c r="E17" i="12"/>
  <c r="AH19" i="11"/>
  <c r="AE19" i="11"/>
  <c r="AH40" i="10"/>
  <c r="AE40" i="10"/>
  <c r="D38" i="12"/>
  <c r="F38" i="12" s="1"/>
  <c r="G38" i="12" s="1"/>
  <c r="AH24" i="10"/>
  <c r="D22" i="12"/>
  <c r="F22" i="12" s="1"/>
  <c r="G22" i="12" s="1"/>
  <c r="AE24" i="10"/>
  <c r="C44" i="12"/>
  <c r="F44" i="12" s="1"/>
  <c r="G44" i="12" s="1"/>
  <c r="AH46" i="6"/>
  <c r="AE46" i="6"/>
  <c r="C36" i="12"/>
  <c r="F36" i="12" s="1"/>
  <c r="G36" i="12" s="1"/>
  <c r="AH38" i="6"/>
  <c r="AE38" i="6"/>
  <c r="C20" i="12"/>
  <c r="F20" i="12" s="1"/>
  <c r="G20" i="12" s="1"/>
  <c r="AH22" i="6"/>
  <c r="AE22" i="6"/>
  <c r="C24" i="12"/>
  <c r="F24" i="12" s="1"/>
  <c r="G24" i="12" s="1"/>
  <c r="AH26" i="6"/>
  <c r="AE26" i="6"/>
  <c r="D35" i="12"/>
  <c r="AH37" i="10"/>
  <c r="AE37" i="10"/>
  <c r="D19" i="12"/>
  <c r="AH21" i="10"/>
  <c r="AE21" i="10"/>
  <c r="C41" i="12"/>
  <c r="AH43" i="6"/>
  <c r="AE43" i="6"/>
  <c r="C10" i="12"/>
  <c r="AH12" i="6"/>
  <c r="AE12" i="6"/>
  <c r="F18" i="12" l="1"/>
  <c r="G18" i="12" s="1"/>
  <c r="F14" i="12"/>
  <c r="G14" i="12" s="1"/>
  <c r="F37" i="12"/>
  <c r="G37" i="12" s="1"/>
  <c r="F41" i="12"/>
  <c r="G41" i="12" s="1"/>
  <c r="F43" i="12"/>
  <c r="G43" i="12" s="1"/>
  <c r="F16" i="12"/>
  <c r="G16" i="12" s="1"/>
  <c r="AK6" i="6"/>
  <c r="AK7" i="6"/>
  <c r="AK5" i="6"/>
  <c r="AK4" i="6"/>
  <c r="F17" i="12"/>
  <c r="G17" i="12" s="1"/>
  <c r="AK6" i="10"/>
  <c r="AK5" i="10"/>
  <c r="AK4" i="10"/>
  <c r="AK7" i="10"/>
  <c r="F34" i="12"/>
  <c r="G34" i="12" s="1"/>
  <c r="F39" i="12"/>
  <c r="G39" i="12" s="1"/>
  <c r="F21" i="12"/>
  <c r="G21" i="12" s="1"/>
  <c r="F10" i="12"/>
  <c r="G10" i="12" s="1"/>
  <c r="F26" i="12"/>
  <c r="G26" i="12" s="1"/>
  <c r="F35" i="12"/>
  <c r="G35" i="12" s="1"/>
  <c r="F9" i="12"/>
  <c r="G9" i="12" s="1"/>
  <c r="AK6" i="11"/>
  <c r="AK5" i="11"/>
  <c r="AK4" i="11"/>
  <c r="AK7" i="11"/>
  <c r="F23" i="12"/>
  <c r="G23" i="12" s="1"/>
</calcChain>
</file>

<file path=xl/sharedStrings.xml><?xml version="1.0" encoding="utf-8"?>
<sst xmlns="http://schemas.openxmlformats.org/spreadsheetml/2006/main" count="1159" uniqueCount="185">
  <si>
    <t>REGISTRO PEDAGÓGICO</t>
  </si>
  <si>
    <t>DATOS REFERENCIALES</t>
  </si>
  <si>
    <t>FECHAS DE INICIO Y FINAL</t>
  </si>
  <si>
    <t>DISTRITO EDUCATIVO</t>
  </si>
  <si>
    <t>EL ALTO</t>
  </si>
  <si>
    <t>PERIODO ACADÉMICO ANUAL</t>
  </si>
  <si>
    <t>NÚCLEO EDUCATIVO</t>
  </si>
  <si>
    <t>EL ALTO-1</t>
  </si>
  <si>
    <t>PRIMER TRIMESTRE</t>
  </si>
  <si>
    <t>UNIDAD EDUCATIVA</t>
  </si>
  <si>
    <t>INTERANDINO BOLIVIANO</t>
  </si>
  <si>
    <t>INICIO</t>
  </si>
  <si>
    <t>FINAL</t>
  </si>
  <si>
    <t xml:space="preserve"> </t>
  </si>
  <si>
    <t>DIRECTOR/A</t>
  </si>
  <si>
    <t>PROF. ADELA GUERRA CASTAÑOS</t>
  </si>
  <si>
    <t>SEGUNDO TRIMESTRE</t>
  </si>
  <si>
    <t>MAESTRO/A</t>
  </si>
  <si>
    <t>NIVEL</t>
  </si>
  <si>
    <t>SECUNDARIO</t>
  </si>
  <si>
    <t>AÑO DE ESCOLARIDAD</t>
  </si>
  <si>
    <t>5° "A" DE SECUNDARIA</t>
  </si>
  <si>
    <t>TERCER TRIMESTRE</t>
  </si>
  <si>
    <t>ÁREA</t>
  </si>
  <si>
    <t>GESTIÓN</t>
  </si>
  <si>
    <t>REGISTRO DE FILIACIÓN</t>
  </si>
  <si>
    <t xml:space="preserve">UNIDAD EDUCATIVA: </t>
  </si>
  <si>
    <t>NIVEL:</t>
  </si>
  <si>
    <t>DOCENTE</t>
  </si>
  <si>
    <t xml:space="preserve">GRADO: </t>
  </si>
  <si>
    <t>FECHA</t>
  </si>
  <si>
    <t>Nº</t>
  </si>
  <si>
    <t>APELLIDOS Y NOMBRES</t>
  </si>
  <si>
    <t>CIUDAD</t>
  </si>
  <si>
    <t>EDAD</t>
  </si>
  <si>
    <t>C.I.</t>
  </si>
  <si>
    <t>BARRIO/CALLE</t>
  </si>
  <si>
    <t>PADRE/MADRE</t>
  </si>
  <si>
    <t>TELF./ CELULAR</t>
  </si>
  <si>
    <t>APALA YUJRA ROSELIN ANDREA</t>
  </si>
  <si>
    <t>APAZA ANGULO ARELY BIANCA</t>
  </si>
  <si>
    <t>APAZA TICONA DANAE ALEXANDRA</t>
  </si>
  <si>
    <t>ARDORES USNAYO CAMERON GAELLE</t>
  </si>
  <si>
    <t>BAUTISTA BLANCO GREIS EVANI</t>
  </si>
  <si>
    <t>CACERES FLORES KIMBERLY AVRIL</t>
  </si>
  <si>
    <t>CALLE MARQUEZ SOL MADELEY</t>
  </si>
  <si>
    <t>CALLISAYA CORONEL BELLA LUZ JAEL</t>
  </si>
  <si>
    <t>CALLISAYA CRUZ CAMILA RIZEL</t>
  </si>
  <si>
    <t>CHARCAS COLQUE ALEJANDRA BRIDGET</t>
  </si>
  <si>
    <t>CONDORI CHOQUE SAYUMI</t>
  </si>
  <si>
    <t>CONDORI MARQUEZ JHUREM ALEX</t>
  </si>
  <si>
    <t>COPANA PLATA IVON</t>
  </si>
  <si>
    <t>CORONEL QUISPE IVAN MAURICIO</t>
  </si>
  <si>
    <t>CORONEL RAMOS MALCOM MAURICIO</t>
  </si>
  <si>
    <t>GARFIAS TENORIO EMMANUEL</t>
  </si>
  <si>
    <t>GOYTIA APAZA GABRIEL JOANCARLOS</t>
  </si>
  <si>
    <t>GUTIERREZ MAYTA SEBASTIAN</t>
  </si>
  <si>
    <t>HUASCO LAURA AYELEN</t>
  </si>
  <si>
    <t>HUAYLLER PEREZ MARINES</t>
  </si>
  <si>
    <t>LECOÑA ARRATIA MICHELLE</t>
  </si>
  <si>
    <t>LLUPANQUE SELAEZ DEYVID ALEJANDRO</t>
  </si>
  <si>
    <t>LOPEZ LIMA ASBEL</t>
  </si>
  <si>
    <t>MAMANI PAUCARA NICOLE ALEXANDRA</t>
  </si>
  <si>
    <t>MASCO AGUILAR BRIZIA ALISON</t>
  </si>
  <si>
    <t>NINA CARATA LUIS FLAVIO</t>
  </si>
  <si>
    <t>NINA YAHUINCHA EYDAN ENRRIQUE</t>
  </si>
  <si>
    <t>PACO HUANCA HEYDI MIREYA</t>
  </si>
  <si>
    <t>POCOMA VARGAS JOSUE ARMANDO</t>
  </si>
  <si>
    <t>QUISPE HILARI PAOLA ARACELY</t>
  </si>
  <si>
    <t>TORREZ QUISPE MAYRA ADRIANA</t>
  </si>
  <si>
    <t>USNAYO ROJAS HUASCAR CRISTOPHER</t>
  </si>
  <si>
    <t>VEIZAGA YUJRA GIAN MEIJAN</t>
  </si>
  <si>
    <t>VENTURA SALCEDO GABRIEL</t>
  </si>
  <si>
    <t>CONTROL DE ASISTENCIA 1º TRIMESTRE</t>
  </si>
  <si>
    <t>INICIO TRIMESTRE</t>
  </si>
  <si>
    <t>TRIMESTRE</t>
  </si>
  <si>
    <t>GRADO</t>
  </si>
  <si>
    <t>FIN TRIMESTRE</t>
  </si>
  <si>
    <t>1er.</t>
  </si>
  <si>
    <t>FECHA ACTUAL</t>
  </si>
  <si>
    <t xml:space="preserve">NÓMINA DE ESTUDIANTES
Apellidos y Nombres </t>
  </si>
  <si>
    <r>
      <rPr>
        <sz val="10"/>
        <color theme="1"/>
        <rFont val="Calibri"/>
      </rPr>
      <t>Asist. (</t>
    </r>
    <r>
      <rPr>
        <b/>
        <sz val="10"/>
        <color rgb="FFC00000"/>
        <rFont val="Calibri"/>
      </rPr>
      <t>A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</si>
  <si>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Faltas (</t>
    </r>
    <r>
      <rPr>
        <b/>
        <sz val="10"/>
        <color rgb="FFC00000"/>
        <rFont val="Calibri"/>
      </rPr>
      <t>F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</si>
  <si>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Retrasos (</t>
    </r>
    <r>
      <rPr>
        <b/>
        <sz val="10"/>
        <color rgb="FFC00000"/>
        <rFont val="Calibri"/>
      </rPr>
      <t>R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</si>
  <si>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Licencias (</t>
    </r>
    <r>
      <rPr>
        <b/>
        <sz val="10"/>
        <color rgb="FFC00000"/>
        <rFont val="Calibri"/>
      </rPr>
      <t>L</t>
    </r>
    <r>
      <rPr>
        <sz val="10"/>
        <color theme="1"/>
        <rFont val="Calibri"/>
      </rPr>
      <t>)</t>
    </r>
  </si>
  <si>
    <t>DÍAS TRABAJADOS</t>
  </si>
  <si>
    <t>CONTROL DE ASISTENCIA 2º TRIMESTRE</t>
  </si>
  <si>
    <t>2do.</t>
  </si>
  <si>
    <r>
      <rPr>
        <sz val="10"/>
        <color theme="1"/>
        <rFont val="Calibri"/>
      </rPr>
      <t>Asist. (</t>
    </r>
    <r>
      <rPr>
        <b/>
        <sz val="10"/>
        <color rgb="FFC00000"/>
        <rFont val="Calibri"/>
      </rPr>
      <t>A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</si>
  <si>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Faltas (</t>
    </r>
    <r>
      <rPr>
        <b/>
        <sz val="10"/>
        <color rgb="FFC00000"/>
        <rFont val="Calibri"/>
      </rPr>
      <t>F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</si>
  <si>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Retrasos (</t>
    </r>
    <r>
      <rPr>
        <b/>
        <sz val="10"/>
        <color rgb="FFC00000"/>
        <rFont val="Calibri"/>
      </rPr>
      <t>R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</si>
  <si>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Licencias (</t>
    </r>
    <r>
      <rPr>
        <b/>
        <sz val="10"/>
        <color rgb="FFC00000"/>
        <rFont val="Calibri"/>
      </rPr>
      <t>L</t>
    </r>
    <r>
      <rPr>
        <sz val="10"/>
        <color theme="1"/>
        <rFont val="Calibri"/>
      </rPr>
      <t>)</t>
    </r>
  </si>
  <si>
    <t>CONTROL DE ASISTENCIA 3º TRIMESTRE</t>
  </si>
  <si>
    <t>3er.</t>
  </si>
  <si>
    <r>
      <rPr>
        <sz val="10"/>
        <color theme="1"/>
        <rFont val="Calibri"/>
      </rPr>
      <t>Asist. (</t>
    </r>
    <r>
      <rPr>
        <b/>
        <sz val="10"/>
        <color rgb="FFC00000"/>
        <rFont val="Calibri"/>
      </rPr>
      <t>A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</si>
  <si>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Faltas (</t>
    </r>
    <r>
      <rPr>
        <b/>
        <sz val="10"/>
        <color rgb="FFC00000"/>
        <rFont val="Calibri"/>
      </rPr>
      <t>F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</si>
  <si>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Retrasos (</t>
    </r>
    <r>
      <rPr>
        <b/>
        <sz val="10"/>
        <color rgb="FFC00000"/>
        <rFont val="Calibri"/>
      </rPr>
      <t>R</t>
    </r>
    <r>
      <rPr>
        <sz val="10"/>
        <color theme="1"/>
        <rFont val="Calibri"/>
      </rPr>
      <t>)</t>
    </r>
  </si>
  <si>
    <r>
      <rPr>
        <sz val="10"/>
        <color theme="1"/>
        <rFont val="Calibri"/>
      </rPr>
      <t>Licencias (</t>
    </r>
    <r>
      <rPr>
        <b/>
        <sz val="10"/>
        <color rgb="FFC00000"/>
        <rFont val="Calibri"/>
      </rPr>
      <t>L</t>
    </r>
    <r>
      <rPr>
        <sz val="10"/>
        <color theme="1"/>
        <rFont val="Calibri"/>
      </rPr>
      <t>)</t>
    </r>
  </si>
  <si>
    <t>REGISTRO DE VALORACIÓN 1º TRIMESTRE</t>
  </si>
  <si>
    <t>ED</t>
  </si>
  <si>
    <t>DA</t>
  </si>
  <si>
    <t>DO</t>
  </si>
  <si>
    <t>DP</t>
  </si>
  <si>
    <t>EVALUACIÓN DEL MAESTRO</t>
  </si>
  <si>
    <t>SER/10</t>
  </si>
  <si>
    <t>PROMEDIO SER</t>
  </si>
  <si>
    <t>SABER/45</t>
  </si>
  <si>
    <t>PROMEDIO</t>
  </si>
  <si>
    <t>HACER/40</t>
  </si>
  <si>
    <t xml:space="preserve">PROMEDIO </t>
  </si>
  <si>
    <t>AUTOEVALUACIÓN</t>
  </si>
  <si>
    <t>RANGOS</t>
  </si>
  <si>
    <t>PROM. TRIMEST.</t>
  </si>
  <si>
    <t>SITUACIÓN TRIMESTRAL DEL/A ESTUDIANTE</t>
  </si>
  <si>
    <t>NÓMINA DE ESTUDIANTES</t>
  </si>
  <si>
    <t>RESPETO</t>
  </si>
  <si>
    <t>RESPONSABILIDAD</t>
  </si>
  <si>
    <t>PUNTUALIDAD</t>
  </si>
  <si>
    <t xml:space="preserve">Parcial  trimestre </t>
  </si>
  <si>
    <t>Examen trimestre</t>
  </si>
  <si>
    <t>ESTADO ACADÉMICO DE LOS ESTUDIANTES PRIMER TRIMESTRE</t>
  </si>
  <si>
    <t>CURSO</t>
  </si>
  <si>
    <t>CALIFIC</t>
  </si>
  <si>
    <t>CONDICIÓN</t>
  </si>
  <si>
    <t>Aprobados</t>
  </si>
  <si>
    <t>Reprobados</t>
  </si>
  <si>
    <t>Retirados</t>
  </si>
  <si>
    <t>Abandonos</t>
  </si>
  <si>
    <t>Total estudiantes</t>
  </si>
  <si>
    <t>ESTADO ACADÉMICO DE LOS ESTUDIANTES SEGUNDO TRIMESTRE</t>
  </si>
  <si>
    <t>ESTADO ACADÉMICO DE LOS ESTUDIANTES TERCER TRIMESTRE</t>
  </si>
  <si>
    <t>REGISTRO DE VALORACIÓN 2º TRIMESTRE</t>
  </si>
  <si>
    <t>REGISTRO DE VALORACIÓN 3º TRIMESTRE</t>
  </si>
  <si>
    <t xml:space="preserve">CENTRALIZADOR DE CALIFICACIONES </t>
  </si>
  <si>
    <t xml:space="preserve">DOCENTE: </t>
  </si>
  <si>
    <t>Area:</t>
  </si>
  <si>
    <t xml:space="preserve">Fecha: </t>
  </si>
  <si>
    <t>PROMEDIO FINAL</t>
  </si>
  <si>
    <t>ESTADO ACTUAL DEL ESTUDIANTE</t>
  </si>
  <si>
    <t>REGISTRO DE VALORACIÓN ……….. TRIMESTRE</t>
  </si>
  <si>
    <t>CENTRALIZADOR GENERAL DE CALIFICACIONES GESTIÓN 2022</t>
  </si>
  <si>
    <t>COMUNICACIÓN Y LENGUAJES</t>
  </si>
  <si>
    <t>LENGUA EXTRANJERA</t>
  </si>
  <si>
    <t>CIENCIAS SOCIALES</t>
  </si>
  <si>
    <t>ED. FÍSICA-DEPORTES</t>
  </si>
  <si>
    <t>ED. MUSICAL</t>
  </si>
  <si>
    <t>ARTES PLÁSTICAS Y VISUALES</t>
  </si>
  <si>
    <t>MATEMÁTICAS</t>
  </si>
  <si>
    <t>C.N. BIO-GEOGRAFÍA</t>
  </si>
  <si>
    <t>FÍSICA</t>
  </si>
  <si>
    <t xml:space="preserve">QUÍMICA </t>
  </si>
  <si>
    <t>COSMOS- FILOSOFÍA</t>
  </si>
  <si>
    <t>VALORES- ESP. RELIGIONES</t>
  </si>
  <si>
    <t>ESTADO FINAL DEL ESTUDIANTE</t>
  </si>
  <si>
    <t xml:space="preserve">PORCENTAJE </t>
  </si>
  <si>
    <t>AVANCE DE CONTENIDOS PROGRAMADOS</t>
  </si>
  <si>
    <t>MAESTRO</t>
  </si>
  <si>
    <t>PRIMERO</t>
  </si>
  <si>
    <t>Trimestre</t>
  </si>
  <si>
    <t>Unidades</t>
  </si>
  <si>
    <t xml:space="preserve">Temas programados </t>
  </si>
  <si>
    <t>Temas Avanzados</t>
  </si>
  <si>
    <t>% Avance</t>
  </si>
  <si>
    <t>Primero</t>
  </si>
  <si>
    <t>Segundo</t>
  </si>
  <si>
    <t>Tercero</t>
  </si>
  <si>
    <t>SEGUNDO</t>
  </si>
  <si>
    <t>TERCERO</t>
  </si>
  <si>
    <t>CUARTO</t>
  </si>
  <si>
    <t>QUINTO</t>
  </si>
  <si>
    <t>SEXTO</t>
  </si>
  <si>
    <t>MARCO A. CHAVEZ CHOQUEHUANCA</t>
  </si>
  <si>
    <t>A</t>
  </si>
  <si>
    <t>F</t>
  </si>
  <si>
    <t>L</t>
  </si>
  <si>
    <t>CONTROL - LECTURA</t>
  </si>
  <si>
    <t>C.P.E.</t>
  </si>
  <si>
    <t>EVALUACION ORAL</t>
  </si>
  <si>
    <t>TEMA 1 - ACT. 1</t>
  </si>
  <si>
    <t>TEMA 2 - ACT. 2</t>
  </si>
  <si>
    <t>TEMA 3 - ACT. 3</t>
  </si>
  <si>
    <t>ANALISIS</t>
  </si>
  <si>
    <t>TEMA 4 - ACT. 4-5</t>
  </si>
  <si>
    <t>ACTIVIDAD QR.</t>
  </si>
  <si>
    <t>17/4/2026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</si>
</sst>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7">
    <font>
      <sz val="16"/>
      <color theme="1"/>
      <name val="Calibri"/>
      <scheme val="minor"/>
    </font>
    <font>
      <sz val="11"/>
      <color theme="1"/>
      <name val="Calibri"/>
    </font>
    <font>
      <sz val="16"/>
      <color theme="1"/>
      <name val="Calibri"/>
    </font>
    <font>
      <b/>
      <sz val="28"/>
      <color rgb="FF525252"/>
      <name val="Montserrat"/>
    </font>
    <font>
      <b/>
      <sz val="28"/>
      <color theme="1"/>
      <name val="Limelight"/>
    </font>
    <font>
      <b/>
      <sz val="18"/>
      <color rgb="FF002060"/>
      <name val="Calibri"/>
    </font>
    <font>
      <sz val="16"/>
      <name val="Calibri"/>
    </font>
    <font>
      <b/>
      <sz val="18"/>
      <color theme="1"/>
      <name val="Calibri"/>
    </font>
    <font>
      <b/>
      <sz val="16"/>
      <color rgb="FFC00000"/>
      <name val="Calibri"/>
    </font>
    <font>
      <b/>
      <sz val="12"/>
      <color rgb="FF385623"/>
      <name val="Calibri"/>
    </font>
    <font>
      <b/>
      <sz val="12"/>
      <color rgb="FFC00000"/>
      <name val="Calibri"/>
    </font>
    <font>
      <b/>
      <sz val="11"/>
      <color rgb="FF385623"/>
      <name val="Calibri"/>
    </font>
    <font>
      <sz val="8"/>
      <color theme="1"/>
      <name val="Calibri"/>
    </font>
    <font>
      <sz val="9"/>
      <color theme="1"/>
      <name val="Calibri"/>
    </font>
    <font>
      <sz val="10"/>
      <color theme="1"/>
      <name val="Calibri"/>
    </font>
    <font>
      <b/>
      <sz val="16"/>
      <color theme="1"/>
      <name val="Calibri"/>
    </font>
    <font>
      <b/>
      <sz val="10"/>
      <color theme="1"/>
      <name val="Calibri"/>
    </font>
    <font>
      <sz val="16"/>
      <color theme="1"/>
      <name val="Calibri"/>
      <scheme val="minor"/>
    </font>
    <font>
      <b/>
      <sz val="16"/>
      <color rgb="FF7030A0"/>
      <name val="Calibri"/>
    </font>
    <font>
      <sz val="16"/>
      <color theme="1"/>
      <name val="Arial"/>
    </font>
    <font>
      <b/>
      <sz val="11"/>
      <color theme="1"/>
      <name val="Calibri"/>
    </font>
    <font>
      <sz val="11"/>
      <color theme="1"/>
      <name val="Arial"/>
    </font>
    <font>
      <sz val="24"/>
      <color rgb="FFC00000"/>
      <name val="Calibri"/>
    </font>
    <font>
      <sz val="11"/>
      <color rgb="FFC00000"/>
      <name val="Arial"/>
    </font>
    <font>
      <sz val="11"/>
      <color rgb="FFC00000"/>
      <name val="Calibri"/>
    </font>
    <font>
      <b/>
      <sz val="11"/>
      <color rgb="FFC00000"/>
      <name val="Calibri"/>
    </font>
    <font>
      <b/>
      <sz val="12"/>
      <color theme="1"/>
      <name val="Calibri"/>
    </font>
    <font>
      <sz val="9"/>
      <color theme="1"/>
      <name val="Arial"/>
    </font>
    <font>
      <b/>
      <sz val="8"/>
      <color theme="1"/>
      <name val="Calibri"/>
    </font>
    <font>
      <b/>
      <sz val="9"/>
      <color theme="1"/>
      <name val="Calibri"/>
    </font>
    <font>
      <b/>
      <sz val="20"/>
      <color rgb="FFC00000"/>
      <name val="Calibri"/>
    </font>
    <font>
      <b/>
      <sz val="24"/>
      <color rgb="FFC00000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sz val="10"/>
      <color rgb="FFC00000"/>
      <name val="Calibri"/>
    </font>
    <font>
      <b/>
      <sz val="12"/>
      <color rgb="FF7030A0"/>
      <name val="Calibri"/>
    </font>
    <font>
      <sz val="7"/>
      <color theme="1"/>
      <name val="Calibri"/>
    </font>
    <font>
      <b/>
      <sz val="7"/>
      <color rgb="FFC00000"/>
      <name val="Calibri"/>
    </font>
    <font>
      <b/>
      <sz val="7"/>
      <color rgb="FF002060"/>
      <name val="Calibri"/>
    </font>
    <font>
      <b/>
      <sz val="7"/>
      <color theme="1"/>
      <name val="Calibri"/>
    </font>
    <font>
      <sz val="7"/>
      <color rgb="FFC00000"/>
      <name val="Calibri"/>
    </font>
    <font>
      <b/>
      <sz val="14"/>
      <color rgb="FF7030A0"/>
      <name val="Calibri"/>
    </font>
    <font>
      <sz val="9"/>
      <color rgb="FFC00000"/>
      <name val="Arial"/>
    </font>
    <font>
      <b/>
      <sz val="9"/>
      <color rgb="FFFFE598"/>
      <name val="Calibri"/>
    </font>
    <font>
      <b/>
      <sz val="7"/>
      <color rgb="FFFFE598"/>
      <name val="Calibri"/>
    </font>
    <font>
      <sz val="12"/>
      <color theme="1"/>
      <name val="Calibri"/>
    </font>
    <font>
      <sz val="10"/>
      <color rgb="FF00206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rgb="FFB5D7EE"/>
        <bgColor rgb="FFB5D7EE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FFFF66"/>
        <bgColor rgb="FFFFFF66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0">
    <xf numFmtId="0" fontId="0" fillId="0" borderId="0" xfId="0" applyFont="1" applyAlignment="1"/>
    <xf numFmtId="0" fontId="1" fillId="2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1" fillId="0" borderId="0" xfId="0" applyFont="1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7" fillId="2" borderId="6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1" fillId="2" borderId="7" xfId="0" applyFont="1" applyFill="1" applyBorder="1"/>
    <xf numFmtId="0" fontId="2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 vertical="center"/>
    </xf>
    <xf numFmtId="14" fontId="1" fillId="0" borderId="14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/>
    <xf numFmtId="0" fontId="14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2" xfId="0" applyFont="1" applyFill="1" applyBorder="1"/>
    <xf numFmtId="0" fontId="14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right" vertical="center"/>
    </xf>
    <xf numFmtId="0" fontId="16" fillId="5" borderId="1" xfId="0" applyFont="1" applyFill="1" applyBorder="1" applyAlignment="1">
      <alignment horizontal="left" vertical="center"/>
    </xf>
    <xf numFmtId="0" fontId="14" fillId="5" borderId="1" xfId="0" applyFont="1" applyFill="1" applyBorder="1"/>
    <xf numFmtId="0" fontId="16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left" vertical="center"/>
    </xf>
    <xf numFmtId="0" fontId="2" fillId="5" borderId="1" xfId="0" applyFont="1" applyFill="1" applyBorder="1"/>
    <xf numFmtId="14" fontId="14" fillId="5" borderId="1" xfId="0" applyNumberFormat="1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vertical="center"/>
    </xf>
    <xf numFmtId="14" fontId="14" fillId="7" borderId="16" xfId="0" applyNumberFormat="1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7" borderId="16" xfId="0" applyFont="1" applyFill="1" applyBorder="1"/>
    <xf numFmtId="0" fontId="14" fillId="7" borderId="17" xfId="0" applyFont="1" applyFill="1" applyBorder="1"/>
    <xf numFmtId="0" fontId="13" fillId="7" borderId="16" xfId="0" applyFont="1" applyFill="1" applyBorder="1" applyAlignment="1">
      <alignment vertical="center"/>
    </xf>
    <xf numFmtId="0" fontId="16" fillId="7" borderId="6" xfId="0" applyFont="1" applyFill="1" applyBorder="1" applyAlignment="1">
      <alignment horizontal="center" vertical="center"/>
    </xf>
    <xf numFmtId="0" fontId="13" fillId="7" borderId="18" xfId="0" applyFont="1" applyFill="1" applyBorder="1" applyAlignment="1">
      <alignment vertical="center"/>
    </xf>
    <xf numFmtId="14" fontId="14" fillId="7" borderId="18" xfId="0" applyNumberFormat="1" applyFont="1" applyFill="1" applyBorder="1" applyAlignment="1">
      <alignment horizontal="center" vertical="center"/>
    </xf>
    <xf numFmtId="0" fontId="14" fillId="7" borderId="18" xfId="0" applyFont="1" applyFill="1" applyBorder="1" applyAlignment="1">
      <alignment horizontal="center" vertical="center"/>
    </xf>
    <xf numFmtId="0" fontId="14" fillId="7" borderId="18" xfId="0" applyFont="1" applyFill="1" applyBorder="1"/>
    <xf numFmtId="0" fontId="14" fillId="7" borderId="19" xfId="0" applyFont="1" applyFill="1" applyBorder="1"/>
    <xf numFmtId="0" fontId="16" fillId="7" borderId="16" xfId="0" applyFont="1" applyFill="1" applyBorder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2" fillId="0" borderId="0" xfId="0" applyFont="1"/>
    <xf numFmtId="0" fontId="20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21" fillId="0" borderId="0" xfId="0" applyFont="1"/>
    <xf numFmtId="0" fontId="1" fillId="5" borderId="7" xfId="0" applyFont="1" applyFill="1" applyBorder="1"/>
    <xf numFmtId="0" fontId="1" fillId="5" borderId="1" xfId="0" applyFont="1" applyFill="1" applyBorder="1" applyAlignment="1">
      <alignment vertical="center"/>
    </xf>
    <xf numFmtId="0" fontId="20" fillId="5" borderId="1" xfId="0" applyFont="1" applyFill="1" applyBorder="1" applyAlignment="1">
      <alignment vertical="center"/>
    </xf>
    <xf numFmtId="0" fontId="20" fillId="5" borderId="7" xfId="0" applyFont="1" applyFill="1" applyBorder="1" applyAlignment="1">
      <alignment vertical="center"/>
    </xf>
    <xf numFmtId="0" fontId="20" fillId="5" borderId="1" xfId="0" applyFont="1" applyFill="1" applyBorder="1"/>
    <xf numFmtId="0" fontId="2" fillId="5" borderId="7" xfId="0" applyFont="1" applyFill="1" applyBorder="1"/>
    <xf numFmtId="0" fontId="23" fillId="0" borderId="0" xfId="0" applyFont="1"/>
    <xf numFmtId="0" fontId="1" fillId="5" borderId="32" xfId="0" applyFont="1" applyFill="1" applyBorder="1"/>
    <xf numFmtId="0" fontId="24" fillId="5" borderId="1" xfId="0" applyFont="1" applyFill="1" applyBorder="1" applyAlignment="1">
      <alignment vertical="center"/>
    </xf>
    <xf numFmtId="0" fontId="2" fillId="5" borderId="32" xfId="0" applyFont="1" applyFill="1" applyBorder="1"/>
    <xf numFmtId="0" fontId="13" fillId="0" borderId="16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 wrapText="1"/>
    </xf>
    <xf numFmtId="14" fontId="13" fillId="0" borderId="16" xfId="0" applyNumberFormat="1" applyFont="1" applyBorder="1" applyAlignment="1">
      <alignment horizontal="center" vertical="center" textRotation="90"/>
    </xf>
    <xf numFmtId="14" fontId="13" fillId="0" borderId="39" xfId="0" applyNumberFormat="1" applyFont="1" applyBorder="1" applyAlignment="1">
      <alignment horizontal="center" vertical="center" textRotation="90"/>
    </xf>
    <xf numFmtId="0" fontId="14" fillId="0" borderId="16" xfId="0" applyFont="1" applyBorder="1" applyAlignment="1">
      <alignment horizontal="center" textRotation="90"/>
    </xf>
    <xf numFmtId="0" fontId="12" fillId="0" borderId="16" xfId="0" applyFont="1" applyBorder="1" applyAlignment="1">
      <alignment horizontal="center" vertical="center" textRotation="90"/>
    </xf>
    <xf numFmtId="0" fontId="27" fillId="0" borderId="0" xfId="0" applyFont="1" applyAlignment="1">
      <alignment horizontal="center" vertical="center" textRotation="90"/>
    </xf>
    <xf numFmtId="14" fontId="27" fillId="0" borderId="0" xfId="0" applyNumberFormat="1" applyFont="1" applyAlignment="1">
      <alignment horizontal="center" vertical="center" textRotation="90"/>
    </xf>
    <xf numFmtId="0" fontId="28" fillId="8" borderId="16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left" vertical="center"/>
    </xf>
    <xf numFmtId="0" fontId="13" fillId="8" borderId="16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" fillId="9" borderId="1" xfId="0" applyFont="1" applyFill="1" applyBorder="1"/>
    <xf numFmtId="0" fontId="2" fillId="8" borderId="1" xfId="0" applyFont="1" applyFill="1" applyBorder="1"/>
    <xf numFmtId="0" fontId="18" fillId="8" borderId="1" xfId="0" applyFont="1" applyFill="1" applyBorder="1" applyAlignment="1">
      <alignment vertical="center"/>
    </xf>
    <xf numFmtId="0" fontId="29" fillId="8" borderId="40" xfId="0" applyFont="1" applyFill="1" applyBorder="1" applyAlignment="1">
      <alignment vertical="center"/>
    </xf>
    <xf numFmtId="0" fontId="29" fillId="8" borderId="40" xfId="0" applyFont="1" applyFill="1" applyBorder="1" applyAlignment="1">
      <alignment horizontal="right" vertical="center"/>
    </xf>
    <xf numFmtId="0" fontId="2" fillId="8" borderId="40" xfId="0" applyFont="1" applyFill="1" applyBorder="1"/>
    <xf numFmtId="0" fontId="18" fillId="0" borderId="0" xfId="0" applyFont="1" applyAlignment="1">
      <alignment vertical="center"/>
    </xf>
    <xf numFmtId="0" fontId="18" fillId="8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/>
    <xf numFmtId="0" fontId="20" fillId="8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6" fillId="8" borderId="1" xfId="0" applyFont="1" applyFill="1" applyBorder="1" applyAlignment="1">
      <alignment horizontal="right" vertical="center"/>
    </xf>
    <xf numFmtId="14" fontId="1" fillId="8" borderId="1" xfId="0" applyNumberFormat="1" applyFont="1" applyFill="1" applyBorder="1" applyAlignment="1">
      <alignment vertical="center"/>
    </xf>
    <xf numFmtId="0" fontId="32" fillId="8" borderId="40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left" vertical="center"/>
    </xf>
    <xf numFmtId="0" fontId="32" fillId="8" borderId="42" xfId="0" applyFont="1" applyFill="1" applyBorder="1" applyAlignment="1">
      <alignment vertical="center"/>
    </xf>
    <xf numFmtId="0" fontId="20" fillId="8" borderId="1" xfId="0" applyFont="1" applyFill="1" applyBorder="1" applyAlignment="1">
      <alignment horizontal="left" vertical="center"/>
    </xf>
    <xf numFmtId="0" fontId="33" fillId="8" borderId="1" xfId="0" applyFont="1" applyFill="1" applyBorder="1" applyAlignment="1">
      <alignment horizontal="right" vertical="center"/>
    </xf>
    <xf numFmtId="14" fontId="24" fillId="8" borderId="1" xfId="0" applyNumberFormat="1" applyFont="1" applyFill="1" applyBorder="1" applyAlignment="1">
      <alignment vertical="center"/>
    </xf>
    <xf numFmtId="14" fontId="1" fillId="8" borderId="40" xfId="0" applyNumberFormat="1" applyFont="1" applyFill="1" applyBorder="1" applyAlignment="1">
      <alignment horizontal="center" vertical="center"/>
    </xf>
    <xf numFmtId="14" fontId="24" fillId="8" borderId="1" xfId="0" applyNumberFormat="1" applyFont="1" applyFill="1" applyBorder="1" applyAlignment="1">
      <alignment horizontal="left" vertical="center"/>
    </xf>
    <xf numFmtId="0" fontId="31" fillId="9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/>
    </xf>
    <xf numFmtId="0" fontId="24" fillId="9" borderId="1" xfId="0" applyFont="1" applyFill="1" applyBorder="1" applyAlignment="1">
      <alignment horizontal="center" vertical="center"/>
    </xf>
    <xf numFmtId="0" fontId="24" fillId="9" borderId="40" xfId="0" applyFont="1" applyFill="1" applyBorder="1" applyAlignment="1">
      <alignment horizontal="center" vertical="center"/>
    </xf>
    <xf numFmtId="14" fontId="25" fillId="9" borderId="1" xfId="0" applyNumberFormat="1" applyFont="1" applyFill="1" applyBorder="1" applyAlignment="1">
      <alignment horizontal="left" vertical="center"/>
    </xf>
    <xf numFmtId="0" fontId="25" fillId="9" borderId="1" xfId="0" applyFont="1" applyFill="1" applyBorder="1" applyAlignment="1">
      <alignment horizontal="left" vertical="center"/>
    </xf>
    <xf numFmtId="0" fontId="26" fillId="9" borderId="1" xfId="0" applyFont="1" applyFill="1" applyBorder="1"/>
    <xf numFmtId="0" fontId="10" fillId="9" borderId="1" xfId="0" applyFont="1" applyFill="1" applyBorder="1"/>
    <xf numFmtId="0" fontId="35" fillId="0" borderId="16" xfId="0" applyFont="1" applyBorder="1" applyAlignment="1">
      <alignment horizontal="center" vertical="center" wrapText="1"/>
    </xf>
    <xf numFmtId="0" fontId="28" fillId="0" borderId="39" xfId="0" applyFont="1" applyBorder="1" applyAlignment="1">
      <alignment textRotation="90" wrapText="1"/>
    </xf>
    <xf numFmtId="0" fontId="28" fillId="0" borderId="16" xfId="0" applyFont="1" applyBorder="1" applyAlignment="1">
      <alignment textRotation="90" wrapText="1"/>
    </xf>
    <xf numFmtId="0" fontId="12" fillId="0" borderId="41" xfId="0" applyFont="1" applyBorder="1" applyAlignment="1">
      <alignment textRotation="90" wrapText="1"/>
    </xf>
    <xf numFmtId="0" fontId="12" fillId="0" borderId="16" xfId="0" applyFont="1" applyBorder="1" applyAlignment="1">
      <alignment textRotation="90" wrapText="1"/>
    </xf>
    <xf numFmtId="0" fontId="2" fillId="0" borderId="16" xfId="0" applyFont="1" applyBorder="1"/>
    <xf numFmtId="0" fontId="12" fillId="0" borderId="16" xfId="0" applyFont="1" applyBorder="1" applyAlignment="1">
      <alignment horizontal="center" textRotation="90" wrapText="1"/>
    </xf>
    <xf numFmtId="0" fontId="12" fillId="0" borderId="41" xfId="0" applyFont="1" applyBorder="1" applyAlignment="1">
      <alignment horizontal="center" textRotation="90" wrapText="1"/>
    </xf>
    <xf numFmtId="0" fontId="12" fillId="0" borderId="39" xfId="0" applyFont="1" applyBorder="1" applyAlignment="1">
      <alignment horizontal="center" textRotation="90" wrapText="1"/>
    </xf>
    <xf numFmtId="0" fontId="12" fillId="0" borderId="39" xfId="0" applyFont="1" applyBorder="1" applyAlignment="1">
      <alignment textRotation="90" wrapText="1"/>
    </xf>
    <xf numFmtId="0" fontId="14" fillId="9" borderId="1" xfId="0" applyFont="1" applyFill="1" applyBorder="1" applyAlignment="1">
      <alignment horizontal="center" textRotation="90"/>
    </xf>
    <xf numFmtId="0" fontId="14" fillId="0" borderId="0" xfId="0" applyFont="1" applyAlignment="1">
      <alignment horizontal="center" textRotation="90"/>
    </xf>
    <xf numFmtId="0" fontId="28" fillId="0" borderId="16" xfId="0" applyFont="1" applyBorder="1" applyAlignment="1">
      <alignment horizontal="center" vertical="center"/>
    </xf>
    <xf numFmtId="0" fontId="36" fillId="0" borderId="16" xfId="0" applyFont="1" applyBorder="1" applyAlignment="1">
      <alignment horizontal="left" vertical="center"/>
    </xf>
    <xf numFmtId="0" fontId="36" fillId="0" borderId="16" xfId="0" applyFont="1" applyBorder="1" applyAlignment="1">
      <alignment horizontal="center" vertical="center"/>
    </xf>
    <xf numFmtId="0" fontId="36" fillId="0" borderId="45" xfId="0" applyFont="1" applyBorder="1" applyAlignment="1">
      <alignment horizontal="center" vertical="center"/>
    </xf>
    <xf numFmtId="0" fontId="37" fillId="11" borderId="16" xfId="0" applyFont="1" applyFill="1" applyBorder="1" applyAlignment="1">
      <alignment horizontal="center" vertical="center"/>
    </xf>
    <xf numFmtId="0" fontId="37" fillId="12" borderId="16" xfId="0" applyFont="1" applyFill="1" applyBorder="1" applyAlignment="1">
      <alignment horizontal="center" vertical="center"/>
    </xf>
    <xf numFmtId="0" fontId="38" fillId="13" borderId="16" xfId="0" applyFont="1" applyFill="1" applyBorder="1" applyAlignment="1">
      <alignment horizontal="center" vertical="center"/>
    </xf>
    <xf numFmtId="0" fontId="38" fillId="14" borderId="16" xfId="0" applyFont="1" applyFill="1" applyBorder="1" applyAlignment="1">
      <alignment horizontal="center" vertical="center"/>
    </xf>
    <xf numFmtId="1" fontId="39" fillId="15" borderId="16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left" vertical="center"/>
    </xf>
    <xf numFmtId="1" fontId="14" fillId="0" borderId="0" xfId="0" applyNumberFormat="1" applyFont="1"/>
    <xf numFmtId="1" fontId="16" fillId="0" borderId="0" xfId="0" applyNumberFormat="1" applyFont="1"/>
    <xf numFmtId="1" fontId="16" fillId="0" borderId="0" xfId="0" applyNumberFormat="1" applyFont="1" applyAlignment="1">
      <alignment horizontal="left"/>
    </xf>
    <xf numFmtId="1" fontId="14" fillId="0" borderId="16" xfId="0" applyNumberFormat="1" applyFont="1" applyBorder="1"/>
    <xf numFmtId="1" fontId="16" fillId="0" borderId="16" xfId="0" applyNumberFormat="1" applyFont="1" applyBorder="1"/>
    <xf numFmtId="1" fontId="16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13" fillId="0" borderId="16" xfId="0" applyNumberFormat="1" applyFont="1" applyBorder="1" applyAlignment="1">
      <alignment horizontal="center" vertical="center"/>
    </xf>
    <xf numFmtId="0" fontId="14" fillId="0" borderId="41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1" fontId="14" fillId="0" borderId="16" xfId="0" applyNumberFormat="1" applyFont="1" applyBorder="1" applyAlignment="1">
      <alignment horizontal="center" vertical="center"/>
    </xf>
    <xf numFmtId="10" fontId="1" fillId="0" borderId="16" xfId="0" applyNumberFormat="1" applyFont="1" applyBorder="1" applyAlignment="1">
      <alignment horizontal="left" vertical="center"/>
    </xf>
    <xf numFmtId="1" fontId="14" fillId="0" borderId="0" xfId="0" applyNumberFormat="1" applyFont="1" applyAlignment="1">
      <alignment horizontal="center" vertical="center"/>
    </xf>
    <xf numFmtId="0" fontId="2" fillId="16" borderId="1" xfId="0" applyFont="1" applyFill="1" applyBorder="1"/>
    <xf numFmtId="0" fontId="2" fillId="8" borderId="7" xfId="0" applyFont="1" applyFill="1" applyBorder="1"/>
    <xf numFmtId="0" fontId="1" fillId="8" borderId="7" xfId="0" applyFont="1" applyFill="1" applyBorder="1" applyAlignment="1">
      <alignment vertical="center"/>
    </xf>
    <xf numFmtId="0" fontId="20" fillId="8" borderId="1" xfId="0" applyFont="1" applyFill="1" applyBorder="1" applyAlignment="1">
      <alignment horizontal="right"/>
    </xf>
    <xf numFmtId="0" fontId="1" fillId="8" borderId="7" xfId="0" applyFont="1" applyFill="1" applyBorder="1"/>
    <xf numFmtId="0" fontId="1" fillId="8" borderId="1" xfId="0" applyFont="1" applyFill="1" applyBorder="1" applyAlignment="1">
      <alignment horizontal="left"/>
    </xf>
    <xf numFmtId="0" fontId="2" fillId="8" borderId="32" xfId="0" applyFont="1" applyFill="1" applyBorder="1"/>
    <xf numFmtId="0" fontId="13" fillId="0" borderId="16" xfId="0" applyFont="1" applyBorder="1" applyAlignment="1">
      <alignment horizontal="left" vertical="center"/>
    </xf>
    <xf numFmtId="1" fontId="14" fillId="0" borderId="45" xfId="0" applyNumberFormat="1" applyFont="1" applyBorder="1" applyAlignment="1">
      <alignment horizontal="center" vertical="center"/>
    </xf>
    <xf numFmtId="1" fontId="16" fillId="17" borderId="54" xfId="0" applyNumberFormat="1" applyFont="1" applyFill="1" applyBorder="1" applyAlignment="1">
      <alignment horizontal="center" vertical="center"/>
    </xf>
    <xf numFmtId="0" fontId="42" fillId="0" borderId="55" xfId="0" applyFont="1" applyBorder="1" applyAlignment="1">
      <alignment horizontal="left" vertical="center"/>
    </xf>
    <xf numFmtId="0" fontId="18" fillId="9" borderId="1" xfId="0" applyFont="1" applyFill="1" applyBorder="1" applyAlignment="1">
      <alignment vertical="center"/>
    </xf>
    <xf numFmtId="0" fontId="29" fillId="9" borderId="40" xfId="0" applyFont="1" applyFill="1" applyBorder="1" applyAlignment="1">
      <alignment vertical="center"/>
    </xf>
    <xf numFmtId="0" fontId="29" fillId="9" borderId="40" xfId="0" applyFont="1" applyFill="1" applyBorder="1" applyAlignment="1">
      <alignment horizontal="right" vertical="center"/>
    </xf>
    <xf numFmtId="0" fontId="2" fillId="9" borderId="40" xfId="0" applyFont="1" applyFill="1" applyBorder="1"/>
    <xf numFmtId="0" fontId="18" fillId="9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 wrapText="1"/>
    </xf>
    <xf numFmtId="0" fontId="20" fillId="9" borderId="1" xfId="0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left" vertical="center"/>
    </xf>
    <xf numFmtId="0" fontId="1" fillId="9" borderId="1" xfId="0" applyFont="1" applyFill="1" applyBorder="1"/>
    <xf numFmtId="0" fontId="20" fillId="9" borderId="1" xfId="0" applyFont="1" applyFill="1" applyBorder="1" applyAlignment="1">
      <alignment vertical="center"/>
    </xf>
    <xf numFmtId="0" fontId="14" fillId="9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6" fillId="9" borderId="1" xfId="0" applyFont="1" applyFill="1" applyBorder="1" applyAlignment="1">
      <alignment horizontal="right" vertical="center"/>
    </xf>
    <xf numFmtId="14" fontId="1" fillId="9" borderId="1" xfId="0" applyNumberFormat="1" applyFont="1" applyFill="1" applyBorder="1" applyAlignment="1">
      <alignment vertical="center"/>
    </xf>
    <xf numFmtId="0" fontId="32" fillId="9" borderId="40" xfId="0" applyFont="1" applyFill="1" applyBorder="1" applyAlignment="1">
      <alignment vertical="center"/>
    </xf>
    <xf numFmtId="0" fontId="14" fillId="9" borderId="1" xfId="0" applyFont="1" applyFill="1" applyBorder="1" applyAlignment="1">
      <alignment horizontal="left" vertical="center"/>
    </xf>
    <xf numFmtId="0" fontId="32" fillId="9" borderId="42" xfId="0" applyFont="1" applyFill="1" applyBorder="1" applyAlignment="1">
      <alignment vertical="center"/>
    </xf>
    <xf numFmtId="14" fontId="1" fillId="9" borderId="1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/>
    </xf>
    <xf numFmtId="0" fontId="33" fillId="9" borderId="1" xfId="0" applyFont="1" applyFill="1" applyBorder="1" applyAlignment="1">
      <alignment horizontal="right" vertical="center"/>
    </xf>
    <xf numFmtId="14" fontId="24" fillId="9" borderId="1" xfId="0" applyNumberFormat="1" applyFont="1" applyFill="1" applyBorder="1" applyAlignment="1">
      <alignment vertical="center"/>
    </xf>
    <xf numFmtId="14" fontId="1" fillId="9" borderId="40" xfId="0" applyNumberFormat="1" applyFont="1" applyFill="1" applyBorder="1" applyAlignment="1">
      <alignment horizontal="center" vertical="center"/>
    </xf>
    <xf numFmtId="14" fontId="24" fillId="9" borderId="1" xfId="0" applyNumberFormat="1" applyFont="1" applyFill="1" applyBorder="1" applyAlignment="1">
      <alignment horizontal="left" vertical="center"/>
    </xf>
    <xf numFmtId="0" fontId="2" fillId="0" borderId="45" xfId="0" applyFont="1" applyBorder="1"/>
    <xf numFmtId="0" fontId="12" fillId="0" borderId="45" xfId="0" applyFont="1" applyBorder="1" applyAlignment="1">
      <alignment textRotation="90" wrapText="1"/>
    </xf>
    <xf numFmtId="0" fontId="37" fillId="0" borderId="16" xfId="0" applyFont="1" applyBorder="1" applyAlignment="1">
      <alignment horizontal="center" vertical="center"/>
    </xf>
    <xf numFmtId="0" fontId="44" fillId="14" borderId="16" xfId="0" applyFont="1" applyFill="1" applyBorder="1" applyAlignment="1">
      <alignment horizontal="center" vertical="center"/>
    </xf>
    <xf numFmtId="0" fontId="13" fillId="0" borderId="0" xfId="0" applyFont="1"/>
    <xf numFmtId="1" fontId="16" fillId="0" borderId="0" xfId="0" applyNumberFormat="1" applyFont="1" applyAlignment="1">
      <alignment horizontal="left" vertical="center"/>
    </xf>
    <xf numFmtId="0" fontId="29" fillId="0" borderId="16" xfId="0" applyFont="1" applyBorder="1"/>
    <xf numFmtId="0" fontId="45" fillId="0" borderId="16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textRotation="90" wrapText="1"/>
    </xf>
    <xf numFmtId="0" fontId="29" fillId="0" borderId="16" xfId="0" applyFont="1" applyBorder="1" applyAlignment="1">
      <alignment horizontal="center" textRotation="90" wrapText="1"/>
    </xf>
    <xf numFmtId="0" fontId="13" fillId="0" borderId="16" xfId="0" applyFont="1" applyBorder="1" applyAlignment="1">
      <alignment horizontal="center" textRotation="90" wrapText="1"/>
    </xf>
    <xf numFmtId="0" fontId="13" fillId="0" borderId="16" xfId="0" applyFont="1" applyBorder="1"/>
    <xf numFmtId="9" fontId="13" fillId="0" borderId="16" xfId="0" applyNumberFormat="1" applyFont="1" applyBorder="1" applyAlignment="1">
      <alignment horizontal="center" vertical="center"/>
    </xf>
    <xf numFmtId="9" fontId="13" fillId="0" borderId="16" xfId="0" applyNumberFormat="1" applyFont="1" applyBorder="1"/>
    <xf numFmtId="164" fontId="1" fillId="0" borderId="0" xfId="0" applyNumberFormat="1" applyFont="1"/>
    <xf numFmtId="164" fontId="26" fillId="0" borderId="0" xfId="0" applyNumberFormat="1" applyFont="1" applyAlignment="1">
      <alignment horizontal="left" vertical="center"/>
    </xf>
    <xf numFmtId="164" fontId="45" fillId="0" borderId="0" xfId="0" applyNumberFormat="1" applyFont="1" applyAlignment="1">
      <alignment horizontal="left" vertical="center"/>
    </xf>
    <xf numFmtId="14" fontId="45" fillId="0" borderId="0" xfId="0" applyNumberFormat="1" applyFont="1" applyAlignment="1">
      <alignment horizontal="left" vertical="center"/>
    </xf>
    <xf numFmtId="164" fontId="45" fillId="0" borderId="0" xfId="0" applyNumberFormat="1" applyFont="1"/>
    <xf numFmtId="164" fontId="20" fillId="0" borderId="16" xfId="0" applyNumberFormat="1" applyFont="1" applyBorder="1" applyAlignment="1">
      <alignment horizontal="center" vertical="center"/>
    </xf>
    <xf numFmtId="164" fontId="20" fillId="0" borderId="16" xfId="0" applyNumberFormat="1" applyFont="1" applyBorder="1"/>
    <xf numFmtId="164" fontId="45" fillId="0" borderId="16" xfId="0" applyNumberFormat="1" applyFont="1" applyBorder="1" applyAlignment="1">
      <alignment vertical="center"/>
    </xf>
    <xf numFmtId="1" fontId="1" fillId="0" borderId="16" xfId="0" applyNumberFormat="1" applyFont="1" applyBorder="1" applyAlignment="1">
      <alignment horizontal="center" vertical="center"/>
    </xf>
    <xf numFmtId="1" fontId="45" fillId="0" borderId="16" xfId="0" applyNumberFormat="1" applyFont="1" applyBorder="1" applyAlignment="1">
      <alignment horizontal="center" vertical="center"/>
    </xf>
    <xf numFmtId="9" fontId="1" fillId="0" borderId="16" xfId="0" applyNumberFormat="1" applyFont="1" applyBorder="1" applyAlignment="1">
      <alignment horizontal="center" vertical="center"/>
    </xf>
    <xf numFmtId="164" fontId="1" fillId="0" borderId="16" xfId="0" applyNumberFormat="1" applyFont="1" applyBorder="1"/>
    <xf numFmtId="1" fontId="20" fillId="0" borderId="16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/>
    </xf>
    <xf numFmtId="9" fontId="20" fillId="0" borderId="16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6" fillId="0" borderId="14" xfId="0" applyFont="1" applyBorder="1"/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8" fillId="2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6" fillId="0" borderId="9" xfId="0" applyFont="1" applyBorder="1"/>
    <xf numFmtId="0" fontId="6" fillId="0" borderId="10" xfId="0" applyFont="1" applyBorder="1"/>
    <xf numFmtId="0" fontId="10" fillId="2" borderId="11" xfId="0" applyFont="1" applyFill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14" fillId="5" borderId="11" xfId="0" applyFont="1" applyFill="1" applyBorder="1" applyAlignment="1">
      <alignment horizontal="left" vertical="center"/>
    </xf>
    <xf numFmtId="14" fontId="14" fillId="5" borderId="11" xfId="0" applyNumberFormat="1" applyFont="1" applyFill="1" applyBorder="1" applyAlignment="1">
      <alignment horizontal="left" vertical="center"/>
    </xf>
    <xf numFmtId="0" fontId="18" fillId="5" borderId="20" xfId="0" applyFont="1" applyFill="1" applyBorder="1" applyAlignment="1">
      <alignment horizontal="center" vertical="center"/>
    </xf>
    <xf numFmtId="0" fontId="6" fillId="0" borderId="21" xfId="0" applyFont="1" applyBorder="1"/>
    <xf numFmtId="0" fontId="6" fillId="0" borderId="22" xfId="0" applyFont="1" applyBorder="1"/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14" fontId="20" fillId="5" borderId="11" xfId="0" applyNumberFormat="1" applyFont="1" applyFill="1" applyBorder="1" applyAlignment="1">
      <alignment horizontal="center" vertical="center"/>
    </xf>
    <xf numFmtId="0" fontId="6" fillId="0" borderId="26" xfId="0" applyFont="1" applyBorder="1"/>
    <xf numFmtId="0" fontId="16" fillId="5" borderId="27" xfId="0" applyFont="1" applyFill="1" applyBorder="1" applyAlignment="1">
      <alignment horizontal="center" vertical="center"/>
    </xf>
    <xf numFmtId="0" fontId="6" fillId="0" borderId="28" xfId="0" applyFont="1" applyBorder="1"/>
    <xf numFmtId="0" fontId="22" fillId="5" borderId="29" xfId="0" applyFont="1" applyFill="1" applyBorder="1" applyAlignment="1">
      <alignment horizontal="center" vertical="center" wrapText="1"/>
    </xf>
    <xf numFmtId="0" fontId="6" fillId="0" borderId="30" xfId="0" applyFont="1" applyBorder="1"/>
    <xf numFmtId="0" fontId="6" fillId="0" borderId="31" xfId="0" applyFont="1" applyBorder="1"/>
    <xf numFmtId="0" fontId="6" fillId="0" borderId="36" xfId="0" applyFont="1" applyBorder="1"/>
    <xf numFmtId="0" fontId="6" fillId="0" borderId="37" xfId="0" applyFont="1" applyBorder="1"/>
    <xf numFmtId="0" fontId="6" fillId="0" borderId="38" xfId="0" applyFont="1" applyBorder="1"/>
    <xf numFmtId="14" fontId="25" fillId="5" borderId="33" xfId="0" applyNumberFormat="1" applyFont="1" applyFill="1" applyBorder="1" applyAlignment="1">
      <alignment horizontal="center" vertical="center"/>
    </xf>
    <xf numFmtId="0" fontId="6" fillId="0" borderId="34" xfId="0" applyFont="1" applyBorder="1"/>
    <xf numFmtId="0" fontId="6" fillId="0" borderId="35" xfId="0" applyFont="1" applyBorder="1"/>
    <xf numFmtId="0" fontId="40" fillId="0" borderId="39" xfId="0" applyFont="1" applyBorder="1" applyAlignment="1">
      <alignment horizontal="center" vertical="center"/>
    </xf>
    <xf numFmtId="0" fontId="6" fillId="0" borderId="41" xfId="0" applyFont="1" applyBorder="1"/>
    <xf numFmtId="0" fontId="40" fillId="0" borderId="29" xfId="0" applyFont="1" applyBorder="1" applyAlignment="1">
      <alignment horizontal="center" vertical="center"/>
    </xf>
    <xf numFmtId="0" fontId="30" fillId="8" borderId="39" xfId="0" applyFont="1" applyFill="1" applyBorder="1" applyAlignment="1">
      <alignment horizontal="center" vertical="center" wrapText="1"/>
    </xf>
    <xf numFmtId="14" fontId="14" fillId="8" borderId="11" xfId="0" applyNumberFormat="1" applyFont="1" applyFill="1" applyBorder="1" applyAlignment="1">
      <alignment horizontal="left" vertical="center"/>
    </xf>
    <xf numFmtId="0" fontId="32" fillId="8" borderId="39" xfId="0" applyFont="1" applyFill="1" applyBorder="1" applyAlignment="1">
      <alignment horizontal="center" vertical="center"/>
    </xf>
    <xf numFmtId="0" fontId="25" fillId="8" borderId="39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25" fillId="10" borderId="39" xfId="0" applyFont="1" applyFill="1" applyBorder="1" applyAlignment="1">
      <alignment horizontal="center" vertical="center"/>
    </xf>
    <xf numFmtId="0" fontId="32" fillId="11" borderId="43" xfId="0" applyFont="1" applyFill="1" applyBorder="1" applyAlignment="1">
      <alignment horizontal="center" textRotation="90"/>
    </xf>
    <xf numFmtId="0" fontId="6" fillId="0" borderId="45" xfId="0" applyFont="1" applyBorder="1"/>
    <xf numFmtId="0" fontId="25" fillId="9" borderId="39" xfId="0" applyFont="1" applyFill="1" applyBorder="1" applyAlignment="1">
      <alignment horizontal="center" vertical="center"/>
    </xf>
    <xf numFmtId="0" fontId="6" fillId="0" borderId="44" xfId="0" applyFont="1" applyBorder="1"/>
    <xf numFmtId="0" fontId="33" fillId="11" borderId="43" xfId="0" applyFont="1" applyFill="1" applyBorder="1" applyAlignment="1">
      <alignment horizontal="center" textRotation="90"/>
    </xf>
    <xf numFmtId="0" fontId="33" fillId="0" borderId="29" xfId="0" applyFont="1" applyBorder="1" applyAlignment="1">
      <alignment horizontal="center" vertical="center" wrapText="1"/>
    </xf>
    <xf numFmtId="0" fontId="29" fillId="14" borderId="43" xfId="0" applyFont="1" applyFill="1" applyBorder="1" applyAlignment="1">
      <alignment horizontal="center" vertical="center" textRotation="90"/>
    </xf>
    <xf numFmtId="0" fontId="33" fillId="15" borderId="43" xfId="0" applyFont="1" applyFill="1" applyBorder="1" applyAlignment="1">
      <alignment horizontal="center" vertical="center" textRotation="90"/>
    </xf>
    <xf numFmtId="14" fontId="1" fillId="8" borderId="11" xfId="0" applyNumberFormat="1" applyFont="1" applyFill="1" applyBorder="1" applyAlignment="1">
      <alignment horizontal="center" vertical="center"/>
    </xf>
    <xf numFmtId="14" fontId="34" fillId="8" borderId="11" xfId="0" applyNumberFormat="1" applyFont="1" applyFill="1" applyBorder="1" applyAlignment="1">
      <alignment horizontal="left" vertical="center"/>
    </xf>
    <xf numFmtId="0" fontId="29" fillId="12" borderId="43" xfId="0" applyFont="1" applyFill="1" applyBorder="1" applyAlignment="1">
      <alignment horizontal="center" textRotation="90"/>
    </xf>
    <xf numFmtId="0" fontId="20" fillId="13" borderId="43" xfId="0" applyFont="1" applyFill="1" applyBorder="1" applyAlignment="1">
      <alignment horizontal="center" textRotation="90"/>
    </xf>
    <xf numFmtId="1" fontId="14" fillId="8" borderId="39" xfId="0" applyNumberFormat="1" applyFont="1" applyFill="1" applyBorder="1" applyAlignment="1">
      <alignment horizontal="left"/>
    </xf>
    <xf numFmtId="0" fontId="25" fillId="17" borderId="46" xfId="0" applyFont="1" applyFill="1" applyBorder="1" applyAlignment="1">
      <alignment horizontal="center" vertical="center" textRotation="90" wrapText="1"/>
    </xf>
    <xf numFmtId="0" fontId="6" fillId="0" borderId="50" xfId="0" applyFont="1" applyBorder="1"/>
    <xf numFmtId="0" fontId="6" fillId="0" borderId="52" xfId="0" applyFont="1" applyBorder="1"/>
    <xf numFmtId="14" fontId="20" fillId="0" borderId="47" xfId="0" applyNumberFormat="1" applyFont="1" applyBorder="1" applyAlignment="1">
      <alignment horizontal="center" vertical="center" textRotation="90" wrapText="1"/>
    </xf>
    <xf numFmtId="0" fontId="6" fillId="0" borderId="51" xfId="0" applyFont="1" applyBorder="1"/>
    <xf numFmtId="0" fontId="6" fillId="0" borderId="53" xfId="0" applyFont="1" applyBorder="1"/>
    <xf numFmtId="0" fontId="18" fillId="16" borderId="11" xfId="0" applyFont="1" applyFill="1" applyBorder="1" applyAlignment="1">
      <alignment horizontal="center" vertical="center"/>
    </xf>
    <xf numFmtId="14" fontId="1" fillId="8" borderId="11" xfId="0" applyNumberFormat="1" applyFont="1" applyFill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0" fillId="0" borderId="0" xfId="0" applyFont="1" applyAlignment="1"/>
    <xf numFmtId="0" fontId="41" fillId="0" borderId="31" xfId="0" applyFont="1" applyBorder="1" applyAlignment="1">
      <alignment horizontal="center" vertical="center"/>
    </xf>
    <xf numFmtId="0" fontId="6" fillId="0" borderId="48" xfId="0" applyFont="1" applyBorder="1"/>
    <xf numFmtId="0" fontId="33" fillId="0" borderId="43" xfId="0" applyFont="1" applyBorder="1" applyAlignment="1">
      <alignment horizontal="center" vertical="center"/>
    </xf>
    <xf numFmtId="0" fontId="6" fillId="0" borderId="49" xfId="0" applyFont="1" applyBorder="1"/>
    <xf numFmtId="0" fontId="30" fillId="0" borderId="39" xfId="0" applyFont="1" applyBorder="1" applyAlignment="1">
      <alignment horizontal="center" vertical="center" wrapText="1"/>
    </xf>
    <xf numFmtId="14" fontId="14" fillId="0" borderId="0" xfId="0" applyNumberFormat="1" applyFont="1" applyAlignment="1">
      <alignment horizontal="left" vertical="center"/>
    </xf>
    <xf numFmtId="0" fontId="32" fillId="0" borderId="39" xfId="0" applyFont="1" applyBorder="1" applyAlignment="1">
      <alignment horizontal="center" vertical="center"/>
    </xf>
    <xf numFmtId="14" fontId="34" fillId="9" borderId="11" xfId="0" applyNumberFormat="1" applyFont="1" applyFill="1" applyBorder="1" applyAlignment="1">
      <alignment horizontal="left" vertical="center"/>
    </xf>
    <xf numFmtId="0" fontId="16" fillId="12" borderId="43" xfId="0" applyFont="1" applyFill="1" applyBorder="1" applyAlignment="1">
      <alignment horizontal="center" textRotation="90"/>
    </xf>
    <xf numFmtId="0" fontId="43" fillId="14" borderId="43" xfId="0" applyFont="1" applyFill="1" applyBorder="1" applyAlignment="1">
      <alignment horizontal="center" vertical="center" textRotation="90"/>
    </xf>
    <xf numFmtId="0" fontId="25" fillId="0" borderId="39" xfId="0" applyFont="1" applyBorder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" fontId="16" fillId="0" borderId="39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164" fontId="20" fillId="0" borderId="43" xfId="0" applyNumberFormat="1" applyFont="1" applyBorder="1" applyAlignment="1">
      <alignment horizontal="center" vertical="center" textRotation="90" wrapText="1"/>
    </xf>
    <xf numFmtId="164" fontId="1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FILIACIÓN-style" pivot="0" count="3" xr9:uid="{00000000-0011-0000-FFFF-FFFF00000000}"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7" Type="http://schemas.openxmlformats.org/officeDocument/2006/relationships/image" Target="../media/image4.png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FILIACI&#211;N!A1"/><Relationship Id="rId2" Type="http://schemas.openxmlformats.org/officeDocument/2006/relationships/hyperlink" Target="#CAR&#193;TULA!A1"/><Relationship Id="rId1" Type="http://schemas.openxmlformats.org/officeDocument/2006/relationships/hyperlink" Target="#CENTRAL!A1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742950</xdr:colOff>
      <xdr:row>5</xdr:row>
      <xdr:rowOff>0</xdr:rowOff>
    </xdr:from>
    <xdr:ext cx="1752600" cy="3038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-5400000">
          <a:off x="3831525" y="2913225"/>
          <a:ext cx="3028950" cy="1733550"/>
        </a:xfrm>
        <a:prstGeom prst="round2SameRect">
          <a:avLst>
            <a:gd name="adj1" fmla="val 1666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228600</xdr:colOff>
      <xdr:row>17</xdr:row>
      <xdr:rowOff>123825</xdr:rowOff>
    </xdr:from>
    <xdr:ext cx="1019175" cy="276225"/>
    <xdr:sp macro="" textlink="">
      <xdr:nvSpPr>
        <xdr:cNvPr id="4" name="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841175" y="3646650"/>
          <a:ext cx="1009650" cy="266700"/>
        </a:xfrm>
        <a:prstGeom prst="rect">
          <a:avLst/>
        </a:prstGeom>
        <a:solidFill>
          <a:srgbClr val="FF00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13</xdr:col>
      <xdr:colOff>847725</xdr:colOff>
      <xdr:row>19</xdr:row>
      <xdr:rowOff>104775</xdr:rowOff>
    </xdr:from>
    <xdr:ext cx="781050" cy="276225"/>
    <xdr:sp macro="" textlink="">
      <xdr:nvSpPr>
        <xdr:cNvPr id="5" name="Shape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960238" y="3646650"/>
          <a:ext cx="771525" cy="266700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14</xdr:col>
      <xdr:colOff>771525</xdr:colOff>
      <xdr:row>19</xdr:row>
      <xdr:rowOff>104775</xdr:rowOff>
    </xdr:from>
    <xdr:ext cx="781050" cy="276225"/>
    <xdr:sp macro="" textlink="">
      <xdr:nvSpPr>
        <xdr:cNvPr id="6" name="Shap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4960238" y="3646650"/>
          <a:ext cx="771525" cy="266700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14</xdr:col>
      <xdr:colOff>142875</xdr:colOff>
      <xdr:row>5</xdr:row>
      <xdr:rowOff>171450</xdr:rowOff>
    </xdr:from>
    <xdr:ext cx="1343025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944225" y="1581150"/>
          <a:ext cx="1343025" cy="266700"/>
          <a:chOff x="4674488" y="3646650"/>
          <a:chExt cx="1343025" cy="266700"/>
        </a:xfrm>
      </xdr:grpSpPr>
      <xdr:grpSp>
        <xdr:nvGrp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GrpSpPr/>
        </xdr:nvGrpSpPr>
        <xdr:grpSpPr>
          <a:xfrm>
            <a:off x="4674488" y="3646650"/>
            <a:ext cx="1343025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100"/>
            </a:p>
          </xdr:txBody>
        </xdr:sp>
        <xdr:pic>
          <xdr:nvPic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14</xdr:col>
      <xdr:colOff>142875</xdr:colOff>
      <xdr:row>7</xdr:row>
      <xdr:rowOff>161925</xdr:rowOff>
    </xdr:from>
    <xdr:ext cx="1343025" cy="27622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0944225" y="1933575"/>
          <a:ext cx="1343025" cy="276225"/>
          <a:chOff x="4674488" y="3641888"/>
          <a:chExt cx="1343025" cy="27622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GrpSpPr/>
        </xdr:nvGrpSpPr>
        <xdr:grpSpPr>
          <a:xfrm>
            <a:off x="4674488" y="3641888"/>
            <a:ext cx="1343025" cy="276225"/>
            <a:chOff x="10944225" y="1933575"/>
            <a:chExt cx="1343026" cy="27051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" name="Shape 12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100"/>
            </a:p>
          </xdr:txBody>
        </xdr:sp>
        <xdr:pic>
          <xdr:nvPicPr>
            <xdr:cNvPr id="15" name="Shape 13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14</xdr:col>
      <xdr:colOff>142875</xdr:colOff>
      <xdr:row>9</xdr:row>
      <xdr:rowOff>152400</xdr:rowOff>
    </xdr:from>
    <xdr:ext cx="1343025" cy="266700"/>
    <xdr:grpSp>
      <xdr:nvGrpSpPr>
        <xdr:cNvPr id="16" name="Shap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10944225" y="2286000"/>
          <a:ext cx="1343025" cy="266700"/>
          <a:chOff x="4674488" y="3646650"/>
          <a:chExt cx="1343025" cy="266700"/>
        </a:xfrm>
      </xdr:grpSpPr>
      <xdr:grpSp>
        <xdr:nvGrpSpPr>
          <xdr:cNvPr id="17" name="Shape 14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GrpSpPr/>
        </xdr:nvGrpSpPr>
        <xdr:grpSpPr>
          <a:xfrm>
            <a:off x="4674488" y="3646650"/>
            <a:ext cx="1343025" cy="266700"/>
            <a:chOff x="10944225" y="2293620"/>
            <a:chExt cx="1343026" cy="266700"/>
          </a:xfrm>
        </xdr:grpSpPr>
        <xdr:sp macro="" textlink="">
          <xdr:nvSpPr>
            <xdr:cNvPr id="18" name="Shape 8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SpPr/>
          </xdr:nvSpPr>
          <xdr:spPr>
            <a:xfrm>
              <a:off x="10944225" y="229362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9" name="Shape 15">
              <a:extLst>
                <a:ext uri="{FF2B5EF4-FFF2-40B4-BE49-F238E27FC236}">
                  <a16:creationId xmlns:a16="http://schemas.microsoft.com/office/drawing/2014/main" id="{00000000-0008-0000-0000-000013000000}"/>
                </a:ext>
              </a:extLst>
            </xdr:cNvPr>
            <xdr:cNvSpPr txBox="1"/>
          </xdr:nvSpPr>
          <xdr:spPr>
            <a:xfrm>
              <a:off x="11277600" y="229362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100"/>
            </a:p>
          </xdr:txBody>
        </xdr:sp>
        <xdr:pic>
          <xdr:nvPicPr>
            <xdr:cNvPr id="20" name="Shape 16">
              <a:extLst>
                <a:ext uri="{FF2B5EF4-FFF2-40B4-BE49-F238E27FC236}">
                  <a16:creationId xmlns:a16="http://schemas.microsoft.com/office/drawing/2014/main" id="{00000000-0008-0000-0000-00001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229552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14</xdr:col>
      <xdr:colOff>142875</xdr:colOff>
      <xdr:row>11</xdr:row>
      <xdr:rowOff>152400</xdr:rowOff>
    </xdr:from>
    <xdr:ext cx="1343025" cy="2667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10944225" y="2647950"/>
          <a:ext cx="1343025" cy="266700"/>
          <a:chOff x="4674488" y="3646650"/>
          <a:chExt cx="1343025" cy="266700"/>
        </a:xfrm>
      </xdr:grpSpPr>
      <xdr:grpSp>
        <xdr:nvGrpSpPr>
          <xdr:cNvPr id="22" name="Shape 17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GrpSpPr/>
        </xdr:nvGrpSpPr>
        <xdr:grpSpPr>
          <a:xfrm>
            <a:off x="4674488" y="3646650"/>
            <a:ext cx="1343025" cy="266700"/>
            <a:chOff x="10944225" y="2649855"/>
            <a:chExt cx="1343026" cy="266700"/>
          </a:xfrm>
        </xdr:grpSpPr>
        <xdr:sp macro="" textlink="">
          <xdr:nvSpPr>
            <xdr:cNvPr id="23" name="Shape 8">
              <a:extLst>
                <a:ext uri="{FF2B5EF4-FFF2-40B4-BE49-F238E27FC236}">
                  <a16:creationId xmlns:a16="http://schemas.microsoft.com/office/drawing/2014/main" id="{00000000-0008-0000-0000-000017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4" name="Shape 18">
              <a:extLst>
                <a:ext uri="{FF2B5EF4-FFF2-40B4-BE49-F238E27FC236}">
                  <a16:creationId xmlns:a16="http://schemas.microsoft.com/office/drawing/2014/main" id="{00000000-0008-0000-0000-000018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100"/>
            </a:p>
          </xdr:txBody>
        </xdr:sp>
        <xdr:pic>
          <xdr:nvPicPr>
            <xdr:cNvPr id="25" name="Shape 19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14</xdr:col>
      <xdr:colOff>142875</xdr:colOff>
      <xdr:row>13</xdr:row>
      <xdr:rowOff>142875</xdr:rowOff>
    </xdr:from>
    <xdr:ext cx="1343025" cy="266700"/>
    <xdr:grpSp>
      <xdr:nvGrpSpPr>
        <xdr:cNvPr id="26" name="Shap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10944225" y="3000375"/>
          <a:ext cx="1343025" cy="266700"/>
          <a:chOff x="4674488" y="3646650"/>
          <a:chExt cx="1343025" cy="266700"/>
        </a:xfrm>
      </xdr:grpSpPr>
      <xdr:grpSp>
        <xdr:nvGrpSpPr>
          <xdr:cNvPr id="27" name="Shape 20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GrpSpPr/>
        </xdr:nvGrpSpPr>
        <xdr:grpSpPr>
          <a:xfrm>
            <a:off x="4674488" y="3646650"/>
            <a:ext cx="1343025" cy="266700"/>
            <a:chOff x="10944225" y="3006090"/>
            <a:chExt cx="1343026" cy="266700"/>
          </a:xfrm>
        </xdr:grpSpPr>
        <xdr:sp macro="" textlink="">
          <xdr:nvSpPr>
            <xdr:cNvPr id="28" name="Shape 8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29" name="Shape 21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100"/>
            </a:p>
          </xdr:txBody>
        </xdr:sp>
        <xdr:pic>
          <xdr:nvPicPr>
            <xdr:cNvPr id="30" name="Shape 22">
              <a:extLst>
                <a:ext uri="{FF2B5EF4-FFF2-40B4-BE49-F238E27FC236}">
                  <a16:creationId xmlns:a16="http://schemas.microsoft.com/office/drawing/2014/main" id="{00000000-0008-0000-0000-00001E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14</xdr:col>
      <xdr:colOff>142875</xdr:colOff>
      <xdr:row>15</xdr:row>
      <xdr:rowOff>142875</xdr:rowOff>
    </xdr:from>
    <xdr:ext cx="1343025" cy="266700"/>
    <xdr:grpSp>
      <xdr:nvGrpSpPr>
        <xdr:cNvPr id="31" name="Shape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pSpPr/>
      </xdr:nvGrpSpPr>
      <xdr:grpSpPr>
        <a:xfrm>
          <a:off x="10944225" y="3362325"/>
          <a:ext cx="1343025" cy="266700"/>
          <a:chOff x="4674488" y="3646650"/>
          <a:chExt cx="1343025" cy="266700"/>
        </a:xfrm>
      </xdr:grpSpPr>
      <xdr:grpSp>
        <xdr:nvGrpSpPr>
          <xdr:cNvPr id="32" name="Shape 23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GrpSpPr/>
        </xdr:nvGrpSpPr>
        <xdr:grpSpPr>
          <a:xfrm>
            <a:off x="4674488" y="3646650"/>
            <a:ext cx="1343025" cy="266700"/>
            <a:chOff x="10944225" y="3362325"/>
            <a:chExt cx="1343026" cy="266700"/>
          </a:xfrm>
        </xdr:grpSpPr>
        <xdr:sp macro="" textlink="">
          <xdr:nvSpPr>
            <xdr:cNvPr id="33" name="Shape 8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4" name="Shape 2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100"/>
            </a:p>
          </xdr:txBody>
        </xdr:sp>
        <xdr:pic>
          <xdr:nvPicPr>
            <xdr:cNvPr id="35" name="Shape 2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581025</xdr:colOff>
      <xdr:row>0</xdr:row>
      <xdr:rowOff>228600</xdr:rowOff>
    </xdr:from>
    <xdr:ext cx="800100" cy="771525"/>
    <xdr:pic>
      <xdr:nvPicPr>
        <xdr:cNvPr id="36" name="image2.png" title="Imagen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657225</xdr:colOff>
      <xdr:row>0</xdr:row>
      <xdr:rowOff>57150</xdr:rowOff>
    </xdr:from>
    <xdr:ext cx="2000250" cy="1438275"/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590550</xdr:colOff>
      <xdr:row>0</xdr:row>
      <xdr:rowOff>0</xdr:rowOff>
    </xdr:from>
    <xdr:ext cx="2486025" cy="1685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 rot="-5400000">
          <a:off x="4507800" y="2546513"/>
          <a:ext cx="1676400" cy="2466975"/>
        </a:xfrm>
        <a:prstGeom prst="round2SameRect">
          <a:avLst>
            <a:gd name="adj1" fmla="val 1010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657225</xdr:colOff>
      <xdr:row>5</xdr:row>
      <xdr:rowOff>104775</xdr:rowOff>
    </xdr:from>
    <xdr:ext cx="685800" cy="266700"/>
    <xdr:sp macro="" textlink="">
      <xdr:nvSpPr>
        <xdr:cNvPr id="27" name="Shape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/>
      </xdr:nvSpPr>
      <xdr:spPr>
        <a:xfrm>
          <a:off x="5007863" y="3646650"/>
          <a:ext cx="676275" cy="266700"/>
        </a:xfrm>
        <a:prstGeom prst="rect">
          <a:avLst/>
        </a:prstGeom>
        <a:solidFill>
          <a:srgbClr val="F4B081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9</xdr:col>
      <xdr:colOff>495300</xdr:colOff>
      <xdr:row>5</xdr:row>
      <xdr:rowOff>104775</xdr:rowOff>
    </xdr:from>
    <xdr:ext cx="781050" cy="266700"/>
    <xdr:sp macro="" textlink="">
      <xdr:nvSpPr>
        <xdr:cNvPr id="28" name="Shape 2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4960238" y="3651413"/>
          <a:ext cx="771525" cy="257175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10</xdr:col>
      <xdr:colOff>438150</xdr:colOff>
      <xdr:row>5</xdr:row>
      <xdr:rowOff>104775</xdr:rowOff>
    </xdr:from>
    <xdr:ext cx="723900" cy="266700"/>
    <xdr:sp macro="" textlink="">
      <xdr:nvSpPr>
        <xdr:cNvPr id="29" name="Shape 2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4988813" y="3651413"/>
          <a:ext cx="714375" cy="257175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8</xdr:col>
      <xdr:colOff>657225</xdr:colOff>
      <xdr:row>0</xdr:row>
      <xdr:rowOff>209550</xdr:rowOff>
    </xdr:from>
    <xdr:ext cx="1095375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0010775" y="209550"/>
          <a:ext cx="1095375" cy="266700"/>
          <a:chOff x="4798313" y="3646650"/>
          <a:chExt cx="1095375" cy="2667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000"/>
            </a:p>
          </xdr:txBody>
        </xdr:sp>
        <xdr:pic>
          <xdr:nvPicPr>
            <xdr:cNvPr id="32" name="Shape 32">
              <a:extLst>
                <a:ext uri="{FF2B5EF4-FFF2-40B4-BE49-F238E27FC236}">
                  <a16:creationId xmlns:a16="http://schemas.microsoft.com/office/drawing/2014/main" id="{00000000-0008-0000-0100-00002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657225</xdr:colOff>
      <xdr:row>2</xdr:row>
      <xdr:rowOff>104775</xdr:rowOff>
    </xdr:from>
    <xdr:ext cx="1095375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010775" y="561975"/>
          <a:ext cx="1095375" cy="266700"/>
          <a:chOff x="4798313" y="3646650"/>
          <a:chExt cx="1095375" cy="266700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933575"/>
            <a:chExt cx="1343026" cy="270510"/>
          </a:xfrm>
        </xdr:grpSpPr>
        <xdr:sp macro="" textlink="">
          <xdr:nvSpPr>
            <xdr:cNvPr id="4" name="Shape 8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4" name="Shape 34">
              <a:extLst>
                <a:ext uri="{FF2B5EF4-FFF2-40B4-BE49-F238E27FC236}">
                  <a16:creationId xmlns:a16="http://schemas.microsoft.com/office/drawing/2014/main" id="{00000000-0008-0000-0100-000022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000"/>
            </a:p>
          </xdr:txBody>
        </xdr:sp>
        <xdr:pic>
          <xdr:nvPicPr>
            <xdr:cNvPr id="35" name="Shape 35">
              <a:extLst>
                <a:ext uri="{FF2B5EF4-FFF2-40B4-BE49-F238E27FC236}">
                  <a16:creationId xmlns:a16="http://schemas.microsoft.com/office/drawing/2014/main" id="{00000000-0008-0000-0100-00002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657225</xdr:colOff>
      <xdr:row>4</xdr:row>
      <xdr:rowOff>9525</xdr:rowOff>
    </xdr:from>
    <xdr:ext cx="1095375" cy="23812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0010775" y="923925"/>
          <a:ext cx="1095375" cy="238125"/>
          <a:chOff x="4798313" y="3660938"/>
          <a:chExt cx="1095375" cy="238127"/>
        </a:xfrm>
      </xdr:grpSpPr>
      <xdr:grpSp>
        <xdr:nvGrpSpPr>
          <xdr:cNvPr id="36" name="Shape 36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GrpSpPr/>
        </xdr:nvGrpSpPr>
        <xdr:grpSpPr>
          <a:xfrm>
            <a:off x="4798313" y="3660938"/>
            <a:ext cx="1095375" cy="238127"/>
            <a:chOff x="8700315" y="970509"/>
            <a:chExt cx="1179712" cy="241764"/>
          </a:xfrm>
        </xdr:grpSpPr>
        <xdr:sp macro="" textlink="">
          <xdr:nvSpPr>
            <xdr:cNvPr id="6" name="Shape 8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8700315" y="970509"/>
              <a:ext cx="1179700" cy="241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7" name="Shape 37">
              <a:extLst>
                <a:ext uri="{FF2B5EF4-FFF2-40B4-BE49-F238E27FC236}">
                  <a16:creationId xmlns:a16="http://schemas.microsoft.com/office/drawing/2014/main" id="{00000000-0008-0000-0100-000025000000}"/>
                </a:ext>
              </a:extLst>
            </xdr:cNvPr>
            <xdr:cNvSpPr txBox="1"/>
          </xdr:nvSpPr>
          <xdr:spPr>
            <a:xfrm>
              <a:off x="8993153" y="970509"/>
              <a:ext cx="886874" cy="241762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000"/>
            </a:p>
          </xdr:txBody>
        </xdr:sp>
        <xdr:pic>
          <xdr:nvPicPr>
            <xdr:cNvPr id="38" name="Shape 38">
              <a:extLst>
                <a:ext uri="{FF2B5EF4-FFF2-40B4-BE49-F238E27FC236}">
                  <a16:creationId xmlns:a16="http://schemas.microsoft.com/office/drawing/2014/main" id="{00000000-0008-0000-0100-00002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8700315" y="989239"/>
              <a:ext cx="209889" cy="223034"/>
            </a:xfrm>
            <a:prstGeom prst="rect">
              <a:avLst/>
            </a:prstGeom>
            <a:solidFill>
              <a:srgbClr val="DDEAF6"/>
            </a:solidFill>
            <a:ln>
              <a:noFill/>
            </a:ln>
          </xdr:spPr>
        </xdr:pic>
      </xdr:grpSp>
    </xdr:grpSp>
    <xdr:clientData fLocksWithSheet="0"/>
  </xdr:oneCellAnchor>
  <xdr:oneCellAnchor>
    <xdr:from>
      <xdr:col>10</xdr:col>
      <xdr:colOff>38100</xdr:colOff>
      <xdr:row>0</xdr:row>
      <xdr:rowOff>209550</xdr:rowOff>
    </xdr:from>
    <xdr:ext cx="1143000" cy="2667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11220450" y="209550"/>
          <a:ext cx="1143000" cy="266700"/>
          <a:chOff x="4774500" y="3646650"/>
          <a:chExt cx="1143000" cy="266700"/>
        </a:xfrm>
      </xdr:grpSpPr>
      <xdr:grpSp>
        <xdr:nvGrpSpPr>
          <xdr:cNvPr id="39" name="Shape 39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2649855"/>
            <a:chExt cx="1343026" cy="266700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0" name="Shape 40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000"/>
            </a:p>
          </xdr:txBody>
        </xdr:sp>
        <xdr:pic>
          <xdr:nvPicPr>
            <xdr:cNvPr id="41" name="Shape 41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10</xdr:col>
      <xdr:colOff>38100</xdr:colOff>
      <xdr:row>2</xdr:row>
      <xdr:rowOff>114300</xdr:rowOff>
    </xdr:from>
    <xdr:ext cx="1143000" cy="2667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11220450" y="571500"/>
          <a:ext cx="1143000" cy="266700"/>
          <a:chOff x="4774500" y="3646650"/>
          <a:chExt cx="1143000" cy="266700"/>
        </a:xfrm>
      </xdr:grpSpPr>
      <xdr:grpSp>
        <xdr:nvGrpSpPr>
          <xdr:cNvPr id="42" name="Shape 42">
            <a:extLst>
              <a:ext uri="{FF2B5EF4-FFF2-40B4-BE49-F238E27FC236}">
                <a16:creationId xmlns:a16="http://schemas.microsoft.com/office/drawing/2014/main" id="{00000000-0008-0000-0100-00002A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3006090"/>
            <a:chExt cx="1343026" cy="266700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3" name="Shape 43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000"/>
            </a:p>
          </xdr:txBody>
        </xdr:sp>
        <xdr:pic>
          <xdr:nvPicPr>
            <xdr:cNvPr id="44" name="Shape 44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10</xdr:col>
      <xdr:colOff>38100</xdr:colOff>
      <xdr:row>4</xdr:row>
      <xdr:rowOff>9525</xdr:rowOff>
    </xdr:from>
    <xdr:ext cx="1143000" cy="2667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pSpPr/>
      </xdr:nvGrpSpPr>
      <xdr:grpSpPr>
        <a:xfrm>
          <a:off x="11220450" y="923925"/>
          <a:ext cx="1143000" cy="266700"/>
          <a:chOff x="4774500" y="3646650"/>
          <a:chExt cx="1143000" cy="266700"/>
        </a:xfrm>
      </xdr:grpSpPr>
      <xdr:grpSp>
        <xdr:nvGrpSpPr>
          <xdr:cNvPr id="45" name="Shape 45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3362325"/>
            <a:chExt cx="1343026" cy="26670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000"/>
            </a:p>
          </xdr:txBody>
        </xdr:sp>
        <xdr:pic>
          <xdr:nvPicPr>
            <xdr:cNvPr id="47" name="Shape 47">
              <a:extLst>
                <a:ext uri="{FF2B5EF4-FFF2-40B4-BE49-F238E27FC236}">
                  <a16:creationId xmlns:a16="http://schemas.microsoft.com/office/drawing/2014/main" id="{00000000-0008-0000-0100-00002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581025</xdr:colOff>
      <xdr:row>2</xdr:row>
      <xdr:rowOff>95250</xdr:rowOff>
    </xdr:from>
    <xdr:ext cx="571500" cy="542925"/>
    <xdr:pic>
      <xdr:nvPicPr>
        <xdr:cNvPr id="14" name="image2.png" title="Imagen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180975</xdr:colOff>
      <xdr:row>0</xdr:row>
      <xdr:rowOff>0</xdr:rowOff>
    </xdr:from>
    <xdr:ext cx="2505075" cy="16859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 rot="-5400000">
          <a:off x="4507800" y="2532225"/>
          <a:ext cx="1676400" cy="2495550"/>
        </a:xfrm>
        <a:prstGeom prst="round2SameRect">
          <a:avLst>
            <a:gd name="adj1" fmla="val 1010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44</xdr:col>
      <xdr:colOff>28575</xdr:colOff>
      <xdr:row>6</xdr:row>
      <xdr:rowOff>114300</xdr:rowOff>
    </xdr:from>
    <xdr:ext cx="685800" cy="266700"/>
    <xdr:sp macro="" textlink="">
      <xdr:nvSpPr>
        <xdr:cNvPr id="49" name="Shape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5007863" y="3646650"/>
          <a:ext cx="676275" cy="266700"/>
        </a:xfrm>
        <a:prstGeom prst="rect">
          <a:avLst/>
        </a:prstGeom>
        <a:solidFill>
          <a:srgbClr val="F4B081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47</xdr:col>
      <xdr:colOff>133350</xdr:colOff>
      <xdr:row>6</xdr:row>
      <xdr:rowOff>104775</xdr:rowOff>
    </xdr:from>
    <xdr:ext cx="781050" cy="266700"/>
    <xdr:sp macro="" textlink="">
      <xdr:nvSpPr>
        <xdr:cNvPr id="50" name="Shape 5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4960238" y="3651413"/>
          <a:ext cx="771525" cy="257175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52</xdr:col>
      <xdr:colOff>228600</xdr:colOff>
      <xdr:row>6</xdr:row>
      <xdr:rowOff>114300</xdr:rowOff>
    </xdr:from>
    <xdr:ext cx="714375" cy="266700"/>
    <xdr:sp macro="" textlink="">
      <xdr:nvSpPr>
        <xdr:cNvPr id="51" name="Shape 5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 txBox="1"/>
      </xdr:nvSpPr>
      <xdr:spPr>
        <a:xfrm>
          <a:off x="4993575" y="3651413"/>
          <a:ext cx="704850" cy="257175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44</xdr:col>
      <xdr:colOff>28575</xdr:colOff>
      <xdr:row>1</xdr:row>
      <xdr:rowOff>28575</xdr:rowOff>
    </xdr:from>
    <xdr:ext cx="1104900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8991600" y="219075"/>
          <a:ext cx="1104900" cy="266700"/>
          <a:chOff x="4793550" y="3646650"/>
          <a:chExt cx="1104900" cy="2667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GrpSpPr/>
        </xdr:nvGrpSpPr>
        <xdr:grpSpPr>
          <a:xfrm>
            <a:off x="4793550" y="3646650"/>
            <a:ext cx="1104900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200-000035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000"/>
            </a:p>
          </xdr:txBody>
        </xdr:sp>
        <xdr:pic>
          <xdr:nvPicPr>
            <xdr:cNvPr id="54" name="Shape 54">
              <a:extLst>
                <a:ext uri="{FF2B5EF4-FFF2-40B4-BE49-F238E27FC236}">
                  <a16:creationId xmlns:a16="http://schemas.microsoft.com/office/drawing/2014/main" id="{00000000-0008-0000-0200-00003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44</xdr:col>
      <xdr:colOff>28575</xdr:colOff>
      <xdr:row>3</xdr:row>
      <xdr:rowOff>0</xdr:rowOff>
    </xdr:from>
    <xdr:ext cx="1104900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8991600" y="571500"/>
          <a:ext cx="1104900" cy="266700"/>
          <a:chOff x="4793550" y="3646650"/>
          <a:chExt cx="1104900" cy="266700"/>
        </a:xfrm>
      </xdr:grpSpPr>
      <xdr:grpSp>
        <xdr:nvGrpSpPr>
          <xdr:cNvPr id="55" name="Shape 55">
            <a:extLst>
              <a:ext uri="{FF2B5EF4-FFF2-40B4-BE49-F238E27FC236}">
                <a16:creationId xmlns:a16="http://schemas.microsoft.com/office/drawing/2014/main" id="{00000000-0008-0000-0200-000037000000}"/>
              </a:ext>
            </a:extLst>
          </xdr:cNvPr>
          <xdr:cNvGrpSpPr/>
        </xdr:nvGrpSpPr>
        <xdr:grpSpPr>
          <a:xfrm>
            <a:off x="4793550" y="3646650"/>
            <a:ext cx="1104900" cy="266700"/>
            <a:chOff x="10944225" y="1933575"/>
            <a:chExt cx="1343026" cy="270510"/>
          </a:xfrm>
        </xdr:grpSpPr>
        <xdr:sp macro="" textlink="">
          <xdr:nvSpPr>
            <xdr:cNvPr id="4" name="Shape 8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6" name="Shape 56">
              <a:extLst>
                <a:ext uri="{FF2B5EF4-FFF2-40B4-BE49-F238E27FC236}">
                  <a16:creationId xmlns:a16="http://schemas.microsoft.com/office/drawing/2014/main" id="{00000000-0008-0000-0200-000038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000"/>
            </a:p>
          </xdr:txBody>
        </xdr:sp>
        <xdr:pic>
          <xdr:nvPic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44</xdr:col>
      <xdr:colOff>28575</xdr:colOff>
      <xdr:row>4</xdr:row>
      <xdr:rowOff>161925</xdr:rowOff>
    </xdr:from>
    <xdr:ext cx="1104900" cy="2476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8991600" y="923925"/>
          <a:ext cx="1104900" cy="247650"/>
          <a:chOff x="4793550" y="3656175"/>
          <a:chExt cx="1104900" cy="247652"/>
        </a:xfrm>
      </xdr:grpSpPr>
      <xdr:grpSp>
        <xdr:nvGrpSpPr>
          <xdr:cNvPr id="58" name="Shape 58">
            <a:extLst>
              <a:ext uri="{FF2B5EF4-FFF2-40B4-BE49-F238E27FC236}">
                <a16:creationId xmlns:a16="http://schemas.microsoft.com/office/drawing/2014/main" id="{00000000-0008-0000-0200-00003A000000}"/>
              </a:ext>
            </a:extLst>
          </xdr:cNvPr>
          <xdr:cNvGrpSpPr/>
        </xdr:nvGrpSpPr>
        <xdr:grpSpPr>
          <a:xfrm>
            <a:off x="4793550" y="3656175"/>
            <a:ext cx="1104900" cy="247652"/>
            <a:chOff x="8700315" y="970509"/>
            <a:chExt cx="1179712" cy="241764"/>
          </a:xfrm>
        </xdr:grpSpPr>
        <xdr:sp macro="" textlink="">
          <xdr:nvSpPr>
            <xdr:cNvPr id="6" name="Shape 8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8700315" y="970509"/>
              <a:ext cx="1179700" cy="241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9" name="Shape 59">
              <a:extLst>
                <a:ext uri="{FF2B5EF4-FFF2-40B4-BE49-F238E27FC236}">
                  <a16:creationId xmlns:a16="http://schemas.microsoft.com/office/drawing/2014/main" id="{00000000-0008-0000-0200-00003B000000}"/>
                </a:ext>
              </a:extLst>
            </xdr:cNvPr>
            <xdr:cNvSpPr txBox="1"/>
          </xdr:nvSpPr>
          <xdr:spPr>
            <a:xfrm>
              <a:off x="8993153" y="970509"/>
              <a:ext cx="886874" cy="241762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000"/>
            </a:p>
          </xdr:txBody>
        </xdr:sp>
        <xdr:pic>
          <xdr:nvPic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8700315" y="989239"/>
              <a:ext cx="209889" cy="223034"/>
            </a:xfrm>
            <a:prstGeom prst="rect">
              <a:avLst/>
            </a:prstGeom>
            <a:solidFill>
              <a:srgbClr val="DDEAF6"/>
            </a:solidFill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85725</xdr:colOff>
      <xdr:row>1</xdr:row>
      <xdr:rowOff>28575</xdr:rowOff>
    </xdr:from>
    <xdr:ext cx="1162050" cy="2667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10210800" y="219075"/>
          <a:ext cx="1162050" cy="266700"/>
          <a:chOff x="4764975" y="3646650"/>
          <a:chExt cx="1162050" cy="266700"/>
        </a:xfrm>
      </xdr:grpSpPr>
      <xdr:grpSp>
        <xdr:nvGrpSpPr>
          <xdr:cNvPr id="61" name="Shape 61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2649855"/>
            <a:chExt cx="1343026" cy="266700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000"/>
            </a:p>
          </xdr:txBody>
        </xdr:sp>
        <xdr:pic>
          <xdr:nvPicPr>
            <xdr:cNvPr id="63" name="Shape 63">
              <a:extLst>
                <a:ext uri="{FF2B5EF4-FFF2-40B4-BE49-F238E27FC236}">
                  <a16:creationId xmlns:a16="http://schemas.microsoft.com/office/drawing/2014/main" id="{00000000-0008-0000-0200-00003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85725</xdr:colOff>
      <xdr:row>3</xdr:row>
      <xdr:rowOff>0</xdr:rowOff>
    </xdr:from>
    <xdr:ext cx="1162050" cy="2667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10210800" y="571500"/>
          <a:ext cx="1162050" cy="266700"/>
          <a:chOff x="4764975" y="3646650"/>
          <a:chExt cx="1162050" cy="2667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3006090"/>
            <a:chExt cx="1343026" cy="266700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000"/>
            </a:p>
          </xdr:txBody>
        </xdr:sp>
        <xdr:pic>
          <xdr:nvPic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85725</xdr:colOff>
      <xdr:row>4</xdr:row>
      <xdr:rowOff>171450</xdr:rowOff>
    </xdr:from>
    <xdr:ext cx="1162050" cy="2667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/>
      </xdr:nvGrpSpPr>
      <xdr:grpSpPr>
        <a:xfrm>
          <a:off x="10210800" y="933450"/>
          <a:ext cx="1162050" cy="266700"/>
          <a:chOff x="4764975" y="3646650"/>
          <a:chExt cx="1162050" cy="266700"/>
        </a:xfrm>
      </xdr:grpSpPr>
      <xdr:grpSp>
        <xdr:nvGrpSpPr>
          <xdr:cNvPr id="67" name="Shape 67">
            <a:extLst>
              <a:ext uri="{FF2B5EF4-FFF2-40B4-BE49-F238E27FC236}">
                <a16:creationId xmlns:a16="http://schemas.microsoft.com/office/drawing/2014/main" id="{00000000-0008-0000-0200-000043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3362325"/>
            <a:chExt cx="1343026" cy="26670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8" name="Shape 68">
              <a:extLst>
                <a:ext uri="{FF2B5EF4-FFF2-40B4-BE49-F238E27FC236}">
                  <a16:creationId xmlns:a16="http://schemas.microsoft.com/office/drawing/2014/main" id="{00000000-0008-0000-0200-000044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000"/>
            </a:p>
          </xdr:txBody>
        </xdr:sp>
        <xdr:pic>
          <xdr:nvPicPr>
            <xdr:cNvPr id="69" name="Shape 69">
              <a:extLst>
                <a:ext uri="{FF2B5EF4-FFF2-40B4-BE49-F238E27FC236}">
                  <a16:creationId xmlns:a16="http://schemas.microsoft.com/office/drawing/2014/main" id="{00000000-0008-0000-0200-00004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190500</xdr:colOff>
      <xdr:row>0</xdr:row>
      <xdr:rowOff>0</xdr:rowOff>
    </xdr:from>
    <xdr:ext cx="2505075" cy="16859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SpPr/>
      </xdr:nvSpPr>
      <xdr:spPr>
        <a:xfrm rot="-5400000">
          <a:off x="4507800" y="2532225"/>
          <a:ext cx="1676400" cy="2495550"/>
        </a:xfrm>
        <a:prstGeom prst="round2SameRect">
          <a:avLst>
            <a:gd name="adj1" fmla="val 1010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44</xdr:col>
      <xdr:colOff>38100</xdr:colOff>
      <xdr:row>6</xdr:row>
      <xdr:rowOff>114300</xdr:rowOff>
    </xdr:from>
    <xdr:ext cx="685800" cy="266700"/>
    <xdr:sp macro="" textlink="">
      <xdr:nvSpPr>
        <xdr:cNvPr id="71" name="Shape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SpPr txBox="1"/>
      </xdr:nvSpPr>
      <xdr:spPr>
        <a:xfrm>
          <a:off x="5007863" y="3646650"/>
          <a:ext cx="676275" cy="266700"/>
        </a:xfrm>
        <a:prstGeom prst="rect">
          <a:avLst/>
        </a:prstGeom>
        <a:solidFill>
          <a:srgbClr val="F4B081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47</xdr:col>
      <xdr:colOff>142875</xdr:colOff>
      <xdr:row>6</xdr:row>
      <xdr:rowOff>104775</xdr:rowOff>
    </xdr:from>
    <xdr:ext cx="781050" cy="266700"/>
    <xdr:sp macro="" textlink="">
      <xdr:nvSpPr>
        <xdr:cNvPr id="72" name="Shape 7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4960238" y="3651413"/>
          <a:ext cx="771525" cy="257175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52</xdr:col>
      <xdr:colOff>238125</xdr:colOff>
      <xdr:row>6</xdr:row>
      <xdr:rowOff>114300</xdr:rowOff>
    </xdr:from>
    <xdr:ext cx="714375" cy="266700"/>
    <xdr:sp macro="" textlink="">
      <xdr:nvSpPr>
        <xdr:cNvPr id="73" name="Shape 7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SpPr txBox="1"/>
      </xdr:nvSpPr>
      <xdr:spPr>
        <a:xfrm>
          <a:off x="4993575" y="3651413"/>
          <a:ext cx="704850" cy="257175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44</xdr:col>
      <xdr:colOff>38100</xdr:colOff>
      <xdr:row>1</xdr:row>
      <xdr:rowOff>28575</xdr:rowOff>
    </xdr:from>
    <xdr:ext cx="1104900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001125" y="219075"/>
          <a:ext cx="1104900" cy="266700"/>
          <a:chOff x="4793550" y="3646650"/>
          <a:chExt cx="1104900" cy="266700"/>
        </a:xfrm>
      </xdr:grpSpPr>
      <xdr:grpSp>
        <xdr:nvGrpSpPr>
          <xdr:cNvPr id="74" name="Shape 74">
            <a:extLst>
              <a:ext uri="{FF2B5EF4-FFF2-40B4-BE49-F238E27FC236}">
                <a16:creationId xmlns:a16="http://schemas.microsoft.com/office/drawing/2014/main" id="{00000000-0008-0000-0300-00004A000000}"/>
              </a:ext>
            </a:extLst>
          </xdr:cNvPr>
          <xdr:cNvGrpSpPr/>
        </xdr:nvGrpSpPr>
        <xdr:grpSpPr>
          <a:xfrm>
            <a:off x="4793550" y="3646650"/>
            <a:ext cx="1104900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000"/>
            </a:p>
          </xdr:txBody>
        </xdr:sp>
        <xdr:pic>
          <xdr:nvPic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44</xdr:col>
      <xdr:colOff>38100</xdr:colOff>
      <xdr:row>3</xdr:row>
      <xdr:rowOff>0</xdr:rowOff>
    </xdr:from>
    <xdr:ext cx="1104900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9001125" y="571500"/>
          <a:ext cx="1104900" cy="266700"/>
          <a:chOff x="4793550" y="3646650"/>
          <a:chExt cx="1104900" cy="266700"/>
        </a:xfrm>
      </xdr:grpSpPr>
      <xdr:grpSp>
        <xdr:nvGrpSpPr>
          <xdr:cNvPr id="77" name="Shape 77">
            <a:extLst>
              <a:ext uri="{FF2B5EF4-FFF2-40B4-BE49-F238E27FC236}">
                <a16:creationId xmlns:a16="http://schemas.microsoft.com/office/drawing/2014/main" id="{00000000-0008-0000-0300-00004D000000}"/>
              </a:ext>
            </a:extLst>
          </xdr:cNvPr>
          <xdr:cNvGrpSpPr/>
        </xdr:nvGrpSpPr>
        <xdr:grpSpPr>
          <a:xfrm>
            <a:off x="4793550" y="3646650"/>
            <a:ext cx="1104900" cy="266700"/>
            <a:chOff x="10944225" y="1933575"/>
            <a:chExt cx="1343026" cy="270510"/>
          </a:xfrm>
        </xdr:grpSpPr>
        <xdr:sp macro="" textlink="">
          <xdr:nvSpPr>
            <xdr:cNvPr id="4" name="Shape 8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8" name="Shape 78">
              <a:extLst>
                <a:ext uri="{FF2B5EF4-FFF2-40B4-BE49-F238E27FC236}">
                  <a16:creationId xmlns:a16="http://schemas.microsoft.com/office/drawing/2014/main" id="{00000000-0008-0000-0300-00004E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000"/>
            </a:p>
          </xdr:txBody>
        </xdr:sp>
        <xdr:pic>
          <xdr:nvPic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44</xdr:col>
      <xdr:colOff>38100</xdr:colOff>
      <xdr:row>4</xdr:row>
      <xdr:rowOff>161925</xdr:rowOff>
    </xdr:from>
    <xdr:ext cx="1104900" cy="2476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pSpPr/>
      </xdr:nvGrpSpPr>
      <xdr:grpSpPr>
        <a:xfrm>
          <a:off x="9001125" y="923925"/>
          <a:ext cx="1104900" cy="247650"/>
          <a:chOff x="4793550" y="3656175"/>
          <a:chExt cx="1104900" cy="247652"/>
        </a:xfrm>
      </xdr:grpSpPr>
      <xdr:grpSp>
        <xdr:nvGrpSpPr>
          <xdr:cNvPr id="80" name="Shape 80">
            <a:extLst>
              <a:ext uri="{FF2B5EF4-FFF2-40B4-BE49-F238E27FC236}">
                <a16:creationId xmlns:a16="http://schemas.microsoft.com/office/drawing/2014/main" id="{00000000-0008-0000-0300-000050000000}"/>
              </a:ext>
            </a:extLst>
          </xdr:cNvPr>
          <xdr:cNvGrpSpPr/>
        </xdr:nvGrpSpPr>
        <xdr:grpSpPr>
          <a:xfrm>
            <a:off x="4793550" y="3656175"/>
            <a:ext cx="1104900" cy="247652"/>
            <a:chOff x="8700315" y="970509"/>
            <a:chExt cx="1179712" cy="241764"/>
          </a:xfrm>
        </xdr:grpSpPr>
        <xdr:sp macro="" textlink="">
          <xdr:nvSpPr>
            <xdr:cNvPr id="6" name="Shape 8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8700315" y="970509"/>
              <a:ext cx="1179700" cy="241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1" name="Shape 81">
              <a:extLst>
                <a:ext uri="{FF2B5EF4-FFF2-40B4-BE49-F238E27FC236}">
                  <a16:creationId xmlns:a16="http://schemas.microsoft.com/office/drawing/2014/main" id="{00000000-0008-0000-0300-000051000000}"/>
                </a:ext>
              </a:extLst>
            </xdr:cNvPr>
            <xdr:cNvSpPr txBox="1"/>
          </xdr:nvSpPr>
          <xdr:spPr>
            <a:xfrm>
              <a:off x="8993153" y="970509"/>
              <a:ext cx="886874" cy="241762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000"/>
            </a:p>
          </xdr:txBody>
        </xdr:sp>
        <xdr:pic>
          <xdr:nvPicPr>
            <xdr:cNvPr id="82" name="Shape 82">
              <a:extLst>
                <a:ext uri="{FF2B5EF4-FFF2-40B4-BE49-F238E27FC236}">
                  <a16:creationId xmlns:a16="http://schemas.microsoft.com/office/drawing/2014/main" id="{00000000-0008-0000-0300-00005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8700315" y="989239"/>
              <a:ext cx="209889" cy="223034"/>
            </a:xfrm>
            <a:prstGeom prst="rect">
              <a:avLst/>
            </a:prstGeom>
            <a:solidFill>
              <a:srgbClr val="DDEAF6"/>
            </a:solidFill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95250</xdr:colOff>
      <xdr:row>1</xdr:row>
      <xdr:rowOff>28575</xdr:rowOff>
    </xdr:from>
    <xdr:ext cx="1162050" cy="2667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10220325" y="219075"/>
          <a:ext cx="1162050" cy="266700"/>
          <a:chOff x="4764975" y="3646650"/>
          <a:chExt cx="1162050" cy="266700"/>
        </a:xfrm>
      </xdr:grpSpPr>
      <xdr:grpSp>
        <xdr:nvGrpSpPr>
          <xdr:cNvPr id="83" name="Shape 83">
            <a:extLst>
              <a:ext uri="{FF2B5EF4-FFF2-40B4-BE49-F238E27FC236}">
                <a16:creationId xmlns:a16="http://schemas.microsoft.com/office/drawing/2014/main" id="{00000000-0008-0000-0300-000053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2649855"/>
            <a:chExt cx="1343026" cy="266700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4" name="Shape 84">
              <a:extLst>
                <a:ext uri="{FF2B5EF4-FFF2-40B4-BE49-F238E27FC236}">
                  <a16:creationId xmlns:a16="http://schemas.microsoft.com/office/drawing/2014/main" id="{00000000-0008-0000-0300-000054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000"/>
            </a:p>
          </xdr:txBody>
        </xdr:sp>
        <xdr:pic>
          <xdr:nvPicPr>
            <xdr:cNvPr id="85" name="Shape 85">
              <a:extLst>
                <a:ext uri="{FF2B5EF4-FFF2-40B4-BE49-F238E27FC236}">
                  <a16:creationId xmlns:a16="http://schemas.microsoft.com/office/drawing/2014/main" id="{00000000-0008-0000-0300-00005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95250</xdr:colOff>
      <xdr:row>3</xdr:row>
      <xdr:rowOff>0</xdr:rowOff>
    </xdr:from>
    <xdr:ext cx="1162050" cy="2667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pSpPr/>
      </xdr:nvGrpSpPr>
      <xdr:grpSpPr>
        <a:xfrm>
          <a:off x="10220325" y="571500"/>
          <a:ext cx="1162050" cy="266700"/>
          <a:chOff x="4764975" y="3646650"/>
          <a:chExt cx="1162050" cy="266700"/>
        </a:xfrm>
      </xdr:grpSpPr>
      <xdr:grpSp>
        <xdr:nvGrpSpPr>
          <xdr:cNvPr id="86" name="Shape 86">
            <a:extLst>
              <a:ext uri="{FF2B5EF4-FFF2-40B4-BE49-F238E27FC236}">
                <a16:creationId xmlns:a16="http://schemas.microsoft.com/office/drawing/2014/main" id="{00000000-0008-0000-0300-000056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3006090"/>
            <a:chExt cx="1343026" cy="266700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7" name="Shape 87">
              <a:extLst>
                <a:ext uri="{FF2B5EF4-FFF2-40B4-BE49-F238E27FC236}">
                  <a16:creationId xmlns:a16="http://schemas.microsoft.com/office/drawing/2014/main" id="{00000000-0008-0000-0300-000057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000"/>
            </a:p>
          </xdr:txBody>
        </xdr:sp>
        <xdr:pic>
          <xdr:nvPicPr>
            <xdr:cNvPr id="88" name="Shape 88">
              <a:extLst>
                <a:ext uri="{FF2B5EF4-FFF2-40B4-BE49-F238E27FC236}">
                  <a16:creationId xmlns:a16="http://schemas.microsoft.com/office/drawing/2014/main" id="{00000000-0008-0000-0300-00005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95250</xdr:colOff>
      <xdr:row>4</xdr:row>
      <xdr:rowOff>171450</xdr:rowOff>
    </xdr:from>
    <xdr:ext cx="1162050" cy="2667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10220325" y="933450"/>
          <a:ext cx="1162050" cy="266700"/>
          <a:chOff x="4764975" y="3646650"/>
          <a:chExt cx="1162050" cy="266700"/>
        </a:xfrm>
      </xdr:grpSpPr>
      <xdr:grpSp>
        <xdr:nvGrpSpPr>
          <xdr:cNvPr id="89" name="Shape 89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3362325"/>
            <a:chExt cx="1343026" cy="26670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0" name="Shape 90">
              <a:extLst>
                <a:ext uri="{FF2B5EF4-FFF2-40B4-BE49-F238E27FC236}">
                  <a16:creationId xmlns:a16="http://schemas.microsoft.com/office/drawing/2014/main" id="{00000000-0008-0000-0300-00005A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000"/>
            </a:p>
          </xdr:txBody>
        </xdr:sp>
        <xdr:pic>
          <xdr:nvPicPr>
            <xdr:cNvPr id="91" name="Shape 91">
              <a:extLst>
                <a:ext uri="{FF2B5EF4-FFF2-40B4-BE49-F238E27FC236}">
                  <a16:creationId xmlns:a16="http://schemas.microsoft.com/office/drawing/2014/main" id="{00000000-0008-0000-0300-00005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43</xdr:col>
      <xdr:colOff>190500</xdr:colOff>
      <xdr:row>0</xdr:row>
      <xdr:rowOff>0</xdr:rowOff>
    </xdr:from>
    <xdr:ext cx="2505075" cy="16859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/>
      </xdr:nvSpPr>
      <xdr:spPr>
        <a:xfrm rot="-5400000">
          <a:off x="4507800" y="2532225"/>
          <a:ext cx="1676400" cy="2495550"/>
        </a:xfrm>
        <a:prstGeom prst="round2SameRect">
          <a:avLst>
            <a:gd name="adj1" fmla="val 1010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44</xdr:col>
      <xdr:colOff>38100</xdr:colOff>
      <xdr:row>6</xdr:row>
      <xdr:rowOff>114300</xdr:rowOff>
    </xdr:from>
    <xdr:ext cx="685800" cy="266700"/>
    <xdr:sp macro="" textlink="">
      <xdr:nvSpPr>
        <xdr:cNvPr id="93" name="Shape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 txBox="1"/>
      </xdr:nvSpPr>
      <xdr:spPr>
        <a:xfrm>
          <a:off x="5007863" y="3646650"/>
          <a:ext cx="676275" cy="266700"/>
        </a:xfrm>
        <a:prstGeom prst="rect">
          <a:avLst/>
        </a:prstGeom>
        <a:solidFill>
          <a:srgbClr val="F4B081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47</xdr:col>
      <xdr:colOff>142875</xdr:colOff>
      <xdr:row>6</xdr:row>
      <xdr:rowOff>104775</xdr:rowOff>
    </xdr:from>
    <xdr:ext cx="781050" cy="266700"/>
    <xdr:sp macro="" textlink="">
      <xdr:nvSpPr>
        <xdr:cNvPr id="94" name="Shape 9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 txBox="1"/>
      </xdr:nvSpPr>
      <xdr:spPr>
        <a:xfrm>
          <a:off x="4960238" y="3651413"/>
          <a:ext cx="771525" cy="257175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52</xdr:col>
      <xdr:colOff>238125</xdr:colOff>
      <xdr:row>6</xdr:row>
      <xdr:rowOff>114300</xdr:rowOff>
    </xdr:from>
    <xdr:ext cx="714375" cy="266700"/>
    <xdr:sp macro="" textlink="">
      <xdr:nvSpPr>
        <xdr:cNvPr id="95" name="Shape 9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 txBox="1"/>
      </xdr:nvSpPr>
      <xdr:spPr>
        <a:xfrm>
          <a:off x="4993575" y="3651413"/>
          <a:ext cx="704850" cy="257175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44</xdr:col>
      <xdr:colOff>38100</xdr:colOff>
      <xdr:row>1</xdr:row>
      <xdr:rowOff>28575</xdr:rowOff>
    </xdr:from>
    <xdr:ext cx="1104900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001125" y="219075"/>
          <a:ext cx="1104900" cy="266700"/>
          <a:chOff x="4793550" y="3646650"/>
          <a:chExt cx="1104900" cy="266700"/>
        </a:xfrm>
      </xdr:grpSpPr>
      <xdr:grpSp>
        <xdr:nvGrpSpPr>
          <xdr:cNvPr id="96" name="Shape 96">
            <a:extLst>
              <a:ext uri="{FF2B5EF4-FFF2-40B4-BE49-F238E27FC236}">
                <a16:creationId xmlns:a16="http://schemas.microsoft.com/office/drawing/2014/main" id="{00000000-0008-0000-0400-000060000000}"/>
              </a:ext>
            </a:extLst>
          </xdr:cNvPr>
          <xdr:cNvGrpSpPr/>
        </xdr:nvGrpSpPr>
        <xdr:grpSpPr>
          <a:xfrm>
            <a:off x="4793550" y="3646650"/>
            <a:ext cx="1104900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7" name="Shape 97">
              <a:extLst>
                <a:ext uri="{FF2B5EF4-FFF2-40B4-BE49-F238E27FC236}">
                  <a16:creationId xmlns:a16="http://schemas.microsoft.com/office/drawing/2014/main" id="{00000000-0008-0000-0400-000061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000"/>
            </a:p>
          </xdr:txBody>
        </xdr:sp>
        <xdr:pic>
          <xdr:nvPicPr>
            <xdr:cNvPr id="98" name="Shape 98">
              <a:extLst>
                <a:ext uri="{FF2B5EF4-FFF2-40B4-BE49-F238E27FC236}">
                  <a16:creationId xmlns:a16="http://schemas.microsoft.com/office/drawing/2014/main" id="{00000000-0008-0000-0400-00006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44</xdr:col>
      <xdr:colOff>38100</xdr:colOff>
      <xdr:row>3</xdr:row>
      <xdr:rowOff>0</xdr:rowOff>
    </xdr:from>
    <xdr:ext cx="1104900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9001125" y="571500"/>
          <a:ext cx="1104900" cy="266700"/>
          <a:chOff x="4793550" y="3646650"/>
          <a:chExt cx="1104900" cy="266700"/>
        </a:xfrm>
      </xdr:grpSpPr>
      <xdr:grpSp>
        <xdr:nvGrpSpPr>
          <xdr:cNvPr id="99" name="Shape 99">
            <a:extLst>
              <a:ext uri="{FF2B5EF4-FFF2-40B4-BE49-F238E27FC236}">
                <a16:creationId xmlns:a16="http://schemas.microsoft.com/office/drawing/2014/main" id="{00000000-0008-0000-0400-000063000000}"/>
              </a:ext>
            </a:extLst>
          </xdr:cNvPr>
          <xdr:cNvGrpSpPr/>
        </xdr:nvGrpSpPr>
        <xdr:grpSpPr>
          <a:xfrm>
            <a:off x="4793550" y="3646650"/>
            <a:ext cx="1104900" cy="266700"/>
            <a:chOff x="10944225" y="1933575"/>
            <a:chExt cx="1343026" cy="270510"/>
          </a:xfrm>
        </xdr:grpSpPr>
        <xdr:sp macro="" textlink="">
          <xdr:nvSpPr>
            <xdr:cNvPr id="4" name="Shape 8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0" name="Shape 100">
              <a:extLst>
                <a:ext uri="{FF2B5EF4-FFF2-40B4-BE49-F238E27FC236}">
                  <a16:creationId xmlns:a16="http://schemas.microsoft.com/office/drawing/2014/main" id="{00000000-0008-0000-0400-000064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000"/>
            </a:p>
          </xdr:txBody>
        </xdr:sp>
        <xdr:pic>
          <xdr:nvPicPr>
            <xdr:cNvPr id="101" name="Shape 101">
              <a:extLst>
                <a:ext uri="{FF2B5EF4-FFF2-40B4-BE49-F238E27FC236}">
                  <a16:creationId xmlns:a16="http://schemas.microsoft.com/office/drawing/2014/main" id="{00000000-0008-0000-0400-00006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44</xdr:col>
      <xdr:colOff>38100</xdr:colOff>
      <xdr:row>4</xdr:row>
      <xdr:rowOff>161925</xdr:rowOff>
    </xdr:from>
    <xdr:ext cx="1104900" cy="2476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9001125" y="923925"/>
          <a:ext cx="1104900" cy="247650"/>
          <a:chOff x="4793550" y="3656175"/>
          <a:chExt cx="1104900" cy="247652"/>
        </a:xfrm>
      </xdr:grpSpPr>
      <xdr:grpSp>
        <xdr:nvGrpSpPr>
          <xdr:cNvPr id="102" name="Shape 102">
            <a:extLst>
              <a:ext uri="{FF2B5EF4-FFF2-40B4-BE49-F238E27FC236}">
                <a16:creationId xmlns:a16="http://schemas.microsoft.com/office/drawing/2014/main" id="{00000000-0008-0000-0400-000066000000}"/>
              </a:ext>
            </a:extLst>
          </xdr:cNvPr>
          <xdr:cNvGrpSpPr/>
        </xdr:nvGrpSpPr>
        <xdr:grpSpPr>
          <a:xfrm>
            <a:off x="4793550" y="3656175"/>
            <a:ext cx="1104900" cy="247652"/>
            <a:chOff x="8700315" y="970509"/>
            <a:chExt cx="1179712" cy="241764"/>
          </a:xfrm>
        </xdr:grpSpPr>
        <xdr:sp macro="" textlink="">
          <xdr:nvSpPr>
            <xdr:cNvPr id="6" name="Shape 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/>
          </xdr:nvSpPr>
          <xdr:spPr>
            <a:xfrm>
              <a:off x="8700315" y="970509"/>
              <a:ext cx="1179700" cy="241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3" name="Shape 103">
              <a:extLst>
                <a:ext uri="{FF2B5EF4-FFF2-40B4-BE49-F238E27FC236}">
                  <a16:creationId xmlns:a16="http://schemas.microsoft.com/office/drawing/2014/main" id="{00000000-0008-0000-0400-000067000000}"/>
                </a:ext>
              </a:extLst>
            </xdr:cNvPr>
            <xdr:cNvSpPr txBox="1"/>
          </xdr:nvSpPr>
          <xdr:spPr>
            <a:xfrm>
              <a:off x="8993153" y="970509"/>
              <a:ext cx="886874" cy="241762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000"/>
            </a:p>
          </xdr:txBody>
        </xdr:sp>
        <xdr:pic>
          <xdr:nvPicPr>
            <xdr:cNvPr id="104" name="Shape 104">
              <a:extLst>
                <a:ext uri="{FF2B5EF4-FFF2-40B4-BE49-F238E27FC236}">
                  <a16:creationId xmlns:a16="http://schemas.microsoft.com/office/drawing/2014/main" id="{00000000-0008-0000-0400-00006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8700315" y="989239"/>
              <a:ext cx="209889" cy="223034"/>
            </a:xfrm>
            <a:prstGeom prst="rect">
              <a:avLst/>
            </a:prstGeom>
            <a:solidFill>
              <a:srgbClr val="DDEAF6"/>
            </a:solidFill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95250</xdr:colOff>
      <xdr:row>1</xdr:row>
      <xdr:rowOff>28575</xdr:rowOff>
    </xdr:from>
    <xdr:ext cx="1162050" cy="2667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220325" y="219075"/>
          <a:ext cx="1162050" cy="266700"/>
          <a:chOff x="4764975" y="3646650"/>
          <a:chExt cx="1162050" cy="266700"/>
        </a:xfrm>
      </xdr:grpSpPr>
      <xdr:grpSp>
        <xdr:nvGrpSpPr>
          <xdr:cNvPr id="105" name="Shape 105">
            <a:extLst>
              <a:ext uri="{FF2B5EF4-FFF2-40B4-BE49-F238E27FC236}">
                <a16:creationId xmlns:a16="http://schemas.microsoft.com/office/drawing/2014/main" id="{00000000-0008-0000-0400-000069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2649855"/>
            <a:chExt cx="1343026" cy="266700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6" name="Shape 106">
              <a:extLst>
                <a:ext uri="{FF2B5EF4-FFF2-40B4-BE49-F238E27FC236}">
                  <a16:creationId xmlns:a16="http://schemas.microsoft.com/office/drawing/2014/main" id="{00000000-0008-0000-0400-00006A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000"/>
            </a:p>
          </xdr:txBody>
        </xdr:sp>
        <xdr:pic>
          <xdr:nvPicPr>
            <xdr:cNvPr id="107" name="Shape 107">
              <a:extLst>
                <a:ext uri="{FF2B5EF4-FFF2-40B4-BE49-F238E27FC236}">
                  <a16:creationId xmlns:a16="http://schemas.microsoft.com/office/drawing/2014/main" id="{00000000-0008-0000-0400-00006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95250</xdr:colOff>
      <xdr:row>3</xdr:row>
      <xdr:rowOff>0</xdr:rowOff>
    </xdr:from>
    <xdr:ext cx="1162050" cy="2667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10220325" y="571500"/>
          <a:ext cx="1162050" cy="266700"/>
          <a:chOff x="4764975" y="3646650"/>
          <a:chExt cx="1162050" cy="266700"/>
        </a:xfrm>
      </xdr:grpSpPr>
      <xdr:grpSp>
        <xdr:nvGrpSpPr>
          <xdr:cNvPr id="108" name="Shape 108">
            <a:extLst>
              <a:ext uri="{FF2B5EF4-FFF2-40B4-BE49-F238E27FC236}">
                <a16:creationId xmlns:a16="http://schemas.microsoft.com/office/drawing/2014/main" id="{00000000-0008-0000-0400-00006C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3006090"/>
            <a:chExt cx="1343026" cy="266700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09" name="Shape 109">
              <a:extLst>
                <a:ext uri="{FF2B5EF4-FFF2-40B4-BE49-F238E27FC236}">
                  <a16:creationId xmlns:a16="http://schemas.microsoft.com/office/drawing/2014/main" id="{00000000-0008-0000-0400-00006D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000"/>
            </a:p>
          </xdr:txBody>
        </xdr:sp>
        <xdr:pic>
          <xdr:nvPicPr>
            <xdr:cNvPr id="110" name="Shape 110">
              <a:extLst>
                <a:ext uri="{FF2B5EF4-FFF2-40B4-BE49-F238E27FC236}">
                  <a16:creationId xmlns:a16="http://schemas.microsoft.com/office/drawing/2014/main" id="{00000000-0008-0000-0400-00006E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50</xdr:col>
      <xdr:colOff>95250</xdr:colOff>
      <xdr:row>4</xdr:row>
      <xdr:rowOff>171450</xdr:rowOff>
    </xdr:from>
    <xdr:ext cx="1162050" cy="2667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10220325" y="933450"/>
          <a:ext cx="1162050" cy="266700"/>
          <a:chOff x="4764975" y="3646650"/>
          <a:chExt cx="1162050" cy="266700"/>
        </a:xfrm>
      </xdr:grpSpPr>
      <xdr:grpSp>
        <xdr:nvGrpSpPr>
          <xdr:cNvPr id="111" name="Shape 111">
            <a:extLst>
              <a:ext uri="{FF2B5EF4-FFF2-40B4-BE49-F238E27FC236}">
                <a16:creationId xmlns:a16="http://schemas.microsoft.com/office/drawing/2014/main" id="{00000000-0008-0000-0400-00006F000000}"/>
              </a:ext>
            </a:extLst>
          </xdr:cNvPr>
          <xdr:cNvGrpSpPr/>
        </xdr:nvGrpSpPr>
        <xdr:grpSpPr>
          <a:xfrm>
            <a:off x="4764975" y="3646650"/>
            <a:ext cx="1162050" cy="266700"/>
            <a:chOff x="10944225" y="3362325"/>
            <a:chExt cx="1343026" cy="26670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2" name="Shape 112">
              <a:extLst>
                <a:ext uri="{FF2B5EF4-FFF2-40B4-BE49-F238E27FC236}">
                  <a16:creationId xmlns:a16="http://schemas.microsoft.com/office/drawing/2014/main" id="{00000000-0008-0000-0400-000070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000"/>
            </a:p>
          </xdr:txBody>
        </xdr:sp>
        <xdr:pic>
          <xdr:nvPicPr>
            <xdr:cNvPr id="113" name="Shape 113">
              <a:extLst>
                <a:ext uri="{FF2B5EF4-FFF2-40B4-BE49-F238E27FC236}">
                  <a16:creationId xmlns:a16="http://schemas.microsoft.com/office/drawing/2014/main" id="{00000000-0008-0000-0400-000071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47625</xdr:colOff>
      <xdr:row>0</xdr:row>
      <xdr:rowOff>0</xdr:rowOff>
    </xdr:from>
    <xdr:ext cx="2476500" cy="16859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/>
      </xdr:nvSpPr>
      <xdr:spPr>
        <a:xfrm rot="-5400000">
          <a:off x="4507800" y="2551275"/>
          <a:ext cx="1676400" cy="2457450"/>
        </a:xfrm>
        <a:prstGeom prst="round2SameRect">
          <a:avLst>
            <a:gd name="adj1" fmla="val 1010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7</xdr:row>
      <xdr:rowOff>104775</xdr:rowOff>
    </xdr:from>
    <xdr:ext cx="676275" cy="276225"/>
    <xdr:sp macro="" textlink="">
      <xdr:nvSpPr>
        <xdr:cNvPr id="115" name="Shape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 txBox="1"/>
      </xdr:nvSpPr>
      <xdr:spPr>
        <a:xfrm>
          <a:off x="5012625" y="3646650"/>
          <a:ext cx="666750" cy="266700"/>
        </a:xfrm>
        <a:prstGeom prst="rect">
          <a:avLst/>
        </a:prstGeom>
        <a:solidFill>
          <a:srgbClr val="F4B081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47</xdr:col>
      <xdr:colOff>28575</xdr:colOff>
      <xdr:row>7</xdr:row>
      <xdr:rowOff>104775</xdr:rowOff>
    </xdr:from>
    <xdr:ext cx="771525" cy="276225"/>
    <xdr:sp macro="" textlink="">
      <xdr:nvSpPr>
        <xdr:cNvPr id="116" name="Shape 1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4965000" y="3646650"/>
          <a:ext cx="762000" cy="266700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47</xdr:col>
      <xdr:colOff>885825</xdr:colOff>
      <xdr:row>7</xdr:row>
      <xdr:rowOff>104775</xdr:rowOff>
    </xdr:from>
    <xdr:ext cx="723900" cy="276225"/>
    <xdr:sp macro="" textlink="">
      <xdr:nvSpPr>
        <xdr:cNvPr id="117" name="Shape 1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4988813" y="3646650"/>
          <a:ext cx="714375" cy="266700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42</xdr:col>
      <xdr:colOff>114300</xdr:colOff>
      <xdr:row>1</xdr:row>
      <xdr:rowOff>66675</xdr:rowOff>
    </xdr:from>
    <xdr:ext cx="1095375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0220325" y="219075"/>
          <a:ext cx="1095375" cy="266700"/>
          <a:chOff x="4798313" y="3646650"/>
          <a:chExt cx="1095375" cy="266700"/>
        </a:xfrm>
      </xdr:grpSpPr>
      <xdr:grpSp>
        <xdr:nvGrpSpPr>
          <xdr:cNvPr id="118" name="Shape 118">
            <a:extLst>
              <a:ext uri="{FF2B5EF4-FFF2-40B4-BE49-F238E27FC236}">
                <a16:creationId xmlns:a16="http://schemas.microsoft.com/office/drawing/2014/main" id="{00000000-0008-0000-0500-000076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9" name="Shape 119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000"/>
            </a:p>
          </xdr:txBody>
        </xdr:sp>
        <xdr:pic>
          <xdr:nvPicPr>
            <xdr:cNvPr id="120" name="Shape 120">
              <a:extLst>
                <a:ext uri="{FF2B5EF4-FFF2-40B4-BE49-F238E27FC236}">
                  <a16:creationId xmlns:a16="http://schemas.microsoft.com/office/drawing/2014/main" id="{00000000-0008-0000-0500-00007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42</xdr:col>
      <xdr:colOff>114300</xdr:colOff>
      <xdr:row>3</xdr:row>
      <xdr:rowOff>47625</xdr:rowOff>
    </xdr:from>
    <xdr:ext cx="1095375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10220325" y="571500"/>
          <a:ext cx="1095375" cy="266700"/>
          <a:chOff x="4798313" y="3646650"/>
          <a:chExt cx="1095375" cy="266700"/>
        </a:xfrm>
      </xdr:grpSpPr>
      <xdr:grpSp>
        <xdr:nvGrpSpPr>
          <xdr:cNvPr id="121" name="Shape 121">
            <a:extLst>
              <a:ext uri="{FF2B5EF4-FFF2-40B4-BE49-F238E27FC236}">
                <a16:creationId xmlns:a16="http://schemas.microsoft.com/office/drawing/2014/main" id="{00000000-0008-0000-0500-000079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933575"/>
            <a:chExt cx="1343026" cy="270510"/>
          </a:xfrm>
        </xdr:grpSpPr>
        <xdr:sp macro="" textlink="">
          <xdr:nvSpPr>
            <xdr:cNvPr id="4" name="Shape 8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2" name="Shape 122">
              <a:extLst>
                <a:ext uri="{FF2B5EF4-FFF2-40B4-BE49-F238E27FC236}">
                  <a16:creationId xmlns:a16="http://schemas.microsoft.com/office/drawing/2014/main" id="{00000000-0008-0000-0500-00007A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000"/>
            </a:p>
          </xdr:txBody>
        </xdr:sp>
        <xdr:pic>
          <xdr:nvPicPr>
            <xdr:cNvPr id="123" name="Shape 123">
              <a:extLst>
                <a:ext uri="{FF2B5EF4-FFF2-40B4-BE49-F238E27FC236}">
                  <a16:creationId xmlns:a16="http://schemas.microsoft.com/office/drawing/2014/main" id="{00000000-0008-0000-0500-00007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42</xdr:col>
      <xdr:colOff>114300</xdr:colOff>
      <xdr:row>5</xdr:row>
      <xdr:rowOff>85725</xdr:rowOff>
    </xdr:from>
    <xdr:ext cx="1095375" cy="2476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pSpPr/>
      </xdr:nvGrpSpPr>
      <xdr:grpSpPr>
        <a:xfrm>
          <a:off x="10220325" y="933450"/>
          <a:ext cx="1095375" cy="247650"/>
          <a:chOff x="4798313" y="3656175"/>
          <a:chExt cx="1095375" cy="247652"/>
        </a:xfrm>
      </xdr:grpSpPr>
      <xdr:grpSp>
        <xdr:nvGrpSpPr>
          <xdr:cNvPr id="124" name="Shape 124">
            <a:extLst>
              <a:ext uri="{FF2B5EF4-FFF2-40B4-BE49-F238E27FC236}">
                <a16:creationId xmlns:a16="http://schemas.microsoft.com/office/drawing/2014/main" id="{00000000-0008-0000-0500-00007C000000}"/>
              </a:ext>
            </a:extLst>
          </xdr:cNvPr>
          <xdr:cNvGrpSpPr/>
        </xdr:nvGrpSpPr>
        <xdr:grpSpPr>
          <a:xfrm>
            <a:off x="4798313" y="3656175"/>
            <a:ext cx="1095375" cy="247652"/>
            <a:chOff x="8700315" y="970509"/>
            <a:chExt cx="1179712" cy="241764"/>
          </a:xfrm>
        </xdr:grpSpPr>
        <xdr:sp macro="" textlink="">
          <xdr:nvSpPr>
            <xdr:cNvPr id="6" name="Shape 8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SpPr/>
          </xdr:nvSpPr>
          <xdr:spPr>
            <a:xfrm>
              <a:off x="8700315" y="970509"/>
              <a:ext cx="1179700" cy="241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5" name="Shape 125">
              <a:extLst>
                <a:ext uri="{FF2B5EF4-FFF2-40B4-BE49-F238E27FC236}">
                  <a16:creationId xmlns:a16="http://schemas.microsoft.com/office/drawing/2014/main" id="{00000000-0008-0000-0500-00007D000000}"/>
                </a:ext>
              </a:extLst>
            </xdr:cNvPr>
            <xdr:cNvSpPr txBox="1"/>
          </xdr:nvSpPr>
          <xdr:spPr>
            <a:xfrm>
              <a:off x="8993153" y="970509"/>
              <a:ext cx="886874" cy="241762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000"/>
            </a:p>
          </xdr:txBody>
        </xdr:sp>
        <xdr:pic>
          <xdr:nvPicPr>
            <xdr:cNvPr id="126" name="Shape 126">
              <a:extLst>
                <a:ext uri="{FF2B5EF4-FFF2-40B4-BE49-F238E27FC236}">
                  <a16:creationId xmlns:a16="http://schemas.microsoft.com/office/drawing/2014/main" id="{00000000-0008-0000-0500-00007E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8700315" y="989239"/>
              <a:ext cx="209889" cy="223034"/>
            </a:xfrm>
            <a:prstGeom prst="rect">
              <a:avLst/>
            </a:prstGeom>
            <a:solidFill>
              <a:srgbClr val="DDEAF6"/>
            </a:solidFill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485775</xdr:colOff>
      <xdr:row>1</xdr:row>
      <xdr:rowOff>66675</xdr:rowOff>
    </xdr:from>
    <xdr:ext cx="1143000" cy="2667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11430000" y="219075"/>
          <a:ext cx="1143000" cy="266700"/>
          <a:chOff x="4774500" y="3646650"/>
          <a:chExt cx="1143000" cy="266700"/>
        </a:xfrm>
      </xdr:grpSpPr>
      <xdr:grpSp>
        <xdr:nvGrpSpPr>
          <xdr:cNvPr id="127" name="Shape 127">
            <a:extLst>
              <a:ext uri="{FF2B5EF4-FFF2-40B4-BE49-F238E27FC236}">
                <a16:creationId xmlns:a16="http://schemas.microsoft.com/office/drawing/2014/main" id="{00000000-0008-0000-0500-00007F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2649855"/>
            <a:chExt cx="1343026" cy="266700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28" name="Shape 128">
              <a:extLst>
                <a:ext uri="{FF2B5EF4-FFF2-40B4-BE49-F238E27FC236}">
                  <a16:creationId xmlns:a16="http://schemas.microsoft.com/office/drawing/2014/main" id="{00000000-0008-0000-0500-000080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000"/>
            </a:p>
          </xdr:txBody>
        </xdr:sp>
        <xdr:pic>
          <xdr:nvPicPr>
            <xdr:cNvPr id="129" name="Shape 129">
              <a:extLst>
                <a:ext uri="{FF2B5EF4-FFF2-40B4-BE49-F238E27FC236}">
                  <a16:creationId xmlns:a16="http://schemas.microsoft.com/office/drawing/2014/main" id="{00000000-0008-0000-0500-000081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485775</xdr:colOff>
      <xdr:row>3</xdr:row>
      <xdr:rowOff>57150</xdr:rowOff>
    </xdr:from>
    <xdr:ext cx="1143000" cy="2762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/>
      </xdr:nvGrpSpPr>
      <xdr:grpSpPr>
        <a:xfrm>
          <a:off x="11430000" y="581025"/>
          <a:ext cx="1143000" cy="276225"/>
          <a:chOff x="4774500" y="3641888"/>
          <a:chExt cx="1143000" cy="276225"/>
        </a:xfrm>
      </xdr:grpSpPr>
      <xdr:grpSp>
        <xdr:nvGrpSpPr>
          <xdr:cNvPr id="130" name="Shape 130">
            <a:extLst>
              <a:ext uri="{FF2B5EF4-FFF2-40B4-BE49-F238E27FC236}">
                <a16:creationId xmlns:a16="http://schemas.microsoft.com/office/drawing/2014/main" id="{00000000-0008-0000-0500-000082000000}"/>
              </a:ext>
            </a:extLst>
          </xdr:cNvPr>
          <xdr:cNvGrpSpPr/>
        </xdr:nvGrpSpPr>
        <xdr:grpSpPr>
          <a:xfrm>
            <a:off x="4774500" y="3641888"/>
            <a:ext cx="1143000" cy="276225"/>
            <a:chOff x="10944225" y="3006090"/>
            <a:chExt cx="1343026" cy="266700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31" name="Shape 131">
              <a:extLst>
                <a:ext uri="{FF2B5EF4-FFF2-40B4-BE49-F238E27FC236}">
                  <a16:creationId xmlns:a16="http://schemas.microsoft.com/office/drawing/2014/main" id="{00000000-0008-0000-0500-000083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000"/>
            </a:p>
          </xdr:txBody>
        </xdr:sp>
        <xdr:pic>
          <xdr:nvPicPr>
            <xdr:cNvPr id="132" name="Shape 132">
              <a:extLst>
                <a:ext uri="{FF2B5EF4-FFF2-40B4-BE49-F238E27FC236}">
                  <a16:creationId xmlns:a16="http://schemas.microsoft.com/office/drawing/2014/main" id="{00000000-0008-0000-0500-00008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485775</xdr:colOff>
      <xdr:row>5</xdr:row>
      <xdr:rowOff>85725</xdr:rowOff>
    </xdr:from>
    <xdr:ext cx="1143000" cy="2667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pSpPr/>
      </xdr:nvGrpSpPr>
      <xdr:grpSpPr>
        <a:xfrm>
          <a:off x="11430000" y="933450"/>
          <a:ext cx="1143000" cy="266700"/>
          <a:chOff x="4774500" y="3646650"/>
          <a:chExt cx="1143000" cy="266700"/>
        </a:xfrm>
      </xdr:grpSpPr>
      <xdr:grpSp>
        <xdr:nvGrpSpPr>
          <xdr:cNvPr id="133" name="Shape 133">
            <a:extLst>
              <a:ext uri="{FF2B5EF4-FFF2-40B4-BE49-F238E27FC236}">
                <a16:creationId xmlns:a16="http://schemas.microsoft.com/office/drawing/2014/main" id="{00000000-0008-0000-0500-000085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3362325"/>
            <a:chExt cx="1343026" cy="26670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34" name="Shape 134">
              <a:extLst>
                <a:ext uri="{FF2B5EF4-FFF2-40B4-BE49-F238E27FC236}">
                  <a16:creationId xmlns:a16="http://schemas.microsoft.com/office/drawing/2014/main" id="{00000000-0008-0000-0500-000086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000"/>
            </a:p>
          </xdr:txBody>
        </xdr:sp>
        <xdr:pic>
          <xdr:nvPicPr>
            <xdr:cNvPr id="135" name="Shape 135">
              <a:extLst>
                <a:ext uri="{FF2B5EF4-FFF2-40B4-BE49-F238E27FC236}">
                  <a16:creationId xmlns:a16="http://schemas.microsoft.com/office/drawing/2014/main" id="{00000000-0008-0000-0500-00008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247650</xdr:colOff>
      <xdr:row>1</xdr:row>
      <xdr:rowOff>171450</xdr:rowOff>
    </xdr:from>
    <xdr:ext cx="714375" cy="685800"/>
    <xdr:pic>
      <xdr:nvPicPr>
        <xdr:cNvPr id="14" name="image2.png" title="Imagen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41</xdr:col>
      <xdr:colOff>123825</xdr:colOff>
      <xdr:row>0</xdr:row>
      <xdr:rowOff>0</xdr:rowOff>
    </xdr:from>
    <xdr:ext cx="2476500" cy="1685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 rot="-5400000">
          <a:off x="4507800" y="2551275"/>
          <a:ext cx="1676400" cy="2457450"/>
        </a:xfrm>
        <a:prstGeom prst="round2SameRect">
          <a:avLst>
            <a:gd name="adj1" fmla="val 1010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38100</xdr:colOff>
      <xdr:row>7</xdr:row>
      <xdr:rowOff>104775</xdr:rowOff>
    </xdr:from>
    <xdr:ext cx="676275" cy="276225"/>
    <xdr:sp macro="" textlink="">
      <xdr:nvSpPr>
        <xdr:cNvPr id="137" name="Shape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 txBox="1"/>
      </xdr:nvSpPr>
      <xdr:spPr>
        <a:xfrm>
          <a:off x="5012625" y="3646650"/>
          <a:ext cx="666750" cy="266700"/>
        </a:xfrm>
        <a:prstGeom prst="rect">
          <a:avLst/>
        </a:prstGeom>
        <a:solidFill>
          <a:srgbClr val="F4B081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46</xdr:col>
      <xdr:colOff>123825</xdr:colOff>
      <xdr:row>7</xdr:row>
      <xdr:rowOff>104775</xdr:rowOff>
    </xdr:from>
    <xdr:ext cx="771525" cy="276225"/>
    <xdr:sp macro="" textlink="">
      <xdr:nvSpPr>
        <xdr:cNvPr id="138" name="Shape 13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 txBox="1"/>
      </xdr:nvSpPr>
      <xdr:spPr>
        <a:xfrm>
          <a:off x="4965000" y="3646650"/>
          <a:ext cx="762000" cy="266700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47</xdr:col>
      <xdr:colOff>809625</xdr:colOff>
      <xdr:row>7</xdr:row>
      <xdr:rowOff>104775</xdr:rowOff>
    </xdr:from>
    <xdr:ext cx="723900" cy="276225"/>
    <xdr:sp macro="" textlink="">
      <xdr:nvSpPr>
        <xdr:cNvPr id="139" name="Shape 13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 txBox="1"/>
      </xdr:nvSpPr>
      <xdr:spPr>
        <a:xfrm>
          <a:off x="4988813" y="3646650"/>
          <a:ext cx="714375" cy="266700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42</xdr:col>
      <xdr:colOff>38100</xdr:colOff>
      <xdr:row>1</xdr:row>
      <xdr:rowOff>66675</xdr:rowOff>
    </xdr:from>
    <xdr:ext cx="1095375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10277475" y="219075"/>
          <a:ext cx="1095375" cy="266700"/>
          <a:chOff x="4798313" y="3646650"/>
          <a:chExt cx="1095375" cy="266700"/>
        </a:xfrm>
      </xdr:grpSpPr>
      <xdr:grpSp>
        <xdr:nvGrpSpPr>
          <xdr:cNvPr id="140" name="Shape 140">
            <a:extLst>
              <a:ext uri="{FF2B5EF4-FFF2-40B4-BE49-F238E27FC236}">
                <a16:creationId xmlns:a16="http://schemas.microsoft.com/office/drawing/2014/main" id="{00000000-0008-0000-0900-00008C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9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1" name="Shape 141">
              <a:extLst>
                <a:ext uri="{FF2B5EF4-FFF2-40B4-BE49-F238E27FC236}">
                  <a16:creationId xmlns:a16="http://schemas.microsoft.com/office/drawing/2014/main" id="{00000000-0008-0000-0900-00008D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000"/>
            </a:p>
          </xdr:txBody>
        </xdr:sp>
        <xdr:pic>
          <xdr:nvPicPr>
            <xdr:cNvPr id="142" name="Shape 142">
              <a:extLst>
                <a:ext uri="{FF2B5EF4-FFF2-40B4-BE49-F238E27FC236}">
                  <a16:creationId xmlns:a16="http://schemas.microsoft.com/office/drawing/2014/main" id="{00000000-0008-0000-0900-00008E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42</xdr:col>
      <xdr:colOff>38100</xdr:colOff>
      <xdr:row>3</xdr:row>
      <xdr:rowOff>47625</xdr:rowOff>
    </xdr:from>
    <xdr:ext cx="1095375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10277475" y="571500"/>
          <a:ext cx="1095375" cy="266700"/>
          <a:chOff x="4798313" y="3646650"/>
          <a:chExt cx="1095375" cy="266700"/>
        </a:xfrm>
      </xdr:grpSpPr>
      <xdr:grpSp>
        <xdr:nvGrpSpPr>
          <xdr:cNvPr id="143" name="Shape 143">
            <a:extLst>
              <a:ext uri="{FF2B5EF4-FFF2-40B4-BE49-F238E27FC236}">
                <a16:creationId xmlns:a16="http://schemas.microsoft.com/office/drawing/2014/main" id="{00000000-0008-0000-0900-00008F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933575"/>
            <a:chExt cx="1343026" cy="270510"/>
          </a:xfrm>
        </xdr:grpSpPr>
        <xdr:sp macro="" textlink="">
          <xdr:nvSpPr>
            <xdr:cNvPr id="4" name="Shape 8">
              <a:extLst>
                <a:ext uri="{FF2B5EF4-FFF2-40B4-BE49-F238E27FC236}">
                  <a16:creationId xmlns:a16="http://schemas.microsoft.com/office/drawing/2014/main" id="{00000000-0008-0000-0900-000004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4" name="Shape 144">
              <a:extLst>
                <a:ext uri="{FF2B5EF4-FFF2-40B4-BE49-F238E27FC236}">
                  <a16:creationId xmlns:a16="http://schemas.microsoft.com/office/drawing/2014/main" id="{00000000-0008-0000-0900-000090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000"/>
            </a:p>
          </xdr:txBody>
        </xdr:sp>
        <xdr:pic>
          <xdr:nvPicPr>
            <xdr:cNvPr id="145" name="Shape 145">
              <a:extLst>
                <a:ext uri="{FF2B5EF4-FFF2-40B4-BE49-F238E27FC236}">
                  <a16:creationId xmlns:a16="http://schemas.microsoft.com/office/drawing/2014/main" id="{00000000-0008-0000-0900-000091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42</xdr:col>
      <xdr:colOff>38100</xdr:colOff>
      <xdr:row>5</xdr:row>
      <xdr:rowOff>85725</xdr:rowOff>
    </xdr:from>
    <xdr:ext cx="1095375" cy="2476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10277475" y="933450"/>
          <a:ext cx="1095375" cy="247650"/>
          <a:chOff x="4798313" y="3656175"/>
          <a:chExt cx="1095375" cy="247652"/>
        </a:xfrm>
      </xdr:grpSpPr>
      <xdr:grpSp>
        <xdr:nvGrpSpPr>
          <xdr:cNvPr id="146" name="Shape 146">
            <a:extLst>
              <a:ext uri="{FF2B5EF4-FFF2-40B4-BE49-F238E27FC236}">
                <a16:creationId xmlns:a16="http://schemas.microsoft.com/office/drawing/2014/main" id="{00000000-0008-0000-0900-000092000000}"/>
              </a:ext>
            </a:extLst>
          </xdr:cNvPr>
          <xdr:cNvGrpSpPr/>
        </xdr:nvGrpSpPr>
        <xdr:grpSpPr>
          <a:xfrm>
            <a:off x="4798313" y="3656175"/>
            <a:ext cx="1095375" cy="247652"/>
            <a:chOff x="8700315" y="970509"/>
            <a:chExt cx="1179712" cy="241764"/>
          </a:xfrm>
        </xdr:grpSpPr>
        <xdr:sp macro="" textlink="">
          <xdr:nvSpPr>
            <xdr:cNvPr id="6" name="Shape 8">
              <a:extLst>
                <a:ext uri="{FF2B5EF4-FFF2-40B4-BE49-F238E27FC236}">
                  <a16:creationId xmlns:a16="http://schemas.microsoft.com/office/drawing/2014/main" id="{00000000-0008-0000-0900-000006000000}"/>
                </a:ext>
              </a:extLst>
            </xdr:cNvPr>
            <xdr:cNvSpPr/>
          </xdr:nvSpPr>
          <xdr:spPr>
            <a:xfrm>
              <a:off x="8700315" y="970509"/>
              <a:ext cx="1179700" cy="241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47" name="Shape 147">
              <a:extLst>
                <a:ext uri="{FF2B5EF4-FFF2-40B4-BE49-F238E27FC236}">
                  <a16:creationId xmlns:a16="http://schemas.microsoft.com/office/drawing/2014/main" id="{00000000-0008-0000-0900-000093000000}"/>
                </a:ext>
              </a:extLst>
            </xdr:cNvPr>
            <xdr:cNvSpPr txBox="1"/>
          </xdr:nvSpPr>
          <xdr:spPr>
            <a:xfrm>
              <a:off x="8993153" y="970509"/>
              <a:ext cx="886874" cy="241762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000"/>
            </a:p>
          </xdr:txBody>
        </xdr:sp>
        <xdr:pic>
          <xdr:nvPicPr>
            <xdr:cNvPr id="148" name="Shape 148">
              <a:extLst>
                <a:ext uri="{FF2B5EF4-FFF2-40B4-BE49-F238E27FC236}">
                  <a16:creationId xmlns:a16="http://schemas.microsoft.com/office/drawing/2014/main" id="{00000000-0008-0000-0900-00009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8700315" y="989239"/>
              <a:ext cx="209889" cy="223034"/>
            </a:xfrm>
            <a:prstGeom prst="rect">
              <a:avLst/>
            </a:prstGeom>
            <a:solidFill>
              <a:srgbClr val="DDEAF6"/>
            </a:solidFill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409575</xdr:colOff>
      <xdr:row>1</xdr:row>
      <xdr:rowOff>66675</xdr:rowOff>
    </xdr:from>
    <xdr:ext cx="1143000" cy="2667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11487150" y="219075"/>
          <a:ext cx="1143000" cy="266700"/>
          <a:chOff x="4774500" y="3646650"/>
          <a:chExt cx="1143000" cy="266700"/>
        </a:xfrm>
      </xdr:grpSpPr>
      <xdr:grpSp>
        <xdr:nvGrpSpPr>
          <xdr:cNvPr id="149" name="Shape 149">
            <a:extLst>
              <a:ext uri="{FF2B5EF4-FFF2-40B4-BE49-F238E27FC236}">
                <a16:creationId xmlns:a16="http://schemas.microsoft.com/office/drawing/2014/main" id="{00000000-0008-0000-0900-000095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2649855"/>
            <a:chExt cx="1343026" cy="266700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0000000-0008-0000-0900-000009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0" name="Shape 150">
              <a:extLst>
                <a:ext uri="{FF2B5EF4-FFF2-40B4-BE49-F238E27FC236}">
                  <a16:creationId xmlns:a16="http://schemas.microsoft.com/office/drawing/2014/main" id="{00000000-0008-0000-0900-000096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000"/>
            </a:p>
          </xdr:txBody>
        </xdr:sp>
        <xdr:pic>
          <xdr:nvPicPr>
            <xdr:cNvPr id="151" name="Shape 151">
              <a:extLst>
                <a:ext uri="{FF2B5EF4-FFF2-40B4-BE49-F238E27FC236}">
                  <a16:creationId xmlns:a16="http://schemas.microsoft.com/office/drawing/2014/main" id="{00000000-0008-0000-0900-00009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409575</xdr:colOff>
      <xdr:row>3</xdr:row>
      <xdr:rowOff>57150</xdr:rowOff>
    </xdr:from>
    <xdr:ext cx="1143000" cy="2762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11487150" y="581025"/>
          <a:ext cx="1143000" cy="276225"/>
          <a:chOff x="4774500" y="3641888"/>
          <a:chExt cx="1143000" cy="276225"/>
        </a:xfrm>
      </xdr:grpSpPr>
      <xdr:grpSp>
        <xdr:nvGrpSpPr>
          <xdr:cNvPr id="152" name="Shape 152">
            <a:extLst>
              <a:ext uri="{FF2B5EF4-FFF2-40B4-BE49-F238E27FC236}">
                <a16:creationId xmlns:a16="http://schemas.microsoft.com/office/drawing/2014/main" id="{00000000-0008-0000-0900-000098000000}"/>
              </a:ext>
            </a:extLst>
          </xdr:cNvPr>
          <xdr:cNvGrpSpPr/>
        </xdr:nvGrpSpPr>
        <xdr:grpSpPr>
          <a:xfrm>
            <a:off x="4774500" y="3641888"/>
            <a:ext cx="1143000" cy="276225"/>
            <a:chOff x="10944225" y="3006090"/>
            <a:chExt cx="1343026" cy="266700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00000000-0008-0000-0900-00000B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3" name="Shape 153">
              <a:extLst>
                <a:ext uri="{FF2B5EF4-FFF2-40B4-BE49-F238E27FC236}">
                  <a16:creationId xmlns:a16="http://schemas.microsoft.com/office/drawing/2014/main" id="{00000000-0008-0000-0900-000099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000"/>
            </a:p>
          </xdr:txBody>
        </xdr:sp>
        <xdr:pic>
          <xdr:nvPicPr>
            <xdr:cNvPr id="154" name="Shape 154">
              <a:extLst>
                <a:ext uri="{FF2B5EF4-FFF2-40B4-BE49-F238E27FC236}">
                  <a16:creationId xmlns:a16="http://schemas.microsoft.com/office/drawing/2014/main" id="{00000000-0008-0000-0900-00009A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409575</xdr:colOff>
      <xdr:row>5</xdr:row>
      <xdr:rowOff>85725</xdr:rowOff>
    </xdr:from>
    <xdr:ext cx="1143000" cy="2667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11487150" y="933450"/>
          <a:ext cx="1143000" cy="266700"/>
          <a:chOff x="4774500" y="3646650"/>
          <a:chExt cx="1143000" cy="266700"/>
        </a:xfrm>
      </xdr:grpSpPr>
      <xdr:grpSp>
        <xdr:nvGrpSpPr>
          <xdr:cNvPr id="155" name="Shape 155">
            <a:extLst>
              <a:ext uri="{FF2B5EF4-FFF2-40B4-BE49-F238E27FC236}">
                <a16:creationId xmlns:a16="http://schemas.microsoft.com/office/drawing/2014/main" id="{00000000-0008-0000-0900-00009B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3362325"/>
            <a:chExt cx="1343026" cy="26670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900-00000D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56" name="Shape 156">
              <a:extLst>
                <a:ext uri="{FF2B5EF4-FFF2-40B4-BE49-F238E27FC236}">
                  <a16:creationId xmlns:a16="http://schemas.microsoft.com/office/drawing/2014/main" id="{00000000-0008-0000-0900-00009C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000"/>
            </a:p>
          </xdr:txBody>
        </xdr:sp>
        <xdr:pic>
          <xdr:nvPicPr>
            <xdr:cNvPr id="157" name="Shape 157">
              <a:extLst>
                <a:ext uri="{FF2B5EF4-FFF2-40B4-BE49-F238E27FC236}">
                  <a16:creationId xmlns:a16="http://schemas.microsoft.com/office/drawing/2014/main" id="{00000000-0008-0000-0900-00009D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219075</xdr:colOff>
      <xdr:row>1</xdr:row>
      <xdr:rowOff>161925</xdr:rowOff>
    </xdr:from>
    <xdr:ext cx="714375" cy="685800"/>
    <xdr:pic>
      <xdr:nvPicPr>
        <xdr:cNvPr id="14" name="image2.png" title="Imagen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41</xdr:col>
      <xdr:colOff>104775</xdr:colOff>
      <xdr:row>0</xdr:row>
      <xdr:rowOff>0</xdr:rowOff>
    </xdr:from>
    <xdr:ext cx="2476500" cy="1685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A00-000088000000}"/>
            </a:ext>
          </a:extLst>
        </xdr:cNvPr>
        <xdr:cNvSpPr/>
      </xdr:nvSpPr>
      <xdr:spPr>
        <a:xfrm rot="-5400000">
          <a:off x="4507800" y="2551275"/>
          <a:ext cx="1676400" cy="2457450"/>
        </a:xfrm>
        <a:prstGeom prst="round2SameRect">
          <a:avLst>
            <a:gd name="adj1" fmla="val 1010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19050</xdr:colOff>
      <xdr:row>7</xdr:row>
      <xdr:rowOff>104775</xdr:rowOff>
    </xdr:from>
    <xdr:ext cx="676275" cy="276225"/>
    <xdr:sp macro="" textlink="">
      <xdr:nvSpPr>
        <xdr:cNvPr id="158" name="Shape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9E000000}"/>
            </a:ext>
          </a:extLst>
        </xdr:cNvPr>
        <xdr:cNvSpPr txBox="1"/>
      </xdr:nvSpPr>
      <xdr:spPr>
        <a:xfrm>
          <a:off x="5012625" y="3646650"/>
          <a:ext cx="666750" cy="266700"/>
        </a:xfrm>
        <a:prstGeom prst="rect">
          <a:avLst/>
        </a:prstGeom>
        <a:solidFill>
          <a:srgbClr val="F4B081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46</xdr:col>
      <xdr:colOff>104775</xdr:colOff>
      <xdr:row>7</xdr:row>
      <xdr:rowOff>104775</xdr:rowOff>
    </xdr:from>
    <xdr:ext cx="771525" cy="276225"/>
    <xdr:sp macro="" textlink="">
      <xdr:nvSpPr>
        <xdr:cNvPr id="159" name="Shape 15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9F000000}"/>
            </a:ext>
          </a:extLst>
        </xdr:cNvPr>
        <xdr:cNvSpPr txBox="1"/>
      </xdr:nvSpPr>
      <xdr:spPr>
        <a:xfrm>
          <a:off x="4965000" y="3646650"/>
          <a:ext cx="762000" cy="266700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47</xdr:col>
      <xdr:colOff>790575</xdr:colOff>
      <xdr:row>7</xdr:row>
      <xdr:rowOff>104775</xdr:rowOff>
    </xdr:from>
    <xdr:ext cx="723900" cy="276225"/>
    <xdr:sp macro="" textlink="">
      <xdr:nvSpPr>
        <xdr:cNvPr id="160" name="Shape 16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A0000000}"/>
            </a:ext>
          </a:extLst>
        </xdr:cNvPr>
        <xdr:cNvSpPr txBox="1"/>
      </xdr:nvSpPr>
      <xdr:spPr>
        <a:xfrm>
          <a:off x="4988813" y="3646650"/>
          <a:ext cx="714375" cy="266700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42</xdr:col>
      <xdr:colOff>19050</xdr:colOff>
      <xdr:row>1</xdr:row>
      <xdr:rowOff>66675</xdr:rowOff>
    </xdr:from>
    <xdr:ext cx="1095375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10220325" y="219075"/>
          <a:ext cx="1095375" cy="266700"/>
          <a:chOff x="4798313" y="3646650"/>
          <a:chExt cx="1095375" cy="266700"/>
        </a:xfrm>
      </xdr:grpSpPr>
      <xdr:grpSp>
        <xdr:nvGrpSpPr>
          <xdr:cNvPr id="161" name="Shape 161">
            <a:extLst>
              <a:ext uri="{FF2B5EF4-FFF2-40B4-BE49-F238E27FC236}">
                <a16:creationId xmlns:a16="http://schemas.microsoft.com/office/drawing/2014/main" id="{00000000-0008-0000-0A00-0000A1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A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62" name="Shape 162">
              <a:extLst>
                <a:ext uri="{FF2B5EF4-FFF2-40B4-BE49-F238E27FC236}">
                  <a16:creationId xmlns:a16="http://schemas.microsoft.com/office/drawing/2014/main" id="{00000000-0008-0000-0A00-0000A2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000"/>
            </a:p>
          </xdr:txBody>
        </xdr:sp>
        <xdr:pic>
          <xdr:nvPicPr>
            <xdr:cNvPr id="163" name="Shape 163">
              <a:extLst>
                <a:ext uri="{FF2B5EF4-FFF2-40B4-BE49-F238E27FC236}">
                  <a16:creationId xmlns:a16="http://schemas.microsoft.com/office/drawing/2014/main" id="{00000000-0008-0000-0A00-0000A3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42</xdr:col>
      <xdr:colOff>19050</xdr:colOff>
      <xdr:row>3</xdr:row>
      <xdr:rowOff>47625</xdr:rowOff>
    </xdr:from>
    <xdr:ext cx="1095375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pSpPr/>
      </xdr:nvGrpSpPr>
      <xdr:grpSpPr>
        <a:xfrm>
          <a:off x="10220325" y="571500"/>
          <a:ext cx="1095375" cy="266700"/>
          <a:chOff x="4798313" y="3646650"/>
          <a:chExt cx="1095375" cy="266700"/>
        </a:xfrm>
      </xdr:grpSpPr>
      <xdr:grpSp>
        <xdr:nvGrpSpPr>
          <xdr:cNvPr id="164" name="Shape 164">
            <a:extLst>
              <a:ext uri="{FF2B5EF4-FFF2-40B4-BE49-F238E27FC236}">
                <a16:creationId xmlns:a16="http://schemas.microsoft.com/office/drawing/2014/main" id="{00000000-0008-0000-0A00-0000A4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933575"/>
            <a:chExt cx="1343026" cy="270510"/>
          </a:xfrm>
        </xdr:grpSpPr>
        <xdr:sp macro="" textlink="">
          <xdr:nvSpPr>
            <xdr:cNvPr id="4" name="Shape 8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65" name="Shape 165">
              <a:extLst>
                <a:ext uri="{FF2B5EF4-FFF2-40B4-BE49-F238E27FC236}">
                  <a16:creationId xmlns:a16="http://schemas.microsoft.com/office/drawing/2014/main" id="{00000000-0008-0000-0A00-0000A5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000"/>
            </a:p>
          </xdr:txBody>
        </xdr:sp>
        <xdr:pic>
          <xdr:nvPicPr>
            <xdr:cNvPr id="166" name="Shape 166">
              <a:extLst>
                <a:ext uri="{FF2B5EF4-FFF2-40B4-BE49-F238E27FC236}">
                  <a16:creationId xmlns:a16="http://schemas.microsoft.com/office/drawing/2014/main" id="{00000000-0008-0000-0A00-0000A6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42</xdr:col>
      <xdr:colOff>19050</xdr:colOff>
      <xdr:row>5</xdr:row>
      <xdr:rowOff>85725</xdr:rowOff>
    </xdr:from>
    <xdr:ext cx="1095375" cy="24765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10220325" y="933450"/>
          <a:ext cx="1095375" cy="247650"/>
          <a:chOff x="4798313" y="3656175"/>
          <a:chExt cx="1095375" cy="247652"/>
        </a:xfrm>
      </xdr:grpSpPr>
      <xdr:grpSp>
        <xdr:nvGrpSpPr>
          <xdr:cNvPr id="167" name="Shape 167">
            <a:extLst>
              <a:ext uri="{FF2B5EF4-FFF2-40B4-BE49-F238E27FC236}">
                <a16:creationId xmlns:a16="http://schemas.microsoft.com/office/drawing/2014/main" id="{00000000-0008-0000-0A00-0000A7000000}"/>
              </a:ext>
            </a:extLst>
          </xdr:cNvPr>
          <xdr:cNvGrpSpPr/>
        </xdr:nvGrpSpPr>
        <xdr:grpSpPr>
          <a:xfrm>
            <a:off x="4798313" y="3656175"/>
            <a:ext cx="1095375" cy="247652"/>
            <a:chOff x="8700315" y="970509"/>
            <a:chExt cx="1179712" cy="241764"/>
          </a:xfrm>
        </xdr:grpSpPr>
        <xdr:sp macro="" textlink="">
          <xdr:nvSpPr>
            <xdr:cNvPr id="6" name="Shape 8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SpPr/>
          </xdr:nvSpPr>
          <xdr:spPr>
            <a:xfrm>
              <a:off x="8700315" y="970509"/>
              <a:ext cx="1179700" cy="241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68" name="Shape 168">
              <a:extLst>
                <a:ext uri="{FF2B5EF4-FFF2-40B4-BE49-F238E27FC236}">
                  <a16:creationId xmlns:a16="http://schemas.microsoft.com/office/drawing/2014/main" id="{00000000-0008-0000-0A00-0000A8000000}"/>
                </a:ext>
              </a:extLst>
            </xdr:cNvPr>
            <xdr:cNvSpPr txBox="1"/>
          </xdr:nvSpPr>
          <xdr:spPr>
            <a:xfrm>
              <a:off x="8993153" y="970509"/>
              <a:ext cx="886874" cy="241762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000"/>
            </a:p>
          </xdr:txBody>
        </xdr:sp>
        <xdr:pic>
          <xdr:nvPicPr>
            <xdr:cNvPr id="169" name="Shape 169">
              <a:extLst>
                <a:ext uri="{FF2B5EF4-FFF2-40B4-BE49-F238E27FC236}">
                  <a16:creationId xmlns:a16="http://schemas.microsoft.com/office/drawing/2014/main" id="{00000000-0008-0000-0A00-0000A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8700315" y="989239"/>
              <a:ext cx="209889" cy="223034"/>
            </a:xfrm>
            <a:prstGeom prst="rect">
              <a:avLst/>
            </a:prstGeom>
            <a:solidFill>
              <a:srgbClr val="DDEAF6"/>
            </a:solidFill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390525</xdr:colOff>
      <xdr:row>1</xdr:row>
      <xdr:rowOff>66675</xdr:rowOff>
    </xdr:from>
    <xdr:ext cx="1143000" cy="2667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pSpPr/>
      </xdr:nvGrpSpPr>
      <xdr:grpSpPr>
        <a:xfrm>
          <a:off x="11430000" y="219075"/>
          <a:ext cx="1143000" cy="266700"/>
          <a:chOff x="4774500" y="3646650"/>
          <a:chExt cx="1143000" cy="266700"/>
        </a:xfrm>
      </xdr:grpSpPr>
      <xdr:grpSp>
        <xdr:nvGrpSpPr>
          <xdr:cNvPr id="170" name="Shape 170">
            <a:extLst>
              <a:ext uri="{FF2B5EF4-FFF2-40B4-BE49-F238E27FC236}">
                <a16:creationId xmlns:a16="http://schemas.microsoft.com/office/drawing/2014/main" id="{00000000-0008-0000-0A00-0000AA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2649855"/>
            <a:chExt cx="1343026" cy="266700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0000000-0008-0000-0A00-000009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1" name="Shape 171">
              <a:extLst>
                <a:ext uri="{FF2B5EF4-FFF2-40B4-BE49-F238E27FC236}">
                  <a16:creationId xmlns:a16="http://schemas.microsoft.com/office/drawing/2014/main" id="{00000000-0008-0000-0A00-0000AB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000"/>
            </a:p>
          </xdr:txBody>
        </xdr:sp>
        <xdr:pic>
          <xdr:nvPicPr>
            <xdr:cNvPr id="172" name="Shape 172">
              <a:extLst>
                <a:ext uri="{FF2B5EF4-FFF2-40B4-BE49-F238E27FC236}">
                  <a16:creationId xmlns:a16="http://schemas.microsoft.com/office/drawing/2014/main" id="{00000000-0008-0000-0A00-0000AC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390525</xdr:colOff>
      <xdr:row>3</xdr:row>
      <xdr:rowOff>57150</xdr:rowOff>
    </xdr:from>
    <xdr:ext cx="1143000" cy="27622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pSpPr/>
      </xdr:nvGrpSpPr>
      <xdr:grpSpPr>
        <a:xfrm>
          <a:off x="11430000" y="581025"/>
          <a:ext cx="1143000" cy="276225"/>
          <a:chOff x="4774500" y="3641888"/>
          <a:chExt cx="1143000" cy="276225"/>
        </a:xfrm>
      </xdr:grpSpPr>
      <xdr:grpSp>
        <xdr:nvGrpSpPr>
          <xdr:cNvPr id="173" name="Shape 173">
            <a:extLst>
              <a:ext uri="{FF2B5EF4-FFF2-40B4-BE49-F238E27FC236}">
                <a16:creationId xmlns:a16="http://schemas.microsoft.com/office/drawing/2014/main" id="{00000000-0008-0000-0A00-0000AD000000}"/>
              </a:ext>
            </a:extLst>
          </xdr:cNvPr>
          <xdr:cNvGrpSpPr/>
        </xdr:nvGrpSpPr>
        <xdr:grpSpPr>
          <a:xfrm>
            <a:off x="4774500" y="3641888"/>
            <a:ext cx="1143000" cy="276225"/>
            <a:chOff x="10944225" y="3006090"/>
            <a:chExt cx="1343026" cy="266700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00000000-0008-0000-0A00-00000B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4" name="Shape 174">
              <a:extLst>
                <a:ext uri="{FF2B5EF4-FFF2-40B4-BE49-F238E27FC236}">
                  <a16:creationId xmlns:a16="http://schemas.microsoft.com/office/drawing/2014/main" id="{00000000-0008-0000-0A00-0000AE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000"/>
            </a:p>
          </xdr:txBody>
        </xdr:sp>
        <xdr:pic>
          <xdr:nvPicPr>
            <xdr:cNvPr id="175" name="Shape 175">
              <a:extLst>
                <a:ext uri="{FF2B5EF4-FFF2-40B4-BE49-F238E27FC236}">
                  <a16:creationId xmlns:a16="http://schemas.microsoft.com/office/drawing/2014/main" id="{00000000-0008-0000-0A00-0000A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47</xdr:col>
      <xdr:colOff>390525</xdr:colOff>
      <xdr:row>5</xdr:row>
      <xdr:rowOff>85725</xdr:rowOff>
    </xdr:from>
    <xdr:ext cx="1143000" cy="2667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pSpPr/>
      </xdr:nvGrpSpPr>
      <xdr:grpSpPr>
        <a:xfrm>
          <a:off x="11430000" y="933450"/>
          <a:ext cx="1143000" cy="266700"/>
          <a:chOff x="4774500" y="3646650"/>
          <a:chExt cx="1143000" cy="266700"/>
        </a:xfrm>
      </xdr:grpSpPr>
      <xdr:grpSp>
        <xdr:nvGrpSpPr>
          <xdr:cNvPr id="176" name="Shape 176">
            <a:extLst>
              <a:ext uri="{FF2B5EF4-FFF2-40B4-BE49-F238E27FC236}">
                <a16:creationId xmlns:a16="http://schemas.microsoft.com/office/drawing/2014/main" id="{00000000-0008-0000-0A00-0000B0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3362325"/>
            <a:chExt cx="1343026" cy="26670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A00-00000D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7" name="Shape 177">
              <a:extLst>
                <a:ext uri="{FF2B5EF4-FFF2-40B4-BE49-F238E27FC236}">
                  <a16:creationId xmlns:a16="http://schemas.microsoft.com/office/drawing/2014/main" id="{00000000-0008-0000-0A00-0000B1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000"/>
            </a:p>
          </xdr:txBody>
        </xdr:sp>
        <xdr:pic>
          <xdr:nvPicPr>
            <xdr:cNvPr id="178" name="Shape 178">
              <a:extLst>
                <a:ext uri="{FF2B5EF4-FFF2-40B4-BE49-F238E27FC236}">
                  <a16:creationId xmlns:a16="http://schemas.microsoft.com/office/drawing/2014/main" id="{00000000-0008-0000-0A00-0000B2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161925</xdr:colOff>
      <xdr:row>1</xdr:row>
      <xdr:rowOff>152400</xdr:rowOff>
    </xdr:from>
    <xdr:ext cx="714375" cy="685800"/>
    <xdr:pic>
      <xdr:nvPicPr>
        <xdr:cNvPr id="14" name="image2.png" title="Imagen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447675</xdr:colOff>
      <xdr:row>0</xdr:row>
      <xdr:rowOff>28575</xdr:rowOff>
    </xdr:from>
    <xdr:ext cx="2486025" cy="1685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 rot="-5400000">
          <a:off x="4507800" y="2546513"/>
          <a:ext cx="1676400" cy="2466975"/>
        </a:xfrm>
        <a:prstGeom prst="round2SameRect">
          <a:avLst>
            <a:gd name="adj1" fmla="val 10107"/>
            <a:gd name="adj2" fmla="val 0"/>
          </a:avLst>
        </a:prstGeom>
        <a:gradFill>
          <a:gsLst>
            <a:gs pos="0">
              <a:srgbClr val="BFBFBF">
                <a:alpha val="98039"/>
              </a:srgbClr>
            </a:gs>
            <a:gs pos="28000">
              <a:srgbClr val="BFBFBF">
                <a:alpha val="98039"/>
              </a:srgbClr>
            </a:gs>
            <a:gs pos="73000">
              <a:srgbClr val="B3C6E7"/>
            </a:gs>
            <a:gs pos="100000">
              <a:srgbClr val="B3C6E7"/>
            </a:gs>
          </a:gsLst>
          <a:lin ang="0" scaled="0"/>
        </a:gradFill>
        <a:ln w="12700" cap="flat" cmpd="sng">
          <a:solidFill>
            <a:srgbClr val="1C305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5</xdr:row>
      <xdr:rowOff>66675</xdr:rowOff>
    </xdr:from>
    <xdr:ext cx="685800" cy="276225"/>
    <xdr:sp macro="" textlink="">
      <xdr:nvSpPr>
        <xdr:cNvPr id="179" name="Shape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 txBox="1"/>
      </xdr:nvSpPr>
      <xdr:spPr>
        <a:xfrm>
          <a:off x="5007863" y="3646650"/>
          <a:ext cx="676275" cy="266700"/>
        </a:xfrm>
        <a:prstGeom prst="rect">
          <a:avLst/>
        </a:prstGeom>
        <a:solidFill>
          <a:srgbClr val="F4B081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CENTRAL</a:t>
          </a:r>
          <a:endParaRPr sz="1400"/>
        </a:p>
      </xdr:txBody>
    </xdr:sp>
    <xdr:clientData fLocksWithSheet="0"/>
  </xdr:oneCellAnchor>
  <xdr:oneCellAnchor>
    <xdr:from>
      <xdr:col>9</xdr:col>
      <xdr:colOff>304800</xdr:colOff>
      <xdr:row>5</xdr:row>
      <xdr:rowOff>66675</xdr:rowOff>
    </xdr:from>
    <xdr:ext cx="781050" cy="276225"/>
    <xdr:sp macro="" textlink="">
      <xdr:nvSpPr>
        <xdr:cNvPr id="180" name="Shape 18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B4000000}"/>
            </a:ext>
          </a:extLst>
        </xdr:cNvPr>
        <xdr:cNvSpPr txBox="1"/>
      </xdr:nvSpPr>
      <xdr:spPr>
        <a:xfrm>
          <a:off x="4960238" y="3646650"/>
          <a:ext cx="771525" cy="266700"/>
        </a:xfrm>
        <a:prstGeom prst="rect">
          <a:avLst/>
        </a:prstGeom>
        <a:solidFill>
          <a:srgbClr val="FFFF0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CARÁTULA</a:t>
          </a:r>
          <a:endParaRPr sz="1400"/>
        </a:p>
      </xdr:txBody>
    </xdr:sp>
    <xdr:clientData fLocksWithSheet="0"/>
  </xdr:oneCellAnchor>
  <xdr:oneCellAnchor>
    <xdr:from>
      <xdr:col>10</xdr:col>
      <xdr:colOff>200025</xdr:colOff>
      <xdr:row>5</xdr:row>
      <xdr:rowOff>66675</xdr:rowOff>
    </xdr:from>
    <xdr:ext cx="714375" cy="276225"/>
    <xdr:sp macro="" textlink="">
      <xdr:nvSpPr>
        <xdr:cNvPr id="181" name="Shape 18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B5000000}"/>
            </a:ext>
          </a:extLst>
        </xdr:cNvPr>
        <xdr:cNvSpPr txBox="1"/>
      </xdr:nvSpPr>
      <xdr:spPr>
        <a:xfrm>
          <a:off x="4993575" y="3646650"/>
          <a:ext cx="704850" cy="266700"/>
        </a:xfrm>
        <a:prstGeom prst="rect">
          <a:avLst/>
        </a:prstGeom>
        <a:solidFill>
          <a:srgbClr val="00B050">
            <a:alpha val="50196"/>
          </a:srgbClr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FILIACIÓN</a:t>
          </a:r>
          <a:endParaRPr sz="1400"/>
        </a:p>
      </xdr:txBody>
    </xdr:sp>
    <xdr:clientData fLocksWithSheet="0"/>
  </xdr:oneCellAnchor>
  <xdr:oneCellAnchor>
    <xdr:from>
      <xdr:col>8</xdr:col>
      <xdr:colOff>514350</xdr:colOff>
      <xdr:row>1</xdr:row>
      <xdr:rowOff>85725</xdr:rowOff>
    </xdr:from>
    <xdr:ext cx="1095375" cy="2667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10039350" y="247650"/>
          <a:ext cx="1095375" cy="266700"/>
          <a:chOff x="4798313" y="3646650"/>
          <a:chExt cx="1095375" cy="266700"/>
        </a:xfrm>
      </xdr:grpSpPr>
      <xdr:grpSp>
        <xdr:nvGrpSpPr>
          <xdr:cNvPr id="182" name="Shape 182">
            <a:extLst>
              <a:ext uri="{FF2B5EF4-FFF2-40B4-BE49-F238E27FC236}">
                <a16:creationId xmlns:a16="http://schemas.microsoft.com/office/drawing/2014/main" id="{00000000-0008-0000-0B00-0000B6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581150"/>
            <a:chExt cx="1343026" cy="266700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B00-000008000000}"/>
                </a:ext>
              </a:extLst>
            </xdr:cNvPr>
            <xdr:cNvSpPr/>
          </xdr:nvSpPr>
          <xdr:spPr>
            <a:xfrm>
              <a:off x="10944225" y="158115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3" name="Shape 183">
              <a:extLst>
                <a:ext uri="{FF2B5EF4-FFF2-40B4-BE49-F238E27FC236}">
                  <a16:creationId xmlns:a16="http://schemas.microsoft.com/office/drawing/2014/main" id="{00000000-0008-0000-0B00-0000B7000000}"/>
                </a:ext>
              </a:extLst>
            </xdr:cNvPr>
            <xdr:cNvSpPr txBox="1"/>
          </xdr:nvSpPr>
          <xdr:spPr>
            <a:xfrm>
              <a:off x="11277600" y="1581150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1 TRIM </a:t>
              </a:r>
              <a:endParaRPr sz="1000"/>
            </a:p>
          </xdr:txBody>
        </xdr:sp>
        <xdr:pic>
          <xdr:nvPicPr>
            <xdr:cNvPr id="184" name="Shape 184">
              <a:extLst>
                <a:ext uri="{FF2B5EF4-FFF2-40B4-BE49-F238E27FC236}">
                  <a16:creationId xmlns:a16="http://schemas.microsoft.com/office/drawing/2014/main" id="{00000000-0008-0000-0B00-0000B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5811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514350</xdr:colOff>
      <xdr:row>2</xdr:row>
      <xdr:rowOff>9525</xdr:rowOff>
    </xdr:from>
    <xdr:ext cx="1095375" cy="2667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pSpPr/>
      </xdr:nvGrpSpPr>
      <xdr:grpSpPr>
        <a:xfrm>
          <a:off x="10039350" y="600075"/>
          <a:ext cx="1095375" cy="266700"/>
          <a:chOff x="4798313" y="3646650"/>
          <a:chExt cx="1095375" cy="266700"/>
        </a:xfrm>
      </xdr:grpSpPr>
      <xdr:grpSp>
        <xdr:nvGrpSpPr>
          <xdr:cNvPr id="185" name="Shape 185">
            <a:extLst>
              <a:ext uri="{FF2B5EF4-FFF2-40B4-BE49-F238E27FC236}">
                <a16:creationId xmlns:a16="http://schemas.microsoft.com/office/drawing/2014/main" id="{00000000-0008-0000-0B00-0000B9000000}"/>
              </a:ext>
            </a:extLst>
          </xdr:cNvPr>
          <xdr:cNvGrpSpPr/>
        </xdr:nvGrpSpPr>
        <xdr:grpSpPr>
          <a:xfrm>
            <a:off x="4798313" y="3646650"/>
            <a:ext cx="1095375" cy="266700"/>
            <a:chOff x="10944225" y="1933575"/>
            <a:chExt cx="1343026" cy="270510"/>
          </a:xfrm>
        </xdr:grpSpPr>
        <xdr:sp macro="" textlink="">
          <xdr:nvSpPr>
            <xdr:cNvPr id="4" name="Shape 8">
              <a:extLst>
                <a:ext uri="{FF2B5EF4-FFF2-40B4-BE49-F238E27FC236}">
                  <a16:creationId xmlns:a16="http://schemas.microsoft.com/office/drawing/2014/main" id="{00000000-0008-0000-0B00-000004000000}"/>
                </a:ext>
              </a:extLst>
            </xdr:cNvPr>
            <xdr:cNvSpPr/>
          </xdr:nvSpPr>
          <xdr:spPr>
            <a:xfrm>
              <a:off x="10944225" y="1933575"/>
              <a:ext cx="1343025" cy="27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6" name="Shape 186">
              <a:extLst>
                <a:ext uri="{FF2B5EF4-FFF2-40B4-BE49-F238E27FC236}">
                  <a16:creationId xmlns:a16="http://schemas.microsoft.com/office/drawing/2014/main" id="{00000000-0008-0000-0B00-0000BA000000}"/>
                </a:ext>
              </a:extLst>
            </xdr:cNvPr>
            <xdr:cNvSpPr txBox="1"/>
          </xdr:nvSpPr>
          <xdr:spPr>
            <a:xfrm>
              <a:off x="11277600" y="1937385"/>
              <a:ext cx="1009651" cy="266700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2 TRIM </a:t>
              </a:r>
              <a:endParaRPr sz="1000"/>
            </a:p>
          </xdr:txBody>
        </xdr:sp>
        <xdr:pic>
          <xdr:nvPicPr>
            <xdr:cNvPr id="187" name="Shape 187">
              <a:extLst>
                <a:ext uri="{FF2B5EF4-FFF2-40B4-BE49-F238E27FC236}">
                  <a16:creationId xmlns:a16="http://schemas.microsoft.com/office/drawing/2014/main" id="{00000000-0008-0000-0B00-0000B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10944225" y="19335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514350</xdr:colOff>
      <xdr:row>3</xdr:row>
      <xdr:rowOff>161925</xdr:rowOff>
    </xdr:from>
    <xdr:ext cx="1095375" cy="238125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pSpPr/>
      </xdr:nvGrpSpPr>
      <xdr:grpSpPr>
        <a:xfrm>
          <a:off x="10039350" y="962025"/>
          <a:ext cx="1095375" cy="238125"/>
          <a:chOff x="4798313" y="3660938"/>
          <a:chExt cx="1095375" cy="238127"/>
        </a:xfrm>
      </xdr:grpSpPr>
      <xdr:grpSp>
        <xdr:nvGrpSpPr>
          <xdr:cNvPr id="188" name="Shape 188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/>
        </xdr:nvGrpSpPr>
        <xdr:grpSpPr>
          <a:xfrm>
            <a:off x="4798313" y="3660938"/>
            <a:ext cx="1095375" cy="238127"/>
            <a:chOff x="8700315" y="970509"/>
            <a:chExt cx="1179712" cy="241764"/>
          </a:xfrm>
        </xdr:grpSpPr>
        <xdr:sp macro="" textlink="">
          <xdr:nvSpPr>
            <xdr:cNvPr id="6" name="Shape 8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8700315" y="970509"/>
              <a:ext cx="1179700" cy="2417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89" name="Shape 189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 txBox="1"/>
          </xdr:nvSpPr>
          <xdr:spPr>
            <a:xfrm>
              <a:off x="8993153" y="970509"/>
              <a:ext cx="886874" cy="241762"/>
            </a:xfrm>
            <a:prstGeom prst="rect">
              <a:avLst/>
            </a:prstGeom>
            <a:solidFill>
              <a:srgbClr val="DDEAF6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ASIS 3 TRIM </a:t>
              </a:r>
              <a:endParaRPr sz="1000"/>
            </a:p>
          </xdr:txBody>
        </xdr:sp>
        <xdr:pic>
          <xdr:nvPicPr>
            <xdr:cNvPr id="190" name="Shape 190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4">
              <a:alphaModFix/>
            </a:blip>
            <a:srcRect/>
            <a:stretch/>
          </xdr:blipFill>
          <xdr:spPr>
            <a:xfrm>
              <a:off x="8700315" y="989239"/>
              <a:ext cx="209889" cy="223034"/>
            </a:xfrm>
            <a:prstGeom prst="rect">
              <a:avLst/>
            </a:prstGeom>
            <a:solidFill>
              <a:srgbClr val="DDEAF6"/>
            </a:solidFill>
            <a:ln>
              <a:noFill/>
            </a:ln>
          </xdr:spPr>
        </xdr:pic>
      </xdr:grpSp>
    </xdr:grpSp>
    <xdr:clientData fLocksWithSheet="0"/>
  </xdr:oneCellAnchor>
  <xdr:oneCellAnchor>
    <xdr:from>
      <xdr:col>9</xdr:col>
      <xdr:colOff>762000</xdr:colOff>
      <xdr:row>1</xdr:row>
      <xdr:rowOff>85725</xdr:rowOff>
    </xdr:from>
    <xdr:ext cx="1143000" cy="2667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pSpPr/>
      </xdr:nvGrpSpPr>
      <xdr:grpSpPr>
        <a:xfrm>
          <a:off x="11249025" y="247650"/>
          <a:ext cx="1143000" cy="266700"/>
          <a:chOff x="4774500" y="3646650"/>
          <a:chExt cx="1143000" cy="266700"/>
        </a:xfrm>
      </xdr:grpSpPr>
      <xdr:grpSp>
        <xdr:nvGrpSpPr>
          <xdr:cNvPr id="191" name="Shape 191">
            <a:extLst>
              <a:ext uri="{FF2B5EF4-FFF2-40B4-BE49-F238E27FC236}">
                <a16:creationId xmlns:a16="http://schemas.microsoft.com/office/drawing/2014/main" id="{00000000-0008-0000-0B00-0000BF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2649855"/>
            <a:chExt cx="1343026" cy="266700"/>
          </a:xfrm>
        </xdr:grpSpPr>
        <xdr:sp macro="" textlink="">
          <xdr:nvSpPr>
            <xdr:cNvPr id="9" name="Shape 8">
              <a:extLst>
                <a:ext uri="{FF2B5EF4-FFF2-40B4-BE49-F238E27FC236}">
                  <a16:creationId xmlns:a16="http://schemas.microsoft.com/office/drawing/2014/main" id="{00000000-0008-0000-0B00-000009000000}"/>
                </a:ext>
              </a:extLst>
            </xdr:cNvPr>
            <xdr:cNvSpPr/>
          </xdr:nvSpPr>
          <xdr:spPr>
            <a:xfrm>
              <a:off x="10944225" y="264985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92" name="Shape 192">
              <a:extLst>
                <a:ext uri="{FF2B5EF4-FFF2-40B4-BE49-F238E27FC236}">
                  <a16:creationId xmlns:a16="http://schemas.microsoft.com/office/drawing/2014/main" id="{00000000-0008-0000-0B00-0000C0000000}"/>
                </a:ext>
              </a:extLst>
            </xdr:cNvPr>
            <xdr:cNvSpPr txBox="1"/>
          </xdr:nvSpPr>
          <xdr:spPr>
            <a:xfrm>
              <a:off x="11277600" y="264985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1 TRIMESTRE</a:t>
              </a:r>
              <a:endParaRPr sz="1000"/>
            </a:p>
          </xdr:txBody>
        </xdr:sp>
        <xdr:pic>
          <xdr:nvPicPr>
            <xdr:cNvPr id="193" name="Shape 193">
              <a:extLst>
                <a:ext uri="{FF2B5EF4-FFF2-40B4-BE49-F238E27FC236}">
                  <a16:creationId xmlns:a16="http://schemas.microsoft.com/office/drawing/2014/main" id="{00000000-0008-0000-0B00-0000C1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266700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9</xdr:col>
      <xdr:colOff>762000</xdr:colOff>
      <xdr:row>2</xdr:row>
      <xdr:rowOff>19050</xdr:rowOff>
    </xdr:from>
    <xdr:ext cx="1143000" cy="2667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pSpPr/>
      </xdr:nvGrpSpPr>
      <xdr:grpSpPr>
        <a:xfrm>
          <a:off x="11249025" y="609600"/>
          <a:ext cx="1143000" cy="266700"/>
          <a:chOff x="4774500" y="3646650"/>
          <a:chExt cx="1143000" cy="266700"/>
        </a:xfrm>
      </xdr:grpSpPr>
      <xdr:grpSp>
        <xdr:nvGrpSpPr>
          <xdr:cNvPr id="194" name="Shape 194">
            <a:extLst>
              <a:ext uri="{FF2B5EF4-FFF2-40B4-BE49-F238E27FC236}">
                <a16:creationId xmlns:a16="http://schemas.microsoft.com/office/drawing/2014/main" id="{00000000-0008-0000-0B00-0000C2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3006090"/>
            <a:chExt cx="1343026" cy="266700"/>
          </a:xfrm>
        </xdr:grpSpPr>
        <xdr:sp macro="" textlink="">
          <xdr:nvSpPr>
            <xdr:cNvPr id="11" name="Shape 8">
              <a:extLst>
                <a:ext uri="{FF2B5EF4-FFF2-40B4-BE49-F238E27FC236}">
                  <a16:creationId xmlns:a16="http://schemas.microsoft.com/office/drawing/2014/main" id="{00000000-0008-0000-0B00-00000B000000}"/>
                </a:ext>
              </a:extLst>
            </xdr:cNvPr>
            <xdr:cNvSpPr/>
          </xdr:nvSpPr>
          <xdr:spPr>
            <a:xfrm>
              <a:off x="10944225" y="3006090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95" name="Shape 195">
              <a:extLst>
                <a:ext uri="{FF2B5EF4-FFF2-40B4-BE49-F238E27FC236}">
                  <a16:creationId xmlns:a16="http://schemas.microsoft.com/office/drawing/2014/main" id="{00000000-0008-0000-0B00-0000C3000000}"/>
                </a:ext>
              </a:extLst>
            </xdr:cNvPr>
            <xdr:cNvSpPr txBox="1"/>
          </xdr:nvSpPr>
          <xdr:spPr>
            <a:xfrm>
              <a:off x="11277600" y="3006090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2 TRIMESTRE</a:t>
              </a:r>
              <a:endParaRPr sz="1000"/>
            </a:p>
          </xdr:txBody>
        </xdr:sp>
        <xdr:pic>
          <xdr:nvPicPr>
            <xdr:cNvPr id="196" name="Shape 196">
              <a:extLst>
                <a:ext uri="{FF2B5EF4-FFF2-40B4-BE49-F238E27FC236}">
                  <a16:creationId xmlns:a16="http://schemas.microsoft.com/office/drawing/2014/main" id="{00000000-0008-0000-0B00-0000C4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028950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9</xdr:col>
      <xdr:colOff>762000</xdr:colOff>
      <xdr:row>3</xdr:row>
      <xdr:rowOff>161925</xdr:rowOff>
    </xdr:from>
    <xdr:ext cx="1143000" cy="2667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GrpSpPr/>
      </xdr:nvGrpSpPr>
      <xdr:grpSpPr>
        <a:xfrm>
          <a:off x="11249025" y="962025"/>
          <a:ext cx="1143000" cy="266700"/>
          <a:chOff x="4774500" y="3646650"/>
          <a:chExt cx="1143000" cy="266700"/>
        </a:xfrm>
      </xdr:grpSpPr>
      <xdr:grpSp>
        <xdr:nvGrpSpPr>
          <xdr:cNvPr id="197" name="Shape 197">
            <a:extLst>
              <a:ext uri="{FF2B5EF4-FFF2-40B4-BE49-F238E27FC236}">
                <a16:creationId xmlns:a16="http://schemas.microsoft.com/office/drawing/2014/main" id="{00000000-0008-0000-0B00-0000C5000000}"/>
              </a:ext>
            </a:extLst>
          </xdr:cNvPr>
          <xdr:cNvGrpSpPr/>
        </xdr:nvGrpSpPr>
        <xdr:grpSpPr>
          <a:xfrm>
            <a:off x="4774500" y="3646650"/>
            <a:ext cx="1143000" cy="266700"/>
            <a:chOff x="10944225" y="3362325"/>
            <a:chExt cx="1343026" cy="266700"/>
          </a:xfrm>
        </xdr:grpSpPr>
        <xdr:sp macro="" textlink="">
          <xdr:nvSpPr>
            <xdr:cNvPr id="13" name="Shape 8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10944225" y="3362325"/>
              <a:ext cx="13430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98" name="Shape 198">
              <a:extLst>
                <a:ext uri="{FF2B5EF4-FFF2-40B4-BE49-F238E27FC236}">
                  <a16:creationId xmlns:a16="http://schemas.microsoft.com/office/drawing/2014/main" id="{00000000-0008-0000-0B00-0000C6000000}"/>
                </a:ext>
              </a:extLst>
            </xdr:cNvPr>
            <xdr:cNvSpPr txBox="1"/>
          </xdr:nvSpPr>
          <xdr:spPr>
            <a:xfrm>
              <a:off x="11277600" y="3362325"/>
              <a:ext cx="1009651" cy="266700"/>
            </a:xfrm>
            <a:prstGeom prst="rect">
              <a:avLst/>
            </a:prstGeom>
            <a:solidFill>
              <a:srgbClr val="EBA9DD"/>
            </a:solidFill>
            <a:ln w="9525" cap="flat" cmpd="sng">
              <a:solidFill>
                <a:srgbClr val="BABABA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3 TRIMESTRE</a:t>
              </a:r>
              <a:endParaRPr sz="1000"/>
            </a:p>
          </xdr:txBody>
        </xdr:sp>
        <xdr:pic>
          <xdr:nvPicPr>
            <xdr:cNvPr id="199" name="Shape 199">
              <a:extLst>
                <a:ext uri="{FF2B5EF4-FFF2-40B4-BE49-F238E27FC236}">
                  <a16:creationId xmlns:a16="http://schemas.microsoft.com/office/drawing/2014/main" id="{00000000-0008-0000-0B00-0000C7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5">
              <a:alphaModFix/>
            </a:blip>
            <a:srcRect/>
            <a:stretch/>
          </xdr:blipFill>
          <xdr:spPr>
            <a:xfrm>
              <a:off x="10944225" y="3381375"/>
              <a:ext cx="228600" cy="22860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2</xdr:row>
      <xdr:rowOff>57150</xdr:rowOff>
    </xdr:from>
    <xdr:ext cx="714375" cy="6858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49">
  <tableColumns count="8">
    <tableColumn id="1" xr3:uid="{00000000-0010-0000-0000-000001000000}" name="Nº"/>
    <tableColumn id="2" xr3:uid="{00000000-0010-0000-0000-000002000000}" name="APELLIDOS Y NOMBRES"/>
    <tableColumn id="3" xr3:uid="{00000000-0010-0000-0000-000003000000}" name="CIUDAD"/>
    <tableColumn id="4" xr3:uid="{00000000-0010-0000-0000-000004000000}" name="EDAD"/>
    <tableColumn id="5" xr3:uid="{00000000-0010-0000-0000-000005000000}" name="C.I."/>
    <tableColumn id="6" xr3:uid="{00000000-0010-0000-0000-000006000000}" name="BARRIO/CALLE"/>
    <tableColumn id="7" xr3:uid="{00000000-0010-0000-0000-000007000000}" name="PADRE/MADRE"/>
    <tableColumn id="8" xr3:uid="{00000000-0010-0000-0000-000008000000}" name="TELF./ CELULAR"/>
  </tableColumns>
  <tableStyleInfo name="FILIACIÓ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Z998"/>
  <sheetViews>
    <sheetView topLeftCell="A3" workbookViewId="0">
      <selection activeCell="C21" sqref="C21"/>
    </sheetView>
  </sheetViews>
  <sheetFormatPr baseColWidth="10" defaultColWidth="9.1796875" defaultRowHeight="15" customHeight="1"/>
  <cols>
    <col min="1" max="1" width="3.6328125" customWidth="1"/>
    <col min="2" max="2" width="14.81640625" customWidth="1"/>
    <col min="3" max="5" width="8.7265625" customWidth="1"/>
    <col min="6" max="6" width="5.36328125" customWidth="1"/>
    <col min="7" max="7" width="3.90625" customWidth="1"/>
    <col min="8" max="8" width="8.7265625" customWidth="1"/>
    <col min="9" max="9" width="3.6328125" customWidth="1"/>
    <col min="10" max="10" width="8.7265625" customWidth="1"/>
    <col min="11" max="11" width="1.90625" customWidth="1"/>
    <col min="12" max="26" width="8.7265625" customWidth="1"/>
  </cols>
  <sheetData>
    <row r="1" spans="1:26" ht="21">
      <c r="A1" s="1"/>
      <c r="B1" s="2"/>
      <c r="C1" s="3"/>
      <c r="D1" s="2"/>
      <c r="E1" s="2"/>
      <c r="F1" s="2"/>
      <c r="G1" s="2"/>
      <c r="H1" s="2"/>
      <c r="I1" s="1"/>
      <c r="J1" s="1"/>
      <c r="K1" s="1"/>
      <c r="L1" s="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2">
      <c r="A2" s="1"/>
      <c r="B2" s="2"/>
      <c r="C2" s="5" t="s">
        <v>0</v>
      </c>
      <c r="D2" s="6"/>
      <c r="E2" s="6"/>
      <c r="F2" s="6"/>
      <c r="G2" s="6"/>
      <c r="H2" s="6"/>
      <c r="I2" s="7"/>
      <c r="J2" s="1"/>
      <c r="K2" s="1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1"/>
      <c r="B3" s="2"/>
      <c r="C3" s="6"/>
      <c r="D3" s="6"/>
      <c r="E3" s="6"/>
      <c r="F3" s="6"/>
      <c r="G3" s="6"/>
      <c r="H3" s="6"/>
      <c r="I3" s="7"/>
      <c r="J3" s="1"/>
      <c r="K3" s="1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5" customHeight="1">
      <c r="A4" s="1"/>
      <c r="B4" s="8"/>
      <c r="C4" s="221" t="s">
        <v>1</v>
      </c>
      <c r="D4" s="222"/>
      <c r="E4" s="223"/>
      <c r="F4" s="9"/>
      <c r="G4" s="10"/>
      <c r="H4" s="224" t="s">
        <v>2</v>
      </c>
      <c r="I4" s="222"/>
      <c r="J4" s="222"/>
      <c r="K4" s="223"/>
      <c r="L4" s="8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1"/>
      <c r="B5" s="1"/>
      <c r="C5" s="1"/>
      <c r="D5" s="1"/>
      <c r="E5" s="1"/>
      <c r="F5" s="11"/>
      <c r="G5" s="1"/>
      <c r="H5" s="12"/>
      <c r="I5" s="13"/>
      <c r="J5" s="13"/>
      <c r="K5" s="1"/>
      <c r="L5" s="1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1"/>
      <c r="B6" s="14" t="s">
        <v>3</v>
      </c>
      <c r="C6" s="225" t="s">
        <v>4</v>
      </c>
      <c r="D6" s="226"/>
      <c r="E6" s="227"/>
      <c r="F6" s="15"/>
      <c r="G6" s="1"/>
      <c r="H6" s="228" t="s">
        <v>5</v>
      </c>
      <c r="I6" s="229"/>
      <c r="J6" s="230"/>
      <c r="K6" s="1"/>
      <c r="L6" s="1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1"/>
      <c r="B7" s="16"/>
      <c r="C7" s="17"/>
      <c r="D7" s="17"/>
      <c r="E7" s="17"/>
      <c r="F7" s="11"/>
      <c r="G7" s="1"/>
      <c r="H7" s="12"/>
      <c r="I7" s="12"/>
      <c r="J7" s="12"/>
      <c r="K7" s="1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1"/>
      <c r="B8" s="14" t="s">
        <v>6</v>
      </c>
      <c r="C8" s="219" t="s">
        <v>7</v>
      </c>
      <c r="D8" s="220"/>
      <c r="E8" s="220"/>
      <c r="F8" s="15"/>
      <c r="G8" s="1"/>
      <c r="H8" s="1"/>
      <c r="I8" s="1"/>
      <c r="J8" s="1"/>
      <c r="K8" s="1"/>
      <c r="L8" s="1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1"/>
      <c r="B9" s="16"/>
      <c r="C9" s="17"/>
      <c r="D9" s="17"/>
      <c r="E9" s="17"/>
      <c r="F9" s="11"/>
      <c r="G9" s="1"/>
      <c r="H9" s="18" t="s">
        <v>8</v>
      </c>
      <c r="I9" s="12"/>
      <c r="J9" s="12"/>
      <c r="K9" s="1"/>
      <c r="L9" s="1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1"/>
      <c r="B10" s="14" t="s">
        <v>9</v>
      </c>
      <c r="C10" s="219" t="s">
        <v>10</v>
      </c>
      <c r="D10" s="220"/>
      <c r="E10" s="220"/>
      <c r="F10" s="15"/>
      <c r="G10" s="1"/>
      <c r="H10" s="19" t="s">
        <v>11</v>
      </c>
      <c r="I10" s="1"/>
      <c r="J10" s="19" t="s">
        <v>12</v>
      </c>
      <c r="K10" s="1"/>
      <c r="L10" s="1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1"/>
      <c r="B11" s="16"/>
      <c r="C11" s="17"/>
      <c r="D11" s="17"/>
      <c r="E11" s="17"/>
      <c r="F11" s="11"/>
      <c r="G11" s="1"/>
      <c r="H11" s="20">
        <v>46055</v>
      </c>
      <c r="I11" s="1"/>
      <c r="J11" s="20">
        <v>46150</v>
      </c>
      <c r="K11" s="1"/>
      <c r="L11" s="1"/>
      <c r="M11" s="4"/>
      <c r="N11" s="4" t="s">
        <v>13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1"/>
      <c r="B12" s="14" t="s">
        <v>14</v>
      </c>
      <c r="C12" s="219" t="s">
        <v>15</v>
      </c>
      <c r="D12" s="220"/>
      <c r="E12" s="220"/>
      <c r="F12" s="15"/>
      <c r="G12" s="1"/>
      <c r="H12" s="1"/>
      <c r="I12" s="1"/>
      <c r="J12" s="1"/>
      <c r="K12" s="1"/>
      <c r="L12" s="1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1"/>
      <c r="B13" s="16"/>
      <c r="C13" s="17"/>
      <c r="D13" s="17"/>
      <c r="E13" s="17"/>
      <c r="F13" s="11"/>
      <c r="G13" s="1"/>
      <c r="H13" s="21" t="s">
        <v>16</v>
      </c>
      <c r="I13" s="12"/>
      <c r="J13" s="12"/>
      <c r="K13" s="1"/>
      <c r="L13" s="1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1"/>
      <c r="B14" s="14" t="s">
        <v>17</v>
      </c>
      <c r="C14" s="219" t="s">
        <v>171</v>
      </c>
      <c r="D14" s="220"/>
      <c r="E14" s="220"/>
      <c r="F14" s="15"/>
      <c r="G14" s="1"/>
      <c r="H14" s="1"/>
      <c r="I14" s="1"/>
      <c r="J14" s="1"/>
      <c r="K14" s="1"/>
      <c r="L14" s="1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1"/>
      <c r="B15" s="16"/>
      <c r="C15" s="17"/>
      <c r="D15" s="17"/>
      <c r="E15" s="17"/>
      <c r="F15" s="11"/>
      <c r="G15" s="1"/>
      <c r="H15" s="19" t="s">
        <v>11</v>
      </c>
      <c r="I15" s="1"/>
      <c r="J15" s="19" t="s">
        <v>12</v>
      </c>
      <c r="K15" s="1"/>
      <c r="L15" s="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1"/>
      <c r="B16" s="14" t="s">
        <v>18</v>
      </c>
      <c r="C16" s="219" t="s">
        <v>19</v>
      </c>
      <c r="D16" s="220"/>
      <c r="E16" s="220"/>
      <c r="F16" s="15"/>
      <c r="G16" s="1"/>
      <c r="H16" s="20">
        <v>46153</v>
      </c>
      <c r="I16" s="1"/>
      <c r="J16" s="20">
        <v>46326</v>
      </c>
      <c r="K16" s="1"/>
      <c r="L16" s="1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1"/>
      <c r="B17" s="16"/>
      <c r="C17" s="17"/>
      <c r="D17" s="17"/>
      <c r="E17" s="17"/>
      <c r="F17" s="11"/>
      <c r="G17" s="1"/>
      <c r="H17" s="1"/>
      <c r="I17" s="1"/>
      <c r="J17" s="1"/>
      <c r="K17" s="1"/>
      <c r="L17" s="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1"/>
      <c r="B18" s="14" t="s">
        <v>20</v>
      </c>
      <c r="C18" s="219" t="s">
        <v>21</v>
      </c>
      <c r="D18" s="220"/>
      <c r="E18" s="220"/>
      <c r="F18" s="15"/>
      <c r="G18" s="1"/>
      <c r="H18" s="21" t="s">
        <v>22</v>
      </c>
      <c r="I18" s="12"/>
      <c r="J18" s="12"/>
      <c r="K18" s="1"/>
      <c r="L18" s="1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1"/>
      <c r="B19" s="16"/>
      <c r="C19" s="17"/>
      <c r="D19" s="17"/>
      <c r="E19" s="17"/>
      <c r="F19" s="11"/>
      <c r="G19" s="1"/>
      <c r="H19" s="1"/>
      <c r="I19" s="1"/>
      <c r="J19" s="1"/>
      <c r="K19" s="1"/>
      <c r="L19" s="1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1"/>
      <c r="B20" s="14" t="s">
        <v>23</v>
      </c>
      <c r="C20" s="219" t="s">
        <v>143</v>
      </c>
      <c r="D20" s="220"/>
      <c r="E20" s="220"/>
      <c r="F20" s="15"/>
      <c r="G20" s="1"/>
      <c r="H20" s="19" t="s">
        <v>11</v>
      </c>
      <c r="I20" s="1"/>
      <c r="J20" s="19" t="s">
        <v>12</v>
      </c>
      <c r="K20" s="1"/>
      <c r="L20" s="1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1"/>
      <c r="B21" s="16"/>
      <c r="C21" s="17"/>
      <c r="D21" s="17"/>
      <c r="E21" s="17"/>
      <c r="F21" s="11"/>
      <c r="G21" s="1"/>
      <c r="H21" s="20">
        <v>46266</v>
      </c>
      <c r="I21" s="1"/>
      <c r="J21" s="20">
        <v>46358</v>
      </c>
      <c r="K21" s="1"/>
      <c r="L21" s="1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1"/>
      <c r="B22" s="14" t="s">
        <v>24</v>
      </c>
      <c r="C22" s="219">
        <v>2026</v>
      </c>
      <c r="D22" s="220"/>
      <c r="E22" s="220"/>
      <c r="F22" s="15"/>
      <c r="G22" s="1"/>
      <c r="H22" s="1"/>
      <c r="I22" s="1"/>
      <c r="J22" s="1"/>
      <c r="K22" s="1"/>
      <c r="L22" s="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1"/>
      <c r="B23" s="16"/>
      <c r="C23" s="1"/>
      <c r="D23" s="1"/>
      <c r="E23" s="1"/>
      <c r="F23" s="11"/>
      <c r="G23" s="3"/>
      <c r="H23" s="3"/>
      <c r="I23" s="3"/>
      <c r="J23" s="3"/>
      <c r="K23" s="3"/>
      <c r="L23" s="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1"/>
      <c r="B24" s="22"/>
      <c r="C24" s="1"/>
      <c r="D24" s="1"/>
      <c r="E24" s="1"/>
      <c r="F24" s="11"/>
      <c r="G24" s="1"/>
      <c r="H24" s="1"/>
      <c r="I24" s="1"/>
      <c r="J24" s="1"/>
      <c r="K24" s="1"/>
      <c r="L24" s="1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1"/>
      <c r="B25" s="16"/>
      <c r="C25" s="1"/>
      <c r="D25" s="1"/>
      <c r="E25" s="1"/>
      <c r="F25" s="11"/>
      <c r="G25" s="1"/>
      <c r="H25" s="1"/>
      <c r="I25" s="1"/>
      <c r="J25" s="1"/>
      <c r="K25" s="1"/>
      <c r="L25" s="1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1"/>
      <c r="B26" s="16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1"/>
      <c r="B31" s="23"/>
      <c r="C31" s="1"/>
      <c r="D31" s="1"/>
      <c r="E31" s="1"/>
      <c r="F31" s="1"/>
      <c r="G31" s="1"/>
      <c r="H31" s="1"/>
      <c r="I31" s="1"/>
      <c r="J31" s="1"/>
      <c r="K31" s="1"/>
      <c r="L31" s="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2">
    <mergeCell ref="C10:E10"/>
    <mergeCell ref="C12:E12"/>
    <mergeCell ref="C4:E4"/>
    <mergeCell ref="H4:K4"/>
    <mergeCell ref="C6:E6"/>
    <mergeCell ref="H6:J6"/>
    <mergeCell ref="C8:E8"/>
    <mergeCell ref="C14:E14"/>
    <mergeCell ref="C16:E16"/>
    <mergeCell ref="C18:E18"/>
    <mergeCell ref="C20:E20"/>
    <mergeCell ref="C22:E22"/>
  </mergeCells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1001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9.1796875" defaultRowHeight="15" customHeight="1"/>
  <cols>
    <col min="1" max="1" width="2.6328125" customWidth="1"/>
    <col min="2" max="2" width="28.08984375" customWidth="1"/>
    <col min="3" max="3" width="9.54296875" customWidth="1"/>
    <col min="4" max="4" width="7.6328125" customWidth="1"/>
    <col min="5" max="5" width="8.90625" customWidth="1"/>
    <col min="6" max="6" width="10.90625" customWidth="1"/>
    <col min="7" max="7" width="11.6328125" customWidth="1"/>
    <col min="8" max="8" width="9.90625" customWidth="1"/>
    <col min="9" max="24" width="8.7265625" customWidth="1"/>
  </cols>
  <sheetData>
    <row r="1" spans="1:24" ht="18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18" customHeight="1">
      <c r="A2" s="25"/>
      <c r="B2" s="26" t="s">
        <v>25</v>
      </c>
      <c r="C2" s="26"/>
      <c r="D2" s="26"/>
      <c r="E2" s="26"/>
      <c r="F2" s="26"/>
      <c r="G2" s="26"/>
      <c r="H2" s="26"/>
      <c r="I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ht="18" customHeight="1">
      <c r="A3" s="27"/>
      <c r="B3" s="28"/>
      <c r="C3" s="28"/>
      <c r="D3" s="28"/>
      <c r="E3" s="28"/>
      <c r="F3" s="28"/>
      <c r="G3" s="28"/>
      <c r="H3" s="28"/>
      <c r="I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8" customHeight="1">
      <c r="A4" s="29"/>
      <c r="B4" s="30" t="s">
        <v>26</v>
      </c>
      <c r="C4" s="231" t="str">
        <f>CARÁTULA!$C$10</f>
        <v>INTERANDINO BOLIVIANO</v>
      </c>
      <c r="D4" s="230"/>
      <c r="E4" s="31" t="s">
        <v>23</v>
      </c>
      <c r="F4" s="231" t="str">
        <f>CARÁTULA!$C$20</f>
        <v>CIENCIAS SOCIALES</v>
      </c>
      <c r="G4" s="230"/>
      <c r="H4" s="32"/>
      <c r="I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18" customHeight="1">
      <c r="A5" s="29"/>
      <c r="B5" s="30" t="s">
        <v>27</v>
      </c>
      <c r="C5" s="231" t="str">
        <f>CARÁTULA!$C$16</f>
        <v>SECUNDARIO</v>
      </c>
      <c r="D5" s="230"/>
      <c r="E5" s="31" t="s">
        <v>28</v>
      </c>
      <c r="F5" s="231" t="str">
        <f>CARÁTULA!$C$14</f>
        <v>MARCO A. CHAVEZ CHOQUEHUANCA</v>
      </c>
      <c r="G5" s="230"/>
      <c r="H5" s="32"/>
      <c r="I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24" ht="18" customHeight="1">
      <c r="A6" s="29"/>
      <c r="B6" s="30" t="s">
        <v>29</v>
      </c>
      <c r="C6" s="231" t="str">
        <f>CARÁTULA!$C$18</f>
        <v>5° "A" DE SECUNDARIA</v>
      </c>
      <c r="D6" s="230"/>
      <c r="E6" s="31" t="s">
        <v>30</v>
      </c>
      <c r="F6" s="232">
        <f ca="1">TODAY()</f>
        <v>46138</v>
      </c>
      <c r="G6" s="230"/>
      <c r="H6" s="32"/>
      <c r="I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ht="18" customHeight="1">
      <c r="A7" s="29"/>
      <c r="B7" s="33"/>
      <c r="C7" s="34"/>
      <c r="D7" s="35"/>
      <c r="E7" s="31"/>
      <c r="F7" s="36"/>
      <c r="G7" s="35"/>
      <c r="H7" s="32"/>
      <c r="I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spans="1:24" ht="15" customHeight="1">
      <c r="A8" s="37" t="s">
        <v>31</v>
      </c>
      <c r="B8" s="37" t="s">
        <v>32</v>
      </c>
      <c r="C8" s="37" t="s">
        <v>33</v>
      </c>
      <c r="D8" s="37" t="s">
        <v>34</v>
      </c>
      <c r="E8" s="37" t="s">
        <v>35</v>
      </c>
      <c r="F8" s="37" t="s">
        <v>36</v>
      </c>
      <c r="G8" s="37" t="s">
        <v>37</v>
      </c>
      <c r="H8" s="37" t="s">
        <v>38</v>
      </c>
      <c r="I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spans="1:24" ht="13.5" customHeight="1">
      <c r="A9" s="38">
        <v>1</v>
      </c>
      <c r="B9" s="39" t="s">
        <v>39</v>
      </c>
      <c r="C9" s="40"/>
      <c r="D9" s="41"/>
      <c r="E9" s="42"/>
      <c r="F9" s="42"/>
      <c r="G9" s="42"/>
      <c r="H9" s="43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spans="1:24" ht="13.5" customHeight="1">
      <c r="A10" s="38">
        <v>2</v>
      </c>
      <c r="B10" s="39" t="s">
        <v>40</v>
      </c>
      <c r="C10" s="40"/>
      <c r="D10" s="41"/>
      <c r="E10" s="42"/>
      <c r="F10" s="42"/>
      <c r="G10" s="42"/>
      <c r="H10" s="43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spans="1:24" ht="13.5" customHeight="1">
      <c r="A11" s="38">
        <v>3</v>
      </c>
      <c r="B11" s="39" t="s">
        <v>41</v>
      </c>
      <c r="C11" s="40"/>
      <c r="D11" s="41"/>
      <c r="E11" s="42"/>
      <c r="F11" s="42"/>
      <c r="G11" s="42"/>
      <c r="H11" s="43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spans="1:24" ht="13.5" customHeight="1">
      <c r="A12" s="38">
        <v>4</v>
      </c>
      <c r="B12" s="39" t="s">
        <v>42</v>
      </c>
      <c r="C12" s="40"/>
      <c r="D12" s="41"/>
      <c r="E12" s="42"/>
      <c r="F12" s="42"/>
      <c r="G12" s="42"/>
      <c r="H12" s="43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spans="1:24" ht="13.5" customHeight="1">
      <c r="A13" s="38">
        <v>5</v>
      </c>
      <c r="B13" s="39" t="s">
        <v>43</v>
      </c>
      <c r="C13" s="40"/>
      <c r="D13" s="41"/>
      <c r="E13" s="42"/>
      <c r="F13" s="42"/>
      <c r="G13" s="42"/>
      <c r="H13" s="43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spans="1:24" ht="13.5" customHeight="1">
      <c r="A14" s="38">
        <v>6</v>
      </c>
      <c r="B14" s="39" t="s">
        <v>44</v>
      </c>
      <c r="C14" s="40"/>
      <c r="D14" s="41"/>
      <c r="E14" s="42"/>
      <c r="F14" s="42"/>
      <c r="G14" s="42"/>
      <c r="H14" s="43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ht="13.5" customHeight="1">
      <c r="A15" s="38">
        <v>7</v>
      </c>
      <c r="B15" s="39" t="s">
        <v>45</v>
      </c>
      <c r="C15" s="40"/>
      <c r="D15" s="41"/>
      <c r="E15" s="42"/>
      <c r="F15" s="42"/>
      <c r="G15" s="42"/>
      <c r="H15" s="4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spans="1:24" ht="13.5" customHeight="1">
      <c r="A16" s="38">
        <v>8</v>
      </c>
      <c r="B16" s="39" t="s">
        <v>46</v>
      </c>
      <c r="C16" s="40"/>
      <c r="D16" s="41"/>
      <c r="E16" s="42"/>
      <c r="F16" s="42"/>
      <c r="G16" s="42"/>
      <c r="H16" s="4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spans="1:24" ht="13.5" customHeight="1">
      <c r="A17" s="38">
        <v>9</v>
      </c>
      <c r="B17" s="39" t="s">
        <v>47</v>
      </c>
      <c r="C17" s="40"/>
      <c r="D17" s="41"/>
      <c r="E17" s="42"/>
      <c r="F17" s="42"/>
      <c r="G17" s="42"/>
      <c r="H17" s="43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spans="1:24" ht="13.5" customHeight="1">
      <c r="A18" s="38">
        <v>10</v>
      </c>
      <c r="B18" s="39" t="s">
        <v>48</v>
      </c>
      <c r="C18" s="40"/>
      <c r="D18" s="41"/>
      <c r="E18" s="42"/>
      <c r="F18" s="42"/>
      <c r="G18" s="42"/>
      <c r="H18" s="43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spans="1:24" ht="13.5" customHeight="1">
      <c r="A19" s="38">
        <v>11</v>
      </c>
      <c r="B19" s="39" t="s">
        <v>49</v>
      </c>
      <c r="C19" s="40"/>
      <c r="D19" s="41"/>
      <c r="E19" s="42"/>
      <c r="F19" s="42"/>
      <c r="G19" s="42"/>
      <c r="H19" s="43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spans="1:24" ht="13.5" customHeight="1">
      <c r="A20" s="38">
        <v>12</v>
      </c>
      <c r="B20" s="39" t="s">
        <v>50</v>
      </c>
      <c r="C20" s="40"/>
      <c r="D20" s="41"/>
      <c r="E20" s="42"/>
      <c r="F20" s="42"/>
      <c r="G20" s="42"/>
      <c r="H20" s="43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ht="13.5" customHeight="1">
      <c r="A21" s="38">
        <v>13</v>
      </c>
      <c r="B21" s="39" t="s">
        <v>51</v>
      </c>
      <c r="C21" s="40"/>
      <c r="D21" s="41"/>
      <c r="E21" s="42"/>
      <c r="F21" s="42"/>
      <c r="G21" s="42"/>
      <c r="H21" s="43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spans="1:24" ht="13.5" customHeight="1">
      <c r="A22" s="38">
        <v>14</v>
      </c>
      <c r="B22" s="39" t="s">
        <v>52</v>
      </c>
      <c r="C22" s="40"/>
      <c r="D22" s="41"/>
      <c r="E22" s="42"/>
      <c r="F22" s="42"/>
      <c r="G22" s="42"/>
      <c r="H22" s="43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spans="1:24" ht="13.5" customHeight="1">
      <c r="A23" s="38">
        <v>15</v>
      </c>
      <c r="B23" s="39" t="s">
        <v>53</v>
      </c>
      <c r="C23" s="40"/>
      <c r="D23" s="41"/>
      <c r="E23" s="42"/>
      <c r="F23" s="42"/>
      <c r="G23" s="42"/>
      <c r="H23" s="43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spans="1:24" ht="13.5" customHeight="1">
      <c r="A24" s="38">
        <v>16</v>
      </c>
      <c r="B24" s="39" t="s">
        <v>54</v>
      </c>
      <c r="C24" s="40"/>
      <c r="D24" s="41"/>
      <c r="E24" s="42"/>
      <c r="F24" s="42"/>
      <c r="G24" s="42"/>
      <c r="H24" s="43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spans="1:24" ht="13.5" customHeight="1">
      <c r="A25" s="38">
        <v>17</v>
      </c>
      <c r="B25" s="39" t="s">
        <v>55</v>
      </c>
      <c r="C25" s="40"/>
      <c r="D25" s="41"/>
      <c r="E25" s="42"/>
      <c r="F25" s="42"/>
      <c r="G25" s="42"/>
      <c r="H25" s="43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spans="1:24" ht="13.5" customHeight="1">
      <c r="A26" s="38">
        <v>18</v>
      </c>
      <c r="B26" s="39" t="s">
        <v>56</v>
      </c>
      <c r="C26" s="40"/>
      <c r="D26" s="41"/>
      <c r="E26" s="42"/>
      <c r="F26" s="42"/>
      <c r="G26" s="42"/>
      <c r="H26" s="43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spans="1:24" ht="13.5" customHeight="1">
      <c r="A27" s="38">
        <v>19</v>
      </c>
      <c r="B27" s="39" t="s">
        <v>57</v>
      </c>
      <c r="C27" s="40"/>
      <c r="D27" s="41"/>
      <c r="E27" s="42"/>
      <c r="F27" s="42"/>
      <c r="G27" s="42"/>
      <c r="H27" s="43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spans="1:24" ht="13.5" customHeight="1">
      <c r="A28" s="38">
        <v>20</v>
      </c>
      <c r="B28" s="39" t="s">
        <v>58</v>
      </c>
      <c r="C28" s="40"/>
      <c r="D28" s="41"/>
      <c r="E28" s="42"/>
      <c r="F28" s="42"/>
      <c r="G28" s="42"/>
      <c r="H28" s="43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spans="1:24" ht="13.5" customHeight="1">
      <c r="A29" s="38">
        <v>21</v>
      </c>
      <c r="B29" s="39" t="s">
        <v>59</v>
      </c>
      <c r="C29" s="40"/>
      <c r="D29" s="41"/>
      <c r="E29" s="42"/>
      <c r="F29" s="42"/>
      <c r="G29" s="42"/>
      <c r="H29" s="43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spans="1:24" ht="13.5" customHeight="1">
      <c r="A30" s="38">
        <v>22</v>
      </c>
      <c r="B30" s="44" t="s">
        <v>60</v>
      </c>
      <c r="C30" s="40"/>
      <c r="D30" s="41"/>
      <c r="E30" s="42"/>
      <c r="F30" s="42"/>
      <c r="G30" s="42"/>
      <c r="H30" s="43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spans="1:24" ht="13.5" customHeight="1">
      <c r="A31" s="38">
        <v>23</v>
      </c>
      <c r="B31" s="39" t="s">
        <v>61</v>
      </c>
      <c r="C31" s="40"/>
      <c r="D31" s="41"/>
      <c r="E31" s="42"/>
      <c r="F31" s="42"/>
      <c r="G31" s="42"/>
      <c r="H31" s="43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spans="1:24" ht="13.5" customHeight="1">
      <c r="A32" s="38">
        <v>24</v>
      </c>
      <c r="B32" s="39" t="s">
        <v>62</v>
      </c>
      <c r="C32" s="40"/>
      <c r="D32" s="41"/>
      <c r="E32" s="42"/>
      <c r="F32" s="42"/>
      <c r="G32" s="42"/>
      <c r="H32" s="43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spans="1:24" ht="13.5" customHeight="1">
      <c r="A33" s="38">
        <v>25</v>
      </c>
      <c r="B33" s="39" t="s">
        <v>63</v>
      </c>
      <c r="C33" s="40"/>
      <c r="D33" s="41"/>
      <c r="E33" s="42"/>
      <c r="F33" s="42"/>
      <c r="G33" s="42"/>
      <c r="H33" s="43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spans="1:24" ht="13.5" customHeight="1">
      <c r="A34" s="38">
        <v>26</v>
      </c>
      <c r="B34" s="39" t="s">
        <v>64</v>
      </c>
      <c r="C34" s="40"/>
      <c r="D34" s="41"/>
      <c r="E34" s="42"/>
      <c r="F34" s="42"/>
      <c r="G34" s="42"/>
      <c r="H34" s="43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spans="1:24" ht="13.5" customHeight="1">
      <c r="A35" s="38">
        <v>27</v>
      </c>
      <c r="B35" s="39" t="s">
        <v>65</v>
      </c>
      <c r="C35" s="40"/>
      <c r="D35" s="41"/>
      <c r="E35" s="42"/>
      <c r="F35" s="42"/>
      <c r="G35" s="42"/>
      <c r="H35" s="43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spans="1:24" ht="13.5" customHeight="1">
      <c r="A36" s="38">
        <v>28</v>
      </c>
      <c r="B36" s="39" t="s">
        <v>66</v>
      </c>
      <c r="C36" s="40"/>
      <c r="D36" s="41"/>
      <c r="E36" s="42"/>
      <c r="F36" s="42"/>
      <c r="G36" s="42"/>
      <c r="H36" s="43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spans="1:24" ht="13.5" customHeight="1">
      <c r="A37" s="38">
        <v>29</v>
      </c>
      <c r="B37" s="39" t="s">
        <v>67</v>
      </c>
      <c r="C37" s="40"/>
      <c r="D37" s="41"/>
      <c r="E37" s="42"/>
      <c r="F37" s="42"/>
      <c r="G37" s="42"/>
      <c r="H37" s="43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spans="1:24" ht="13.5" customHeight="1">
      <c r="A38" s="38">
        <v>30</v>
      </c>
      <c r="B38" s="39" t="s">
        <v>68</v>
      </c>
      <c r="C38" s="40"/>
      <c r="D38" s="41"/>
      <c r="E38" s="42"/>
      <c r="F38" s="42"/>
      <c r="G38" s="42"/>
      <c r="H38" s="43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spans="1:24" ht="13.5" customHeight="1">
      <c r="A39" s="38">
        <v>31</v>
      </c>
      <c r="B39" s="39" t="s">
        <v>69</v>
      </c>
      <c r="C39" s="40"/>
      <c r="D39" s="41"/>
      <c r="E39" s="42"/>
      <c r="F39" s="42"/>
      <c r="G39" s="42"/>
      <c r="H39" s="43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spans="1:24" ht="13.5" customHeight="1">
      <c r="A40" s="38">
        <v>32</v>
      </c>
      <c r="B40" s="39" t="s">
        <v>70</v>
      </c>
      <c r="C40" s="40"/>
      <c r="D40" s="41"/>
      <c r="E40" s="42"/>
      <c r="F40" s="42"/>
      <c r="G40" s="42"/>
      <c r="H40" s="43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spans="1:24" ht="13.5" customHeight="1">
      <c r="A41" s="38">
        <v>33</v>
      </c>
      <c r="B41" s="39" t="s">
        <v>71</v>
      </c>
      <c r="C41" s="40"/>
      <c r="D41" s="41"/>
      <c r="E41" s="42"/>
      <c r="F41" s="42"/>
      <c r="G41" s="42"/>
      <c r="H41" s="43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spans="1:24" ht="13.5" customHeight="1">
      <c r="A42" s="38">
        <v>34</v>
      </c>
      <c r="B42" s="39" t="s">
        <v>72</v>
      </c>
      <c r="C42" s="40"/>
      <c r="D42" s="41"/>
      <c r="E42" s="42"/>
      <c r="F42" s="42"/>
      <c r="G42" s="42"/>
      <c r="H42" s="43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spans="1:24" ht="13.5" customHeight="1">
      <c r="A43" s="38">
        <v>35</v>
      </c>
      <c r="B43" s="39"/>
      <c r="C43" s="40"/>
      <c r="D43" s="41"/>
      <c r="E43" s="42"/>
      <c r="F43" s="42"/>
      <c r="G43" s="42"/>
      <c r="H43" s="43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spans="1:24" ht="13.5" customHeight="1">
      <c r="A44" s="38">
        <v>36</v>
      </c>
      <c r="B44" s="39"/>
      <c r="C44" s="40"/>
      <c r="D44" s="41"/>
      <c r="E44" s="42"/>
      <c r="F44" s="42"/>
      <c r="G44" s="42"/>
      <c r="H44" s="43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spans="1:24" ht="14.25" customHeight="1">
      <c r="A45" s="38">
        <v>37</v>
      </c>
      <c r="B45" s="39"/>
      <c r="C45" s="40"/>
      <c r="D45" s="41"/>
      <c r="E45" s="42"/>
      <c r="F45" s="42"/>
      <c r="G45" s="42"/>
      <c r="H45" s="43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spans="1:24" ht="14.25" customHeight="1">
      <c r="A46" s="45">
        <v>38</v>
      </c>
      <c r="B46" s="46"/>
      <c r="C46" s="47"/>
      <c r="D46" s="48"/>
      <c r="E46" s="49"/>
      <c r="F46" s="49"/>
      <c r="G46" s="49"/>
      <c r="H46" s="50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spans="1:24" ht="14.25" customHeight="1">
      <c r="A47" s="51">
        <v>39</v>
      </c>
      <c r="B47" s="39"/>
      <c r="C47" s="40"/>
      <c r="D47" s="41"/>
      <c r="E47" s="42"/>
      <c r="F47" s="42"/>
      <c r="G47" s="42"/>
      <c r="H47" s="42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spans="1:24" ht="14.25" customHeight="1">
      <c r="A48" s="51">
        <v>40</v>
      </c>
      <c r="B48" s="39"/>
      <c r="C48" s="40"/>
      <c r="D48" s="41"/>
      <c r="E48" s="42"/>
      <c r="F48" s="42"/>
      <c r="G48" s="42"/>
      <c r="H48" s="42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</row>
    <row r="49" spans="1:24" ht="14.25" customHeight="1">
      <c r="A49" s="52"/>
      <c r="B49" s="52"/>
      <c r="C49" s="52"/>
      <c r="D49" s="52"/>
      <c r="E49" s="52"/>
      <c r="F49" s="52"/>
      <c r="G49" s="52"/>
      <c r="H49" s="52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spans="1:24" ht="14.2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spans="1:24" ht="14.2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spans="1:24" ht="14.2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spans="1:24" ht="14.2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spans="1:24" ht="14.2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spans="1:24" ht="14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spans="1:24" ht="14.2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spans="1:24" ht="14.2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spans="1:24" ht="14.2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spans="1:24" ht="14.2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spans="1:24" ht="14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spans="1:24" ht="14.2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spans="1:24" ht="14.2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spans="1:24" ht="14.2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spans="1:24" ht="14.2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spans="1:24" ht="14.2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spans="1:24" ht="14.2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spans="1:24" ht="14.2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spans="1:24" ht="14.2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spans="1:24" ht="14.2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spans="1:24" ht="14.2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spans="1:24" ht="14.2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spans="1:24" ht="14.2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spans="1:24" ht="14.2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spans="1:24" ht="14.2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spans="1:24" ht="14.2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spans="1:24" ht="14.2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spans="1:24" ht="14.2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spans="1:24" ht="14.2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spans="1:24" ht="14.2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spans="1:24" ht="14.2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spans="1:24" ht="14.2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spans="1:24" ht="14.2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spans="1:24" ht="14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spans="1:24" ht="14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spans="1:24" ht="14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spans="1:24" ht="14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spans="1:24" ht="14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spans="1:24" ht="14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spans="1:24" ht="14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spans="1:24" ht="14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spans="1:24" ht="14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spans="1:24" ht="14.2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spans="1:24" ht="14.2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spans="1:24" ht="14.2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spans="1:24" ht="14.2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spans="1:24" ht="14.2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spans="1:24" ht="14.2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spans="1:24" ht="14.2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spans="1:24" ht="14.2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spans="1:24" ht="14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spans="1:24" ht="14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spans="1:24" ht="14.2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spans="1:24" ht="14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spans="1:24" ht="14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spans="1:24" ht="14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spans="1:24" ht="14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spans="1:24" ht="14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spans="1:24" ht="14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spans="1:24" ht="14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spans="1:24" ht="14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spans="1:24" ht="14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spans="1:24" ht="14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spans="1:24" ht="14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spans="1:24" ht="14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spans="1:24" ht="14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spans="1:24" ht="14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spans="1:24" ht="14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spans="1:24" ht="14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spans="1:24" ht="14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spans="1:24" ht="14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spans="1:24" ht="14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spans="1:24" ht="14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spans="1:24" ht="14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spans="1:24" ht="14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spans="1:24" ht="14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spans="1:24" ht="14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spans="1:24" ht="14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spans="1:24" ht="14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spans="1:24" ht="14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spans="1:24" ht="14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spans="1:24" ht="14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spans="1:24" ht="14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spans="1:24" ht="14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spans="1:24" ht="14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spans="1:24" ht="14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spans="1:24" ht="14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spans="1:24" ht="14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spans="1:24" ht="14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spans="1:24" ht="14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spans="1:24" ht="14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spans="1:24" ht="14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spans="1:24" ht="14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spans="1:24" ht="14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spans="1:24" ht="14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spans="1:24" ht="14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spans="1:24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spans="1:24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spans="1:24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spans="1:24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spans="1:24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spans="1:24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spans="1:24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spans="1:24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spans="1:2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spans="1:24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spans="1:24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spans="1:24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spans="1:24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spans="1:24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spans="1:24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spans="1:24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spans="1:24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spans="1:24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spans="1:2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spans="1:24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spans="1:24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spans="1:24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spans="1:24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spans="1:24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spans="1:24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spans="1:24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spans="1:24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spans="1:24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spans="1:2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spans="1:24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spans="1:24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spans="1:24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spans="1:24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spans="1:24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spans="1:24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spans="1:24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spans="1:24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spans="1:24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spans="1:2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spans="1:24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spans="1:24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spans="1:24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spans="1:24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spans="1:24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spans="1:24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spans="1:24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spans="1:24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spans="1:24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spans="1:2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spans="1:24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spans="1:24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spans="1:24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spans="1:24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spans="1:24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spans="1:24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spans="1:24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spans="1:24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spans="1:24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spans="1:2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spans="1:24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spans="1:24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spans="1:24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spans="1:24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spans="1:24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spans="1:24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spans="1:24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spans="1:24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spans="1:24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spans="1:2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spans="1:24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spans="1:24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spans="1:24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spans="1:24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spans="1:24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spans="1:24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spans="1:24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spans="1:24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spans="1:24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spans="1: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spans="1:24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spans="1:24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spans="1:24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spans="1:24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spans="1:24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spans="1:24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spans="1:24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spans="1:24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spans="1:24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spans="1:2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spans="1:24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spans="1:24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spans="1:24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spans="1:24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spans="1:24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spans="1:24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spans="1:24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spans="1:24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spans="1:24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spans="1:2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spans="1:24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spans="1:24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spans="1:24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spans="1:24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C4:D4"/>
    <mergeCell ref="F4:G4"/>
    <mergeCell ref="C5:D5"/>
    <mergeCell ref="F5:G5"/>
    <mergeCell ref="C6:D6"/>
    <mergeCell ref="F6:G6"/>
  </mergeCells>
  <pageMargins left="0" right="0" top="0" bottom="0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Z997"/>
  <sheetViews>
    <sheetView tabSelected="1" workbookViewId="0">
      <pane xSplit="1" ySplit="7" topLeftCell="B11" activePane="bottomRight" state="frozen"/>
      <selection pane="topRight" activeCell="B1" sqref="B1"/>
      <selection pane="bottomLeft" activeCell="A8" sqref="A8"/>
      <selection pane="bottomRight" activeCell="X12" sqref="X12"/>
    </sheetView>
  </sheetViews>
  <sheetFormatPr baseColWidth="10" defaultColWidth="9.1796875" defaultRowHeight="15" customHeight="1"/>
  <cols>
    <col min="1" max="1" width="2.08984375" customWidth="1"/>
    <col min="2" max="2" width="25.1796875" customWidth="1"/>
    <col min="3" max="34" width="1.26953125" customWidth="1"/>
    <col min="35" max="38" width="2.08984375" customWidth="1"/>
    <col min="39" max="39" width="2" customWidth="1"/>
    <col min="40" max="43" width="1.26953125" customWidth="1"/>
    <col min="44" max="47" width="2.08984375" customWidth="1"/>
    <col min="48" max="48" width="2" customWidth="1"/>
    <col min="49" max="49" width="1.54296875" customWidth="1"/>
    <col min="50" max="52" width="1.26953125" customWidth="1"/>
  </cols>
  <sheetData>
    <row r="1" spans="1:52" ht="15" customHeight="1">
      <c r="A1" s="233" t="s">
        <v>73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5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</row>
    <row r="2" spans="1:52" ht="15" customHeight="1">
      <c r="A2" s="236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8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</row>
    <row r="3" spans="1:52" ht="15" customHeight="1">
      <c r="A3" s="35"/>
      <c r="B3" s="55" t="s">
        <v>9</v>
      </c>
      <c r="C3" s="56" t="str">
        <f>CARÁTULA!$C$10</f>
        <v>INTERANDINO BOLIVIANO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8"/>
    </row>
    <row r="4" spans="1:52" ht="15" customHeight="1">
      <c r="A4" s="35"/>
      <c r="B4" s="55" t="s">
        <v>18</v>
      </c>
      <c r="C4" s="56" t="str">
        <f>CARÁTULA!$C$16</f>
        <v>SECUNDARIO</v>
      </c>
      <c r="D4" s="57"/>
      <c r="E4" s="57"/>
      <c r="F4" s="57"/>
      <c r="G4" s="57"/>
      <c r="H4" s="57"/>
      <c r="I4" s="57"/>
      <c r="J4" s="57"/>
      <c r="K4" s="57"/>
      <c r="L4" s="35"/>
      <c r="M4" s="57"/>
      <c r="N4" s="57"/>
      <c r="O4" s="59"/>
      <c r="P4" s="57"/>
      <c r="Q4" s="35"/>
      <c r="R4" s="60" t="s">
        <v>74</v>
      </c>
      <c r="S4" s="57"/>
      <c r="T4" s="57"/>
      <c r="U4" s="57"/>
      <c r="V4" s="57"/>
      <c r="W4" s="57"/>
      <c r="X4" s="35"/>
      <c r="Y4" s="61"/>
      <c r="Z4" s="61"/>
      <c r="AA4" s="62"/>
      <c r="AB4" s="239">
        <f>CARÁTULA!H11</f>
        <v>46055</v>
      </c>
      <c r="AC4" s="229"/>
      <c r="AD4" s="229"/>
      <c r="AE4" s="229"/>
      <c r="AF4" s="229"/>
      <c r="AG4" s="229"/>
      <c r="AH4" s="240"/>
      <c r="AI4" s="241" t="s">
        <v>75</v>
      </c>
      <c r="AJ4" s="222"/>
      <c r="AK4" s="222"/>
      <c r="AL4" s="222"/>
      <c r="AM4" s="242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8"/>
    </row>
    <row r="5" spans="1:52" ht="15" customHeight="1">
      <c r="A5" s="35"/>
      <c r="B5" s="55" t="s">
        <v>76</v>
      </c>
      <c r="C5" s="56" t="str">
        <f>CARÁTULA!$C$18</f>
        <v>5° "A" DE SECUNDARIA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9"/>
      <c r="P5" s="57"/>
      <c r="Q5" s="63"/>
      <c r="R5" s="60" t="s">
        <v>77</v>
      </c>
      <c r="S5" s="35"/>
      <c r="T5" s="60"/>
      <c r="U5" s="57"/>
      <c r="V5" s="57"/>
      <c r="W5" s="57"/>
      <c r="X5" s="35"/>
      <c r="Y5" s="35"/>
      <c r="Z5" s="35"/>
      <c r="AA5" s="64"/>
      <c r="AB5" s="239">
        <f>CARÁTULA!J11</f>
        <v>46150</v>
      </c>
      <c r="AC5" s="229"/>
      <c r="AD5" s="229"/>
      <c r="AE5" s="229"/>
      <c r="AF5" s="229"/>
      <c r="AG5" s="229"/>
      <c r="AH5" s="230"/>
      <c r="AI5" s="243" t="s">
        <v>78</v>
      </c>
      <c r="AJ5" s="244"/>
      <c r="AK5" s="244"/>
      <c r="AL5" s="244"/>
      <c r="AM5" s="245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65"/>
    </row>
    <row r="6" spans="1:52" ht="15" customHeight="1">
      <c r="A6" s="35"/>
      <c r="B6" s="55" t="s">
        <v>28</v>
      </c>
      <c r="C6" s="57" t="str">
        <f>CARÁTULA!$C$14</f>
        <v>MARCO A. CHAVEZ CHOQUEHUANCA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66"/>
      <c r="P6" s="57"/>
      <c r="Q6" s="57"/>
      <c r="R6" s="67" t="s">
        <v>79</v>
      </c>
      <c r="S6" s="35"/>
      <c r="T6" s="35"/>
      <c r="U6" s="35"/>
      <c r="V6" s="57"/>
      <c r="W6" s="57"/>
      <c r="X6" s="35"/>
      <c r="Y6" s="35"/>
      <c r="Z6" s="35"/>
      <c r="AA6" s="68"/>
      <c r="AB6" s="249">
        <f ca="1">TODAY()</f>
        <v>46138</v>
      </c>
      <c r="AC6" s="250"/>
      <c r="AD6" s="250"/>
      <c r="AE6" s="250"/>
      <c r="AF6" s="250"/>
      <c r="AG6" s="250"/>
      <c r="AH6" s="251"/>
      <c r="AI6" s="246"/>
      <c r="AJ6" s="247"/>
      <c r="AK6" s="247"/>
      <c r="AL6" s="247"/>
      <c r="AM6" s="24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</row>
    <row r="7" spans="1:52" ht="69.75" customHeight="1">
      <c r="A7" s="69" t="s">
        <v>31</v>
      </c>
      <c r="B7" s="70" t="s">
        <v>80</v>
      </c>
      <c r="C7" s="71">
        <v>46056</v>
      </c>
      <c r="D7" s="71">
        <v>46059</v>
      </c>
      <c r="E7" s="71">
        <v>46063</v>
      </c>
      <c r="F7" s="71">
        <v>46066</v>
      </c>
      <c r="G7" s="71">
        <v>46070</v>
      </c>
      <c r="H7" s="71">
        <v>46073</v>
      </c>
      <c r="I7" s="71">
        <v>46077</v>
      </c>
      <c r="J7" s="71">
        <v>46108</v>
      </c>
      <c r="K7" s="71">
        <v>46084</v>
      </c>
      <c r="L7" s="71">
        <v>46087</v>
      </c>
      <c r="M7" s="71">
        <v>46091</v>
      </c>
      <c r="N7" s="71">
        <v>46094</v>
      </c>
      <c r="O7" s="71">
        <v>46098</v>
      </c>
      <c r="P7" s="71">
        <v>46101</v>
      </c>
      <c r="Q7" s="71">
        <v>46105</v>
      </c>
      <c r="R7" s="71">
        <v>46108</v>
      </c>
      <c r="S7" s="71">
        <v>46112</v>
      </c>
      <c r="T7" s="71">
        <v>46115</v>
      </c>
      <c r="U7" s="71">
        <v>46119</v>
      </c>
      <c r="V7" s="71">
        <v>46122</v>
      </c>
      <c r="W7" s="71">
        <v>46129</v>
      </c>
      <c r="X7" s="71" t="s">
        <v>184</v>
      </c>
      <c r="Y7" s="71">
        <v>46133</v>
      </c>
      <c r="Z7" s="71">
        <v>46136</v>
      </c>
      <c r="AA7" s="71"/>
      <c r="AB7" s="71"/>
      <c r="AC7" s="71"/>
      <c r="AD7" s="71"/>
      <c r="AE7" s="71"/>
      <c r="AF7" s="71"/>
      <c r="AG7" s="71"/>
      <c r="AH7" s="72"/>
      <c r="AI7" s="73" t="s">
        <v>81</v>
      </c>
      <c r="AJ7" s="73" t="s">
        <v>82</v>
      </c>
      <c r="AK7" s="73" t="s">
        <v>83</v>
      </c>
      <c r="AL7" s="73" t="s">
        <v>84</v>
      </c>
      <c r="AM7" s="74" t="s">
        <v>85</v>
      </c>
      <c r="AN7" s="75"/>
      <c r="AO7" s="75"/>
      <c r="AP7" s="76"/>
      <c r="AQ7" s="76"/>
      <c r="AR7" s="53"/>
      <c r="AS7" s="53"/>
      <c r="AT7" s="53"/>
      <c r="AU7" s="53"/>
      <c r="AV7" s="53"/>
      <c r="AW7" s="53"/>
      <c r="AX7" s="53"/>
      <c r="AY7" s="53"/>
      <c r="AZ7" s="53"/>
    </row>
    <row r="8" spans="1:52" ht="12" customHeight="1">
      <c r="A8" s="77">
        <v>1</v>
      </c>
      <c r="B8" s="78" t="str">
        <f>FILIACIÓN!$B9</f>
        <v>APALA YUJRA ROSELIN ANDREA</v>
      </c>
      <c r="C8" s="79" t="s">
        <v>172</v>
      </c>
      <c r="D8" s="79" t="s">
        <v>172</v>
      </c>
      <c r="E8" s="79" t="s">
        <v>172</v>
      </c>
      <c r="F8" s="79" t="s">
        <v>172</v>
      </c>
      <c r="G8" s="79"/>
      <c r="H8" s="79" t="s">
        <v>172</v>
      </c>
      <c r="I8" s="79" t="s">
        <v>172</v>
      </c>
      <c r="J8" s="79" t="s">
        <v>172</v>
      </c>
      <c r="K8" s="79" t="s">
        <v>172</v>
      </c>
      <c r="L8" s="79" t="s">
        <v>172</v>
      </c>
      <c r="M8" s="79" t="s">
        <v>172</v>
      </c>
      <c r="N8" s="79" t="s">
        <v>172</v>
      </c>
      <c r="O8" s="79" t="s">
        <v>172</v>
      </c>
      <c r="P8" s="79" t="s">
        <v>172</v>
      </c>
      <c r="Q8" s="79" t="s">
        <v>172</v>
      </c>
      <c r="R8" s="79" t="s">
        <v>172</v>
      </c>
      <c r="S8" s="79" t="s">
        <v>172</v>
      </c>
      <c r="T8" s="79"/>
      <c r="U8" s="79" t="s">
        <v>172</v>
      </c>
      <c r="V8" s="79" t="s">
        <v>172</v>
      </c>
      <c r="W8" s="79" t="s">
        <v>172</v>
      </c>
      <c r="X8" s="79" t="s">
        <v>172</v>
      </c>
      <c r="Y8" s="79" t="s">
        <v>172</v>
      </c>
      <c r="Z8" s="79" t="s">
        <v>172</v>
      </c>
      <c r="AA8" s="79"/>
      <c r="AB8" s="79"/>
      <c r="AC8" s="79"/>
      <c r="AD8" s="79"/>
      <c r="AE8" s="79"/>
      <c r="AF8" s="79"/>
      <c r="AG8" s="79"/>
      <c r="AH8" s="80"/>
      <c r="AI8" s="81">
        <f t="shared" ref="AI8:AI43" si="0">IF(COUNTIF(C8:AH8,"A")=0,"",COUNTIF(C8:AH8,"A"))</f>
        <v>22</v>
      </c>
      <c r="AJ8" s="79" t="str">
        <f t="shared" ref="AJ8:AJ43" si="1">IF(COUNTIF(C8:AH8,"F")=0,"",COUNTIF(C8:AH8,"F"))</f>
        <v/>
      </c>
      <c r="AK8" s="79" t="str">
        <f t="shared" ref="AK8:AK43" si="2">IF(COUNTIF(C8:AH8,"R")=0,"",COUNTIF(C8:AH8,"R"))</f>
        <v/>
      </c>
      <c r="AL8" s="79" t="str">
        <f t="shared" ref="AL8:AL43" si="3">IF(COUNTIF(C8:AH8,"L")=0,"",COUNTIF(C8:AH8,"L"))</f>
        <v/>
      </c>
      <c r="AM8" s="81">
        <f t="shared" ref="AM8:AM43" si="4">SUM(AI8:AL8)</f>
        <v>22</v>
      </c>
      <c r="AN8" s="53"/>
      <c r="AO8" s="82"/>
      <c r="AP8" s="82"/>
      <c r="AQ8" s="82"/>
      <c r="AR8" s="53"/>
      <c r="AS8" s="53"/>
      <c r="AT8" s="53"/>
      <c r="AU8" s="53"/>
      <c r="AV8" s="53"/>
      <c r="AW8" s="53"/>
      <c r="AX8" s="53"/>
      <c r="AY8" s="53"/>
      <c r="AZ8" s="53"/>
    </row>
    <row r="9" spans="1:52" ht="12" customHeight="1">
      <c r="A9" s="77">
        <v>2</v>
      </c>
      <c r="B9" s="78" t="str">
        <f>FILIACIÓN!$B10</f>
        <v>APAZA ANGULO ARELY BIANCA</v>
      </c>
      <c r="C9" s="79" t="s">
        <v>172</v>
      </c>
      <c r="D9" s="79" t="s">
        <v>172</v>
      </c>
      <c r="E9" s="79" t="s">
        <v>172</v>
      </c>
      <c r="F9" s="79" t="s">
        <v>172</v>
      </c>
      <c r="G9" s="79"/>
      <c r="H9" s="79" t="s">
        <v>172</v>
      </c>
      <c r="I9" s="79" t="s">
        <v>172</v>
      </c>
      <c r="J9" s="79" t="s">
        <v>172</v>
      </c>
      <c r="K9" s="79" t="s">
        <v>172</v>
      </c>
      <c r="L9" s="79" t="s">
        <v>173</v>
      </c>
      <c r="M9" s="79" t="s">
        <v>173</v>
      </c>
      <c r="N9" s="79" t="s">
        <v>172</v>
      </c>
      <c r="O9" s="79" t="s">
        <v>172</v>
      </c>
      <c r="P9" s="79" t="s">
        <v>172</v>
      </c>
      <c r="Q9" s="79" t="s">
        <v>172</v>
      </c>
      <c r="R9" s="79" t="s">
        <v>172</v>
      </c>
      <c r="S9" s="79" t="s">
        <v>172</v>
      </c>
      <c r="T9" s="79"/>
      <c r="U9" s="79" t="s">
        <v>172</v>
      </c>
      <c r="V9" s="79" t="s">
        <v>172</v>
      </c>
      <c r="W9" s="79" t="s">
        <v>172</v>
      </c>
      <c r="X9" s="79" t="s">
        <v>172</v>
      </c>
      <c r="Y9" s="79" t="s">
        <v>172</v>
      </c>
      <c r="Z9" s="79" t="s">
        <v>172</v>
      </c>
      <c r="AA9" s="79"/>
      <c r="AB9" s="79"/>
      <c r="AC9" s="79"/>
      <c r="AD9" s="79"/>
      <c r="AE9" s="79"/>
      <c r="AF9" s="79"/>
      <c r="AG9" s="79"/>
      <c r="AH9" s="80"/>
      <c r="AI9" s="81">
        <f t="shared" si="0"/>
        <v>20</v>
      </c>
      <c r="AJ9" s="79">
        <f t="shared" si="1"/>
        <v>2</v>
      </c>
      <c r="AK9" s="79" t="str">
        <f t="shared" si="2"/>
        <v/>
      </c>
      <c r="AL9" s="79" t="str">
        <f t="shared" si="3"/>
        <v/>
      </c>
      <c r="AM9" s="81">
        <f t="shared" si="4"/>
        <v>22</v>
      </c>
      <c r="AN9" s="82"/>
      <c r="AO9" s="82"/>
      <c r="AP9" s="82"/>
      <c r="AQ9" s="82"/>
      <c r="AR9" s="53"/>
      <c r="AS9" s="53"/>
      <c r="AT9" s="53"/>
      <c r="AU9" s="53"/>
      <c r="AV9" s="53"/>
      <c r="AW9" s="53"/>
      <c r="AX9" s="53"/>
      <c r="AY9" s="53"/>
      <c r="AZ9" s="53"/>
    </row>
    <row r="10" spans="1:52" ht="12" customHeight="1">
      <c r="A10" s="77">
        <v>3</v>
      </c>
      <c r="B10" s="78" t="str">
        <f>FILIACIÓN!$B11</f>
        <v>APAZA TICONA DANAE ALEXANDRA</v>
      </c>
      <c r="C10" s="79" t="s">
        <v>172</v>
      </c>
      <c r="D10" s="79" t="s">
        <v>172</v>
      </c>
      <c r="E10" s="79" t="s">
        <v>172</v>
      </c>
      <c r="F10" s="79" t="s">
        <v>172</v>
      </c>
      <c r="G10" s="79"/>
      <c r="H10" s="79" t="s">
        <v>172</v>
      </c>
      <c r="I10" s="79" t="s">
        <v>172</v>
      </c>
      <c r="J10" s="79" t="s">
        <v>172</v>
      </c>
      <c r="K10" s="79" t="s">
        <v>172</v>
      </c>
      <c r="L10" s="79" t="s">
        <v>172</v>
      </c>
      <c r="M10" s="79" t="s">
        <v>172</v>
      </c>
      <c r="N10" s="79" t="s">
        <v>172</v>
      </c>
      <c r="O10" s="79" t="s">
        <v>172</v>
      </c>
      <c r="P10" s="79" t="s">
        <v>172</v>
      </c>
      <c r="Q10" s="79" t="s">
        <v>172</v>
      </c>
      <c r="R10" s="79" t="s">
        <v>172</v>
      </c>
      <c r="S10" s="79" t="s">
        <v>172</v>
      </c>
      <c r="T10" s="79"/>
      <c r="U10" s="79" t="s">
        <v>172</v>
      </c>
      <c r="V10" s="79" t="s">
        <v>172</v>
      </c>
      <c r="W10" s="79" t="s">
        <v>172</v>
      </c>
      <c r="X10" s="79" t="s">
        <v>172</v>
      </c>
      <c r="Y10" s="79" t="s">
        <v>172</v>
      </c>
      <c r="Z10" s="79" t="s">
        <v>172</v>
      </c>
      <c r="AA10" s="79"/>
      <c r="AB10" s="79"/>
      <c r="AC10" s="79"/>
      <c r="AD10" s="79"/>
      <c r="AE10" s="79"/>
      <c r="AF10" s="79"/>
      <c r="AG10" s="79"/>
      <c r="AH10" s="80"/>
      <c r="AI10" s="81">
        <f t="shared" si="0"/>
        <v>22</v>
      </c>
      <c r="AJ10" s="79" t="str">
        <f t="shared" si="1"/>
        <v/>
      </c>
      <c r="AK10" s="79" t="str">
        <f t="shared" si="2"/>
        <v/>
      </c>
      <c r="AL10" s="79" t="str">
        <f t="shared" si="3"/>
        <v/>
      </c>
      <c r="AM10" s="81">
        <f t="shared" si="4"/>
        <v>22</v>
      </c>
      <c r="AN10" s="82"/>
      <c r="AO10" s="82"/>
      <c r="AP10" s="82"/>
      <c r="AQ10" s="82"/>
      <c r="AR10" s="53"/>
      <c r="AS10" s="53"/>
      <c r="AT10" s="53"/>
      <c r="AU10" s="53"/>
      <c r="AV10" s="53"/>
      <c r="AW10" s="53"/>
      <c r="AX10" s="53"/>
      <c r="AY10" s="53"/>
      <c r="AZ10" s="53"/>
    </row>
    <row r="11" spans="1:52" ht="12" customHeight="1">
      <c r="A11" s="77">
        <v>4</v>
      </c>
      <c r="B11" s="78" t="str">
        <f>FILIACIÓN!$B12</f>
        <v>ARDORES USNAYO CAMERON GAELLE</v>
      </c>
      <c r="C11" s="79" t="s">
        <v>172</v>
      </c>
      <c r="D11" s="79" t="s">
        <v>172</v>
      </c>
      <c r="E11" s="79" t="s">
        <v>172</v>
      </c>
      <c r="F11" s="79" t="s">
        <v>172</v>
      </c>
      <c r="G11" s="79"/>
      <c r="H11" s="79" t="s">
        <v>172</v>
      </c>
      <c r="I11" s="79" t="s">
        <v>172</v>
      </c>
      <c r="J11" s="79" t="s">
        <v>172</v>
      </c>
      <c r="K11" s="79" t="s">
        <v>172</v>
      </c>
      <c r="L11" s="79" t="s">
        <v>172</v>
      </c>
      <c r="M11" s="79" t="s">
        <v>172</v>
      </c>
      <c r="N11" s="79" t="s">
        <v>172</v>
      </c>
      <c r="O11" s="79" t="s">
        <v>172</v>
      </c>
      <c r="P11" s="79" t="s">
        <v>172</v>
      </c>
      <c r="Q11" s="79" t="s">
        <v>172</v>
      </c>
      <c r="R11" s="79" t="s">
        <v>172</v>
      </c>
      <c r="S11" s="79" t="s">
        <v>172</v>
      </c>
      <c r="T11" s="79"/>
      <c r="U11" s="79" t="s">
        <v>172</v>
      </c>
      <c r="V11" s="79" t="s">
        <v>172</v>
      </c>
      <c r="W11" s="79" t="s">
        <v>172</v>
      </c>
      <c r="X11" s="79" t="s">
        <v>172</v>
      </c>
      <c r="Y11" s="79" t="s">
        <v>172</v>
      </c>
      <c r="Z11" s="79" t="s">
        <v>172</v>
      </c>
      <c r="AA11" s="79"/>
      <c r="AB11" s="79"/>
      <c r="AC11" s="79"/>
      <c r="AD11" s="79"/>
      <c r="AE11" s="79"/>
      <c r="AF11" s="79"/>
      <c r="AG11" s="79"/>
      <c r="AH11" s="80"/>
      <c r="AI11" s="81">
        <f t="shared" si="0"/>
        <v>22</v>
      </c>
      <c r="AJ11" s="79" t="str">
        <f t="shared" si="1"/>
        <v/>
      </c>
      <c r="AK11" s="79" t="str">
        <f t="shared" si="2"/>
        <v/>
      </c>
      <c r="AL11" s="79" t="str">
        <f t="shared" si="3"/>
        <v/>
      </c>
      <c r="AM11" s="81">
        <f t="shared" si="4"/>
        <v>22</v>
      </c>
      <c r="AN11" s="82"/>
      <c r="AO11" s="82"/>
      <c r="AP11" s="82"/>
      <c r="AQ11" s="82"/>
      <c r="AR11" s="53"/>
      <c r="AS11" s="53"/>
      <c r="AT11" s="53"/>
      <c r="AU11" s="53"/>
      <c r="AV11" s="53"/>
      <c r="AW11" s="53"/>
      <c r="AX11" s="53"/>
      <c r="AY11" s="53"/>
      <c r="AZ11" s="53"/>
    </row>
    <row r="12" spans="1:52" ht="12" customHeight="1">
      <c r="A12" s="77">
        <v>5</v>
      </c>
      <c r="B12" s="78" t="str">
        <f>FILIACIÓN!$B13</f>
        <v>BAUTISTA BLANCO GREIS EVANI</v>
      </c>
      <c r="C12" s="79" t="s">
        <v>172</v>
      </c>
      <c r="D12" s="79" t="s">
        <v>172</v>
      </c>
      <c r="E12" s="79" t="s">
        <v>172</v>
      </c>
      <c r="F12" s="79" t="s">
        <v>172</v>
      </c>
      <c r="G12" s="79"/>
      <c r="H12" s="79" t="s">
        <v>172</v>
      </c>
      <c r="I12" s="79" t="s">
        <v>172</v>
      </c>
      <c r="J12" s="79" t="s">
        <v>172</v>
      </c>
      <c r="K12" s="79" t="s">
        <v>172</v>
      </c>
      <c r="L12" s="79" t="s">
        <v>172</v>
      </c>
      <c r="M12" s="79" t="s">
        <v>172</v>
      </c>
      <c r="N12" s="79" t="s">
        <v>172</v>
      </c>
      <c r="O12" s="79" t="s">
        <v>172</v>
      </c>
      <c r="P12" s="79" t="s">
        <v>172</v>
      </c>
      <c r="Q12" s="79" t="s">
        <v>172</v>
      </c>
      <c r="R12" s="79" t="s">
        <v>172</v>
      </c>
      <c r="S12" s="79" t="s">
        <v>173</v>
      </c>
      <c r="T12" s="79"/>
      <c r="U12" s="79" t="s">
        <v>173</v>
      </c>
      <c r="V12" s="79" t="s">
        <v>172</v>
      </c>
      <c r="W12" s="79" t="s">
        <v>172</v>
      </c>
      <c r="X12" s="79" t="s">
        <v>173</v>
      </c>
      <c r="Y12" s="79" t="s">
        <v>172</v>
      </c>
      <c r="Z12" s="79" t="s">
        <v>172</v>
      </c>
      <c r="AA12" s="79"/>
      <c r="AB12" s="79"/>
      <c r="AC12" s="79"/>
      <c r="AD12" s="79"/>
      <c r="AE12" s="79"/>
      <c r="AF12" s="79"/>
      <c r="AG12" s="79"/>
      <c r="AH12" s="80"/>
      <c r="AI12" s="81">
        <f t="shared" si="0"/>
        <v>19</v>
      </c>
      <c r="AJ12" s="79">
        <f t="shared" si="1"/>
        <v>3</v>
      </c>
      <c r="AK12" s="79" t="str">
        <f t="shared" si="2"/>
        <v/>
      </c>
      <c r="AL12" s="79" t="str">
        <f t="shared" si="3"/>
        <v/>
      </c>
      <c r="AM12" s="81">
        <f t="shared" si="4"/>
        <v>22</v>
      </c>
      <c r="AN12" s="82"/>
      <c r="AO12" s="82"/>
      <c r="AP12" s="82"/>
      <c r="AQ12" s="82"/>
      <c r="AR12" s="53"/>
      <c r="AS12" s="53"/>
      <c r="AT12" s="53"/>
      <c r="AU12" s="53"/>
      <c r="AV12" s="53"/>
      <c r="AW12" s="53"/>
      <c r="AX12" s="53"/>
      <c r="AY12" s="53"/>
      <c r="AZ12" s="53"/>
    </row>
    <row r="13" spans="1:52" ht="12" customHeight="1">
      <c r="A13" s="77">
        <v>6</v>
      </c>
      <c r="B13" s="78" t="str">
        <f>FILIACIÓN!$B14</f>
        <v>CACERES FLORES KIMBERLY AVRIL</v>
      </c>
      <c r="C13" s="79" t="s">
        <v>172</v>
      </c>
      <c r="D13" s="79" t="s">
        <v>172</v>
      </c>
      <c r="E13" s="79" t="s">
        <v>172</v>
      </c>
      <c r="F13" s="79" t="s">
        <v>172</v>
      </c>
      <c r="G13" s="79"/>
      <c r="H13" s="79" t="s">
        <v>172</v>
      </c>
      <c r="I13" s="79" t="s">
        <v>172</v>
      </c>
      <c r="J13" s="79" t="s">
        <v>172</v>
      </c>
      <c r="K13" s="79" t="s">
        <v>172</v>
      </c>
      <c r="L13" s="79" t="s">
        <v>172</v>
      </c>
      <c r="M13" s="79" t="s">
        <v>172</v>
      </c>
      <c r="N13" s="79" t="s">
        <v>172</v>
      </c>
      <c r="O13" s="79" t="s">
        <v>172</v>
      </c>
      <c r="P13" s="79" t="s">
        <v>172</v>
      </c>
      <c r="Q13" s="79" t="s">
        <v>172</v>
      </c>
      <c r="R13" s="79" t="s">
        <v>172</v>
      </c>
      <c r="S13" s="79" t="s">
        <v>172</v>
      </c>
      <c r="T13" s="79"/>
      <c r="U13" s="79" t="s">
        <v>172</v>
      </c>
      <c r="V13" s="79" t="s">
        <v>172</v>
      </c>
      <c r="W13" s="79" t="s">
        <v>172</v>
      </c>
      <c r="X13" s="79" t="s">
        <v>172</v>
      </c>
      <c r="Y13" s="79" t="s">
        <v>172</v>
      </c>
      <c r="Z13" s="79" t="s">
        <v>172</v>
      </c>
      <c r="AA13" s="79"/>
      <c r="AB13" s="79"/>
      <c r="AC13" s="79"/>
      <c r="AD13" s="79"/>
      <c r="AE13" s="79"/>
      <c r="AF13" s="79"/>
      <c r="AG13" s="79"/>
      <c r="AH13" s="80"/>
      <c r="AI13" s="81">
        <f t="shared" si="0"/>
        <v>22</v>
      </c>
      <c r="AJ13" s="79" t="str">
        <f t="shared" si="1"/>
        <v/>
      </c>
      <c r="AK13" s="79" t="str">
        <f t="shared" si="2"/>
        <v/>
      </c>
      <c r="AL13" s="79" t="str">
        <f t="shared" si="3"/>
        <v/>
      </c>
      <c r="AM13" s="81">
        <f t="shared" si="4"/>
        <v>22</v>
      </c>
      <c r="AN13" s="82"/>
      <c r="AO13" s="82"/>
      <c r="AP13" s="82"/>
      <c r="AQ13" s="82"/>
      <c r="AR13" s="53"/>
      <c r="AS13" s="53"/>
      <c r="AT13" s="53"/>
      <c r="AU13" s="53"/>
      <c r="AV13" s="53"/>
      <c r="AW13" s="53"/>
      <c r="AX13" s="53"/>
      <c r="AY13" s="53"/>
      <c r="AZ13" s="53"/>
    </row>
    <row r="14" spans="1:52" ht="12" customHeight="1">
      <c r="A14" s="77">
        <v>7</v>
      </c>
      <c r="B14" s="78" t="str">
        <f>FILIACIÓN!$B15</f>
        <v>CALLE MARQUEZ SOL MADELEY</v>
      </c>
      <c r="C14" s="79" t="s">
        <v>172</v>
      </c>
      <c r="D14" s="79" t="s">
        <v>172</v>
      </c>
      <c r="E14" s="79" t="s">
        <v>172</v>
      </c>
      <c r="F14" s="79" t="s">
        <v>172</v>
      </c>
      <c r="G14" s="79"/>
      <c r="H14" s="79" t="s">
        <v>172</v>
      </c>
      <c r="I14" s="79" t="s">
        <v>172</v>
      </c>
      <c r="J14" s="79" t="s">
        <v>172</v>
      </c>
      <c r="K14" s="79" t="s">
        <v>172</v>
      </c>
      <c r="L14" s="79" t="s">
        <v>172</v>
      </c>
      <c r="M14" s="79" t="s">
        <v>172</v>
      </c>
      <c r="N14" s="79" t="s">
        <v>172</v>
      </c>
      <c r="O14" s="79" t="s">
        <v>172</v>
      </c>
      <c r="P14" s="79" t="s">
        <v>172</v>
      </c>
      <c r="Q14" s="79" t="s">
        <v>172</v>
      </c>
      <c r="R14" s="79" t="s">
        <v>172</v>
      </c>
      <c r="S14" s="79" t="s">
        <v>172</v>
      </c>
      <c r="T14" s="79"/>
      <c r="U14" s="79" t="s">
        <v>172</v>
      </c>
      <c r="V14" s="79" t="s">
        <v>172</v>
      </c>
      <c r="W14" s="79" t="s">
        <v>172</v>
      </c>
      <c r="X14" s="79" t="s">
        <v>172</v>
      </c>
      <c r="Y14" s="79" t="s">
        <v>172</v>
      </c>
      <c r="Z14" s="79" t="s">
        <v>172</v>
      </c>
      <c r="AA14" s="79"/>
      <c r="AB14" s="79"/>
      <c r="AC14" s="79"/>
      <c r="AD14" s="79"/>
      <c r="AE14" s="79"/>
      <c r="AF14" s="79"/>
      <c r="AG14" s="79"/>
      <c r="AH14" s="80"/>
      <c r="AI14" s="81">
        <f t="shared" si="0"/>
        <v>22</v>
      </c>
      <c r="AJ14" s="79" t="str">
        <f t="shared" si="1"/>
        <v/>
      </c>
      <c r="AK14" s="79" t="str">
        <f t="shared" si="2"/>
        <v/>
      </c>
      <c r="AL14" s="79" t="str">
        <f t="shared" si="3"/>
        <v/>
      </c>
      <c r="AM14" s="81">
        <f t="shared" si="4"/>
        <v>22</v>
      </c>
      <c r="AN14" s="82"/>
      <c r="AO14" s="82"/>
      <c r="AP14" s="82"/>
      <c r="AQ14" s="82"/>
      <c r="AR14" s="53"/>
      <c r="AS14" s="53"/>
      <c r="AT14" s="53"/>
      <c r="AU14" s="53"/>
      <c r="AV14" s="53"/>
      <c r="AW14" s="53"/>
      <c r="AX14" s="53"/>
      <c r="AY14" s="53"/>
      <c r="AZ14" s="53"/>
    </row>
    <row r="15" spans="1:52" ht="12" customHeight="1">
      <c r="A15" s="77">
        <v>8</v>
      </c>
      <c r="B15" s="78" t="str">
        <f>FILIACIÓN!$B16</f>
        <v>CALLISAYA CORONEL BELLA LUZ JAEL</v>
      </c>
      <c r="C15" s="79" t="s">
        <v>172</v>
      </c>
      <c r="D15" s="79" t="s">
        <v>172</v>
      </c>
      <c r="E15" s="79" t="s">
        <v>172</v>
      </c>
      <c r="F15" s="79" t="s">
        <v>172</v>
      </c>
      <c r="G15" s="79"/>
      <c r="H15" s="79" t="s">
        <v>172</v>
      </c>
      <c r="I15" s="79" t="s">
        <v>172</v>
      </c>
      <c r="J15" s="79" t="s">
        <v>172</v>
      </c>
      <c r="K15" s="79" t="s">
        <v>172</v>
      </c>
      <c r="L15" s="79" t="s">
        <v>172</v>
      </c>
      <c r="M15" s="79" t="s">
        <v>172</v>
      </c>
      <c r="N15" s="79" t="s">
        <v>172</v>
      </c>
      <c r="O15" s="79" t="s">
        <v>172</v>
      </c>
      <c r="P15" s="79" t="s">
        <v>172</v>
      </c>
      <c r="Q15" s="79" t="s">
        <v>172</v>
      </c>
      <c r="R15" s="79" t="s">
        <v>172</v>
      </c>
      <c r="S15" s="79" t="s">
        <v>172</v>
      </c>
      <c r="T15" s="79"/>
      <c r="U15" s="79" t="s">
        <v>172</v>
      </c>
      <c r="V15" s="79" t="s">
        <v>172</v>
      </c>
      <c r="W15" s="79" t="s">
        <v>172</v>
      </c>
      <c r="X15" s="79" t="s">
        <v>172</v>
      </c>
      <c r="Y15" s="79" t="s">
        <v>172</v>
      </c>
      <c r="Z15" s="79" t="s">
        <v>172</v>
      </c>
      <c r="AA15" s="79"/>
      <c r="AB15" s="79"/>
      <c r="AC15" s="79"/>
      <c r="AD15" s="79"/>
      <c r="AE15" s="79"/>
      <c r="AF15" s="79"/>
      <c r="AG15" s="79"/>
      <c r="AH15" s="80"/>
      <c r="AI15" s="81">
        <f t="shared" si="0"/>
        <v>22</v>
      </c>
      <c r="AJ15" s="79" t="str">
        <f t="shared" si="1"/>
        <v/>
      </c>
      <c r="AK15" s="79" t="str">
        <f t="shared" si="2"/>
        <v/>
      </c>
      <c r="AL15" s="79" t="str">
        <f t="shared" si="3"/>
        <v/>
      </c>
      <c r="AM15" s="81">
        <f t="shared" si="4"/>
        <v>22</v>
      </c>
      <c r="AN15" s="82"/>
      <c r="AO15" s="82"/>
      <c r="AP15" s="82"/>
      <c r="AQ15" s="82"/>
      <c r="AR15" s="53"/>
      <c r="AS15" s="53"/>
      <c r="AT15" s="53"/>
      <c r="AU15" s="53"/>
      <c r="AV15" s="53"/>
      <c r="AW15" s="53"/>
      <c r="AX15" s="53"/>
      <c r="AY15" s="53"/>
      <c r="AZ15" s="53"/>
    </row>
    <row r="16" spans="1:52" ht="12" customHeight="1">
      <c r="A16" s="77">
        <v>9</v>
      </c>
      <c r="B16" s="78" t="str">
        <f>FILIACIÓN!$B17</f>
        <v>CALLISAYA CRUZ CAMILA RIZEL</v>
      </c>
      <c r="C16" s="79" t="s">
        <v>172</v>
      </c>
      <c r="D16" s="79" t="s">
        <v>172</v>
      </c>
      <c r="E16" s="79" t="s">
        <v>172</v>
      </c>
      <c r="F16" s="79" t="s">
        <v>172</v>
      </c>
      <c r="G16" s="79"/>
      <c r="H16" s="79" t="s">
        <v>172</v>
      </c>
      <c r="I16" s="79" t="s">
        <v>172</v>
      </c>
      <c r="J16" s="79" t="s">
        <v>172</v>
      </c>
      <c r="K16" s="79" t="s">
        <v>174</v>
      </c>
      <c r="L16" s="79" t="s">
        <v>173</v>
      </c>
      <c r="M16" s="79" t="s">
        <v>172</v>
      </c>
      <c r="N16" s="79" t="s">
        <v>172</v>
      </c>
      <c r="O16" s="79" t="s">
        <v>172</v>
      </c>
      <c r="P16" s="79" t="s">
        <v>172</v>
      </c>
      <c r="Q16" s="79" t="s">
        <v>172</v>
      </c>
      <c r="R16" s="79" t="s">
        <v>172</v>
      </c>
      <c r="S16" s="79" t="s">
        <v>172</v>
      </c>
      <c r="T16" s="79"/>
      <c r="U16" s="79" t="s">
        <v>172</v>
      </c>
      <c r="V16" s="79" t="s">
        <v>172</v>
      </c>
      <c r="W16" s="79" t="s">
        <v>172</v>
      </c>
      <c r="X16" s="79" t="s">
        <v>172</v>
      </c>
      <c r="Y16" s="79" t="s">
        <v>172</v>
      </c>
      <c r="Z16" s="79" t="s">
        <v>172</v>
      </c>
      <c r="AA16" s="79"/>
      <c r="AB16" s="79"/>
      <c r="AC16" s="79"/>
      <c r="AD16" s="79"/>
      <c r="AE16" s="79"/>
      <c r="AF16" s="79"/>
      <c r="AG16" s="79"/>
      <c r="AH16" s="80"/>
      <c r="AI16" s="81">
        <f t="shared" si="0"/>
        <v>20</v>
      </c>
      <c r="AJ16" s="79">
        <f t="shared" si="1"/>
        <v>1</v>
      </c>
      <c r="AK16" s="79" t="str">
        <f t="shared" si="2"/>
        <v/>
      </c>
      <c r="AL16" s="79">
        <f t="shared" si="3"/>
        <v>1</v>
      </c>
      <c r="AM16" s="81">
        <f t="shared" si="4"/>
        <v>22</v>
      </c>
      <c r="AN16" s="82"/>
      <c r="AO16" s="82"/>
      <c r="AP16" s="82"/>
      <c r="AQ16" s="82"/>
      <c r="AR16" s="53"/>
      <c r="AS16" s="53"/>
      <c r="AT16" s="53"/>
      <c r="AU16" s="53"/>
      <c r="AV16" s="53"/>
      <c r="AW16" s="53"/>
      <c r="AX16" s="53"/>
      <c r="AY16" s="53"/>
      <c r="AZ16" s="53"/>
    </row>
    <row r="17" spans="1:52" ht="12" customHeight="1">
      <c r="A17" s="77">
        <v>10</v>
      </c>
      <c r="B17" s="78" t="str">
        <f>FILIACIÓN!$B18</f>
        <v>CHARCAS COLQUE ALEJANDRA BRIDGET</v>
      </c>
      <c r="C17" s="79" t="s">
        <v>172</v>
      </c>
      <c r="D17" s="79" t="s">
        <v>172</v>
      </c>
      <c r="E17" s="79" t="s">
        <v>173</v>
      </c>
      <c r="F17" s="79" t="s">
        <v>172</v>
      </c>
      <c r="G17" s="79"/>
      <c r="H17" s="79" t="s">
        <v>172</v>
      </c>
      <c r="I17" s="79" t="s">
        <v>173</v>
      </c>
      <c r="J17" s="79" t="s">
        <v>172</v>
      </c>
      <c r="K17" s="79" t="s">
        <v>172</v>
      </c>
      <c r="L17" s="79" t="s">
        <v>173</v>
      </c>
      <c r="M17" s="79" t="s">
        <v>173</v>
      </c>
      <c r="N17" s="79" t="s">
        <v>172</v>
      </c>
      <c r="O17" s="79" t="s">
        <v>172</v>
      </c>
      <c r="P17" s="79" t="s">
        <v>172</v>
      </c>
      <c r="Q17" s="79" t="s">
        <v>172</v>
      </c>
      <c r="R17" s="79" t="s">
        <v>172</v>
      </c>
      <c r="S17" s="79" t="s">
        <v>172</v>
      </c>
      <c r="T17" s="79"/>
      <c r="U17" s="79" t="s">
        <v>172</v>
      </c>
      <c r="V17" s="79" t="s">
        <v>172</v>
      </c>
      <c r="W17" s="79" t="s">
        <v>172</v>
      </c>
      <c r="X17" s="79" t="s">
        <v>172</v>
      </c>
      <c r="Y17" s="79" t="s">
        <v>173</v>
      </c>
      <c r="Z17" s="79" t="s">
        <v>172</v>
      </c>
      <c r="AA17" s="79"/>
      <c r="AB17" s="79"/>
      <c r="AC17" s="79"/>
      <c r="AD17" s="79"/>
      <c r="AE17" s="79"/>
      <c r="AF17" s="79"/>
      <c r="AG17" s="79"/>
      <c r="AH17" s="80"/>
      <c r="AI17" s="81">
        <f t="shared" si="0"/>
        <v>17</v>
      </c>
      <c r="AJ17" s="79">
        <f t="shared" si="1"/>
        <v>5</v>
      </c>
      <c r="AK17" s="79" t="str">
        <f t="shared" si="2"/>
        <v/>
      </c>
      <c r="AL17" s="79" t="str">
        <f t="shared" si="3"/>
        <v/>
      </c>
      <c r="AM17" s="81">
        <f t="shared" si="4"/>
        <v>22</v>
      </c>
      <c r="AN17" s="82"/>
      <c r="AO17" s="82"/>
      <c r="AP17" s="82"/>
      <c r="AQ17" s="82"/>
      <c r="AR17" s="53"/>
      <c r="AS17" s="53"/>
      <c r="AT17" s="53"/>
      <c r="AU17" s="53"/>
      <c r="AV17" s="53"/>
      <c r="AW17" s="53"/>
      <c r="AX17" s="53"/>
      <c r="AY17" s="53"/>
      <c r="AZ17" s="53"/>
    </row>
    <row r="18" spans="1:52" ht="12" customHeight="1">
      <c r="A18" s="77">
        <v>11</v>
      </c>
      <c r="B18" s="78" t="str">
        <f>FILIACIÓN!$B19</f>
        <v>CONDORI CHOQUE SAYUMI</v>
      </c>
      <c r="C18" s="79" t="s">
        <v>172</v>
      </c>
      <c r="D18" s="79" t="s">
        <v>172</v>
      </c>
      <c r="E18" s="79" t="s">
        <v>172</v>
      </c>
      <c r="F18" s="79" t="s">
        <v>172</v>
      </c>
      <c r="G18" s="79"/>
      <c r="H18" s="79" t="s">
        <v>172</v>
      </c>
      <c r="I18" s="79" t="s">
        <v>172</v>
      </c>
      <c r="J18" s="79" t="s">
        <v>172</v>
      </c>
      <c r="K18" s="79" t="s">
        <v>172</v>
      </c>
      <c r="L18" s="79" t="s">
        <v>172</v>
      </c>
      <c r="M18" s="79" t="s">
        <v>172</v>
      </c>
      <c r="N18" s="79" t="s">
        <v>172</v>
      </c>
      <c r="O18" s="79" t="s">
        <v>172</v>
      </c>
      <c r="P18" s="79" t="s">
        <v>172</v>
      </c>
      <c r="Q18" s="79" t="s">
        <v>172</v>
      </c>
      <c r="R18" s="79" t="s">
        <v>172</v>
      </c>
      <c r="S18" s="79" t="s">
        <v>172</v>
      </c>
      <c r="T18" s="79"/>
      <c r="U18" s="79" t="s">
        <v>172</v>
      </c>
      <c r="V18" s="79" t="s">
        <v>172</v>
      </c>
      <c r="W18" s="79" t="s">
        <v>172</v>
      </c>
      <c r="X18" s="79" t="s">
        <v>172</v>
      </c>
      <c r="Y18" s="79" t="s">
        <v>172</v>
      </c>
      <c r="Z18" s="79" t="s">
        <v>172</v>
      </c>
      <c r="AA18" s="79"/>
      <c r="AB18" s="79"/>
      <c r="AC18" s="79"/>
      <c r="AD18" s="79"/>
      <c r="AE18" s="79"/>
      <c r="AF18" s="79"/>
      <c r="AG18" s="79"/>
      <c r="AH18" s="80"/>
      <c r="AI18" s="81">
        <f t="shared" si="0"/>
        <v>22</v>
      </c>
      <c r="AJ18" s="79" t="str">
        <f t="shared" si="1"/>
        <v/>
      </c>
      <c r="AK18" s="79" t="str">
        <f t="shared" si="2"/>
        <v/>
      </c>
      <c r="AL18" s="79" t="str">
        <f t="shared" si="3"/>
        <v/>
      </c>
      <c r="AM18" s="81">
        <f t="shared" si="4"/>
        <v>22</v>
      </c>
      <c r="AN18" s="82"/>
      <c r="AO18" s="82"/>
      <c r="AP18" s="82"/>
      <c r="AQ18" s="82"/>
      <c r="AR18" s="53"/>
      <c r="AS18" s="53"/>
      <c r="AT18" s="53"/>
      <c r="AU18" s="53"/>
      <c r="AV18" s="53"/>
      <c r="AW18" s="53"/>
      <c r="AX18" s="53"/>
      <c r="AY18" s="53"/>
      <c r="AZ18" s="53"/>
    </row>
    <row r="19" spans="1:52" ht="12" customHeight="1">
      <c r="A19" s="77">
        <v>12</v>
      </c>
      <c r="B19" s="78" t="str">
        <f>FILIACIÓN!$B20</f>
        <v>CONDORI MARQUEZ JHUREM ALEX</v>
      </c>
      <c r="C19" s="79" t="s">
        <v>172</v>
      </c>
      <c r="D19" s="79" t="s">
        <v>172</v>
      </c>
      <c r="E19" s="79" t="s">
        <v>172</v>
      </c>
      <c r="F19" s="79" t="s">
        <v>172</v>
      </c>
      <c r="G19" s="79"/>
      <c r="H19" s="79" t="s">
        <v>172</v>
      </c>
      <c r="I19" s="79" t="s">
        <v>172</v>
      </c>
      <c r="J19" s="79" t="s">
        <v>172</v>
      </c>
      <c r="K19" s="79" t="s">
        <v>172</v>
      </c>
      <c r="L19" s="79" t="s">
        <v>172</v>
      </c>
      <c r="M19" s="79" t="s">
        <v>173</v>
      </c>
      <c r="N19" s="79" t="s">
        <v>172</v>
      </c>
      <c r="O19" s="79" t="s">
        <v>172</v>
      </c>
      <c r="P19" s="79" t="s">
        <v>172</v>
      </c>
      <c r="Q19" s="79" t="s">
        <v>172</v>
      </c>
      <c r="R19" s="79" t="s">
        <v>172</v>
      </c>
      <c r="S19" s="79" t="s">
        <v>172</v>
      </c>
      <c r="T19" s="79"/>
      <c r="U19" s="79" t="s">
        <v>172</v>
      </c>
      <c r="V19" s="79" t="s">
        <v>172</v>
      </c>
      <c r="W19" s="79" t="s">
        <v>172</v>
      </c>
      <c r="X19" s="79" t="s">
        <v>172</v>
      </c>
      <c r="Y19" s="79" t="s">
        <v>172</v>
      </c>
      <c r="Z19" s="79" t="s">
        <v>172</v>
      </c>
      <c r="AA19" s="79"/>
      <c r="AB19" s="79"/>
      <c r="AC19" s="79"/>
      <c r="AD19" s="79"/>
      <c r="AE19" s="79"/>
      <c r="AF19" s="79"/>
      <c r="AG19" s="79"/>
      <c r="AH19" s="80"/>
      <c r="AI19" s="81">
        <f t="shared" si="0"/>
        <v>21</v>
      </c>
      <c r="AJ19" s="79">
        <f t="shared" si="1"/>
        <v>1</v>
      </c>
      <c r="AK19" s="79" t="str">
        <f t="shared" si="2"/>
        <v/>
      </c>
      <c r="AL19" s="79" t="str">
        <f t="shared" si="3"/>
        <v/>
      </c>
      <c r="AM19" s="81">
        <f t="shared" si="4"/>
        <v>22</v>
      </c>
      <c r="AN19" s="82"/>
      <c r="AO19" s="82"/>
      <c r="AP19" s="82"/>
      <c r="AQ19" s="82"/>
      <c r="AR19" s="53"/>
      <c r="AS19" s="53"/>
      <c r="AT19" s="53"/>
      <c r="AU19" s="53"/>
      <c r="AV19" s="53"/>
      <c r="AW19" s="53"/>
      <c r="AX19" s="53"/>
      <c r="AY19" s="53"/>
      <c r="AZ19" s="53"/>
    </row>
    <row r="20" spans="1:52" ht="12" customHeight="1">
      <c r="A20" s="77">
        <v>13</v>
      </c>
      <c r="B20" s="78" t="str">
        <f>FILIACIÓN!$B21</f>
        <v>COPANA PLATA IVON</v>
      </c>
      <c r="C20" s="79" t="s">
        <v>172</v>
      </c>
      <c r="D20" s="79" t="s">
        <v>172</v>
      </c>
      <c r="E20" s="79" t="s">
        <v>172</v>
      </c>
      <c r="F20" s="79" t="s">
        <v>172</v>
      </c>
      <c r="G20" s="79"/>
      <c r="H20" s="79" t="s">
        <v>172</v>
      </c>
      <c r="I20" s="79" t="s">
        <v>172</v>
      </c>
      <c r="J20" s="79" t="s">
        <v>172</v>
      </c>
      <c r="K20" s="79" t="s">
        <v>172</v>
      </c>
      <c r="L20" s="79" t="s">
        <v>172</v>
      </c>
      <c r="M20" s="79" t="s">
        <v>172</v>
      </c>
      <c r="N20" s="79" t="s">
        <v>172</v>
      </c>
      <c r="O20" s="79" t="s">
        <v>172</v>
      </c>
      <c r="P20" s="79" t="s">
        <v>172</v>
      </c>
      <c r="Q20" s="79" t="s">
        <v>172</v>
      </c>
      <c r="R20" s="79" t="s">
        <v>172</v>
      </c>
      <c r="S20" s="79" t="s">
        <v>172</v>
      </c>
      <c r="T20" s="79"/>
      <c r="U20" s="79" t="s">
        <v>172</v>
      </c>
      <c r="V20" s="79" t="s">
        <v>172</v>
      </c>
      <c r="W20" s="79" t="s">
        <v>172</v>
      </c>
      <c r="X20" s="79" t="s">
        <v>172</v>
      </c>
      <c r="Y20" s="79" t="s">
        <v>172</v>
      </c>
      <c r="Z20" s="79" t="s">
        <v>172</v>
      </c>
      <c r="AA20" s="79"/>
      <c r="AB20" s="79"/>
      <c r="AC20" s="79"/>
      <c r="AD20" s="79"/>
      <c r="AE20" s="79"/>
      <c r="AF20" s="79"/>
      <c r="AG20" s="79"/>
      <c r="AH20" s="80"/>
      <c r="AI20" s="81">
        <f t="shared" si="0"/>
        <v>22</v>
      </c>
      <c r="AJ20" s="79" t="str">
        <f t="shared" si="1"/>
        <v/>
      </c>
      <c r="AK20" s="79" t="str">
        <f t="shared" si="2"/>
        <v/>
      </c>
      <c r="AL20" s="79" t="str">
        <f t="shared" si="3"/>
        <v/>
      </c>
      <c r="AM20" s="81">
        <f t="shared" si="4"/>
        <v>22</v>
      </c>
      <c r="AN20" s="82"/>
      <c r="AO20" s="82"/>
      <c r="AP20" s="82"/>
      <c r="AQ20" s="82"/>
      <c r="AR20" s="53"/>
      <c r="AS20" s="53"/>
      <c r="AT20" s="53"/>
      <c r="AU20" s="53"/>
      <c r="AV20" s="53"/>
      <c r="AW20" s="53"/>
      <c r="AX20" s="53"/>
      <c r="AY20" s="53"/>
      <c r="AZ20" s="53"/>
    </row>
    <row r="21" spans="1:52" ht="12" customHeight="1">
      <c r="A21" s="77">
        <v>14</v>
      </c>
      <c r="B21" s="78" t="str">
        <f>FILIACIÓN!$B22</f>
        <v>CORONEL QUISPE IVAN MAURICIO</v>
      </c>
      <c r="C21" s="79" t="s">
        <v>172</v>
      </c>
      <c r="D21" s="79" t="s">
        <v>172</v>
      </c>
      <c r="E21" s="79" t="s">
        <v>172</v>
      </c>
      <c r="F21" s="79" t="s">
        <v>172</v>
      </c>
      <c r="G21" s="79"/>
      <c r="H21" s="79" t="s">
        <v>172</v>
      </c>
      <c r="I21" s="79" t="s">
        <v>172</v>
      </c>
      <c r="J21" s="79" t="s">
        <v>172</v>
      </c>
      <c r="K21" s="79" t="s">
        <v>172</v>
      </c>
      <c r="L21" s="79" t="s">
        <v>172</v>
      </c>
      <c r="M21" s="79" t="s">
        <v>172</v>
      </c>
      <c r="N21" s="79" t="s">
        <v>172</v>
      </c>
      <c r="O21" s="79" t="s">
        <v>172</v>
      </c>
      <c r="P21" s="79" t="s">
        <v>172</v>
      </c>
      <c r="Q21" s="79" t="s">
        <v>172</v>
      </c>
      <c r="R21" s="79" t="s">
        <v>172</v>
      </c>
      <c r="S21" s="79" t="s">
        <v>172</v>
      </c>
      <c r="T21" s="79"/>
      <c r="U21" s="79" t="s">
        <v>172</v>
      </c>
      <c r="V21" s="79" t="s">
        <v>172</v>
      </c>
      <c r="W21" s="79" t="s">
        <v>172</v>
      </c>
      <c r="X21" s="79" t="s">
        <v>172</v>
      </c>
      <c r="Y21" s="79" t="s">
        <v>172</v>
      </c>
      <c r="Z21" s="79" t="s">
        <v>172</v>
      </c>
      <c r="AA21" s="79"/>
      <c r="AB21" s="79"/>
      <c r="AC21" s="79"/>
      <c r="AD21" s="79"/>
      <c r="AE21" s="79"/>
      <c r="AF21" s="79"/>
      <c r="AG21" s="79"/>
      <c r="AH21" s="80"/>
      <c r="AI21" s="81">
        <f t="shared" si="0"/>
        <v>22</v>
      </c>
      <c r="AJ21" s="79" t="str">
        <f t="shared" si="1"/>
        <v/>
      </c>
      <c r="AK21" s="79" t="str">
        <f t="shared" si="2"/>
        <v/>
      </c>
      <c r="AL21" s="79" t="str">
        <f t="shared" si="3"/>
        <v/>
      </c>
      <c r="AM21" s="81">
        <f t="shared" si="4"/>
        <v>22</v>
      </c>
      <c r="AN21" s="82"/>
      <c r="AO21" s="82"/>
      <c r="AP21" s="82"/>
      <c r="AQ21" s="82"/>
      <c r="AR21" s="53"/>
      <c r="AS21" s="53"/>
      <c r="AT21" s="53"/>
      <c r="AU21" s="53"/>
      <c r="AV21" s="53"/>
      <c r="AW21" s="53"/>
      <c r="AX21" s="53"/>
      <c r="AY21" s="53"/>
      <c r="AZ21" s="53"/>
    </row>
    <row r="22" spans="1:52" ht="12" customHeight="1">
      <c r="A22" s="77">
        <v>15</v>
      </c>
      <c r="B22" s="78" t="str">
        <f>FILIACIÓN!$B23</f>
        <v>CORONEL RAMOS MALCOM MAURICIO</v>
      </c>
      <c r="C22" s="79" t="s">
        <v>172</v>
      </c>
      <c r="D22" s="79" t="s">
        <v>172</v>
      </c>
      <c r="E22" s="79" t="s">
        <v>172</v>
      </c>
      <c r="F22" s="79" t="s">
        <v>172</v>
      </c>
      <c r="G22" s="79"/>
      <c r="H22" s="79" t="s">
        <v>172</v>
      </c>
      <c r="I22" s="79" t="s">
        <v>172</v>
      </c>
      <c r="J22" s="79" t="s">
        <v>172</v>
      </c>
      <c r="K22" s="79" t="s">
        <v>172</v>
      </c>
      <c r="L22" s="79" t="s">
        <v>172</v>
      </c>
      <c r="M22" s="79" t="s">
        <v>172</v>
      </c>
      <c r="N22" s="79" t="s">
        <v>172</v>
      </c>
      <c r="O22" s="79" t="s">
        <v>172</v>
      </c>
      <c r="P22" s="79" t="s">
        <v>172</v>
      </c>
      <c r="Q22" s="79" t="s">
        <v>172</v>
      </c>
      <c r="R22" s="79" t="s">
        <v>172</v>
      </c>
      <c r="S22" s="79" t="s">
        <v>172</v>
      </c>
      <c r="T22" s="79"/>
      <c r="U22" s="79" t="s">
        <v>173</v>
      </c>
      <c r="V22" s="79" t="s">
        <v>172</v>
      </c>
      <c r="W22" s="79" t="s">
        <v>172</v>
      </c>
      <c r="X22" s="79" t="s">
        <v>172</v>
      </c>
      <c r="Y22" s="79" t="s">
        <v>172</v>
      </c>
      <c r="Z22" s="79" t="s">
        <v>172</v>
      </c>
      <c r="AA22" s="79"/>
      <c r="AB22" s="79"/>
      <c r="AC22" s="79"/>
      <c r="AD22" s="79"/>
      <c r="AE22" s="79"/>
      <c r="AF22" s="79"/>
      <c r="AG22" s="79"/>
      <c r="AH22" s="80"/>
      <c r="AI22" s="81">
        <f t="shared" si="0"/>
        <v>21</v>
      </c>
      <c r="AJ22" s="79">
        <f t="shared" si="1"/>
        <v>1</v>
      </c>
      <c r="AK22" s="79" t="str">
        <f t="shared" si="2"/>
        <v/>
      </c>
      <c r="AL22" s="79" t="str">
        <f t="shared" si="3"/>
        <v/>
      </c>
      <c r="AM22" s="81">
        <f t="shared" si="4"/>
        <v>22</v>
      </c>
      <c r="AN22" s="82"/>
      <c r="AO22" s="82"/>
      <c r="AP22" s="82"/>
      <c r="AQ22" s="82"/>
      <c r="AR22" s="53"/>
      <c r="AS22" s="53"/>
      <c r="AT22" s="53"/>
      <c r="AU22" s="53"/>
      <c r="AV22" s="53"/>
      <c r="AW22" s="53"/>
      <c r="AX22" s="53"/>
      <c r="AY22" s="53"/>
      <c r="AZ22" s="53"/>
    </row>
    <row r="23" spans="1:52" ht="12.75" customHeight="1">
      <c r="A23" s="77">
        <v>16</v>
      </c>
      <c r="B23" s="78" t="str">
        <f>FILIACIÓN!$B24</f>
        <v>GARFIAS TENORIO EMMANUEL</v>
      </c>
      <c r="C23" s="79" t="s">
        <v>172</v>
      </c>
      <c r="D23" s="79" t="s">
        <v>172</v>
      </c>
      <c r="E23" s="79" t="s">
        <v>172</v>
      </c>
      <c r="F23" s="79" t="s">
        <v>172</v>
      </c>
      <c r="G23" s="79"/>
      <c r="H23" s="79" t="s">
        <v>172</v>
      </c>
      <c r="I23" s="79" t="s">
        <v>172</v>
      </c>
      <c r="J23" s="79" t="s">
        <v>172</v>
      </c>
      <c r="K23" s="79" t="s">
        <v>172</v>
      </c>
      <c r="L23" s="79" t="s">
        <v>172</v>
      </c>
      <c r="M23" s="79" t="s">
        <v>172</v>
      </c>
      <c r="N23" s="79" t="s">
        <v>172</v>
      </c>
      <c r="O23" s="79" t="s">
        <v>172</v>
      </c>
      <c r="P23" s="79" t="s">
        <v>172</v>
      </c>
      <c r="Q23" s="79" t="s">
        <v>172</v>
      </c>
      <c r="R23" s="79" t="s">
        <v>172</v>
      </c>
      <c r="S23" s="79" t="s">
        <v>172</v>
      </c>
      <c r="T23" s="79"/>
      <c r="U23" s="79" t="s">
        <v>172</v>
      </c>
      <c r="V23" s="79" t="s">
        <v>172</v>
      </c>
      <c r="W23" s="79" t="s">
        <v>172</v>
      </c>
      <c r="X23" s="79" t="s">
        <v>172</v>
      </c>
      <c r="Y23" s="79" t="s">
        <v>172</v>
      </c>
      <c r="Z23" s="79" t="s">
        <v>172</v>
      </c>
      <c r="AA23" s="79"/>
      <c r="AB23" s="79"/>
      <c r="AC23" s="79"/>
      <c r="AD23" s="79"/>
      <c r="AE23" s="79"/>
      <c r="AF23" s="79"/>
      <c r="AG23" s="79"/>
      <c r="AH23" s="80"/>
      <c r="AI23" s="81">
        <f t="shared" si="0"/>
        <v>22</v>
      </c>
      <c r="AJ23" s="79" t="str">
        <f t="shared" si="1"/>
        <v/>
      </c>
      <c r="AK23" s="79" t="str">
        <f t="shared" si="2"/>
        <v/>
      </c>
      <c r="AL23" s="79" t="str">
        <f t="shared" si="3"/>
        <v/>
      </c>
      <c r="AM23" s="81">
        <f t="shared" si="4"/>
        <v>22</v>
      </c>
      <c r="AN23" s="82"/>
      <c r="AO23" s="82"/>
      <c r="AP23" s="82"/>
      <c r="AQ23" s="82"/>
      <c r="AR23" s="53"/>
      <c r="AS23" s="53"/>
      <c r="AT23" s="53"/>
      <c r="AU23" s="53"/>
      <c r="AV23" s="53"/>
      <c r="AW23" s="53"/>
      <c r="AX23" s="53"/>
      <c r="AY23" s="53"/>
      <c r="AZ23" s="53"/>
    </row>
    <row r="24" spans="1:52" ht="12.75" customHeight="1">
      <c r="A24" s="77">
        <v>17</v>
      </c>
      <c r="B24" s="78" t="str">
        <f>FILIACIÓN!$B25</f>
        <v>GOYTIA APAZA GABRIEL JOANCARLOS</v>
      </c>
      <c r="C24" s="79" t="s">
        <v>172</v>
      </c>
      <c r="D24" s="79" t="s">
        <v>172</v>
      </c>
      <c r="E24" s="79" t="s">
        <v>172</v>
      </c>
      <c r="F24" s="79" t="s">
        <v>172</v>
      </c>
      <c r="G24" s="79"/>
      <c r="H24" s="79" t="s">
        <v>172</v>
      </c>
      <c r="I24" s="79" t="s">
        <v>172</v>
      </c>
      <c r="J24" s="79" t="s">
        <v>172</v>
      </c>
      <c r="K24" s="79" t="s">
        <v>172</v>
      </c>
      <c r="L24" s="79" t="s">
        <v>172</v>
      </c>
      <c r="M24" s="79" t="s">
        <v>172</v>
      </c>
      <c r="N24" s="79" t="s">
        <v>172</v>
      </c>
      <c r="O24" s="79" t="s">
        <v>172</v>
      </c>
      <c r="P24" s="79" t="s">
        <v>172</v>
      </c>
      <c r="Q24" s="79" t="s">
        <v>172</v>
      </c>
      <c r="R24" s="79" t="s">
        <v>172</v>
      </c>
      <c r="S24" s="79" t="s">
        <v>172</v>
      </c>
      <c r="T24" s="79"/>
      <c r="U24" s="79" t="s">
        <v>172</v>
      </c>
      <c r="V24" s="79" t="s">
        <v>172</v>
      </c>
      <c r="W24" s="79" t="s">
        <v>172</v>
      </c>
      <c r="X24" s="79" t="s">
        <v>172</v>
      </c>
      <c r="Y24" s="79" t="s">
        <v>172</v>
      </c>
      <c r="Z24" s="79" t="s">
        <v>172</v>
      </c>
      <c r="AA24" s="79"/>
      <c r="AB24" s="79"/>
      <c r="AC24" s="79"/>
      <c r="AD24" s="79"/>
      <c r="AE24" s="79"/>
      <c r="AF24" s="79"/>
      <c r="AG24" s="79"/>
      <c r="AH24" s="80"/>
      <c r="AI24" s="81">
        <f t="shared" si="0"/>
        <v>22</v>
      </c>
      <c r="AJ24" s="79" t="str">
        <f t="shared" si="1"/>
        <v/>
      </c>
      <c r="AK24" s="79" t="str">
        <f t="shared" si="2"/>
        <v/>
      </c>
      <c r="AL24" s="79" t="str">
        <f t="shared" si="3"/>
        <v/>
      </c>
      <c r="AM24" s="81">
        <f t="shared" si="4"/>
        <v>22</v>
      </c>
      <c r="AN24" s="82"/>
      <c r="AO24" s="82"/>
      <c r="AP24" s="82"/>
      <c r="AQ24" s="82"/>
      <c r="AR24" s="53"/>
      <c r="AS24" s="53"/>
      <c r="AT24" s="53"/>
      <c r="AU24" s="53"/>
      <c r="AV24" s="53"/>
      <c r="AW24" s="53"/>
      <c r="AX24" s="53"/>
      <c r="AY24" s="53"/>
      <c r="AZ24" s="53"/>
    </row>
    <row r="25" spans="1:52" ht="12.75" customHeight="1">
      <c r="A25" s="77">
        <v>18</v>
      </c>
      <c r="B25" s="78" t="str">
        <f>FILIACIÓN!$B26</f>
        <v>GUTIERREZ MAYTA SEBASTIAN</v>
      </c>
      <c r="C25" s="79" t="s">
        <v>172</v>
      </c>
      <c r="D25" s="79" t="s">
        <v>172</v>
      </c>
      <c r="E25" s="79" t="s">
        <v>172</v>
      </c>
      <c r="F25" s="79" t="s">
        <v>172</v>
      </c>
      <c r="G25" s="79"/>
      <c r="H25" s="79" t="s">
        <v>172</v>
      </c>
      <c r="I25" s="79" t="s">
        <v>172</v>
      </c>
      <c r="J25" s="79" t="s">
        <v>172</v>
      </c>
      <c r="K25" s="79" t="s">
        <v>172</v>
      </c>
      <c r="L25" s="79" t="s">
        <v>172</v>
      </c>
      <c r="M25" s="79" t="s">
        <v>172</v>
      </c>
      <c r="N25" s="79" t="s">
        <v>172</v>
      </c>
      <c r="O25" s="79" t="s">
        <v>172</v>
      </c>
      <c r="P25" s="79" t="s">
        <v>172</v>
      </c>
      <c r="Q25" s="79" t="s">
        <v>172</v>
      </c>
      <c r="R25" s="79" t="s">
        <v>172</v>
      </c>
      <c r="S25" s="79" t="s">
        <v>172</v>
      </c>
      <c r="T25" s="79"/>
      <c r="U25" s="79" t="s">
        <v>172</v>
      </c>
      <c r="V25" s="79" t="s">
        <v>172</v>
      </c>
      <c r="W25" s="79" t="s">
        <v>172</v>
      </c>
      <c r="X25" s="79" t="s">
        <v>172</v>
      </c>
      <c r="Y25" s="79" t="s">
        <v>172</v>
      </c>
      <c r="Z25" s="79" t="s">
        <v>172</v>
      </c>
      <c r="AA25" s="79"/>
      <c r="AB25" s="79"/>
      <c r="AC25" s="79"/>
      <c r="AD25" s="79"/>
      <c r="AE25" s="79"/>
      <c r="AF25" s="79"/>
      <c r="AG25" s="79"/>
      <c r="AH25" s="80"/>
      <c r="AI25" s="81">
        <f t="shared" si="0"/>
        <v>22</v>
      </c>
      <c r="AJ25" s="79" t="str">
        <f t="shared" si="1"/>
        <v/>
      </c>
      <c r="AK25" s="79" t="str">
        <f t="shared" si="2"/>
        <v/>
      </c>
      <c r="AL25" s="79" t="str">
        <f t="shared" si="3"/>
        <v/>
      </c>
      <c r="AM25" s="81">
        <f t="shared" si="4"/>
        <v>22</v>
      </c>
      <c r="AN25" s="82"/>
      <c r="AO25" s="82"/>
      <c r="AP25" s="82"/>
      <c r="AQ25" s="82"/>
      <c r="AR25" s="53"/>
      <c r="AS25" s="53"/>
      <c r="AT25" s="53"/>
      <c r="AU25" s="53"/>
      <c r="AV25" s="53"/>
      <c r="AW25" s="53"/>
      <c r="AX25" s="53"/>
      <c r="AY25" s="53"/>
      <c r="AZ25" s="53"/>
    </row>
    <row r="26" spans="1:52" ht="12.75" customHeight="1">
      <c r="A26" s="77">
        <v>19</v>
      </c>
      <c r="B26" s="78" t="str">
        <f>FILIACIÓN!$B27</f>
        <v>HUASCO LAURA AYELEN</v>
      </c>
      <c r="C26" s="79" t="s">
        <v>172</v>
      </c>
      <c r="D26" s="79" t="s">
        <v>172</v>
      </c>
      <c r="E26" s="79" t="s">
        <v>172</v>
      </c>
      <c r="F26" s="79" t="s">
        <v>172</v>
      </c>
      <c r="G26" s="79"/>
      <c r="H26" s="79" t="s">
        <v>172</v>
      </c>
      <c r="I26" s="79" t="s">
        <v>172</v>
      </c>
      <c r="J26" s="79" t="s">
        <v>172</v>
      </c>
      <c r="K26" s="79" t="s">
        <v>172</v>
      </c>
      <c r="L26" s="79" t="s">
        <v>172</v>
      </c>
      <c r="M26" s="79" t="s">
        <v>172</v>
      </c>
      <c r="N26" s="79" t="s">
        <v>172</v>
      </c>
      <c r="O26" s="79" t="s">
        <v>172</v>
      </c>
      <c r="P26" s="79" t="s">
        <v>172</v>
      </c>
      <c r="Q26" s="79" t="s">
        <v>172</v>
      </c>
      <c r="R26" s="79" t="s">
        <v>172</v>
      </c>
      <c r="S26" s="79" t="s">
        <v>172</v>
      </c>
      <c r="T26" s="79"/>
      <c r="U26" s="79" t="s">
        <v>172</v>
      </c>
      <c r="V26" s="79" t="s">
        <v>172</v>
      </c>
      <c r="W26" s="79" t="s">
        <v>172</v>
      </c>
      <c r="X26" s="79" t="s">
        <v>172</v>
      </c>
      <c r="Y26" s="79" t="s">
        <v>172</v>
      </c>
      <c r="Z26" s="79" t="s">
        <v>172</v>
      </c>
      <c r="AA26" s="79"/>
      <c r="AB26" s="79"/>
      <c r="AC26" s="79"/>
      <c r="AD26" s="79"/>
      <c r="AE26" s="79"/>
      <c r="AF26" s="79"/>
      <c r="AG26" s="79"/>
      <c r="AH26" s="80"/>
      <c r="AI26" s="81">
        <f t="shared" si="0"/>
        <v>22</v>
      </c>
      <c r="AJ26" s="79" t="str">
        <f t="shared" si="1"/>
        <v/>
      </c>
      <c r="AK26" s="79" t="str">
        <f t="shared" si="2"/>
        <v/>
      </c>
      <c r="AL26" s="79" t="str">
        <f t="shared" si="3"/>
        <v/>
      </c>
      <c r="AM26" s="81">
        <f t="shared" si="4"/>
        <v>22</v>
      </c>
      <c r="AN26" s="82"/>
      <c r="AO26" s="82"/>
      <c r="AP26" s="82"/>
      <c r="AQ26" s="82"/>
      <c r="AR26" s="53"/>
      <c r="AS26" s="53"/>
      <c r="AT26" s="53"/>
      <c r="AU26" s="53"/>
      <c r="AV26" s="53"/>
      <c r="AW26" s="53"/>
      <c r="AX26" s="53"/>
      <c r="AY26" s="53"/>
      <c r="AZ26" s="53"/>
    </row>
    <row r="27" spans="1:52" ht="12.75" customHeight="1">
      <c r="A27" s="77">
        <v>20</v>
      </c>
      <c r="B27" s="78" t="str">
        <f>FILIACIÓN!$B28</f>
        <v>HUAYLLER PEREZ MARINES</v>
      </c>
      <c r="C27" s="79" t="s">
        <v>172</v>
      </c>
      <c r="D27" s="79" t="s">
        <v>172</v>
      </c>
      <c r="E27" s="79" t="s">
        <v>172</v>
      </c>
      <c r="F27" s="79" t="s">
        <v>172</v>
      </c>
      <c r="G27" s="79"/>
      <c r="H27" s="79" t="s">
        <v>172</v>
      </c>
      <c r="I27" s="79" t="s">
        <v>172</v>
      </c>
      <c r="J27" s="79" t="s">
        <v>172</v>
      </c>
      <c r="K27" s="79" t="s">
        <v>172</v>
      </c>
      <c r="L27" s="79" t="s">
        <v>173</v>
      </c>
      <c r="M27" s="79" t="s">
        <v>174</v>
      </c>
      <c r="N27" s="79" t="s">
        <v>172</v>
      </c>
      <c r="O27" s="79" t="s">
        <v>172</v>
      </c>
      <c r="P27" s="79" t="s">
        <v>172</v>
      </c>
      <c r="Q27" s="79" t="s">
        <v>172</v>
      </c>
      <c r="R27" s="79" t="s">
        <v>172</v>
      </c>
      <c r="S27" s="79" t="s">
        <v>172</v>
      </c>
      <c r="T27" s="79"/>
      <c r="U27" s="79" t="s">
        <v>172</v>
      </c>
      <c r="V27" s="79" t="s">
        <v>172</v>
      </c>
      <c r="W27" s="79" t="s">
        <v>172</v>
      </c>
      <c r="X27" s="79" t="s">
        <v>172</v>
      </c>
      <c r="Y27" s="79" t="s">
        <v>172</v>
      </c>
      <c r="Z27" s="79" t="s">
        <v>172</v>
      </c>
      <c r="AA27" s="79"/>
      <c r="AB27" s="79"/>
      <c r="AC27" s="79"/>
      <c r="AD27" s="79"/>
      <c r="AE27" s="79"/>
      <c r="AF27" s="79"/>
      <c r="AG27" s="79"/>
      <c r="AH27" s="80"/>
      <c r="AI27" s="81">
        <f t="shared" si="0"/>
        <v>20</v>
      </c>
      <c r="AJ27" s="79">
        <f t="shared" si="1"/>
        <v>1</v>
      </c>
      <c r="AK27" s="79" t="str">
        <f t="shared" si="2"/>
        <v/>
      </c>
      <c r="AL27" s="79">
        <f t="shared" si="3"/>
        <v>1</v>
      </c>
      <c r="AM27" s="81">
        <f t="shared" si="4"/>
        <v>22</v>
      </c>
      <c r="AN27" s="82"/>
      <c r="AO27" s="82"/>
      <c r="AP27" s="82"/>
      <c r="AQ27" s="82"/>
      <c r="AR27" s="53"/>
      <c r="AS27" s="53"/>
      <c r="AT27" s="53"/>
      <c r="AU27" s="53"/>
      <c r="AV27" s="53"/>
      <c r="AW27" s="53"/>
      <c r="AX27" s="53"/>
      <c r="AY27" s="53"/>
      <c r="AZ27" s="53"/>
    </row>
    <row r="28" spans="1:52" ht="12.75" customHeight="1">
      <c r="A28" s="77">
        <v>21</v>
      </c>
      <c r="B28" s="78" t="str">
        <f>FILIACIÓN!$B29</f>
        <v>LECOÑA ARRATIA MICHELLE</v>
      </c>
      <c r="C28" s="79" t="s">
        <v>172</v>
      </c>
      <c r="D28" s="79" t="s">
        <v>172</v>
      </c>
      <c r="E28" s="79" t="s">
        <v>172</v>
      </c>
      <c r="F28" s="79" t="s">
        <v>172</v>
      </c>
      <c r="G28" s="79"/>
      <c r="H28" s="79" t="s">
        <v>172</v>
      </c>
      <c r="I28" s="79" t="s">
        <v>172</v>
      </c>
      <c r="J28" s="79" t="s">
        <v>172</v>
      </c>
      <c r="K28" s="79" t="s">
        <v>172</v>
      </c>
      <c r="L28" s="79" t="s">
        <v>172</v>
      </c>
      <c r="M28" s="79" t="s">
        <v>172</v>
      </c>
      <c r="N28" s="79" t="s">
        <v>172</v>
      </c>
      <c r="O28" s="79" t="s">
        <v>172</v>
      </c>
      <c r="P28" s="79" t="s">
        <v>172</v>
      </c>
      <c r="Q28" s="79" t="s">
        <v>172</v>
      </c>
      <c r="R28" s="79" t="s">
        <v>172</v>
      </c>
      <c r="S28" s="79" t="s">
        <v>172</v>
      </c>
      <c r="T28" s="79"/>
      <c r="U28" s="79" t="s">
        <v>172</v>
      </c>
      <c r="V28" s="79" t="s">
        <v>172</v>
      </c>
      <c r="W28" s="79" t="s">
        <v>172</v>
      </c>
      <c r="X28" s="79" t="s">
        <v>172</v>
      </c>
      <c r="Y28" s="79" t="s">
        <v>172</v>
      </c>
      <c r="Z28" s="79" t="s">
        <v>172</v>
      </c>
      <c r="AA28" s="79"/>
      <c r="AB28" s="79"/>
      <c r="AC28" s="79"/>
      <c r="AD28" s="79"/>
      <c r="AE28" s="79"/>
      <c r="AF28" s="79"/>
      <c r="AG28" s="79"/>
      <c r="AH28" s="80"/>
      <c r="AI28" s="81">
        <f t="shared" si="0"/>
        <v>22</v>
      </c>
      <c r="AJ28" s="79" t="str">
        <f t="shared" si="1"/>
        <v/>
      </c>
      <c r="AK28" s="79" t="str">
        <f t="shared" si="2"/>
        <v/>
      </c>
      <c r="AL28" s="79" t="str">
        <f t="shared" si="3"/>
        <v/>
      </c>
      <c r="AM28" s="81">
        <f t="shared" si="4"/>
        <v>22</v>
      </c>
      <c r="AN28" s="82"/>
      <c r="AO28" s="82"/>
      <c r="AP28" s="82"/>
      <c r="AQ28" s="82"/>
      <c r="AR28" s="53"/>
      <c r="AS28" s="53"/>
      <c r="AT28" s="53"/>
      <c r="AU28" s="53"/>
      <c r="AV28" s="53"/>
      <c r="AW28" s="53"/>
      <c r="AX28" s="53"/>
      <c r="AY28" s="53"/>
      <c r="AZ28" s="53"/>
    </row>
    <row r="29" spans="1:52" ht="12.75" customHeight="1">
      <c r="A29" s="77">
        <v>22</v>
      </c>
      <c r="B29" s="78" t="str">
        <f>FILIACIÓN!$B30</f>
        <v>LLUPANQUE SELAEZ DEYVID ALEJANDRO</v>
      </c>
      <c r="C29" s="79" t="s">
        <v>172</v>
      </c>
      <c r="D29" s="79" t="s">
        <v>172</v>
      </c>
      <c r="E29" s="79" t="s">
        <v>172</v>
      </c>
      <c r="F29" s="79" t="s">
        <v>172</v>
      </c>
      <c r="G29" s="79"/>
      <c r="H29" s="79" t="s">
        <v>172</v>
      </c>
      <c r="I29" s="79" t="s">
        <v>172</v>
      </c>
      <c r="J29" s="79" t="s">
        <v>172</v>
      </c>
      <c r="K29" s="79" t="s">
        <v>172</v>
      </c>
      <c r="L29" s="79" t="s">
        <v>172</v>
      </c>
      <c r="M29" s="79" t="s">
        <v>172</v>
      </c>
      <c r="N29" s="79" t="s">
        <v>172</v>
      </c>
      <c r="O29" s="79" t="s">
        <v>172</v>
      </c>
      <c r="P29" s="79" t="s">
        <v>172</v>
      </c>
      <c r="Q29" s="79" t="s">
        <v>172</v>
      </c>
      <c r="R29" s="79" t="s">
        <v>172</v>
      </c>
      <c r="S29" s="79" t="s">
        <v>172</v>
      </c>
      <c r="T29" s="79"/>
      <c r="U29" s="79" t="s">
        <v>172</v>
      </c>
      <c r="V29" s="79" t="s">
        <v>172</v>
      </c>
      <c r="W29" s="79" t="s">
        <v>172</v>
      </c>
      <c r="X29" s="79" t="s">
        <v>173</v>
      </c>
      <c r="Y29" s="79" t="s">
        <v>172</v>
      </c>
      <c r="Z29" s="79" t="s">
        <v>172</v>
      </c>
      <c r="AA29" s="79"/>
      <c r="AB29" s="79"/>
      <c r="AC29" s="79"/>
      <c r="AD29" s="79"/>
      <c r="AE29" s="79"/>
      <c r="AF29" s="79"/>
      <c r="AG29" s="79"/>
      <c r="AH29" s="80"/>
      <c r="AI29" s="81">
        <f t="shared" si="0"/>
        <v>21</v>
      </c>
      <c r="AJ29" s="79">
        <f t="shared" si="1"/>
        <v>1</v>
      </c>
      <c r="AK29" s="79" t="str">
        <f t="shared" si="2"/>
        <v/>
      </c>
      <c r="AL29" s="79" t="str">
        <f t="shared" si="3"/>
        <v/>
      </c>
      <c r="AM29" s="81">
        <f t="shared" si="4"/>
        <v>22</v>
      </c>
      <c r="AN29" s="82"/>
      <c r="AO29" s="82"/>
      <c r="AP29" s="82"/>
      <c r="AQ29" s="82"/>
      <c r="AR29" s="53"/>
      <c r="AS29" s="53"/>
      <c r="AT29" s="53"/>
      <c r="AU29" s="53"/>
      <c r="AV29" s="53"/>
      <c r="AW29" s="53"/>
      <c r="AX29" s="53"/>
      <c r="AY29" s="53"/>
      <c r="AZ29" s="53"/>
    </row>
    <row r="30" spans="1:52" ht="12.75" customHeight="1">
      <c r="A30" s="77">
        <v>23</v>
      </c>
      <c r="B30" s="78" t="str">
        <f>FILIACIÓN!$B31</f>
        <v>LOPEZ LIMA ASBEL</v>
      </c>
      <c r="C30" s="79" t="s">
        <v>172</v>
      </c>
      <c r="D30" s="79" t="s">
        <v>172</v>
      </c>
      <c r="E30" s="79" t="s">
        <v>172</v>
      </c>
      <c r="F30" s="79" t="s">
        <v>172</v>
      </c>
      <c r="G30" s="79"/>
      <c r="H30" s="79" t="s">
        <v>172</v>
      </c>
      <c r="I30" s="79" t="s">
        <v>172</v>
      </c>
      <c r="J30" s="79" t="s">
        <v>172</v>
      </c>
      <c r="K30" s="79" t="s">
        <v>172</v>
      </c>
      <c r="L30" s="79" t="s">
        <v>172</v>
      </c>
      <c r="M30" s="79" t="s">
        <v>172</v>
      </c>
      <c r="N30" s="79" t="s">
        <v>172</v>
      </c>
      <c r="O30" s="79" t="s">
        <v>172</v>
      </c>
      <c r="P30" s="79" t="s">
        <v>172</v>
      </c>
      <c r="Q30" s="79" t="s">
        <v>172</v>
      </c>
      <c r="R30" s="79" t="s">
        <v>172</v>
      </c>
      <c r="S30" s="79" t="s">
        <v>172</v>
      </c>
      <c r="T30" s="79"/>
      <c r="U30" s="79" t="s">
        <v>172</v>
      </c>
      <c r="V30" s="79" t="s">
        <v>172</v>
      </c>
      <c r="W30" s="79" t="s">
        <v>172</v>
      </c>
      <c r="X30" s="79" t="s">
        <v>172</v>
      </c>
      <c r="Y30" s="79" t="s">
        <v>172</v>
      </c>
      <c r="Z30" s="79" t="s">
        <v>172</v>
      </c>
      <c r="AA30" s="79"/>
      <c r="AB30" s="79"/>
      <c r="AC30" s="79"/>
      <c r="AD30" s="79"/>
      <c r="AE30" s="79"/>
      <c r="AF30" s="79"/>
      <c r="AG30" s="79"/>
      <c r="AH30" s="80"/>
      <c r="AI30" s="81">
        <f t="shared" si="0"/>
        <v>22</v>
      </c>
      <c r="AJ30" s="79" t="str">
        <f t="shared" si="1"/>
        <v/>
      </c>
      <c r="AK30" s="79" t="str">
        <f t="shared" si="2"/>
        <v/>
      </c>
      <c r="AL30" s="79" t="str">
        <f t="shared" si="3"/>
        <v/>
      </c>
      <c r="AM30" s="81">
        <f t="shared" si="4"/>
        <v>22</v>
      </c>
      <c r="AN30" s="82"/>
      <c r="AO30" s="82"/>
      <c r="AP30" s="82"/>
      <c r="AQ30" s="82"/>
      <c r="AR30" s="53"/>
      <c r="AS30" s="53"/>
      <c r="AT30" s="53"/>
      <c r="AU30" s="53"/>
      <c r="AV30" s="53"/>
      <c r="AW30" s="53"/>
      <c r="AX30" s="53"/>
      <c r="AY30" s="53"/>
      <c r="AZ30" s="53"/>
    </row>
    <row r="31" spans="1:52" ht="12.75" customHeight="1">
      <c r="A31" s="77">
        <v>24</v>
      </c>
      <c r="B31" s="78" t="str">
        <f>FILIACIÓN!$B32</f>
        <v>MAMANI PAUCARA NICOLE ALEXANDRA</v>
      </c>
      <c r="C31" s="79" t="s">
        <v>172</v>
      </c>
      <c r="D31" s="79" t="s">
        <v>172</v>
      </c>
      <c r="E31" s="79" t="s">
        <v>172</v>
      </c>
      <c r="F31" s="79" t="s">
        <v>172</v>
      </c>
      <c r="G31" s="79"/>
      <c r="H31" s="79" t="s">
        <v>173</v>
      </c>
      <c r="I31" s="79" t="s">
        <v>172</v>
      </c>
      <c r="J31" s="79" t="s">
        <v>172</v>
      </c>
      <c r="K31" s="79" t="s">
        <v>172</v>
      </c>
      <c r="L31" s="79" t="s">
        <v>172</v>
      </c>
      <c r="M31" s="79" t="s">
        <v>172</v>
      </c>
      <c r="N31" s="79" t="s">
        <v>172</v>
      </c>
      <c r="O31" s="79" t="s">
        <v>172</v>
      </c>
      <c r="P31" s="79" t="s">
        <v>172</v>
      </c>
      <c r="Q31" s="79" t="s">
        <v>172</v>
      </c>
      <c r="R31" s="79" t="s">
        <v>172</v>
      </c>
      <c r="S31" s="79" t="s">
        <v>172</v>
      </c>
      <c r="T31" s="79"/>
      <c r="U31" s="79" t="s">
        <v>172</v>
      </c>
      <c r="V31" s="79" t="s">
        <v>172</v>
      </c>
      <c r="W31" s="79" t="s">
        <v>172</v>
      </c>
      <c r="X31" s="79" t="s">
        <v>172</v>
      </c>
      <c r="Y31" s="79" t="s">
        <v>172</v>
      </c>
      <c r="Z31" s="79" t="s">
        <v>172</v>
      </c>
      <c r="AA31" s="79"/>
      <c r="AB31" s="79"/>
      <c r="AC31" s="79"/>
      <c r="AD31" s="79"/>
      <c r="AE31" s="79"/>
      <c r="AF31" s="79"/>
      <c r="AG31" s="79"/>
      <c r="AH31" s="80"/>
      <c r="AI31" s="81">
        <f t="shared" si="0"/>
        <v>21</v>
      </c>
      <c r="AJ31" s="79">
        <f t="shared" si="1"/>
        <v>1</v>
      </c>
      <c r="AK31" s="79" t="str">
        <f t="shared" si="2"/>
        <v/>
      </c>
      <c r="AL31" s="79" t="str">
        <f t="shared" si="3"/>
        <v/>
      </c>
      <c r="AM31" s="81">
        <f t="shared" si="4"/>
        <v>22</v>
      </c>
      <c r="AN31" s="82"/>
      <c r="AO31" s="82"/>
      <c r="AP31" s="82"/>
      <c r="AQ31" s="82"/>
      <c r="AR31" s="53"/>
      <c r="AS31" s="53"/>
      <c r="AT31" s="53"/>
      <c r="AU31" s="53"/>
      <c r="AV31" s="53"/>
      <c r="AW31" s="53"/>
      <c r="AX31" s="53"/>
      <c r="AY31" s="53"/>
      <c r="AZ31" s="53"/>
    </row>
    <row r="32" spans="1:52" ht="12.75" customHeight="1">
      <c r="A32" s="77">
        <v>25</v>
      </c>
      <c r="B32" s="78" t="str">
        <f>FILIACIÓN!$B33</f>
        <v>MASCO AGUILAR BRIZIA ALISON</v>
      </c>
      <c r="C32" s="79" t="s">
        <v>172</v>
      </c>
      <c r="D32" s="79" t="s">
        <v>172</v>
      </c>
      <c r="E32" s="79" t="s">
        <v>172</v>
      </c>
      <c r="F32" s="79" t="s">
        <v>172</v>
      </c>
      <c r="G32" s="79"/>
      <c r="H32" s="79" t="s">
        <v>173</v>
      </c>
      <c r="I32" s="79" t="s">
        <v>172</v>
      </c>
      <c r="J32" s="79" t="s">
        <v>172</v>
      </c>
      <c r="K32" s="79" t="s">
        <v>172</v>
      </c>
      <c r="L32" s="79" t="s">
        <v>172</v>
      </c>
      <c r="M32" s="79" t="s">
        <v>172</v>
      </c>
      <c r="N32" s="79" t="s">
        <v>172</v>
      </c>
      <c r="O32" s="79" t="s">
        <v>172</v>
      </c>
      <c r="P32" s="79" t="s">
        <v>172</v>
      </c>
      <c r="Q32" s="79" t="s">
        <v>172</v>
      </c>
      <c r="R32" s="79" t="s">
        <v>172</v>
      </c>
      <c r="S32" s="79" t="s">
        <v>172</v>
      </c>
      <c r="T32" s="79"/>
      <c r="U32" s="79" t="s">
        <v>173</v>
      </c>
      <c r="V32" s="79" t="s">
        <v>172</v>
      </c>
      <c r="W32" s="79" t="s">
        <v>172</v>
      </c>
      <c r="X32" s="79" t="s">
        <v>172</v>
      </c>
      <c r="Y32" s="79" t="s">
        <v>172</v>
      </c>
      <c r="Z32" s="79" t="s">
        <v>172</v>
      </c>
      <c r="AA32" s="79"/>
      <c r="AB32" s="79"/>
      <c r="AC32" s="79"/>
      <c r="AD32" s="79"/>
      <c r="AE32" s="79"/>
      <c r="AF32" s="79"/>
      <c r="AG32" s="79"/>
      <c r="AH32" s="80"/>
      <c r="AI32" s="81">
        <f t="shared" si="0"/>
        <v>20</v>
      </c>
      <c r="AJ32" s="79">
        <f t="shared" si="1"/>
        <v>2</v>
      </c>
      <c r="AK32" s="79" t="str">
        <f t="shared" si="2"/>
        <v/>
      </c>
      <c r="AL32" s="79" t="str">
        <f t="shared" si="3"/>
        <v/>
      </c>
      <c r="AM32" s="81">
        <f t="shared" si="4"/>
        <v>22</v>
      </c>
      <c r="AN32" s="82"/>
      <c r="AO32" s="82"/>
      <c r="AP32" s="82"/>
      <c r="AQ32" s="82"/>
      <c r="AR32" s="53"/>
      <c r="AS32" s="53"/>
      <c r="AT32" s="53"/>
      <c r="AU32" s="53"/>
      <c r="AV32" s="53"/>
      <c r="AW32" s="53"/>
      <c r="AX32" s="53"/>
      <c r="AY32" s="53"/>
      <c r="AZ32" s="53"/>
    </row>
    <row r="33" spans="1:52" ht="12.75" customHeight="1">
      <c r="A33" s="77">
        <v>26</v>
      </c>
      <c r="B33" s="78" t="str">
        <f>FILIACIÓN!$B34</f>
        <v>NINA CARATA LUIS FLAVIO</v>
      </c>
      <c r="C33" s="79" t="s">
        <v>172</v>
      </c>
      <c r="D33" s="79" t="s">
        <v>172</v>
      </c>
      <c r="E33" s="79" t="s">
        <v>172</v>
      </c>
      <c r="F33" s="79" t="s">
        <v>172</v>
      </c>
      <c r="G33" s="79"/>
      <c r="H33" s="79" t="s">
        <v>172</v>
      </c>
      <c r="I33" s="79" t="s">
        <v>172</v>
      </c>
      <c r="J33" s="79" t="s">
        <v>172</v>
      </c>
      <c r="K33" s="79" t="s">
        <v>172</v>
      </c>
      <c r="L33" s="79" t="s">
        <v>172</v>
      </c>
      <c r="M33" s="79" t="s">
        <v>172</v>
      </c>
      <c r="N33" s="79" t="s">
        <v>172</v>
      </c>
      <c r="O33" s="79" t="s">
        <v>172</v>
      </c>
      <c r="P33" s="79" t="s">
        <v>172</v>
      </c>
      <c r="Q33" s="79" t="s">
        <v>172</v>
      </c>
      <c r="R33" s="79" t="s">
        <v>172</v>
      </c>
      <c r="S33" s="79" t="s">
        <v>172</v>
      </c>
      <c r="T33" s="79"/>
      <c r="U33" s="79" t="s">
        <v>172</v>
      </c>
      <c r="V33" s="79" t="s">
        <v>172</v>
      </c>
      <c r="W33" s="79" t="s">
        <v>172</v>
      </c>
      <c r="X33" s="79" t="s">
        <v>172</v>
      </c>
      <c r="Y33" s="79" t="s">
        <v>172</v>
      </c>
      <c r="Z33" s="79" t="s">
        <v>172</v>
      </c>
      <c r="AA33" s="79"/>
      <c r="AB33" s="79"/>
      <c r="AC33" s="79"/>
      <c r="AD33" s="79"/>
      <c r="AE33" s="79"/>
      <c r="AF33" s="79"/>
      <c r="AG33" s="79"/>
      <c r="AH33" s="80"/>
      <c r="AI33" s="81">
        <f t="shared" si="0"/>
        <v>22</v>
      </c>
      <c r="AJ33" s="79" t="str">
        <f t="shared" si="1"/>
        <v/>
      </c>
      <c r="AK33" s="79" t="str">
        <f t="shared" si="2"/>
        <v/>
      </c>
      <c r="AL33" s="79" t="str">
        <f t="shared" si="3"/>
        <v/>
      </c>
      <c r="AM33" s="81">
        <f t="shared" si="4"/>
        <v>22</v>
      </c>
      <c r="AN33" s="82"/>
      <c r="AO33" s="82"/>
      <c r="AP33" s="82"/>
      <c r="AQ33" s="82"/>
      <c r="AR33" s="53"/>
      <c r="AS33" s="53"/>
      <c r="AT33" s="53"/>
      <c r="AU33" s="53"/>
      <c r="AV33" s="53"/>
      <c r="AW33" s="53"/>
      <c r="AX33" s="53"/>
      <c r="AY33" s="53"/>
      <c r="AZ33" s="53"/>
    </row>
    <row r="34" spans="1:52" ht="12.75" customHeight="1">
      <c r="A34" s="77">
        <v>27</v>
      </c>
      <c r="B34" s="78" t="str">
        <f>FILIACIÓN!$B35</f>
        <v>NINA YAHUINCHA EYDAN ENRRIQUE</v>
      </c>
      <c r="C34" s="79" t="s">
        <v>172</v>
      </c>
      <c r="D34" s="79" t="s">
        <v>172</v>
      </c>
      <c r="E34" s="79" t="s">
        <v>172</v>
      </c>
      <c r="F34" s="79" t="s">
        <v>172</v>
      </c>
      <c r="G34" s="79"/>
      <c r="H34" s="79" t="s">
        <v>172</v>
      </c>
      <c r="I34" s="79" t="s">
        <v>172</v>
      </c>
      <c r="J34" s="79" t="s">
        <v>172</v>
      </c>
      <c r="K34" s="79" t="s">
        <v>172</v>
      </c>
      <c r="L34" s="79" t="s">
        <v>172</v>
      </c>
      <c r="M34" s="79" t="s">
        <v>172</v>
      </c>
      <c r="N34" s="79" t="s">
        <v>172</v>
      </c>
      <c r="O34" s="79" t="s">
        <v>172</v>
      </c>
      <c r="P34" s="79" t="s">
        <v>172</v>
      </c>
      <c r="Q34" s="79" t="s">
        <v>172</v>
      </c>
      <c r="R34" s="79" t="s">
        <v>172</v>
      </c>
      <c r="S34" s="79" t="s">
        <v>172</v>
      </c>
      <c r="T34" s="79"/>
      <c r="U34" s="79" t="s">
        <v>172</v>
      </c>
      <c r="V34" s="79" t="s">
        <v>172</v>
      </c>
      <c r="W34" s="79" t="s">
        <v>172</v>
      </c>
      <c r="X34" s="79" t="s">
        <v>172</v>
      </c>
      <c r="Y34" s="79" t="s">
        <v>172</v>
      </c>
      <c r="Z34" s="79" t="s">
        <v>172</v>
      </c>
      <c r="AA34" s="79"/>
      <c r="AB34" s="79"/>
      <c r="AC34" s="79"/>
      <c r="AD34" s="79"/>
      <c r="AE34" s="79"/>
      <c r="AF34" s="79"/>
      <c r="AG34" s="79"/>
      <c r="AH34" s="80"/>
      <c r="AI34" s="81">
        <f t="shared" si="0"/>
        <v>22</v>
      </c>
      <c r="AJ34" s="79" t="str">
        <f t="shared" si="1"/>
        <v/>
      </c>
      <c r="AK34" s="79" t="str">
        <f t="shared" si="2"/>
        <v/>
      </c>
      <c r="AL34" s="79" t="str">
        <f t="shared" si="3"/>
        <v/>
      </c>
      <c r="AM34" s="81">
        <f t="shared" si="4"/>
        <v>22</v>
      </c>
      <c r="AN34" s="82"/>
      <c r="AO34" s="82"/>
      <c r="AP34" s="82"/>
      <c r="AQ34" s="82"/>
      <c r="AR34" s="53"/>
      <c r="AS34" s="53"/>
      <c r="AT34" s="53"/>
      <c r="AU34" s="53"/>
      <c r="AV34" s="53"/>
      <c r="AW34" s="53"/>
      <c r="AX34" s="53"/>
      <c r="AY34" s="53"/>
      <c r="AZ34" s="53"/>
    </row>
    <row r="35" spans="1:52" ht="12.75" customHeight="1">
      <c r="A35" s="77">
        <v>28</v>
      </c>
      <c r="B35" s="78" t="str">
        <f>FILIACIÓN!$B36</f>
        <v>PACO HUANCA HEYDI MIREYA</v>
      </c>
      <c r="C35" s="79" t="s">
        <v>172</v>
      </c>
      <c r="D35" s="79" t="s">
        <v>172</v>
      </c>
      <c r="E35" s="79" t="s">
        <v>173</v>
      </c>
      <c r="F35" s="79" t="s">
        <v>172</v>
      </c>
      <c r="G35" s="79"/>
      <c r="H35" s="79" t="s">
        <v>172</v>
      </c>
      <c r="I35" s="79" t="s">
        <v>172</v>
      </c>
      <c r="J35" s="79" t="s">
        <v>172</v>
      </c>
      <c r="K35" s="79" t="s">
        <v>172</v>
      </c>
      <c r="L35" s="79" t="s">
        <v>172</v>
      </c>
      <c r="M35" s="79" t="s">
        <v>172</v>
      </c>
      <c r="N35" s="79" t="s">
        <v>172</v>
      </c>
      <c r="O35" s="79" t="s">
        <v>172</v>
      </c>
      <c r="P35" s="79" t="s">
        <v>172</v>
      </c>
      <c r="Q35" s="79" t="s">
        <v>172</v>
      </c>
      <c r="R35" s="79" t="s">
        <v>172</v>
      </c>
      <c r="S35" s="79" t="s">
        <v>172</v>
      </c>
      <c r="T35" s="79"/>
      <c r="U35" s="79" t="s">
        <v>172</v>
      </c>
      <c r="V35" s="79" t="s">
        <v>172</v>
      </c>
      <c r="W35" s="79" t="s">
        <v>172</v>
      </c>
      <c r="X35" s="79" t="s">
        <v>172</v>
      </c>
      <c r="Y35" s="79" t="s">
        <v>172</v>
      </c>
      <c r="Z35" s="79" t="s">
        <v>172</v>
      </c>
      <c r="AA35" s="79"/>
      <c r="AB35" s="79"/>
      <c r="AC35" s="79"/>
      <c r="AD35" s="79"/>
      <c r="AE35" s="79"/>
      <c r="AF35" s="79"/>
      <c r="AG35" s="79"/>
      <c r="AH35" s="80"/>
      <c r="AI35" s="81">
        <f t="shared" si="0"/>
        <v>21</v>
      </c>
      <c r="AJ35" s="79">
        <f t="shared" si="1"/>
        <v>1</v>
      </c>
      <c r="AK35" s="79" t="str">
        <f t="shared" si="2"/>
        <v/>
      </c>
      <c r="AL35" s="79" t="str">
        <f t="shared" si="3"/>
        <v/>
      </c>
      <c r="AM35" s="81">
        <f t="shared" si="4"/>
        <v>22</v>
      </c>
      <c r="AN35" s="82"/>
      <c r="AO35" s="82"/>
      <c r="AP35" s="82"/>
      <c r="AQ35" s="82"/>
      <c r="AR35" s="53"/>
      <c r="AS35" s="53"/>
      <c r="AT35" s="53"/>
      <c r="AU35" s="53"/>
      <c r="AV35" s="53"/>
      <c r="AW35" s="53"/>
      <c r="AX35" s="53"/>
      <c r="AY35" s="53"/>
      <c r="AZ35" s="53"/>
    </row>
    <row r="36" spans="1:52" ht="12.75" customHeight="1">
      <c r="A36" s="77">
        <v>29</v>
      </c>
      <c r="B36" s="78" t="str">
        <f>FILIACIÓN!$B37</f>
        <v>POCOMA VARGAS JOSUE ARMANDO</v>
      </c>
      <c r="C36" s="79" t="s">
        <v>172</v>
      </c>
      <c r="D36" s="79" t="s">
        <v>172</v>
      </c>
      <c r="E36" s="79" t="s">
        <v>172</v>
      </c>
      <c r="F36" s="79" t="s">
        <v>172</v>
      </c>
      <c r="G36" s="79"/>
      <c r="H36" s="79" t="s">
        <v>172</v>
      </c>
      <c r="I36" s="79" t="s">
        <v>172</v>
      </c>
      <c r="J36" s="79" t="s">
        <v>172</v>
      </c>
      <c r="K36" s="79" t="s">
        <v>172</v>
      </c>
      <c r="L36" s="79" t="s">
        <v>172</v>
      </c>
      <c r="M36" s="79" t="s">
        <v>172</v>
      </c>
      <c r="N36" s="79" t="s">
        <v>172</v>
      </c>
      <c r="O36" s="79" t="s">
        <v>172</v>
      </c>
      <c r="P36" s="79" t="s">
        <v>172</v>
      </c>
      <c r="Q36" s="79" t="s">
        <v>172</v>
      </c>
      <c r="R36" s="79" t="s">
        <v>172</v>
      </c>
      <c r="S36" s="79" t="s">
        <v>172</v>
      </c>
      <c r="T36" s="79"/>
      <c r="U36" s="79" t="s">
        <v>172</v>
      </c>
      <c r="V36" s="79" t="s">
        <v>172</v>
      </c>
      <c r="W36" s="79" t="s">
        <v>172</v>
      </c>
      <c r="X36" s="79" t="s">
        <v>172</v>
      </c>
      <c r="Y36" s="79" t="s">
        <v>172</v>
      </c>
      <c r="Z36" s="79" t="s">
        <v>172</v>
      </c>
      <c r="AA36" s="79"/>
      <c r="AB36" s="79"/>
      <c r="AC36" s="79"/>
      <c r="AD36" s="79"/>
      <c r="AE36" s="79"/>
      <c r="AF36" s="79"/>
      <c r="AG36" s="79"/>
      <c r="AH36" s="80"/>
      <c r="AI36" s="81">
        <f t="shared" si="0"/>
        <v>22</v>
      </c>
      <c r="AJ36" s="79" t="str">
        <f t="shared" si="1"/>
        <v/>
      </c>
      <c r="AK36" s="79" t="str">
        <f t="shared" si="2"/>
        <v/>
      </c>
      <c r="AL36" s="79" t="str">
        <f t="shared" si="3"/>
        <v/>
      </c>
      <c r="AM36" s="81">
        <f t="shared" si="4"/>
        <v>22</v>
      </c>
      <c r="AN36" s="82"/>
      <c r="AO36" s="82"/>
      <c r="AP36" s="82"/>
      <c r="AQ36" s="82"/>
      <c r="AR36" s="53"/>
      <c r="AS36" s="53"/>
      <c r="AT36" s="53"/>
      <c r="AU36" s="53"/>
      <c r="AV36" s="53"/>
      <c r="AW36" s="53"/>
      <c r="AX36" s="53"/>
      <c r="AY36" s="53"/>
      <c r="AZ36" s="53"/>
    </row>
    <row r="37" spans="1:52" ht="12.75" customHeight="1">
      <c r="A37" s="77">
        <v>30</v>
      </c>
      <c r="B37" s="78" t="str">
        <f>FILIACIÓN!$B38</f>
        <v>QUISPE HILARI PAOLA ARACELY</v>
      </c>
      <c r="C37" s="79" t="s">
        <v>172</v>
      </c>
      <c r="D37" s="79" t="s">
        <v>172</v>
      </c>
      <c r="E37" s="79" t="s">
        <v>172</v>
      </c>
      <c r="F37" s="79" t="s">
        <v>172</v>
      </c>
      <c r="G37" s="79"/>
      <c r="H37" s="79" t="s">
        <v>172</v>
      </c>
      <c r="I37" s="79" t="s">
        <v>172</v>
      </c>
      <c r="J37" s="79" t="s">
        <v>172</v>
      </c>
      <c r="K37" s="79" t="s">
        <v>172</v>
      </c>
      <c r="L37" s="79" t="s">
        <v>172</v>
      </c>
      <c r="M37" s="79" t="s">
        <v>172</v>
      </c>
      <c r="N37" s="79" t="s">
        <v>172</v>
      </c>
      <c r="O37" s="79" t="s">
        <v>172</v>
      </c>
      <c r="P37" s="79" t="s">
        <v>172</v>
      </c>
      <c r="Q37" s="79" t="s">
        <v>172</v>
      </c>
      <c r="R37" s="79" t="s">
        <v>172</v>
      </c>
      <c r="S37" s="79" t="s">
        <v>172</v>
      </c>
      <c r="T37" s="79"/>
      <c r="U37" s="79" t="s">
        <v>172</v>
      </c>
      <c r="V37" s="79" t="s">
        <v>172</v>
      </c>
      <c r="W37" s="79" t="s">
        <v>172</v>
      </c>
      <c r="X37" s="79" t="s">
        <v>172</v>
      </c>
      <c r="Y37" s="79" t="s">
        <v>172</v>
      </c>
      <c r="Z37" s="79" t="s">
        <v>172</v>
      </c>
      <c r="AA37" s="79"/>
      <c r="AB37" s="79"/>
      <c r="AC37" s="79"/>
      <c r="AD37" s="79"/>
      <c r="AE37" s="79"/>
      <c r="AF37" s="79"/>
      <c r="AG37" s="79"/>
      <c r="AH37" s="80"/>
      <c r="AI37" s="81">
        <f t="shared" si="0"/>
        <v>22</v>
      </c>
      <c r="AJ37" s="79" t="str">
        <f t="shared" si="1"/>
        <v/>
      </c>
      <c r="AK37" s="79" t="str">
        <f t="shared" si="2"/>
        <v/>
      </c>
      <c r="AL37" s="79" t="str">
        <f t="shared" si="3"/>
        <v/>
      </c>
      <c r="AM37" s="81">
        <f t="shared" si="4"/>
        <v>22</v>
      </c>
      <c r="AN37" s="82"/>
      <c r="AO37" s="82"/>
      <c r="AP37" s="82"/>
      <c r="AQ37" s="82"/>
      <c r="AR37" s="53"/>
      <c r="AS37" s="53"/>
      <c r="AT37" s="53"/>
      <c r="AU37" s="53"/>
      <c r="AV37" s="53"/>
      <c r="AW37" s="53"/>
      <c r="AX37" s="53"/>
      <c r="AY37" s="53"/>
      <c r="AZ37" s="53"/>
    </row>
    <row r="38" spans="1:52" ht="12.75" customHeight="1">
      <c r="A38" s="77">
        <v>31</v>
      </c>
      <c r="B38" s="78" t="str">
        <f>FILIACIÓN!$B39</f>
        <v>TORREZ QUISPE MAYRA ADRIANA</v>
      </c>
      <c r="C38" s="79" t="s">
        <v>172</v>
      </c>
      <c r="D38" s="79" t="s">
        <v>172</v>
      </c>
      <c r="E38" s="79" t="s">
        <v>172</v>
      </c>
      <c r="F38" s="79" t="s">
        <v>172</v>
      </c>
      <c r="G38" s="79"/>
      <c r="H38" s="79" t="s">
        <v>173</v>
      </c>
      <c r="I38" s="79" t="s">
        <v>172</v>
      </c>
      <c r="J38" s="79" t="s">
        <v>172</v>
      </c>
      <c r="K38" s="79" t="s">
        <v>172</v>
      </c>
      <c r="L38" s="79" t="s">
        <v>173</v>
      </c>
      <c r="M38" s="79" t="s">
        <v>172</v>
      </c>
      <c r="N38" s="79" t="s">
        <v>173</v>
      </c>
      <c r="O38" s="79" t="s">
        <v>172</v>
      </c>
      <c r="P38" s="79" t="s">
        <v>172</v>
      </c>
      <c r="Q38" s="79" t="s">
        <v>172</v>
      </c>
      <c r="R38" s="79" t="s">
        <v>172</v>
      </c>
      <c r="S38" s="79" t="s">
        <v>172</v>
      </c>
      <c r="T38" s="79"/>
      <c r="U38" s="79" t="s">
        <v>172</v>
      </c>
      <c r="V38" s="79" t="s">
        <v>172</v>
      </c>
      <c r="W38" s="79" t="s">
        <v>172</v>
      </c>
      <c r="X38" s="79" t="s">
        <v>172</v>
      </c>
      <c r="Y38" s="79" t="s">
        <v>172</v>
      </c>
      <c r="Z38" s="79" t="s">
        <v>172</v>
      </c>
      <c r="AA38" s="79"/>
      <c r="AB38" s="79"/>
      <c r="AC38" s="79"/>
      <c r="AD38" s="79"/>
      <c r="AE38" s="79"/>
      <c r="AF38" s="79"/>
      <c r="AG38" s="79"/>
      <c r="AH38" s="80"/>
      <c r="AI38" s="81">
        <f t="shared" si="0"/>
        <v>19</v>
      </c>
      <c r="AJ38" s="79">
        <f t="shared" si="1"/>
        <v>3</v>
      </c>
      <c r="AK38" s="79" t="str">
        <f t="shared" si="2"/>
        <v/>
      </c>
      <c r="AL38" s="79" t="str">
        <f t="shared" si="3"/>
        <v/>
      </c>
      <c r="AM38" s="81">
        <f t="shared" si="4"/>
        <v>22</v>
      </c>
      <c r="AN38" s="82"/>
      <c r="AO38" s="82"/>
      <c r="AP38" s="82"/>
      <c r="AQ38" s="82"/>
      <c r="AR38" s="53"/>
      <c r="AS38" s="53"/>
      <c r="AT38" s="53"/>
      <c r="AU38" s="53"/>
      <c r="AV38" s="53"/>
      <c r="AW38" s="53"/>
      <c r="AX38" s="53"/>
      <c r="AY38" s="53"/>
      <c r="AZ38" s="53"/>
    </row>
    <row r="39" spans="1:52" ht="12.75" customHeight="1">
      <c r="A39" s="77">
        <v>32</v>
      </c>
      <c r="B39" s="78" t="str">
        <f>FILIACIÓN!$B40</f>
        <v>USNAYO ROJAS HUASCAR CRISTOPHER</v>
      </c>
      <c r="C39" s="79" t="s">
        <v>172</v>
      </c>
      <c r="D39" s="79" t="s">
        <v>172</v>
      </c>
      <c r="E39" s="79" t="s">
        <v>172</v>
      </c>
      <c r="F39" s="79" t="s">
        <v>172</v>
      </c>
      <c r="G39" s="79"/>
      <c r="H39" s="79" t="s">
        <v>172</v>
      </c>
      <c r="I39" s="79" t="s">
        <v>172</v>
      </c>
      <c r="J39" s="79" t="s">
        <v>172</v>
      </c>
      <c r="K39" s="79" t="s">
        <v>172</v>
      </c>
      <c r="L39" s="79" t="s">
        <v>172</v>
      </c>
      <c r="M39" s="79" t="s">
        <v>172</v>
      </c>
      <c r="N39" s="79" t="s">
        <v>172</v>
      </c>
      <c r="O39" s="79" t="s">
        <v>172</v>
      </c>
      <c r="P39" s="79" t="s">
        <v>172</v>
      </c>
      <c r="Q39" s="79" t="s">
        <v>172</v>
      </c>
      <c r="R39" s="79" t="s">
        <v>172</v>
      </c>
      <c r="S39" s="79" t="s">
        <v>172</v>
      </c>
      <c r="T39" s="79"/>
      <c r="U39" s="79" t="s">
        <v>172</v>
      </c>
      <c r="V39" s="79" t="s">
        <v>172</v>
      </c>
      <c r="W39" s="79" t="s">
        <v>172</v>
      </c>
      <c r="X39" s="79" t="s">
        <v>172</v>
      </c>
      <c r="Y39" s="79" t="s">
        <v>172</v>
      </c>
      <c r="Z39" s="79" t="s">
        <v>172</v>
      </c>
      <c r="AA39" s="79"/>
      <c r="AB39" s="79"/>
      <c r="AC39" s="79"/>
      <c r="AD39" s="79"/>
      <c r="AE39" s="79"/>
      <c r="AF39" s="79"/>
      <c r="AG39" s="79"/>
      <c r="AH39" s="80"/>
      <c r="AI39" s="81">
        <f t="shared" si="0"/>
        <v>22</v>
      </c>
      <c r="AJ39" s="79" t="str">
        <f t="shared" si="1"/>
        <v/>
      </c>
      <c r="AK39" s="79" t="str">
        <f t="shared" si="2"/>
        <v/>
      </c>
      <c r="AL39" s="79" t="str">
        <f t="shared" si="3"/>
        <v/>
      </c>
      <c r="AM39" s="81">
        <f t="shared" si="4"/>
        <v>22</v>
      </c>
      <c r="AN39" s="82"/>
      <c r="AO39" s="82"/>
      <c r="AP39" s="82"/>
      <c r="AQ39" s="82"/>
      <c r="AR39" s="53"/>
      <c r="AS39" s="53"/>
      <c r="AT39" s="53"/>
      <c r="AU39" s="53"/>
      <c r="AV39" s="53"/>
      <c r="AW39" s="53"/>
      <c r="AX39" s="53"/>
      <c r="AY39" s="53"/>
      <c r="AZ39" s="53"/>
    </row>
    <row r="40" spans="1:52" ht="12.75" customHeight="1">
      <c r="A40" s="77">
        <v>33</v>
      </c>
      <c r="B40" s="78" t="str">
        <f>FILIACIÓN!$B41</f>
        <v>VEIZAGA YUJRA GIAN MEIJAN</v>
      </c>
      <c r="C40" s="79" t="s">
        <v>172</v>
      </c>
      <c r="D40" s="79" t="s">
        <v>172</v>
      </c>
      <c r="E40" s="79" t="s">
        <v>172</v>
      </c>
      <c r="F40" s="79" t="s">
        <v>172</v>
      </c>
      <c r="G40" s="79"/>
      <c r="H40" s="79" t="s">
        <v>172</v>
      </c>
      <c r="I40" s="79" t="s">
        <v>172</v>
      </c>
      <c r="J40" s="79" t="s">
        <v>172</v>
      </c>
      <c r="K40" s="79" t="s">
        <v>172</v>
      </c>
      <c r="L40" s="79" t="s">
        <v>172</v>
      </c>
      <c r="M40" s="79" t="s">
        <v>172</v>
      </c>
      <c r="N40" s="79" t="s">
        <v>172</v>
      </c>
      <c r="O40" s="79" t="s">
        <v>172</v>
      </c>
      <c r="P40" s="79" t="s">
        <v>172</v>
      </c>
      <c r="Q40" s="79" t="s">
        <v>172</v>
      </c>
      <c r="R40" s="79" t="s">
        <v>172</v>
      </c>
      <c r="S40" s="79" t="s">
        <v>172</v>
      </c>
      <c r="T40" s="79"/>
      <c r="U40" s="79" t="s">
        <v>172</v>
      </c>
      <c r="V40" s="79" t="s">
        <v>172</v>
      </c>
      <c r="W40" s="79" t="s">
        <v>172</v>
      </c>
      <c r="X40" s="79" t="s">
        <v>173</v>
      </c>
      <c r="Y40" s="79" t="s">
        <v>172</v>
      </c>
      <c r="Z40" s="79" t="s">
        <v>173</v>
      </c>
      <c r="AA40" s="79"/>
      <c r="AB40" s="79"/>
      <c r="AC40" s="79"/>
      <c r="AD40" s="79"/>
      <c r="AE40" s="79"/>
      <c r="AF40" s="79"/>
      <c r="AG40" s="79"/>
      <c r="AH40" s="80"/>
      <c r="AI40" s="81">
        <f t="shared" si="0"/>
        <v>20</v>
      </c>
      <c r="AJ40" s="79">
        <f t="shared" si="1"/>
        <v>2</v>
      </c>
      <c r="AK40" s="79" t="str">
        <f t="shared" si="2"/>
        <v/>
      </c>
      <c r="AL40" s="79" t="str">
        <f t="shared" si="3"/>
        <v/>
      </c>
      <c r="AM40" s="81">
        <f t="shared" si="4"/>
        <v>22</v>
      </c>
      <c r="AN40" s="82"/>
      <c r="AO40" s="82"/>
      <c r="AP40" s="82"/>
      <c r="AQ40" s="82"/>
      <c r="AR40" s="53"/>
      <c r="AS40" s="53"/>
      <c r="AT40" s="53"/>
      <c r="AU40" s="53"/>
      <c r="AV40" s="53"/>
      <c r="AW40" s="53"/>
      <c r="AX40" s="53"/>
      <c r="AY40" s="53"/>
      <c r="AZ40" s="53"/>
    </row>
    <row r="41" spans="1:52" ht="12.75" customHeight="1">
      <c r="A41" s="77">
        <v>34</v>
      </c>
      <c r="B41" s="78" t="str">
        <f>FILIACIÓN!$B42</f>
        <v>VENTURA SALCEDO GABRIEL</v>
      </c>
      <c r="C41" s="79" t="s">
        <v>172</v>
      </c>
      <c r="D41" s="79" t="s">
        <v>172</v>
      </c>
      <c r="E41" s="79" t="s">
        <v>172</v>
      </c>
      <c r="F41" s="79" t="s">
        <v>172</v>
      </c>
      <c r="G41" s="79"/>
      <c r="H41" s="79" t="s">
        <v>172</v>
      </c>
      <c r="I41" s="79" t="s">
        <v>172</v>
      </c>
      <c r="J41" s="79" t="s">
        <v>172</v>
      </c>
      <c r="K41" s="79" t="s">
        <v>172</v>
      </c>
      <c r="L41" s="79" t="s">
        <v>172</v>
      </c>
      <c r="M41" s="79" t="s">
        <v>172</v>
      </c>
      <c r="N41" s="79" t="s">
        <v>172</v>
      </c>
      <c r="O41" s="79" t="s">
        <v>172</v>
      </c>
      <c r="P41" s="79" t="s">
        <v>172</v>
      </c>
      <c r="Q41" s="79" t="s">
        <v>172</v>
      </c>
      <c r="R41" s="79" t="s">
        <v>172</v>
      </c>
      <c r="S41" s="79" t="s">
        <v>172</v>
      </c>
      <c r="T41" s="79"/>
      <c r="U41" s="79" t="s">
        <v>172</v>
      </c>
      <c r="V41" s="79" t="s">
        <v>172</v>
      </c>
      <c r="W41" s="79" t="s">
        <v>172</v>
      </c>
      <c r="X41" s="79" t="s">
        <v>172</v>
      </c>
      <c r="Y41" s="79" t="s">
        <v>172</v>
      </c>
      <c r="Z41" s="79" t="s">
        <v>172</v>
      </c>
      <c r="AA41" s="79"/>
      <c r="AB41" s="79"/>
      <c r="AC41" s="79"/>
      <c r="AD41" s="79"/>
      <c r="AE41" s="79"/>
      <c r="AF41" s="79"/>
      <c r="AG41" s="79"/>
      <c r="AH41" s="80"/>
      <c r="AI41" s="81">
        <f t="shared" si="0"/>
        <v>22</v>
      </c>
      <c r="AJ41" s="79" t="str">
        <f t="shared" si="1"/>
        <v/>
      </c>
      <c r="AK41" s="79" t="str">
        <f t="shared" si="2"/>
        <v/>
      </c>
      <c r="AL41" s="79" t="str">
        <f t="shared" si="3"/>
        <v/>
      </c>
      <c r="AM41" s="81">
        <f t="shared" si="4"/>
        <v>22</v>
      </c>
      <c r="AN41" s="82"/>
      <c r="AO41" s="82"/>
      <c r="AP41" s="82"/>
      <c r="AQ41" s="82"/>
      <c r="AR41" s="53"/>
      <c r="AS41" s="53"/>
      <c r="AT41" s="53"/>
      <c r="AU41" s="53"/>
      <c r="AV41" s="53"/>
      <c r="AW41" s="53"/>
      <c r="AX41" s="53"/>
      <c r="AY41" s="53"/>
      <c r="AZ41" s="53"/>
    </row>
    <row r="42" spans="1:52" ht="12.75" customHeight="1">
      <c r="A42" s="77">
        <v>35</v>
      </c>
      <c r="B42" s="78">
        <f>FILIACIÓN!$B43</f>
        <v>0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80"/>
      <c r="AI42" s="81" t="str">
        <f t="shared" si="0"/>
        <v/>
      </c>
      <c r="AJ42" s="79" t="str">
        <f t="shared" si="1"/>
        <v/>
      </c>
      <c r="AK42" s="79" t="str">
        <f t="shared" si="2"/>
        <v/>
      </c>
      <c r="AL42" s="79" t="str">
        <f t="shared" si="3"/>
        <v/>
      </c>
      <c r="AM42" s="81">
        <f t="shared" si="4"/>
        <v>0</v>
      </c>
      <c r="AN42" s="82"/>
      <c r="AO42" s="82"/>
      <c r="AP42" s="82"/>
      <c r="AQ42" s="82"/>
      <c r="AR42" s="53"/>
      <c r="AS42" s="53"/>
      <c r="AT42" s="53"/>
      <c r="AU42" s="53"/>
      <c r="AV42" s="53"/>
      <c r="AW42" s="53"/>
      <c r="AX42" s="53"/>
      <c r="AY42" s="53"/>
      <c r="AZ42" s="53"/>
    </row>
    <row r="43" spans="1:52" ht="12.75" customHeight="1">
      <c r="A43" s="77">
        <v>36</v>
      </c>
      <c r="B43" s="78">
        <f>FILIACIÓN!$B44</f>
        <v>0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80"/>
      <c r="AI43" s="81" t="str">
        <f t="shared" si="0"/>
        <v/>
      </c>
      <c r="AJ43" s="79" t="str">
        <f t="shared" si="1"/>
        <v/>
      </c>
      <c r="AK43" s="79" t="str">
        <f t="shared" si="2"/>
        <v/>
      </c>
      <c r="AL43" s="79" t="str">
        <f t="shared" si="3"/>
        <v/>
      </c>
      <c r="AM43" s="81">
        <f t="shared" si="4"/>
        <v>0</v>
      </c>
      <c r="AN43" s="82"/>
      <c r="AO43" s="82"/>
      <c r="AP43" s="82"/>
      <c r="AQ43" s="82"/>
      <c r="AR43" s="53"/>
      <c r="AS43" s="53"/>
      <c r="AT43" s="53"/>
      <c r="AU43" s="53"/>
      <c r="AV43" s="53"/>
      <c r="AW43" s="53"/>
      <c r="AX43" s="53"/>
      <c r="AY43" s="53"/>
      <c r="AZ43" s="53"/>
    </row>
    <row r="44" spans="1:52" ht="12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</row>
    <row r="45" spans="1:52" ht="12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</row>
    <row r="46" spans="1:52" ht="12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</row>
    <row r="47" spans="1:52" ht="12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</row>
    <row r="48" spans="1:52" ht="12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</row>
    <row r="49" spans="1:52" ht="12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</row>
    <row r="50" spans="1:52" ht="12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</row>
    <row r="51" spans="1:52" ht="12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</row>
    <row r="52" spans="1:52" ht="12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</row>
    <row r="53" spans="1:52" ht="12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</row>
    <row r="54" spans="1:52" ht="12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</row>
    <row r="55" spans="1:52" ht="12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</row>
    <row r="56" spans="1:52" ht="12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</row>
    <row r="57" spans="1:52" ht="12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</row>
    <row r="58" spans="1:52" ht="12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</row>
    <row r="59" spans="1:52" ht="12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</row>
    <row r="60" spans="1:52" ht="12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</row>
    <row r="61" spans="1:52" ht="12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</row>
    <row r="62" spans="1:52" ht="12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</row>
    <row r="63" spans="1:52" ht="12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</row>
    <row r="64" spans="1:52" ht="12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</row>
    <row r="65" spans="1:52" ht="12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</row>
    <row r="66" spans="1:52" ht="12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</row>
    <row r="67" spans="1:52" ht="12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</row>
    <row r="68" spans="1:52" ht="12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</row>
    <row r="69" spans="1:52" ht="12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</row>
    <row r="70" spans="1:52" ht="12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</row>
    <row r="71" spans="1:52" ht="12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</row>
    <row r="72" spans="1:52" ht="12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</row>
    <row r="73" spans="1:52" ht="12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</row>
    <row r="74" spans="1:52" ht="12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</row>
    <row r="75" spans="1:52" ht="12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</row>
    <row r="76" spans="1:52" ht="12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</row>
    <row r="77" spans="1:52" ht="12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</row>
    <row r="78" spans="1:52" ht="12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</row>
    <row r="79" spans="1:52" ht="12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</row>
    <row r="80" spans="1:52" ht="12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</row>
    <row r="81" spans="1:52" ht="12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</row>
    <row r="82" spans="1:52" ht="12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</row>
    <row r="83" spans="1:52" ht="12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</row>
    <row r="84" spans="1:52" ht="12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</row>
    <row r="85" spans="1:52" ht="12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</row>
    <row r="86" spans="1:52" ht="12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</row>
    <row r="87" spans="1:52" ht="12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</row>
    <row r="88" spans="1:52" ht="12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</row>
    <row r="89" spans="1:52" ht="12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</row>
    <row r="90" spans="1:52" ht="12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</row>
    <row r="91" spans="1:52" ht="12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</row>
    <row r="92" spans="1:52" ht="12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</row>
    <row r="93" spans="1:52" ht="12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</row>
    <row r="94" spans="1:52" ht="12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</row>
    <row r="95" spans="1:52" ht="12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</row>
    <row r="96" spans="1:52" ht="12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</row>
    <row r="97" spans="1:52" ht="12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</row>
    <row r="98" spans="1:52" ht="12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</row>
    <row r="99" spans="1:52" ht="12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</row>
    <row r="100" spans="1:52" ht="12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</row>
    <row r="101" spans="1:52" ht="12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</row>
    <row r="102" spans="1:52" ht="12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</row>
    <row r="103" spans="1:52" ht="12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</row>
    <row r="104" spans="1:52" ht="12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</row>
    <row r="105" spans="1:52" ht="12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</row>
    <row r="106" spans="1:52" ht="12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</row>
    <row r="107" spans="1:52" ht="12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</row>
    <row r="108" spans="1:52" ht="12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</row>
    <row r="109" spans="1:52" ht="12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</row>
    <row r="110" spans="1:52" ht="12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</row>
    <row r="111" spans="1:52" ht="12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</row>
    <row r="112" spans="1:52" ht="12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</row>
    <row r="113" spans="1:52" ht="12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</row>
    <row r="114" spans="1:52" ht="12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</row>
    <row r="115" spans="1:52" ht="12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</row>
    <row r="116" spans="1:52" ht="12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</row>
    <row r="117" spans="1:52" ht="12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</row>
    <row r="118" spans="1:52" ht="12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</row>
    <row r="119" spans="1:52" ht="12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</row>
    <row r="120" spans="1:52" ht="12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</row>
    <row r="121" spans="1:52" ht="12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</row>
    <row r="122" spans="1:52" ht="12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</row>
    <row r="123" spans="1:52" ht="12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</row>
    <row r="124" spans="1:52" ht="12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</row>
    <row r="125" spans="1:52" ht="12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</row>
    <row r="126" spans="1:52" ht="12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</row>
    <row r="127" spans="1:52" ht="12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</row>
    <row r="128" spans="1:52" ht="12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</row>
    <row r="129" spans="1:52" ht="12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</row>
    <row r="130" spans="1:52" ht="12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</row>
    <row r="131" spans="1:52" ht="12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</row>
    <row r="132" spans="1:52" ht="12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</row>
    <row r="133" spans="1:52" ht="12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</row>
    <row r="134" spans="1:52" ht="12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</row>
    <row r="135" spans="1:52" ht="12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</row>
    <row r="136" spans="1:52" ht="12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</row>
    <row r="137" spans="1:52" ht="12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</row>
    <row r="138" spans="1:52" ht="12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</row>
    <row r="139" spans="1:52" ht="12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</row>
    <row r="140" spans="1:52" ht="12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</row>
    <row r="141" spans="1:52" ht="12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</row>
    <row r="142" spans="1:52" ht="12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</row>
    <row r="143" spans="1:52" ht="12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</row>
    <row r="144" spans="1:52" ht="12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</row>
    <row r="145" spans="1:52" ht="12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</row>
    <row r="146" spans="1:52" ht="12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</row>
    <row r="147" spans="1:52" ht="12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</row>
    <row r="148" spans="1:52" ht="12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</row>
    <row r="149" spans="1:52" ht="12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</row>
    <row r="150" spans="1:52" ht="12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</row>
    <row r="151" spans="1:52" ht="12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</row>
    <row r="152" spans="1:52" ht="12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</row>
    <row r="153" spans="1:52" ht="12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</row>
    <row r="154" spans="1:52" ht="12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</row>
    <row r="155" spans="1:52" ht="12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</row>
    <row r="156" spans="1:52" ht="12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</row>
    <row r="157" spans="1:52" ht="12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</row>
    <row r="158" spans="1:52" ht="12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</row>
    <row r="159" spans="1:52" ht="12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</row>
    <row r="160" spans="1:52" ht="12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</row>
    <row r="161" spans="1:52" ht="12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</row>
    <row r="162" spans="1:52" ht="12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</row>
    <row r="163" spans="1:52" ht="12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</row>
    <row r="164" spans="1:52" ht="12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</row>
    <row r="165" spans="1:52" ht="12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</row>
    <row r="166" spans="1:52" ht="12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</row>
    <row r="167" spans="1:52" ht="12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</row>
    <row r="168" spans="1:52" ht="12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</row>
    <row r="169" spans="1:52" ht="12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</row>
    <row r="170" spans="1:52" ht="12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</row>
    <row r="171" spans="1:52" ht="12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</row>
    <row r="172" spans="1:52" ht="12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</row>
    <row r="173" spans="1:52" ht="12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</row>
    <row r="174" spans="1:52" ht="12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</row>
    <row r="175" spans="1:52" ht="12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</row>
    <row r="176" spans="1:52" ht="12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</row>
    <row r="177" spans="1:52" ht="12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</row>
    <row r="178" spans="1:52" ht="12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</row>
    <row r="179" spans="1:52" ht="12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</row>
    <row r="180" spans="1:52" ht="12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</row>
    <row r="181" spans="1:52" ht="12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</row>
    <row r="182" spans="1:52" ht="12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</row>
    <row r="183" spans="1:52" ht="12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</row>
    <row r="184" spans="1:52" ht="12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</row>
    <row r="185" spans="1:52" ht="12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</row>
    <row r="186" spans="1:52" ht="12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</row>
    <row r="187" spans="1:52" ht="12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</row>
    <row r="188" spans="1:52" ht="12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</row>
    <row r="189" spans="1:52" ht="12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</row>
    <row r="190" spans="1:52" ht="12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</row>
    <row r="191" spans="1:52" ht="12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</row>
    <row r="192" spans="1:52" ht="12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</row>
    <row r="193" spans="1:52" ht="12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</row>
    <row r="194" spans="1:52" ht="12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</row>
    <row r="195" spans="1:52" ht="12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</row>
    <row r="196" spans="1:52" ht="12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</row>
    <row r="197" spans="1:52" ht="12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</row>
    <row r="198" spans="1:52" ht="12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</row>
    <row r="199" spans="1:52" ht="12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</row>
    <row r="200" spans="1:52" ht="12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</row>
    <row r="201" spans="1:52" ht="12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</row>
    <row r="202" spans="1:52" ht="12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</row>
    <row r="203" spans="1:52" ht="12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</row>
    <row r="204" spans="1:52" ht="12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</row>
    <row r="205" spans="1:52" ht="12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</row>
    <row r="206" spans="1:52" ht="12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</row>
    <row r="207" spans="1:52" ht="12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</row>
    <row r="208" spans="1:52" ht="12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</row>
    <row r="209" spans="1:52" ht="12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</row>
    <row r="210" spans="1:52" ht="12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</row>
    <row r="211" spans="1:52" ht="12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</row>
    <row r="212" spans="1:52" ht="12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</row>
    <row r="213" spans="1:52" ht="12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</row>
    <row r="214" spans="1:52" ht="12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</row>
    <row r="215" spans="1:52" ht="12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</row>
    <row r="216" spans="1:52" ht="12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</row>
    <row r="217" spans="1:52" ht="12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</row>
    <row r="218" spans="1:52" ht="12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</row>
    <row r="219" spans="1:52" ht="12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</row>
    <row r="220" spans="1:52" ht="12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</row>
    <row r="221" spans="1:52" ht="12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</row>
    <row r="222" spans="1:52" ht="12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</row>
    <row r="223" spans="1:52" ht="12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</row>
    <row r="224" spans="1:52" ht="12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</row>
    <row r="225" spans="1:52" ht="12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</row>
    <row r="226" spans="1:52" ht="12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</row>
    <row r="227" spans="1:52" ht="12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</row>
    <row r="228" spans="1:52" ht="12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</row>
    <row r="229" spans="1:52" ht="12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</row>
    <row r="230" spans="1:52" ht="12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</row>
    <row r="231" spans="1:52" ht="12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</row>
    <row r="232" spans="1:52" ht="12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</row>
    <row r="233" spans="1:52" ht="12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</row>
    <row r="234" spans="1:52" ht="12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</row>
    <row r="235" spans="1:52" ht="12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</row>
    <row r="236" spans="1:52" ht="12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</row>
    <row r="237" spans="1:52" ht="12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</row>
    <row r="238" spans="1:52" ht="12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</row>
    <row r="239" spans="1:52" ht="12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</row>
    <row r="240" spans="1:52" ht="12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</row>
    <row r="241" spans="1:52" ht="12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</row>
    <row r="242" spans="1:52" ht="12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</row>
    <row r="243" spans="1:52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</row>
    <row r="244" spans="1:52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</row>
    <row r="245" spans="1:52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</row>
    <row r="246" spans="1:52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</row>
    <row r="247" spans="1:52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</row>
    <row r="248" spans="1:52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</row>
    <row r="249" spans="1:52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</row>
    <row r="250" spans="1:52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</row>
    <row r="251" spans="1:52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</row>
    <row r="252" spans="1: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</row>
    <row r="253" spans="1:52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</row>
    <row r="254" spans="1:52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</row>
    <row r="255" spans="1:52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</row>
    <row r="256" spans="1:52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</row>
    <row r="257" spans="1:52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</row>
    <row r="258" spans="1:52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</row>
    <row r="259" spans="1:52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</row>
    <row r="260" spans="1:52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</row>
    <row r="261" spans="1:52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</row>
    <row r="262" spans="1:5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</row>
    <row r="263" spans="1:52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</row>
    <row r="264" spans="1:52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</row>
    <row r="265" spans="1:52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</row>
    <row r="266" spans="1:52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</row>
    <row r="267" spans="1:52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</row>
    <row r="268" spans="1:52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</row>
    <row r="269" spans="1:52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</row>
    <row r="270" spans="1:52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</row>
    <row r="271" spans="1:52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</row>
    <row r="272" spans="1:5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</row>
    <row r="273" spans="1:52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</row>
    <row r="274" spans="1:52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</row>
    <row r="275" spans="1:52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</row>
    <row r="276" spans="1:52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</row>
    <row r="277" spans="1:52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</row>
    <row r="278" spans="1:52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</row>
    <row r="279" spans="1:52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</row>
    <row r="280" spans="1:52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</row>
    <row r="281" spans="1:52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</row>
    <row r="282" spans="1:5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</row>
    <row r="283" spans="1:52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</row>
    <row r="284" spans="1:52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</row>
    <row r="285" spans="1:52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</row>
    <row r="286" spans="1:52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</row>
    <row r="287" spans="1:52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</row>
    <row r="288" spans="1:52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</row>
    <row r="289" spans="1:52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</row>
    <row r="290" spans="1:52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</row>
    <row r="291" spans="1:52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</row>
    <row r="292" spans="1:5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</row>
    <row r="293" spans="1:52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</row>
    <row r="294" spans="1:52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</row>
    <row r="295" spans="1:52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</row>
    <row r="296" spans="1:52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</row>
    <row r="297" spans="1:52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</row>
    <row r="298" spans="1:52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</row>
    <row r="299" spans="1:52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</row>
    <row r="300" spans="1:52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</row>
    <row r="301" spans="1:52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</row>
    <row r="302" spans="1:5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</row>
    <row r="303" spans="1:52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</row>
    <row r="304" spans="1:52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</row>
    <row r="305" spans="1:52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</row>
    <row r="306" spans="1:52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</row>
    <row r="307" spans="1:52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</row>
    <row r="308" spans="1:52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</row>
    <row r="309" spans="1:52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</row>
    <row r="310" spans="1:52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</row>
    <row r="311" spans="1:52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</row>
    <row r="312" spans="1:5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</row>
    <row r="313" spans="1:52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</row>
    <row r="314" spans="1:52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</row>
    <row r="315" spans="1:52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</row>
    <row r="316" spans="1:52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</row>
    <row r="317" spans="1:52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</row>
    <row r="318" spans="1:52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</row>
    <row r="319" spans="1:52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</row>
    <row r="320" spans="1:52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</row>
    <row r="321" spans="1:52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</row>
    <row r="322" spans="1:5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</row>
    <row r="323" spans="1:52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</row>
    <row r="324" spans="1:52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</row>
    <row r="325" spans="1:52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</row>
    <row r="326" spans="1:52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</row>
    <row r="327" spans="1:52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</row>
    <row r="328" spans="1:52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</row>
    <row r="329" spans="1:52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</row>
    <row r="330" spans="1:52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</row>
    <row r="331" spans="1:52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</row>
    <row r="332" spans="1:5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</row>
    <row r="333" spans="1:52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</row>
    <row r="334" spans="1:52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</row>
    <row r="335" spans="1:52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</row>
    <row r="336" spans="1:52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</row>
    <row r="337" spans="1:52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</row>
    <row r="338" spans="1:52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</row>
    <row r="339" spans="1:52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</row>
    <row r="340" spans="1:52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</row>
    <row r="341" spans="1:52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</row>
    <row r="342" spans="1:5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</row>
    <row r="343" spans="1:52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</row>
    <row r="344" spans="1:52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</row>
    <row r="345" spans="1:52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</row>
    <row r="346" spans="1:52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</row>
    <row r="347" spans="1:52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</row>
    <row r="348" spans="1:52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</row>
    <row r="349" spans="1:52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</row>
    <row r="350" spans="1:52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</row>
    <row r="351" spans="1:52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</row>
    <row r="352" spans="1: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</row>
    <row r="353" spans="1:52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</row>
    <row r="354" spans="1:52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</row>
    <row r="355" spans="1:52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</row>
    <row r="356" spans="1:52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</row>
    <row r="357" spans="1:52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</row>
    <row r="358" spans="1:52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</row>
    <row r="359" spans="1:52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</row>
    <row r="360" spans="1:52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</row>
    <row r="361" spans="1:52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</row>
    <row r="362" spans="1:5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</row>
    <row r="363" spans="1:52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</row>
    <row r="364" spans="1:52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</row>
    <row r="365" spans="1:52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</row>
    <row r="366" spans="1:52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</row>
    <row r="367" spans="1:52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</row>
    <row r="368" spans="1:52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</row>
    <row r="369" spans="1:52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</row>
    <row r="370" spans="1:52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</row>
    <row r="371" spans="1:52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</row>
    <row r="372" spans="1:5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</row>
    <row r="373" spans="1:52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</row>
    <row r="374" spans="1:52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</row>
    <row r="375" spans="1:52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</row>
    <row r="376" spans="1:52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</row>
    <row r="377" spans="1:52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</row>
    <row r="378" spans="1:52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</row>
    <row r="379" spans="1:52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</row>
    <row r="380" spans="1:52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</row>
    <row r="381" spans="1:52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</row>
    <row r="382" spans="1:5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</row>
    <row r="383" spans="1:52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</row>
    <row r="384" spans="1:52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</row>
    <row r="385" spans="1:52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</row>
    <row r="386" spans="1:52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</row>
    <row r="387" spans="1:52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</row>
    <row r="388" spans="1:52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</row>
    <row r="389" spans="1:52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</row>
    <row r="390" spans="1:52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</row>
    <row r="391" spans="1:52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</row>
    <row r="392" spans="1:5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</row>
    <row r="393" spans="1:52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</row>
    <row r="394" spans="1:52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</row>
    <row r="395" spans="1:52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</row>
    <row r="396" spans="1:52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</row>
    <row r="397" spans="1:52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</row>
    <row r="398" spans="1:52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</row>
    <row r="399" spans="1:52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</row>
    <row r="400" spans="1:52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</row>
    <row r="401" spans="1:52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</row>
    <row r="402" spans="1:5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</row>
    <row r="403" spans="1:52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</row>
    <row r="404" spans="1:52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</row>
    <row r="405" spans="1:52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</row>
    <row r="406" spans="1:52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</row>
    <row r="407" spans="1:52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</row>
    <row r="408" spans="1:52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</row>
    <row r="409" spans="1:52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</row>
    <row r="410" spans="1:52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</row>
    <row r="411" spans="1:52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</row>
    <row r="412" spans="1:5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</row>
    <row r="413" spans="1:52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</row>
    <row r="414" spans="1:52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</row>
    <row r="415" spans="1:52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</row>
    <row r="416" spans="1:52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</row>
    <row r="417" spans="1:52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</row>
    <row r="418" spans="1:52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</row>
    <row r="419" spans="1:52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</row>
    <row r="420" spans="1:52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</row>
    <row r="421" spans="1:52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</row>
    <row r="422" spans="1:5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</row>
    <row r="423" spans="1:52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</row>
    <row r="424" spans="1:52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</row>
    <row r="425" spans="1:52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</row>
    <row r="426" spans="1:52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</row>
    <row r="427" spans="1:52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</row>
    <row r="428" spans="1:52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</row>
    <row r="429" spans="1:52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</row>
    <row r="430" spans="1:52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</row>
    <row r="431" spans="1:52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</row>
    <row r="432" spans="1:5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</row>
    <row r="433" spans="1:52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</row>
    <row r="434" spans="1:52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</row>
    <row r="435" spans="1:52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</row>
    <row r="436" spans="1:52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</row>
    <row r="437" spans="1:52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</row>
    <row r="438" spans="1:52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</row>
    <row r="439" spans="1:52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</row>
    <row r="440" spans="1:52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</row>
    <row r="441" spans="1:52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</row>
    <row r="442" spans="1:5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</row>
    <row r="443" spans="1:52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</row>
    <row r="444" spans="1:52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</row>
    <row r="445" spans="1:52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</row>
    <row r="446" spans="1:52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</row>
    <row r="447" spans="1:52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</row>
    <row r="448" spans="1:52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</row>
    <row r="449" spans="1:52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</row>
    <row r="450" spans="1:52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</row>
    <row r="451" spans="1:52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</row>
    <row r="452" spans="1: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</row>
    <row r="453" spans="1:52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</row>
    <row r="454" spans="1:52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</row>
    <row r="455" spans="1:52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</row>
    <row r="456" spans="1:52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</row>
    <row r="457" spans="1:52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</row>
    <row r="458" spans="1:52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</row>
    <row r="459" spans="1:52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</row>
    <row r="460" spans="1:52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</row>
    <row r="461" spans="1:52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</row>
    <row r="462" spans="1:5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</row>
    <row r="463" spans="1:52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</row>
    <row r="464" spans="1:52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</row>
    <row r="465" spans="1:52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</row>
    <row r="466" spans="1:52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</row>
    <row r="467" spans="1:52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</row>
    <row r="468" spans="1:52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</row>
    <row r="469" spans="1:52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</row>
    <row r="470" spans="1:52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</row>
    <row r="471" spans="1:52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</row>
    <row r="472" spans="1:5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</row>
    <row r="473" spans="1:52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</row>
    <row r="474" spans="1:52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</row>
    <row r="475" spans="1:52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</row>
    <row r="476" spans="1:52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</row>
    <row r="477" spans="1:52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</row>
    <row r="478" spans="1:52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</row>
    <row r="479" spans="1:52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</row>
    <row r="480" spans="1:52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</row>
    <row r="481" spans="1:52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</row>
    <row r="482" spans="1:5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</row>
    <row r="483" spans="1:52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</row>
    <row r="484" spans="1:52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</row>
    <row r="485" spans="1:52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</row>
    <row r="486" spans="1:52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</row>
    <row r="487" spans="1:52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</row>
    <row r="488" spans="1:52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</row>
    <row r="489" spans="1:52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</row>
    <row r="490" spans="1:52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</row>
    <row r="491" spans="1:52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</row>
    <row r="492" spans="1:5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</row>
    <row r="493" spans="1:52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</row>
    <row r="494" spans="1:52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</row>
    <row r="495" spans="1:52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</row>
    <row r="496" spans="1:52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</row>
    <row r="497" spans="1:52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</row>
    <row r="498" spans="1:52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</row>
    <row r="499" spans="1:52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</row>
    <row r="500" spans="1:52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</row>
    <row r="501" spans="1:52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</row>
    <row r="502" spans="1:5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</row>
    <row r="503" spans="1:52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</row>
    <row r="504" spans="1:52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</row>
    <row r="505" spans="1:52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</row>
    <row r="506" spans="1:52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</row>
    <row r="507" spans="1:52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</row>
    <row r="508" spans="1:52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</row>
    <row r="509" spans="1:52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</row>
    <row r="510" spans="1:52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</row>
    <row r="511" spans="1:52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</row>
    <row r="512" spans="1:5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</row>
    <row r="513" spans="1:52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</row>
    <row r="514" spans="1:52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</row>
    <row r="515" spans="1:52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</row>
    <row r="516" spans="1:52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</row>
    <row r="517" spans="1:52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</row>
    <row r="518" spans="1:52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</row>
    <row r="519" spans="1:52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</row>
    <row r="520" spans="1:52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</row>
    <row r="521" spans="1:52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</row>
    <row r="522" spans="1:5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</row>
    <row r="523" spans="1:52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</row>
    <row r="524" spans="1:52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</row>
    <row r="525" spans="1:52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</row>
    <row r="526" spans="1:52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</row>
    <row r="527" spans="1:52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</row>
    <row r="528" spans="1:52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</row>
    <row r="529" spans="1:52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</row>
    <row r="530" spans="1:52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</row>
    <row r="531" spans="1:52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</row>
    <row r="532" spans="1:5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</row>
    <row r="533" spans="1:52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</row>
    <row r="534" spans="1:52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</row>
    <row r="535" spans="1:52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</row>
    <row r="536" spans="1:52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</row>
    <row r="537" spans="1:52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</row>
    <row r="538" spans="1:52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</row>
    <row r="539" spans="1:52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</row>
    <row r="540" spans="1:52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</row>
    <row r="541" spans="1:52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</row>
    <row r="542" spans="1:5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</row>
    <row r="543" spans="1:52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</row>
    <row r="544" spans="1:52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</row>
    <row r="545" spans="1:52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</row>
    <row r="546" spans="1:52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</row>
    <row r="547" spans="1:52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</row>
    <row r="548" spans="1:52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</row>
    <row r="549" spans="1:52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</row>
    <row r="550" spans="1:52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</row>
    <row r="551" spans="1:52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</row>
    <row r="552" spans="1: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</row>
    <row r="553" spans="1:52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</row>
    <row r="554" spans="1:52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</row>
    <row r="555" spans="1:52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</row>
    <row r="556" spans="1:52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</row>
    <row r="557" spans="1:52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</row>
    <row r="558" spans="1:52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</row>
    <row r="559" spans="1:52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</row>
    <row r="560" spans="1:52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</row>
    <row r="561" spans="1:52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</row>
    <row r="562" spans="1:5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</row>
    <row r="563" spans="1:52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</row>
    <row r="564" spans="1:52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</row>
    <row r="565" spans="1:52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</row>
    <row r="566" spans="1:52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</row>
    <row r="567" spans="1:52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</row>
    <row r="568" spans="1:52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</row>
    <row r="569" spans="1:52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</row>
    <row r="570" spans="1:52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</row>
    <row r="571" spans="1:52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</row>
    <row r="572" spans="1:5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</row>
    <row r="573" spans="1:52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</row>
    <row r="574" spans="1:52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</row>
    <row r="575" spans="1:52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</row>
    <row r="576" spans="1:52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</row>
    <row r="577" spans="1:52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</row>
    <row r="578" spans="1:52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</row>
    <row r="579" spans="1:52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</row>
    <row r="580" spans="1:52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</row>
    <row r="581" spans="1:52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</row>
    <row r="582" spans="1:5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</row>
    <row r="583" spans="1:52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</row>
    <row r="584" spans="1:52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</row>
    <row r="585" spans="1:52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</row>
    <row r="586" spans="1:52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</row>
    <row r="587" spans="1:52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</row>
    <row r="588" spans="1:52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</row>
    <row r="589" spans="1:52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</row>
    <row r="590" spans="1:52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</row>
    <row r="591" spans="1:52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</row>
    <row r="592" spans="1:5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</row>
    <row r="593" spans="1:52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</row>
    <row r="594" spans="1:52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</row>
    <row r="595" spans="1:52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</row>
    <row r="596" spans="1:52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</row>
    <row r="597" spans="1:52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</row>
    <row r="598" spans="1:52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</row>
    <row r="599" spans="1:52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</row>
    <row r="600" spans="1:52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</row>
    <row r="601" spans="1:52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</row>
    <row r="602" spans="1:5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</row>
    <row r="603" spans="1:52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</row>
    <row r="604" spans="1:52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</row>
    <row r="605" spans="1:52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</row>
    <row r="606" spans="1:52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</row>
    <row r="607" spans="1:52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</row>
    <row r="608" spans="1:52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</row>
    <row r="609" spans="1:52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</row>
    <row r="610" spans="1:52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</row>
    <row r="611" spans="1:52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</row>
    <row r="612" spans="1:5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</row>
    <row r="613" spans="1:52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</row>
    <row r="614" spans="1:52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</row>
    <row r="615" spans="1:52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</row>
    <row r="616" spans="1:52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</row>
    <row r="617" spans="1:52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</row>
    <row r="618" spans="1:52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</row>
    <row r="619" spans="1:52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</row>
    <row r="620" spans="1:52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</row>
    <row r="621" spans="1:52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</row>
    <row r="622" spans="1:5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</row>
    <row r="623" spans="1:52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</row>
    <row r="624" spans="1:52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</row>
    <row r="625" spans="1:52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</row>
    <row r="626" spans="1:52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</row>
    <row r="627" spans="1:52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</row>
    <row r="628" spans="1:52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</row>
    <row r="629" spans="1:52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</row>
    <row r="630" spans="1:52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</row>
    <row r="631" spans="1:52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</row>
    <row r="632" spans="1:5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</row>
    <row r="633" spans="1:52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</row>
    <row r="634" spans="1:52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</row>
    <row r="635" spans="1:52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</row>
    <row r="636" spans="1:52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</row>
    <row r="637" spans="1:52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</row>
    <row r="638" spans="1:52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</row>
    <row r="639" spans="1:52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</row>
    <row r="640" spans="1:52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</row>
    <row r="641" spans="1:52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</row>
    <row r="642" spans="1:5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</row>
    <row r="643" spans="1:52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</row>
    <row r="644" spans="1:52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</row>
    <row r="645" spans="1:52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</row>
    <row r="646" spans="1:52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</row>
    <row r="647" spans="1:52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</row>
    <row r="648" spans="1:52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</row>
    <row r="649" spans="1:52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</row>
    <row r="650" spans="1:52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</row>
    <row r="651" spans="1:52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</row>
    <row r="652" spans="1: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</row>
    <row r="653" spans="1:52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</row>
    <row r="654" spans="1:52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</row>
    <row r="655" spans="1:52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</row>
    <row r="656" spans="1:52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</row>
    <row r="657" spans="1:52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</row>
    <row r="658" spans="1:52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</row>
    <row r="659" spans="1:52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</row>
    <row r="660" spans="1:52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</row>
    <row r="661" spans="1:52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</row>
    <row r="662" spans="1:5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</row>
    <row r="663" spans="1:52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</row>
    <row r="664" spans="1:52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</row>
    <row r="665" spans="1:52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</row>
    <row r="666" spans="1:52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</row>
    <row r="667" spans="1:52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</row>
    <row r="668" spans="1:52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</row>
    <row r="669" spans="1:52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</row>
    <row r="670" spans="1:52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</row>
    <row r="671" spans="1:52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</row>
    <row r="672" spans="1:5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</row>
    <row r="673" spans="1:52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</row>
    <row r="674" spans="1:52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</row>
    <row r="675" spans="1:52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</row>
    <row r="676" spans="1:52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</row>
    <row r="677" spans="1:52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</row>
    <row r="678" spans="1:52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</row>
    <row r="679" spans="1:52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</row>
    <row r="680" spans="1:52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</row>
    <row r="681" spans="1:52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</row>
    <row r="682" spans="1:5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</row>
    <row r="683" spans="1:52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</row>
    <row r="684" spans="1:52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</row>
    <row r="685" spans="1:52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</row>
    <row r="686" spans="1:52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</row>
    <row r="687" spans="1:52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</row>
    <row r="688" spans="1:52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</row>
    <row r="689" spans="1:52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</row>
    <row r="690" spans="1:52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</row>
    <row r="691" spans="1:52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</row>
    <row r="692" spans="1:5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</row>
    <row r="693" spans="1:52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</row>
    <row r="694" spans="1:52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</row>
    <row r="695" spans="1:52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</row>
    <row r="696" spans="1:52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</row>
    <row r="697" spans="1:52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</row>
    <row r="698" spans="1:52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</row>
    <row r="699" spans="1:52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</row>
    <row r="700" spans="1:52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</row>
    <row r="701" spans="1:52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</row>
    <row r="702" spans="1:5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</row>
    <row r="703" spans="1:52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</row>
    <row r="704" spans="1:52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</row>
    <row r="705" spans="1:52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</row>
    <row r="706" spans="1:52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</row>
    <row r="707" spans="1:52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</row>
    <row r="708" spans="1:52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</row>
    <row r="709" spans="1:52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</row>
    <row r="710" spans="1:52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</row>
    <row r="711" spans="1:52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</row>
    <row r="712" spans="1:5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</row>
    <row r="713" spans="1:52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</row>
    <row r="714" spans="1:52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</row>
    <row r="715" spans="1:52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</row>
    <row r="716" spans="1:52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</row>
    <row r="717" spans="1:52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</row>
    <row r="718" spans="1:52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</row>
    <row r="719" spans="1:52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</row>
    <row r="720" spans="1:52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</row>
    <row r="721" spans="1:52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</row>
    <row r="722" spans="1:5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</row>
    <row r="723" spans="1:52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</row>
    <row r="724" spans="1:52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</row>
    <row r="725" spans="1:52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</row>
    <row r="726" spans="1:52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</row>
    <row r="727" spans="1:52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</row>
    <row r="728" spans="1:52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</row>
    <row r="729" spans="1:52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</row>
    <row r="730" spans="1:52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</row>
    <row r="731" spans="1:52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</row>
    <row r="732" spans="1:5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</row>
    <row r="733" spans="1:52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</row>
    <row r="734" spans="1:52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</row>
    <row r="735" spans="1:52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</row>
    <row r="736" spans="1:52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</row>
    <row r="737" spans="1:52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</row>
    <row r="738" spans="1:52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</row>
    <row r="739" spans="1:52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</row>
    <row r="740" spans="1:52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</row>
    <row r="741" spans="1:52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</row>
    <row r="742" spans="1:5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</row>
    <row r="743" spans="1:52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</row>
    <row r="744" spans="1:52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</row>
    <row r="745" spans="1:52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</row>
    <row r="746" spans="1:52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</row>
    <row r="747" spans="1:52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</row>
    <row r="748" spans="1:52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</row>
    <row r="749" spans="1:52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</row>
    <row r="750" spans="1:52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</row>
    <row r="751" spans="1:52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</row>
    <row r="752" spans="1: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</row>
    <row r="753" spans="1:52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</row>
    <row r="754" spans="1:52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</row>
    <row r="755" spans="1:52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</row>
    <row r="756" spans="1:52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</row>
    <row r="757" spans="1:52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</row>
    <row r="758" spans="1:52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</row>
    <row r="759" spans="1:52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</row>
    <row r="760" spans="1:52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</row>
    <row r="761" spans="1:52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</row>
    <row r="762" spans="1:5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</row>
    <row r="763" spans="1:52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</row>
    <row r="764" spans="1:52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</row>
    <row r="765" spans="1:52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</row>
    <row r="766" spans="1:52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</row>
    <row r="767" spans="1:52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</row>
    <row r="768" spans="1:52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</row>
    <row r="769" spans="1:52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</row>
    <row r="770" spans="1:52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</row>
    <row r="771" spans="1:52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</row>
    <row r="772" spans="1:5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</row>
    <row r="773" spans="1:52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</row>
    <row r="774" spans="1:52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</row>
    <row r="775" spans="1:52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</row>
    <row r="776" spans="1:52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</row>
    <row r="777" spans="1:52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</row>
    <row r="778" spans="1:52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</row>
    <row r="779" spans="1:52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</row>
    <row r="780" spans="1:52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</row>
    <row r="781" spans="1:52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</row>
    <row r="782" spans="1:5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</row>
    <row r="783" spans="1:52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</row>
    <row r="784" spans="1:52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</row>
    <row r="785" spans="1:52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</row>
    <row r="786" spans="1:52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</row>
    <row r="787" spans="1:52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</row>
    <row r="788" spans="1:52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</row>
    <row r="789" spans="1:52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</row>
    <row r="790" spans="1:52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</row>
    <row r="791" spans="1:52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</row>
    <row r="792" spans="1:5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</row>
    <row r="793" spans="1:52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</row>
    <row r="794" spans="1:52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</row>
    <row r="795" spans="1:52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</row>
    <row r="796" spans="1:52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</row>
    <row r="797" spans="1:52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</row>
    <row r="798" spans="1:52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</row>
    <row r="799" spans="1:52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</row>
    <row r="800" spans="1:52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</row>
    <row r="801" spans="1:52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</row>
    <row r="802" spans="1:5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</row>
    <row r="803" spans="1:52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</row>
    <row r="804" spans="1:52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</row>
    <row r="805" spans="1:52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</row>
    <row r="806" spans="1:52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</row>
    <row r="807" spans="1:52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</row>
    <row r="808" spans="1:52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</row>
    <row r="809" spans="1:52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</row>
    <row r="810" spans="1:52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</row>
    <row r="811" spans="1:52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</row>
    <row r="812" spans="1:5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</row>
    <row r="813" spans="1:52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</row>
    <row r="814" spans="1:52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</row>
    <row r="815" spans="1:52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</row>
    <row r="816" spans="1:52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</row>
    <row r="817" spans="1:52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</row>
    <row r="818" spans="1:52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</row>
    <row r="819" spans="1:52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</row>
    <row r="820" spans="1:52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</row>
    <row r="821" spans="1:52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</row>
    <row r="822" spans="1:5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</row>
    <row r="823" spans="1:52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</row>
    <row r="824" spans="1:52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</row>
    <row r="825" spans="1:52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</row>
    <row r="826" spans="1:52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</row>
    <row r="827" spans="1:52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</row>
    <row r="828" spans="1:52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</row>
    <row r="829" spans="1:52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</row>
    <row r="830" spans="1:52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</row>
    <row r="831" spans="1:52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</row>
    <row r="832" spans="1:5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</row>
    <row r="833" spans="1:52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</row>
    <row r="834" spans="1:52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</row>
    <row r="835" spans="1:52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</row>
    <row r="836" spans="1:52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</row>
    <row r="837" spans="1:52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</row>
    <row r="838" spans="1:52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</row>
    <row r="839" spans="1:52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</row>
    <row r="840" spans="1:52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</row>
    <row r="841" spans="1:52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</row>
    <row r="842" spans="1:5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</row>
    <row r="843" spans="1:52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</row>
    <row r="844" spans="1:52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</row>
    <row r="845" spans="1:52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</row>
    <row r="846" spans="1:52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</row>
    <row r="847" spans="1:52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</row>
    <row r="848" spans="1:52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</row>
    <row r="849" spans="1:52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</row>
    <row r="850" spans="1:52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</row>
    <row r="851" spans="1:52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</row>
    <row r="852" spans="1: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</row>
    <row r="853" spans="1:52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</row>
    <row r="854" spans="1:52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</row>
    <row r="855" spans="1:52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</row>
    <row r="856" spans="1:52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</row>
    <row r="857" spans="1:52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</row>
    <row r="858" spans="1:52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</row>
    <row r="859" spans="1:52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</row>
    <row r="860" spans="1:52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</row>
    <row r="861" spans="1:52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</row>
    <row r="862" spans="1:5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</row>
    <row r="863" spans="1:52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</row>
    <row r="864" spans="1:52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</row>
    <row r="865" spans="1:52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</row>
    <row r="866" spans="1:52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</row>
    <row r="867" spans="1:52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</row>
    <row r="868" spans="1:52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</row>
    <row r="869" spans="1:52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</row>
    <row r="870" spans="1:52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</row>
    <row r="871" spans="1:52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</row>
    <row r="872" spans="1:5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</row>
    <row r="873" spans="1:52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</row>
    <row r="874" spans="1:52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</row>
    <row r="875" spans="1:52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</row>
    <row r="876" spans="1:52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</row>
    <row r="877" spans="1:52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</row>
    <row r="878" spans="1:52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</row>
    <row r="879" spans="1:52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</row>
    <row r="880" spans="1:52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</row>
    <row r="881" spans="1:52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</row>
    <row r="882" spans="1:5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</row>
    <row r="883" spans="1:52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</row>
    <row r="884" spans="1:52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</row>
    <row r="885" spans="1:52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</row>
    <row r="886" spans="1:52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</row>
    <row r="887" spans="1:52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</row>
    <row r="888" spans="1:52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</row>
    <row r="889" spans="1:52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</row>
    <row r="890" spans="1:52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</row>
    <row r="891" spans="1:52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</row>
    <row r="892" spans="1:5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</row>
    <row r="893" spans="1:52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</row>
    <row r="894" spans="1:52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</row>
    <row r="895" spans="1:52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</row>
    <row r="896" spans="1:52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</row>
    <row r="897" spans="1:52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</row>
    <row r="898" spans="1:52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</row>
    <row r="899" spans="1:52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</row>
    <row r="900" spans="1:52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</row>
    <row r="901" spans="1:52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</row>
    <row r="902" spans="1:5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</row>
    <row r="903" spans="1:52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</row>
    <row r="904" spans="1:52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</row>
    <row r="905" spans="1:52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</row>
    <row r="906" spans="1:52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</row>
    <row r="907" spans="1:52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</row>
    <row r="908" spans="1:52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</row>
    <row r="909" spans="1:52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</row>
    <row r="910" spans="1:52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</row>
    <row r="911" spans="1:52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</row>
    <row r="912" spans="1:5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</row>
    <row r="913" spans="1:52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</row>
    <row r="914" spans="1:52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</row>
    <row r="915" spans="1:52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</row>
    <row r="916" spans="1:52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</row>
    <row r="917" spans="1:52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</row>
    <row r="918" spans="1:52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</row>
    <row r="919" spans="1:52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</row>
    <row r="920" spans="1:52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</row>
    <row r="921" spans="1:52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</row>
    <row r="922" spans="1:5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</row>
    <row r="923" spans="1:52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</row>
    <row r="924" spans="1:52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</row>
    <row r="925" spans="1:52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</row>
    <row r="926" spans="1:52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</row>
    <row r="927" spans="1:52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</row>
    <row r="928" spans="1:52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</row>
    <row r="929" spans="1:52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</row>
    <row r="930" spans="1:52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</row>
    <row r="931" spans="1:52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</row>
    <row r="932" spans="1:5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</row>
    <row r="933" spans="1:52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</row>
    <row r="934" spans="1:52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</row>
    <row r="935" spans="1:52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</row>
    <row r="936" spans="1:52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</row>
    <row r="937" spans="1:52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</row>
    <row r="938" spans="1:52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</row>
    <row r="939" spans="1:52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</row>
    <row r="940" spans="1:52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</row>
    <row r="941" spans="1:52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</row>
    <row r="942" spans="1:5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</row>
    <row r="943" spans="1:52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</row>
    <row r="944" spans="1:52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</row>
    <row r="945" spans="1:52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</row>
    <row r="946" spans="1:52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</row>
    <row r="947" spans="1:52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</row>
    <row r="948" spans="1:52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</row>
    <row r="949" spans="1:52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</row>
    <row r="950" spans="1:52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</row>
    <row r="951" spans="1:52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</row>
    <row r="952" spans="1: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</row>
    <row r="953" spans="1:52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</row>
    <row r="954" spans="1:52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</row>
    <row r="955" spans="1:52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</row>
    <row r="956" spans="1:52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</row>
    <row r="957" spans="1:52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</row>
    <row r="958" spans="1:52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</row>
    <row r="959" spans="1:52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</row>
    <row r="960" spans="1:52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</row>
    <row r="961" spans="1:52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</row>
    <row r="962" spans="1:5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</row>
    <row r="963" spans="1:52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</row>
    <row r="964" spans="1:52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</row>
    <row r="965" spans="1:52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</row>
    <row r="966" spans="1:52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</row>
    <row r="967" spans="1:52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</row>
    <row r="968" spans="1:52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</row>
    <row r="969" spans="1:52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</row>
    <row r="970" spans="1:52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</row>
    <row r="971" spans="1:52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</row>
    <row r="972" spans="1:5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</row>
    <row r="973" spans="1:52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</row>
    <row r="974" spans="1:52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</row>
    <row r="975" spans="1:52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</row>
    <row r="976" spans="1:52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</row>
    <row r="977" spans="1:52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</row>
    <row r="978" spans="1:52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</row>
    <row r="979" spans="1:52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</row>
    <row r="980" spans="1:52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</row>
    <row r="981" spans="1:52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</row>
    <row r="982" spans="1:5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</row>
    <row r="983" spans="1:52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</row>
    <row r="984" spans="1:52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</row>
    <row r="985" spans="1:52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</row>
    <row r="986" spans="1:52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</row>
    <row r="987" spans="1:52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</row>
    <row r="988" spans="1:52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</row>
    <row r="989" spans="1:52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</row>
    <row r="990" spans="1:52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</row>
    <row r="991" spans="1:52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</row>
    <row r="992" spans="1:5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</row>
    <row r="993" spans="1:52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</row>
    <row r="994" spans="1:52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</row>
    <row r="995" spans="1:52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</row>
    <row r="996" spans="1:52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</row>
    <row r="997" spans="1:52" ht="15" customHeight="1">
      <c r="B997" s="53"/>
    </row>
  </sheetData>
  <mergeCells count="6">
    <mergeCell ref="A1:AM2"/>
    <mergeCell ref="AB4:AH4"/>
    <mergeCell ref="AI4:AM4"/>
    <mergeCell ref="AB5:AH5"/>
    <mergeCell ref="AI5:AM6"/>
    <mergeCell ref="AB6:AH6"/>
  </mergeCells>
  <conditionalFormatting sqref="C42:AH43 R8:AH41">
    <cfRule type="containsText" dxfId="18" priority="5" operator="containsText" text="L">
      <formula>NOT(ISERROR(SEARCH(("L"),(C8))))</formula>
    </cfRule>
  </conditionalFormatting>
  <conditionalFormatting sqref="C42:AH43 R8:AH41">
    <cfRule type="containsText" dxfId="17" priority="6" operator="containsText" text="R">
      <formula>NOT(ISERROR(SEARCH(("R"),(C8))))</formula>
    </cfRule>
  </conditionalFormatting>
  <conditionalFormatting sqref="C42:AQ43 AO8:AQ8 R8:AM8 R9:AQ41">
    <cfRule type="containsText" dxfId="16" priority="7" operator="containsText" text="F">
      <formula>NOT(ISERROR(SEARCH(("F"),(C8))))</formula>
    </cfRule>
  </conditionalFormatting>
  <conditionalFormatting sqref="C42:AQ43 AO8:AQ8 R8:AM8 R9:AQ41">
    <cfRule type="containsText" dxfId="15" priority="8" operator="containsText" text="A">
      <formula>NOT(ISERROR(SEARCH(("A"),(C8))))</formula>
    </cfRule>
  </conditionalFormatting>
  <conditionalFormatting sqref="C8:Q41">
    <cfRule type="containsText" dxfId="14" priority="1" operator="containsText" text="L">
      <formula>NOT(ISERROR(SEARCH(("L"),(C8))))</formula>
    </cfRule>
  </conditionalFormatting>
  <conditionalFormatting sqref="C8:Q41">
    <cfRule type="containsText" dxfId="13" priority="2" operator="containsText" text="R">
      <formula>NOT(ISERROR(SEARCH(("R"),(C8))))</formula>
    </cfRule>
  </conditionalFormatting>
  <conditionalFormatting sqref="C8:Q41">
    <cfRule type="containsText" dxfId="12" priority="3" operator="containsText" text="F">
      <formula>NOT(ISERROR(SEARCH(("F"),(C8))))</formula>
    </cfRule>
  </conditionalFormatting>
  <conditionalFormatting sqref="C8:Q41">
    <cfRule type="containsText" dxfId="11" priority="4" operator="containsText" text="A">
      <formula>NOT(ISERROR(SEARCH(("A"),(C8))))</formula>
    </cfRule>
  </conditionalFormatting>
  <printOptions horizontalCentered="1"/>
  <pageMargins left="0.39370078740157483" right="0.39370078740157483" top="0.98425196850393704" bottom="0.39370078740157483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Z99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ColWidth="9.1796875" defaultRowHeight="15" customHeight="1"/>
  <cols>
    <col min="1" max="1" width="2.08984375" customWidth="1"/>
    <col min="2" max="2" width="25.1796875" customWidth="1"/>
    <col min="3" max="34" width="1.26953125" customWidth="1"/>
    <col min="35" max="38" width="2.08984375" customWidth="1"/>
    <col min="39" max="39" width="2" customWidth="1"/>
    <col min="40" max="43" width="1.26953125" customWidth="1"/>
    <col min="44" max="47" width="2.08984375" customWidth="1"/>
    <col min="48" max="48" width="2" customWidth="1"/>
    <col min="49" max="49" width="1.54296875" customWidth="1"/>
    <col min="50" max="52" width="1.26953125" customWidth="1"/>
  </cols>
  <sheetData>
    <row r="1" spans="1:52" ht="15" customHeight="1">
      <c r="A1" s="233" t="s">
        <v>86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5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</row>
    <row r="2" spans="1:52" ht="15" customHeight="1">
      <c r="A2" s="236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8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</row>
    <row r="3" spans="1:52" ht="15" customHeight="1">
      <c r="A3" s="35"/>
      <c r="B3" s="55" t="s">
        <v>9</v>
      </c>
      <c r="C3" s="56" t="str">
        <f>CARÁTULA!$C$10</f>
        <v>INTERANDINO BOLIVIANO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8"/>
    </row>
    <row r="4" spans="1:52" ht="15" customHeight="1">
      <c r="A4" s="35"/>
      <c r="B4" s="55" t="s">
        <v>18</v>
      </c>
      <c r="C4" s="56" t="str">
        <f>CARÁTULA!$C$16</f>
        <v>SECUNDARIO</v>
      </c>
      <c r="D4" s="57"/>
      <c r="E4" s="57"/>
      <c r="F4" s="57"/>
      <c r="G4" s="57"/>
      <c r="H4" s="57"/>
      <c r="I4" s="57"/>
      <c r="J4" s="57"/>
      <c r="K4" s="57"/>
      <c r="L4" s="35"/>
      <c r="M4" s="57"/>
      <c r="N4" s="57"/>
      <c r="O4" s="59"/>
      <c r="P4" s="57"/>
      <c r="Q4" s="35"/>
      <c r="R4" s="60" t="s">
        <v>74</v>
      </c>
      <c r="S4" s="57"/>
      <c r="T4" s="57"/>
      <c r="U4" s="57"/>
      <c r="V4" s="57"/>
      <c r="W4" s="57"/>
      <c r="X4" s="35"/>
      <c r="Y4" s="61"/>
      <c r="Z4" s="61"/>
      <c r="AA4" s="62"/>
      <c r="AB4" s="239">
        <f>CARÁTULA!H16</f>
        <v>46153</v>
      </c>
      <c r="AC4" s="229"/>
      <c r="AD4" s="229"/>
      <c r="AE4" s="229"/>
      <c r="AF4" s="229"/>
      <c r="AG4" s="229"/>
      <c r="AH4" s="240"/>
      <c r="AI4" s="241" t="s">
        <v>75</v>
      </c>
      <c r="AJ4" s="222"/>
      <c r="AK4" s="222"/>
      <c r="AL4" s="222"/>
      <c r="AM4" s="242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8"/>
    </row>
    <row r="5" spans="1:52" ht="15" customHeight="1">
      <c r="A5" s="35"/>
      <c r="B5" s="55" t="s">
        <v>76</v>
      </c>
      <c r="C5" s="56" t="str">
        <f>CARÁTULA!$C$18</f>
        <v>5° "A" DE SECUNDARIA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9"/>
      <c r="P5" s="57"/>
      <c r="Q5" s="63"/>
      <c r="R5" s="60" t="s">
        <v>77</v>
      </c>
      <c r="S5" s="35"/>
      <c r="T5" s="60"/>
      <c r="U5" s="57"/>
      <c r="V5" s="57"/>
      <c r="W5" s="57"/>
      <c r="X5" s="35"/>
      <c r="Y5" s="35"/>
      <c r="Z5" s="35"/>
      <c r="AA5" s="64"/>
      <c r="AB5" s="239">
        <f>CARÁTULA!J16</f>
        <v>46326</v>
      </c>
      <c r="AC5" s="229"/>
      <c r="AD5" s="229"/>
      <c r="AE5" s="229"/>
      <c r="AF5" s="229"/>
      <c r="AG5" s="229"/>
      <c r="AH5" s="230"/>
      <c r="AI5" s="243" t="s">
        <v>87</v>
      </c>
      <c r="AJ5" s="244"/>
      <c r="AK5" s="244"/>
      <c r="AL5" s="244"/>
      <c r="AM5" s="245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65"/>
    </row>
    <row r="6" spans="1:52" ht="15" customHeight="1">
      <c r="A6" s="35"/>
      <c r="B6" s="55" t="s">
        <v>28</v>
      </c>
      <c r="C6" s="57" t="str">
        <f>CARÁTULA!$C$14</f>
        <v>MARCO A. CHAVEZ CHOQUEHUANCA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66"/>
      <c r="P6" s="57"/>
      <c r="Q6" s="57"/>
      <c r="R6" s="67" t="s">
        <v>79</v>
      </c>
      <c r="S6" s="35"/>
      <c r="T6" s="35"/>
      <c r="U6" s="35"/>
      <c r="V6" s="57"/>
      <c r="W6" s="57"/>
      <c r="X6" s="35"/>
      <c r="Y6" s="35"/>
      <c r="Z6" s="35"/>
      <c r="AA6" s="68"/>
      <c r="AB6" s="249">
        <f ca="1">TODAY()</f>
        <v>46138</v>
      </c>
      <c r="AC6" s="250"/>
      <c r="AD6" s="250"/>
      <c r="AE6" s="250"/>
      <c r="AF6" s="250"/>
      <c r="AG6" s="250"/>
      <c r="AH6" s="251"/>
      <c r="AI6" s="246"/>
      <c r="AJ6" s="247"/>
      <c r="AK6" s="247"/>
      <c r="AL6" s="247"/>
      <c r="AM6" s="24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</row>
    <row r="7" spans="1:52" ht="69.75" customHeight="1">
      <c r="A7" s="69" t="s">
        <v>31</v>
      </c>
      <c r="B7" s="70" t="s">
        <v>80</v>
      </c>
      <c r="C7" s="71">
        <v>45694</v>
      </c>
      <c r="D7" s="71">
        <v>45701</v>
      </c>
      <c r="E7" s="71">
        <v>45708</v>
      </c>
      <c r="F7" s="71">
        <v>45715</v>
      </c>
      <c r="G7" s="71">
        <v>45722</v>
      </c>
      <c r="H7" s="71">
        <v>45729</v>
      </c>
      <c r="I7" s="71">
        <v>45736</v>
      </c>
      <c r="J7" s="71">
        <v>45743</v>
      </c>
      <c r="K7" s="71">
        <v>45750</v>
      </c>
      <c r="L7" s="71">
        <v>45757</v>
      </c>
      <c r="M7" s="71">
        <v>45764</v>
      </c>
      <c r="N7" s="71">
        <v>45771</v>
      </c>
      <c r="O7" s="71">
        <v>45778</v>
      </c>
      <c r="P7" s="71">
        <v>45785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2"/>
      <c r="AI7" s="73" t="s">
        <v>88</v>
      </c>
      <c r="AJ7" s="73" t="s">
        <v>89</v>
      </c>
      <c r="AK7" s="73" t="s">
        <v>90</v>
      </c>
      <c r="AL7" s="73" t="s">
        <v>91</v>
      </c>
      <c r="AM7" s="74" t="s">
        <v>85</v>
      </c>
      <c r="AN7" s="75"/>
      <c r="AO7" s="75"/>
      <c r="AP7" s="76"/>
      <c r="AQ7" s="76"/>
      <c r="AR7" s="53"/>
      <c r="AS7" s="53"/>
      <c r="AT7" s="53"/>
      <c r="AU7" s="53"/>
      <c r="AV7" s="53"/>
      <c r="AW7" s="53"/>
      <c r="AX7" s="53"/>
      <c r="AY7" s="53"/>
      <c r="AZ7" s="53"/>
    </row>
    <row r="8" spans="1:52" ht="12" customHeight="1">
      <c r="A8" s="77">
        <v>1</v>
      </c>
      <c r="B8" s="78" t="str">
        <f>FILIACIÓN!$B9</f>
        <v>APALA YUJRA ROSELIN ANDREA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80"/>
      <c r="AI8" s="81" t="str">
        <f t="shared" ref="AI8:AI43" si="0">IF(COUNTIF(C8:AH8,"A")=0,"",COUNTIF(C8:AH8,"A"))</f>
        <v/>
      </c>
      <c r="AJ8" s="79" t="str">
        <f t="shared" ref="AJ8:AJ43" si="1">IF(COUNTIF(C8:AH8,"F")=0,"",COUNTIF(C8:AH8,"F"))</f>
        <v/>
      </c>
      <c r="AK8" s="79" t="str">
        <f t="shared" ref="AK8:AK43" si="2">IF(COUNTIF(C8:AH8,"R")=0,"",COUNTIF(C8:AH8,"R"))</f>
        <v/>
      </c>
      <c r="AL8" s="79" t="str">
        <f t="shared" ref="AL8:AL43" si="3">IF(COUNTIF(C8:AH8,"L")=0,"",COUNTIF(C8:AH8,"L"))</f>
        <v/>
      </c>
      <c r="AM8" s="81">
        <f t="shared" ref="AM8:AM43" si="4">SUM(AI8:AL8)</f>
        <v>0</v>
      </c>
      <c r="AN8" s="53"/>
      <c r="AO8" s="82"/>
      <c r="AP8" s="82"/>
      <c r="AQ8" s="82"/>
      <c r="AR8" s="53"/>
      <c r="AS8" s="53"/>
      <c r="AT8" s="53"/>
      <c r="AU8" s="53"/>
      <c r="AV8" s="53"/>
      <c r="AW8" s="53"/>
      <c r="AX8" s="53"/>
      <c r="AY8" s="53"/>
      <c r="AZ8" s="53"/>
    </row>
    <row r="9" spans="1:52" ht="12" customHeight="1">
      <c r="A9" s="77">
        <v>2</v>
      </c>
      <c r="B9" s="78" t="str">
        <f>FILIACIÓN!$B10</f>
        <v>APAZA ANGULO ARELY BIANCA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80"/>
      <c r="AI9" s="81" t="str">
        <f t="shared" si="0"/>
        <v/>
      </c>
      <c r="AJ9" s="79" t="str">
        <f t="shared" si="1"/>
        <v/>
      </c>
      <c r="AK9" s="79" t="str">
        <f t="shared" si="2"/>
        <v/>
      </c>
      <c r="AL9" s="79" t="str">
        <f t="shared" si="3"/>
        <v/>
      </c>
      <c r="AM9" s="81">
        <f t="shared" si="4"/>
        <v>0</v>
      </c>
      <c r="AN9" s="82"/>
      <c r="AO9" s="82"/>
      <c r="AP9" s="82"/>
      <c r="AQ9" s="82"/>
      <c r="AR9" s="53"/>
      <c r="AS9" s="53"/>
      <c r="AT9" s="53"/>
      <c r="AU9" s="53"/>
      <c r="AV9" s="53"/>
      <c r="AW9" s="53"/>
      <c r="AX9" s="53"/>
      <c r="AY9" s="53"/>
      <c r="AZ9" s="53"/>
    </row>
    <row r="10" spans="1:52" ht="12" customHeight="1">
      <c r="A10" s="77">
        <v>3</v>
      </c>
      <c r="B10" s="78" t="str">
        <f>FILIACIÓN!$B11</f>
        <v>APAZA TICONA DANAE ALEXANDRA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80"/>
      <c r="AI10" s="81" t="str">
        <f t="shared" si="0"/>
        <v/>
      </c>
      <c r="AJ10" s="79" t="str">
        <f t="shared" si="1"/>
        <v/>
      </c>
      <c r="AK10" s="79" t="str">
        <f t="shared" si="2"/>
        <v/>
      </c>
      <c r="AL10" s="79" t="str">
        <f t="shared" si="3"/>
        <v/>
      </c>
      <c r="AM10" s="81">
        <f t="shared" si="4"/>
        <v>0</v>
      </c>
      <c r="AN10" s="82"/>
      <c r="AO10" s="82"/>
      <c r="AP10" s="82"/>
      <c r="AQ10" s="82"/>
      <c r="AR10" s="53"/>
      <c r="AS10" s="53"/>
      <c r="AT10" s="53"/>
      <c r="AU10" s="53"/>
      <c r="AV10" s="53"/>
      <c r="AW10" s="53"/>
      <c r="AX10" s="53"/>
      <c r="AY10" s="53"/>
      <c r="AZ10" s="53"/>
    </row>
    <row r="11" spans="1:52" ht="12" customHeight="1">
      <c r="A11" s="77">
        <v>4</v>
      </c>
      <c r="B11" s="78" t="str">
        <f>FILIACIÓN!$B12</f>
        <v>ARDORES USNAYO CAMERON GAELLE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80"/>
      <c r="AI11" s="81" t="str">
        <f t="shared" si="0"/>
        <v/>
      </c>
      <c r="AJ11" s="79" t="str">
        <f t="shared" si="1"/>
        <v/>
      </c>
      <c r="AK11" s="79" t="str">
        <f t="shared" si="2"/>
        <v/>
      </c>
      <c r="AL11" s="79" t="str">
        <f t="shared" si="3"/>
        <v/>
      </c>
      <c r="AM11" s="81">
        <f t="shared" si="4"/>
        <v>0</v>
      </c>
      <c r="AN11" s="82"/>
      <c r="AO11" s="82"/>
      <c r="AP11" s="82"/>
      <c r="AQ11" s="82"/>
      <c r="AR11" s="53"/>
      <c r="AS11" s="53"/>
      <c r="AT11" s="53"/>
      <c r="AU11" s="53"/>
      <c r="AV11" s="53"/>
      <c r="AW11" s="53"/>
      <c r="AX11" s="53"/>
      <c r="AY11" s="53"/>
      <c r="AZ11" s="53"/>
    </row>
    <row r="12" spans="1:52" ht="12" customHeight="1">
      <c r="A12" s="77">
        <v>5</v>
      </c>
      <c r="B12" s="78" t="str">
        <f>FILIACIÓN!$B13</f>
        <v>BAUTISTA BLANCO GREIS EVANI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80"/>
      <c r="AI12" s="81" t="str">
        <f t="shared" si="0"/>
        <v/>
      </c>
      <c r="AJ12" s="79" t="str">
        <f t="shared" si="1"/>
        <v/>
      </c>
      <c r="AK12" s="79" t="str">
        <f t="shared" si="2"/>
        <v/>
      </c>
      <c r="AL12" s="79" t="str">
        <f t="shared" si="3"/>
        <v/>
      </c>
      <c r="AM12" s="81">
        <f t="shared" si="4"/>
        <v>0</v>
      </c>
      <c r="AN12" s="82"/>
      <c r="AO12" s="82"/>
      <c r="AP12" s="82"/>
      <c r="AQ12" s="82"/>
      <c r="AR12" s="53"/>
      <c r="AS12" s="53"/>
      <c r="AT12" s="53"/>
      <c r="AU12" s="53"/>
      <c r="AV12" s="53"/>
      <c r="AW12" s="53"/>
      <c r="AX12" s="53"/>
      <c r="AY12" s="53"/>
      <c r="AZ12" s="53"/>
    </row>
    <row r="13" spans="1:52" ht="12" customHeight="1">
      <c r="A13" s="77">
        <v>6</v>
      </c>
      <c r="B13" s="78" t="str">
        <f>FILIACIÓN!$B14</f>
        <v>CACERES FLORES KIMBERLY AVRIL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1" t="str">
        <f t="shared" si="0"/>
        <v/>
      </c>
      <c r="AJ13" s="79" t="str">
        <f t="shared" si="1"/>
        <v/>
      </c>
      <c r="AK13" s="79" t="str">
        <f t="shared" si="2"/>
        <v/>
      </c>
      <c r="AL13" s="79" t="str">
        <f t="shared" si="3"/>
        <v/>
      </c>
      <c r="AM13" s="81">
        <f t="shared" si="4"/>
        <v>0</v>
      </c>
      <c r="AN13" s="82"/>
      <c r="AO13" s="82"/>
      <c r="AP13" s="82"/>
      <c r="AQ13" s="82"/>
      <c r="AR13" s="53"/>
      <c r="AS13" s="53"/>
      <c r="AT13" s="53"/>
      <c r="AU13" s="53"/>
      <c r="AV13" s="53"/>
      <c r="AW13" s="53"/>
      <c r="AX13" s="53"/>
      <c r="AY13" s="53"/>
      <c r="AZ13" s="53"/>
    </row>
    <row r="14" spans="1:52" ht="12" customHeight="1">
      <c r="A14" s="77">
        <v>7</v>
      </c>
      <c r="B14" s="78" t="str">
        <f>FILIACIÓN!$B15</f>
        <v>CALLE MARQUEZ SOL MADELEY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80"/>
      <c r="AI14" s="81" t="str">
        <f t="shared" si="0"/>
        <v/>
      </c>
      <c r="AJ14" s="79" t="str">
        <f t="shared" si="1"/>
        <v/>
      </c>
      <c r="AK14" s="79" t="str">
        <f t="shared" si="2"/>
        <v/>
      </c>
      <c r="AL14" s="79" t="str">
        <f t="shared" si="3"/>
        <v/>
      </c>
      <c r="AM14" s="81">
        <f t="shared" si="4"/>
        <v>0</v>
      </c>
      <c r="AN14" s="82"/>
      <c r="AO14" s="82"/>
      <c r="AP14" s="82"/>
      <c r="AQ14" s="82"/>
      <c r="AR14" s="53"/>
      <c r="AS14" s="53"/>
      <c r="AT14" s="53"/>
      <c r="AU14" s="53"/>
      <c r="AV14" s="53"/>
      <c r="AW14" s="53"/>
      <c r="AX14" s="53"/>
      <c r="AY14" s="53"/>
      <c r="AZ14" s="53"/>
    </row>
    <row r="15" spans="1:52" ht="12" customHeight="1">
      <c r="A15" s="77">
        <v>8</v>
      </c>
      <c r="B15" s="78" t="str">
        <f>FILIACIÓN!$B16</f>
        <v>CALLISAYA CORONEL BELLA LUZ JAEL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0"/>
      <c r="AI15" s="81" t="str">
        <f t="shared" si="0"/>
        <v/>
      </c>
      <c r="AJ15" s="79" t="str">
        <f t="shared" si="1"/>
        <v/>
      </c>
      <c r="AK15" s="79" t="str">
        <f t="shared" si="2"/>
        <v/>
      </c>
      <c r="AL15" s="79" t="str">
        <f t="shared" si="3"/>
        <v/>
      </c>
      <c r="AM15" s="81">
        <f t="shared" si="4"/>
        <v>0</v>
      </c>
      <c r="AN15" s="82"/>
      <c r="AO15" s="82"/>
      <c r="AP15" s="82"/>
      <c r="AQ15" s="82"/>
      <c r="AR15" s="53"/>
      <c r="AS15" s="53"/>
      <c r="AT15" s="53"/>
      <c r="AU15" s="53"/>
      <c r="AV15" s="53"/>
      <c r="AW15" s="53"/>
      <c r="AX15" s="53"/>
      <c r="AY15" s="53"/>
      <c r="AZ15" s="53"/>
    </row>
    <row r="16" spans="1:52" ht="12" customHeight="1">
      <c r="A16" s="77">
        <v>9</v>
      </c>
      <c r="B16" s="78" t="str">
        <f>FILIACIÓN!$B17</f>
        <v>CALLISAYA CRUZ CAMILA RIZEL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1" t="str">
        <f t="shared" si="0"/>
        <v/>
      </c>
      <c r="AJ16" s="79" t="str">
        <f t="shared" si="1"/>
        <v/>
      </c>
      <c r="AK16" s="79" t="str">
        <f t="shared" si="2"/>
        <v/>
      </c>
      <c r="AL16" s="79" t="str">
        <f t="shared" si="3"/>
        <v/>
      </c>
      <c r="AM16" s="81">
        <f t="shared" si="4"/>
        <v>0</v>
      </c>
      <c r="AN16" s="82"/>
      <c r="AO16" s="82"/>
      <c r="AP16" s="82"/>
      <c r="AQ16" s="82"/>
      <c r="AR16" s="53"/>
      <c r="AS16" s="53"/>
      <c r="AT16" s="53"/>
      <c r="AU16" s="53"/>
      <c r="AV16" s="53"/>
      <c r="AW16" s="53"/>
      <c r="AX16" s="53"/>
      <c r="AY16" s="53"/>
      <c r="AZ16" s="53"/>
    </row>
    <row r="17" spans="1:52" ht="12" customHeight="1">
      <c r="A17" s="77">
        <v>10</v>
      </c>
      <c r="B17" s="78" t="str">
        <f>FILIACIÓN!$B18</f>
        <v>CHARCAS COLQUE ALEJANDRA BRIDGET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1" t="str">
        <f t="shared" si="0"/>
        <v/>
      </c>
      <c r="AJ17" s="79" t="str">
        <f t="shared" si="1"/>
        <v/>
      </c>
      <c r="AK17" s="79" t="str">
        <f t="shared" si="2"/>
        <v/>
      </c>
      <c r="AL17" s="79" t="str">
        <f t="shared" si="3"/>
        <v/>
      </c>
      <c r="AM17" s="81">
        <f t="shared" si="4"/>
        <v>0</v>
      </c>
      <c r="AN17" s="82"/>
      <c r="AO17" s="82"/>
      <c r="AP17" s="82"/>
      <c r="AQ17" s="82"/>
      <c r="AR17" s="53"/>
      <c r="AS17" s="53"/>
      <c r="AT17" s="53"/>
      <c r="AU17" s="53"/>
      <c r="AV17" s="53"/>
      <c r="AW17" s="53"/>
      <c r="AX17" s="53"/>
      <c r="AY17" s="53"/>
      <c r="AZ17" s="53"/>
    </row>
    <row r="18" spans="1:52" ht="12" customHeight="1">
      <c r="A18" s="77">
        <v>11</v>
      </c>
      <c r="B18" s="78" t="str">
        <f>FILIACIÓN!$B19</f>
        <v>CONDORI CHOQUE SAYUMI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1" t="str">
        <f t="shared" si="0"/>
        <v/>
      </c>
      <c r="AJ18" s="79" t="str">
        <f t="shared" si="1"/>
        <v/>
      </c>
      <c r="AK18" s="79" t="str">
        <f t="shared" si="2"/>
        <v/>
      </c>
      <c r="AL18" s="79" t="str">
        <f t="shared" si="3"/>
        <v/>
      </c>
      <c r="AM18" s="81">
        <f t="shared" si="4"/>
        <v>0</v>
      </c>
      <c r="AN18" s="82"/>
      <c r="AO18" s="82"/>
      <c r="AP18" s="82"/>
      <c r="AQ18" s="82"/>
      <c r="AR18" s="53"/>
      <c r="AS18" s="53"/>
      <c r="AT18" s="53"/>
      <c r="AU18" s="53"/>
      <c r="AV18" s="53"/>
      <c r="AW18" s="53"/>
      <c r="AX18" s="53"/>
      <c r="AY18" s="53"/>
      <c r="AZ18" s="53"/>
    </row>
    <row r="19" spans="1:52" ht="12" customHeight="1">
      <c r="A19" s="77">
        <v>12</v>
      </c>
      <c r="B19" s="78" t="str">
        <f>FILIACIÓN!$B20</f>
        <v>CONDORI MARQUEZ JHUREM ALEX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80"/>
      <c r="AI19" s="81" t="str">
        <f t="shared" si="0"/>
        <v/>
      </c>
      <c r="AJ19" s="79" t="str">
        <f t="shared" si="1"/>
        <v/>
      </c>
      <c r="AK19" s="79" t="str">
        <f t="shared" si="2"/>
        <v/>
      </c>
      <c r="AL19" s="79" t="str">
        <f t="shared" si="3"/>
        <v/>
      </c>
      <c r="AM19" s="81">
        <f t="shared" si="4"/>
        <v>0</v>
      </c>
      <c r="AN19" s="82"/>
      <c r="AO19" s="82"/>
      <c r="AP19" s="82"/>
      <c r="AQ19" s="82"/>
      <c r="AR19" s="53"/>
      <c r="AS19" s="53"/>
      <c r="AT19" s="53"/>
      <c r="AU19" s="53"/>
      <c r="AV19" s="53"/>
      <c r="AW19" s="53"/>
      <c r="AX19" s="53"/>
      <c r="AY19" s="53"/>
      <c r="AZ19" s="53"/>
    </row>
    <row r="20" spans="1:52" ht="12" customHeight="1">
      <c r="A20" s="77">
        <v>13</v>
      </c>
      <c r="B20" s="78" t="str">
        <f>FILIACIÓN!$B21</f>
        <v>COPANA PLATA IVON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0"/>
      <c r="AI20" s="81" t="str">
        <f t="shared" si="0"/>
        <v/>
      </c>
      <c r="AJ20" s="79" t="str">
        <f t="shared" si="1"/>
        <v/>
      </c>
      <c r="AK20" s="79" t="str">
        <f t="shared" si="2"/>
        <v/>
      </c>
      <c r="AL20" s="79" t="str">
        <f t="shared" si="3"/>
        <v/>
      </c>
      <c r="AM20" s="81">
        <f t="shared" si="4"/>
        <v>0</v>
      </c>
      <c r="AN20" s="82"/>
      <c r="AO20" s="82"/>
      <c r="AP20" s="82"/>
      <c r="AQ20" s="82"/>
      <c r="AR20" s="53"/>
      <c r="AS20" s="53"/>
      <c r="AT20" s="53"/>
      <c r="AU20" s="53"/>
      <c r="AV20" s="53"/>
      <c r="AW20" s="53"/>
      <c r="AX20" s="53"/>
      <c r="AY20" s="53"/>
      <c r="AZ20" s="53"/>
    </row>
    <row r="21" spans="1:52" ht="12" customHeight="1">
      <c r="A21" s="77">
        <v>14</v>
      </c>
      <c r="B21" s="78" t="str">
        <f>FILIACIÓN!$B22</f>
        <v>CORONEL QUISPE IVAN MAURICIO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80"/>
      <c r="AI21" s="81" t="str">
        <f t="shared" si="0"/>
        <v/>
      </c>
      <c r="AJ21" s="79" t="str">
        <f t="shared" si="1"/>
        <v/>
      </c>
      <c r="AK21" s="79" t="str">
        <f t="shared" si="2"/>
        <v/>
      </c>
      <c r="AL21" s="79" t="str">
        <f t="shared" si="3"/>
        <v/>
      </c>
      <c r="AM21" s="81">
        <f t="shared" si="4"/>
        <v>0</v>
      </c>
      <c r="AN21" s="82"/>
      <c r="AO21" s="82"/>
      <c r="AP21" s="82"/>
      <c r="AQ21" s="82"/>
      <c r="AR21" s="53"/>
      <c r="AS21" s="53"/>
      <c r="AT21" s="53"/>
      <c r="AU21" s="53"/>
      <c r="AV21" s="53"/>
      <c r="AW21" s="53"/>
      <c r="AX21" s="53"/>
      <c r="AY21" s="53"/>
      <c r="AZ21" s="53"/>
    </row>
    <row r="22" spans="1:52" ht="12" customHeight="1">
      <c r="A22" s="77">
        <v>15</v>
      </c>
      <c r="B22" s="78" t="str">
        <f>FILIACIÓN!$B23</f>
        <v>CORONEL RAMOS MALCOM MAURICIO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80"/>
      <c r="AI22" s="81" t="str">
        <f t="shared" si="0"/>
        <v/>
      </c>
      <c r="AJ22" s="79" t="str">
        <f t="shared" si="1"/>
        <v/>
      </c>
      <c r="AK22" s="79" t="str">
        <f t="shared" si="2"/>
        <v/>
      </c>
      <c r="AL22" s="79" t="str">
        <f t="shared" si="3"/>
        <v/>
      </c>
      <c r="AM22" s="81">
        <f t="shared" si="4"/>
        <v>0</v>
      </c>
      <c r="AN22" s="82"/>
      <c r="AO22" s="82"/>
      <c r="AP22" s="82"/>
      <c r="AQ22" s="82"/>
      <c r="AR22" s="53"/>
      <c r="AS22" s="53"/>
      <c r="AT22" s="53"/>
      <c r="AU22" s="53"/>
      <c r="AV22" s="53"/>
      <c r="AW22" s="53"/>
      <c r="AX22" s="53"/>
      <c r="AY22" s="53"/>
      <c r="AZ22" s="53"/>
    </row>
    <row r="23" spans="1:52" ht="12.75" customHeight="1">
      <c r="A23" s="77">
        <v>16</v>
      </c>
      <c r="B23" s="78" t="str">
        <f>FILIACIÓN!$B24</f>
        <v>GARFIAS TENORIO EMMANUEL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80"/>
      <c r="AI23" s="81" t="str">
        <f t="shared" si="0"/>
        <v/>
      </c>
      <c r="AJ23" s="79" t="str">
        <f t="shared" si="1"/>
        <v/>
      </c>
      <c r="AK23" s="79" t="str">
        <f t="shared" si="2"/>
        <v/>
      </c>
      <c r="AL23" s="79" t="str">
        <f t="shared" si="3"/>
        <v/>
      </c>
      <c r="AM23" s="81">
        <f t="shared" si="4"/>
        <v>0</v>
      </c>
      <c r="AN23" s="82"/>
      <c r="AO23" s="82"/>
      <c r="AP23" s="82"/>
      <c r="AQ23" s="82"/>
      <c r="AR23" s="53"/>
      <c r="AS23" s="53"/>
      <c r="AT23" s="53"/>
      <c r="AU23" s="53"/>
      <c r="AV23" s="53"/>
      <c r="AW23" s="53"/>
      <c r="AX23" s="53"/>
      <c r="AY23" s="53"/>
      <c r="AZ23" s="53"/>
    </row>
    <row r="24" spans="1:52" ht="12.75" customHeight="1">
      <c r="A24" s="77">
        <v>17</v>
      </c>
      <c r="B24" s="78" t="str">
        <f>FILIACIÓN!$B25</f>
        <v>GOYTIA APAZA GABRIEL JOANCARLOS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80"/>
      <c r="AI24" s="81" t="str">
        <f t="shared" si="0"/>
        <v/>
      </c>
      <c r="AJ24" s="79" t="str">
        <f t="shared" si="1"/>
        <v/>
      </c>
      <c r="AK24" s="79" t="str">
        <f t="shared" si="2"/>
        <v/>
      </c>
      <c r="AL24" s="79" t="str">
        <f t="shared" si="3"/>
        <v/>
      </c>
      <c r="AM24" s="81">
        <f t="shared" si="4"/>
        <v>0</v>
      </c>
      <c r="AN24" s="82"/>
      <c r="AO24" s="82"/>
      <c r="AP24" s="82"/>
      <c r="AQ24" s="82"/>
      <c r="AR24" s="53"/>
      <c r="AS24" s="53"/>
      <c r="AT24" s="53"/>
      <c r="AU24" s="53"/>
      <c r="AV24" s="53"/>
      <c r="AW24" s="53"/>
      <c r="AX24" s="53"/>
      <c r="AY24" s="53"/>
      <c r="AZ24" s="53"/>
    </row>
    <row r="25" spans="1:52" ht="12.75" customHeight="1">
      <c r="A25" s="77">
        <v>18</v>
      </c>
      <c r="B25" s="78" t="str">
        <f>FILIACIÓN!$B26</f>
        <v>GUTIERREZ MAYTA SEBASTIAN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80"/>
      <c r="AI25" s="81" t="str">
        <f t="shared" si="0"/>
        <v/>
      </c>
      <c r="AJ25" s="79" t="str">
        <f t="shared" si="1"/>
        <v/>
      </c>
      <c r="AK25" s="79" t="str">
        <f t="shared" si="2"/>
        <v/>
      </c>
      <c r="AL25" s="79" t="str">
        <f t="shared" si="3"/>
        <v/>
      </c>
      <c r="AM25" s="81">
        <f t="shared" si="4"/>
        <v>0</v>
      </c>
      <c r="AN25" s="82"/>
      <c r="AO25" s="82"/>
      <c r="AP25" s="82"/>
      <c r="AQ25" s="82"/>
      <c r="AR25" s="53"/>
      <c r="AS25" s="53"/>
      <c r="AT25" s="53"/>
      <c r="AU25" s="53"/>
      <c r="AV25" s="53"/>
      <c r="AW25" s="53"/>
      <c r="AX25" s="53"/>
      <c r="AY25" s="53"/>
      <c r="AZ25" s="53"/>
    </row>
    <row r="26" spans="1:52" ht="12.75" customHeight="1">
      <c r="A26" s="77">
        <v>19</v>
      </c>
      <c r="B26" s="78" t="str">
        <f>FILIACIÓN!$B27</f>
        <v>HUASCO LAURA AYELEN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80"/>
      <c r="AI26" s="81" t="str">
        <f t="shared" si="0"/>
        <v/>
      </c>
      <c r="AJ26" s="79" t="str">
        <f t="shared" si="1"/>
        <v/>
      </c>
      <c r="AK26" s="79" t="str">
        <f t="shared" si="2"/>
        <v/>
      </c>
      <c r="AL26" s="79" t="str">
        <f t="shared" si="3"/>
        <v/>
      </c>
      <c r="AM26" s="81">
        <f t="shared" si="4"/>
        <v>0</v>
      </c>
      <c r="AN26" s="82"/>
      <c r="AO26" s="82"/>
      <c r="AP26" s="82"/>
      <c r="AQ26" s="82"/>
      <c r="AR26" s="53"/>
      <c r="AS26" s="53"/>
      <c r="AT26" s="53"/>
      <c r="AU26" s="53"/>
      <c r="AV26" s="53"/>
      <c r="AW26" s="53"/>
      <c r="AX26" s="53"/>
      <c r="AY26" s="53"/>
      <c r="AZ26" s="53"/>
    </row>
    <row r="27" spans="1:52" ht="12.75" customHeight="1">
      <c r="A27" s="77">
        <v>20</v>
      </c>
      <c r="B27" s="78" t="str">
        <f>FILIACIÓN!$B28</f>
        <v>HUAYLLER PEREZ MARINES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80"/>
      <c r="AI27" s="81" t="str">
        <f t="shared" si="0"/>
        <v/>
      </c>
      <c r="AJ27" s="79" t="str">
        <f t="shared" si="1"/>
        <v/>
      </c>
      <c r="AK27" s="79" t="str">
        <f t="shared" si="2"/>
        <v/>
      </c>
      <c r="AL27" s="79" t="str">
        <f t="shared" si="3"/>
        <v/>
      </c>
      <c r="AM27" s="81">
        <f t="shared" si="4"/>
        <v>0</v>
      </c>
      <c r="AN27" s="82"/>
      <c r="AO27" s="82"/>
      <c r="AP27" s="82"/>
      <c r="AQ27" s="82"/>
      <c r="AR27" s="53"/>
      <c r="AS27" s="53"/>
      <c r="AT27" s="53"/>
      <c r="AU27" s="53"/>
      <c r="AV27" s="53"/>
      <c r="AW27" s="53"/>
      <c r="AX27" s="53"/>
      <c r="AY27" s="53"/>
      <c r="AZ27" s="53"/>
    </row>
    <row r="28" spans="1:52" ht="12.75" customHeight="1">
      <c r="A28" s="77">
        <v>21</v>
      </c>
      <c r="B28" s="78" t="str">
        <f>FILIACIÓN!$B29</f>
        <v>LECOÑA ARRATIA MICHELLE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80"/>
      <c r="AI28" s="81" t="str">
        <f t="shared" si="0"/>
        <v/>
      </c>
      <c r="AJ28" s="79" t="str">
        <f t="shared" si="1"/>
        <v/>
      </c>
      <c r="AK28" s="79" t="str">
        <f t="shared" si="2"/>
        <v/>
      </c>
      <c r="AL28" s="79" t="str">
        <f t="shared" si="3"/>
        <v/>
      </c>
      <c r="AM28" s="81">
        <f t="shared" si="4"/>
        <v>0</v>
      </c>
      <c r="AN28" s="82"/>
      <c r="AO28" s="82"/>
      <c r="AP28" s="82"/>
      <c r="AQ28" s="82"/>
      <c r="AR28" s="53"/>
      <c r="AS28" s="53"/>
      <c r="AT28" s="53"/>
      <c r="AU28" s="53"/>
      <c r="AV28" s="53"/>
      <c r="AW28" s="53"/>
      <c r="AX28" s="53"/>
      <c r="AY28" s="53"/>
      <c r="AZ28" s="53"/>
    </row>
    <row r="29" spans="1:52" ht="12.75" customHeight="1">
      <c r="A29" s="77">
        <v>22</v>
      </c>
      <c r="B29" s="78" t="str">
        <f>FILIACIÓN!$B30</f>
        <v>LLUPANQUE SELAEZ DEYVID ALEJANDRO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80"/>
      <c r="AI29" s="81" t="str">
        <f t="shared" si="0"/>
        <v/>
      </c>
      <c r="AJ29" s="79" t="str">
        <f t="shared" si="1"/>
        <v/>
      </c>
      <c r="AK29" s="79" t="str">
        <f t="shared" si="2"/>
        <v/>
      </c>
      <c r="AL29" s="79" t="str">
        <f t="shared" si="3"/>
        <v/>
      </c>
      <c r="AM29" s="81">
        <f t="shared" si="4"/>
        <v>0</v>
      </c>
      <c r="AN29" s="82"/>
      <c r="AO29" s="82"/>
      <c r="AP29" s="82"/>
      <c r="AQ29" s="82"/>
      <c r="AR29" s="53"/>
      <c r="AS29" s="53"/>
      <c r="AT29" s="53"/>
      <c r="AU29" s="53"/>
      <c r="AV29" s="53"/>
      <c r="AW29" s="53"/>
      <c r="AX29" s="53"/>
      <c r="AY29" s="53"/>
      <c r="AZ29" s="53"/>
    </row>
    <row r="30" spans="1:52" ht="12.75" customHeight="1">
      <c r="A30" s="77">
        <v>23</v>
      </c>
      <c r="B30" s="78" t="str">
        <f>FILIACIÓN!$B31</f>
        <v>LOPEZ LIMA ASBEL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80"/>
      <c r="AI30" s="81" t="str">
        <f t="shared" si="0"/>
        <v/>
      </c>
      <c r="AJ30" s="79" t="str">
        <f t="shared" si="1"/>
        <v/>
      </c>
      <c r="AK30" s="79" t="str">
        <f t="shared" si="2"/>
        <v/>
      </c>
      <c r="AL30" s="79" t="str">
        <f t="shared" si="3"/>
        <v/>
      </c>
      <c r="AM30" s="81">
        <f t="shared" si="4"/>
        <v>0</v>
      </c>
      <c r="AN30" s="82"/>
      <c r="AO30" s="82"/>
      <c r="AP30" s="82"/>
      <c r="AQ30" s="82"/>
      <c r="AR30" s="53"/>
      <c r="AS30" s="53"/>
      <c r="AT30" s="53"/>
      <c r="AU30" s="53"/>
      <c r="AV30" s="53"/>
      <c r="AW30" s="53"/>
      <c r="AX30" s="53"/>
      <c r="AY30" s="53"/>
      <c r="AZ30" s="53"/>
    </row>
    <row r="31" spans="1:52" ht="12.75" customHeight="1">
      <c r="A31" s="77">
        <v>24</v>
      </c>
      <c r="B31" s="78" t="str">
        <f>FILIACIÓN!$B32</f>
        <v>MAMANI PAUCARA NICOLE ALEXANDRA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80"/>
      <c r="AI31" s="81" t="str">
        <f t="shared" si="0"/>
        <v/>
      </c>
      <c r="AJ31" s="79" t="str">
        <f t="shared" si="1"/>
        <v/>
      </c>
      <c r="AK31" s="79" t="str">
        <f t="shared" si="2"/>
        <v/>
      </c>
      <c r="AL31" s="79" t="str">
        <f t="shared" si="3"/>
        <v/>
      </c>
      <c r="AM31" s="81">
        <f t="shared" si="4"/>
        <v>0</v>
      </c>
      <c r="AN31" s="82"/>
      <c r="AO31" s="82"/>
      <c r="AP31" s="82"/>
      <c r="AQ31" s="82"/>
      <c r="AR31" s="53"/>
      <c r="AS31" s="53"/>
      <c r="AT31" s="53"/>
      <c r="AU31" s="53"/>
      <c r="AV31" s="53"/>
      <c r="AW31" s="53"/>
      <c r="AX31" s="53"/>
      <c r="AY31" s="53"/>
      <c r="AZ31" s="53"/>
    </row>
    <row r="32" spans="1:52" ht="12.75" customHeight="1">
      <c r="A32" s="77">
        <v>25</v>
      </c>
      <c r="B32" s="78" t="str">
        <f>FILIACIÓN!$B33</f>
        <v>MASCO AGUILAR BRIZIA ALISON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80"/>
      <c r="AI32" s="81" t="str">
        <f t="shared" si="0"/>
        <v/>
      </c>
      <c r="AJ32" s="79" t="str">
        <f t="shared" si="1"/>
        <v/>
      </c>
      <c r="AK32" s="79" t="str">
        <f t="shared" si="2"/>
        <v/>
      </c>
      <c r="AL32" s="79" t="str">
        <f t="shared" si="3"/>
        <v/>
      </c>
      <c r="AM32" s="81">
        <f t="shared" si="4"/>
        <v>0</v>
      </c>
      <c r="AN32" s="82"/>
      <c r="AO32" s="82"/>
      <c r="AP32" s="82"/>
      <c r="AQ32" s="82"/>
      <c r="AR32" s="53"/>
      <c r="AS32" s="53"/>
      <c r="AT32" s="53"/>
      <c r="AU32" s="53"/>
      <c r="AV32" s="53"/>
      <c r="AW32" s="53"/>
      <c r="AX32" s="53"/>
      <c r="AY32" s="53"/>
      <c r="AZ32" s="53"/>
    </row>
    <row r="33" spans="1:52" ht="12.75" customHeight="1">
      <c r="A33" s="77">
        <v>26</v>
      </c>
      <c r="B33" s="78" t="str">
        <f>FILIACIÓN!$B34</f>
        <v>NINA CARATA LUIS FLAVIO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80"/>
      <c r="AI33" s="81" t="str">
        <f t="shared" si="0"/>
        <v/>
      </c>
      <c r="AJ33" s="79" t="str">
        <f t="shared" si="1"/>
        <v/>
      </c>
      <c r="AK33" s="79" t="str">
        <f t="shared" si="2"/>
        <v/>
      </c>
      <c r="AL33" s="79" t="str">
        <f t="shared" si="3"/>
        <v/>
      </c>
      <c r="AM33" s="81">
        <f t="shared" si="4"/>
        <v>0</v>
      </c>
      <c r="AN33" s="82"/>
      <c r="AO33" s="82"/>
      <c r="AP33" s="82"/>
      <c r="AQ33" s="82"/>
      <c r="AR33" s="53"/>
      <c r="AS33" s="53"/>
      <c r="AT33" s="53"/>
      <c r="AU33" s="53"/>
      <c r="AV33" s="53"/>
      <c r="AW33" s="53"/>
      <c r="AX33" s="53"/>
      <c r="AY33" s="53"/>
      <c r="AZ33" s="53"/>
    </row>
    <row r="34" spans="1:52" ht="12.75" customHeight="1">
      <c r="A34" s="77">
        <v>27</v>
      </c>
      <c r="B34" s="78" t="str">
        <f>FILIACIÓN!$B35</f>
        <v>NINA YAHUINCHA EYDAN ENRRIQUE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80"/>
      <c r="AI34" s="81" t="str">
        <f t="shared" si="0"/>
        <v/>
      </c>
      <c r="AJ34" s="79" t="str">
        <f t="shared" si="1"/>
        <v/>
      </c>
      <c r="AK34" s="79" t="str">
        <f t="shared" si="2"/>
        <v/>
      </c>
      <c r="AL34" s="79" t="str">
        <f t="shared" si="3"/>
        <v/>
      </c>
      <c r="AM34" s="81">
        <f t="shared" si="4"/>
        <v>0</v>
      </c>
      <c r="AN34" s="82"/>
      <c r="AO34" s="82"/>
      <c r="AP34" s="82"/>
      <c r="AQ34" s="82"/>
      <c r="AR34" s="53"/>
      <c r="AS34" s="53"/>
      <c r="AT34" s="53"/>
      <c r="AU34" s="53"/>
      <c r="AV34" s="53"/>
      <c r="AW34" s="53"/>
      <c r="AX34" s="53"/>
      <c r="AY34" s="53"/>
      <c r="AZ34" s="53"/>
    </row>
    <row r="35" spans="1:52" ht="12.75" customHeight="1">
      <c r="A35" s="77">
        <v>28</v>
      </c>
      <c r="B35" s="78" t="str">
        <f>FILIACIÓN!$B36</f>
        <v>PACO HUANCA HEYDI MIREYA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80"/>
      <c r="AI35" s="81" t="str">
        <f t="shared" si="0"/>
        <v/>
      </c>
      <c r="AJ35" s="79" t="str">
        <f t="shared" si="1"/>
        <v/>
      </c>
      <c r="AK35" s="79" t="str">
        <f t="shared" si="2"/>
        <v/>
      </c>
      <c r="AL35" s="79" t="str">
        <f t="shared" si="3"/>
        <v/>
      </c>
      <c r="AM35" s="81">
        <f t="shared" si="4"/>
        <v>0</v>
      </c>
      <c r="AN35" s="82"/>
      <c r="AO35" s="82"/>
      <c r="AP35" s="82"/>
      <c r="AQ35" s="82"/>
      <c r="AR35" s="53"/>
      <c r="AS35" s="53"/>
      <c r="AT35" s="53"/>
      <c r="AU35" s="53"/>
      <c r="AV35" s="53"/>
      <c r="AW35" s="53"/>
      <c r="AX35" s="53"/>
      <c r="AY35" s="53"/>
      <c r="AZ35" s="53"/>
    </row>
    <row r="36" spans="1:52" ht="12.75" customHeight="1">
      <c r="A36" s="77">
        <v>29</v>
      </c>
      <c r="B36" s="78" t="str">
        <f>FILIACIÓN!$B37</f>
        <v>POCOMA VARGAS JOSUE ARMANDO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80"/>
      <c r="AI36" s="81" t="str">
        <f t="shared" si="0"/>
        <v/>
      </c>
      <c r="AJ36" s="79" t="str">
        <f t="shared" si="1"/>
        <v/>
      </c>
      <c r="AK36" s="79" t="str">
        <f t="shared" si="2"/>
        <v/>
      </c>
      <c r="AL36" s="79" t="str">
        <f t="shared" si="3"/>
        <v/>
      </c>
      <c r="AM36" s="81">
        <f t="shared" si="4"/>
        <v>0</v>
      </c>
      <c r="AN36" s="82"/>
      <c r="AO36" s="82"/>
      <c r="AP36" s="82"/>
      <c r="AQ36" s="82"/>
      <c r="AR36" s="53"/>
      <c r="AS36" s="53"/>
      <c r="AT36" s="53"/>
      <c r="AU36" s="53"/>
      <c r="AV36" s="53"/>
      <c r="AW36" s="53"/>
      <c r="AX36" s="53"/>
      <c r="AY36" s="53"/>
      <c r="AZ36" s="53"/>
    </row>
    <row r="37" spans="1:52" ht="12.75" customHeight="1">
      <c r="A37" s="77">
        <v>30</v>
      </c>
      <c r="B37" s="78" t="str">
        <f>FILIACIÓN!$B38</f>
        <v>QUISPE HILARI PAOLA ARACELY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80"/>
      <c r="AI37" s="81" t="str">
        <f t="shared" si="0"/>
        <v/>
      </c>
      <c r="AJ37" s="79" t="str">
        <f t="shared" si="1"/>
        <v/>
      </c>
      <c r="AK37" s="79" t="str">
        <f t="shared" si="2"/>
        <v/>
      </c>
      <c r="AL37" s="79" t="str">
        <f t="shared" si="3"/>
        <v/>
      </c>
      <c r="AM37" s="81">
        <f t="shared" si="4"/>
        <v>0</v>
      </c>
      <c r="AN37" s="82"/>
      <c r="AO37" s="82"/>
      <c r="AP37" s="82"/>
      <c r="AQ37" s="82"/>
      <c r="AR37" s="53"/>
      <c r="AS37" s="53"/>
      <c r="AT37" s="53"/>
      <c r="AU37" s="53"/>
      <c r="AV37" s="53"/>
      <c r="AW37" s="53"/>
      <c r="AX37" s="53"/>
      <c r="AY37" s="53"/>
      <c r="AZ37" s="53"/>
    </row>
    <row r="38" spans="1:52" ht="12.75" customHeight="1">
      <c r="A38" s="77">
        <v>31</v>
      </c>
      <c r="B38" s="78" t="str">
        <f>FILIACIÓN!$B39</f>
        <v>TORREZ QUISPE MAYRA ADRIANA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80"/>
      <c r="AI38" s="81" t="str">
        <f t="shared" si="0"/>
        <v/>
      </c>
      <c r="AJ38" s="79" t="str">
        <f t="shared" si="1"/>
        <v/>
      </c>
      <c r="AK38" s="79" t="str">
        <f t="shared" si="2"/>
        <v/>
      </c>
      <c r="AL38" s="79" t="str">
        <f t="shared" si="3"/>
        <v/>
      </c>
      <c r="AM38" s="81">
        <f t="shared" si="4"/>
        <v>0</v>
      </c>
      <c r="AN38" s="82"/>
      <c r="AO38" s="82"/>
      <c r="AP38" s="82"/>
      <c r="AQ38" s="82"/>
      <c r="AR38" s="53"/>
      <c r="AS38" s="53"/>
      <c r="AT38" s="53"/>
      <c r="AU38" s="53"/>
      <c r="AV38" s="53"/>
      <c r="AW38" s="53"/>
      <c r="AX38" s="53"/>
      <c r="AY38" s="53"/>
      <c r="AZ38" s="53"/>
    </row>
    <row r="39" spans="1:52" ht="12.75" customHeight="1">
      <c r="A39" s="77">
        <v>32</v>
      </c>
      <c r="B39" s="78" t="str">
        <f>FILIACIÓN!$B40</f>
        <v>USNAYO ROJAS HUASCAR CRISTOPHER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80"/>
      <c r="AI39" s="81" t="str">
        <f t="shared" si="0"/>
        <v/>
      </c>
      <c r="AJ39" s="79" t="str">
        <f t="shared" si="1"/>
        <v/>
      </c>
      <c r="AK39" s="79" t="str">
        <f t="shared" si="2"/>
        <v/>
      </c>
      <c r="AL39" s="79" t="str">
        <f t="shared" si="3"/>
        <v/>
      </c>
      <c r="AM39" s="81">
        <f t="shared" si="4"/>
        <v>0</v>
      </c>
      <c r="AN39" s="82"/>
      <c r="AO39" s="82"/>
      <c r="AP39" s="82"/>
      <c r="AQ39" s="82"/>
      <c r="AR39" s="53"/>
      <c r="AS39" s="53"/>
      <c r="AT39" s="53"/>
      <c r="AU39" s="53"/>
      <c r="AV39" s="53"/>
      <c r="AW39" s="53"/>
      <c r="AX39" s="53"/>
      <c r="AY39" s="53"/>
      <c r="AZ39" s="53"/>
    </row>
    <row r="40" spans="1:52" ht="12.75" customHeight="1">
      <c r="A40" s="77">
        <v>33</v>
      </c>
      <c r="B40" s="78" t="str">
        <f>FILIACIÓN!$B41</f>
        <v>VEIZAGA YUJRA GIAN MEIJAN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80"/>
      <c r="AI40" s="81" t="str">
        <f t="shared" si="0"/>
        <v/>
      </c>
      <c r="AJ40" s="79" t="str">
        <f t="shared" si="1"/>
        <v/>
      </c>
      <c r="AK40" s="79" t="str">
        <f t="shared" si="2"/>
        <v/>
      </c>
      <c r="AL40" s="79" t="str">
        <f t="shared" si="3"/>
        <v/>
      </c>
      <c r="AM40" s="81">
        <f t="shared" si="4"/>
        <v>0</v>
      </c>
      <c r="AN40" s="82"/>
      <c r="AO40" s="82"/>
      <c r="AP40" s="82"/>
      <c r="AQ40" s="82"/>
      <c r="AR40" s="53"/>
      <c r="AS40" s="53"/>
      <c r="AT40" s="53"/>
      <c r="AU40" s="53"/>
      <c r="AV40" s="53"/>
      <c r="AW40" s="53"/>
      <c r="AX40" s="53"/>
      <c r="AY40" s="53"/>
      <c r="AZ40" s="53"/>
    </row>
    <row r="41" spans="1:52" ht="12.75" customHeight="1">
      <c r="A41" s="77">
        <v>34</v>
      </c>
      <c r="B41" s="78" t="str">
        <f>FILIACIÓN!$B42</f>
        <v>VENTURA SALCEDO GABRIEL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80"/>
      <c r="AI41" s="81" t="str">
        <f t="shared" si="0"/>
        <v/>
      </c>
      <c r="AJ41" s="79" t="str">
        <f t="shared" si="1"/>
        <v/>
      </c>
      <c r="AK41" s="79" t="str">
        <f t="shared" si="2"/>
        <v/>
      </c>
      <c r="AL41" s="79" t="str">
        <f t="shared" si="3"/>
        <v/>
      </c>
      <c r="AM41" s="81">
        <f t="shared" si="4"/>
        <v>0</v>
      </c>
      <c r="AN41" s="82"/>
      <c r="AO41" s="82"/>
      <c r="AP41" s="82"/>
      <c r="AQ41" s="82"/>
      <c r="AR41" s="53"/>
      <c r="AS41" s="53"/>
      <c r="AT41" s="53"/>
      <c r="AU41" s="53"/>
      <c r="AV41" s="53"/>
      <c r="AW41" s="53"/>
      <c r="AX41" s="53"/>
      <c r="AY41" s="53"/>
      <c r="AZ41" s="53"/>
    </row>
    <row r="42" spans="1:52" ht="12.75" customHeight="1">
      <c r="A42" s="77">
        <v>35</v>
      </c>
      <c r="B42" s="78">
        <f>FILIACIÓN!$B43</f>
        <v>0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80"/>
      <c r="AI42" s="81" t="str">
        <f t="shared" si="0"/>
        <v/>
      </c>
      <c r="AJ42" s="79" t="str">
        <f t="shared" si="1"/>
        <v/>
      </c>
      <c r="AK42" s="79" t="str">
        <f t="shared" si="2"/>
        <v/>
      </c>
      <c r="AL42" s="79" t="str">
        <f t="shared" si="3"/>
        <v/>
      </c>
      <c r="AM42" s="81">
        <f t="shared" si="4"/>
        <v>0</v>
      </c>
      <c r="AN42" s="82"/>
      <c r="AO42" s="82"/>
      <c r="AP42" s="82"/>
      <c r="AQ42" s="82"/>
      <c r="AR42" s="53"/>
      <c r="AS42" s="53"/>
      <c r="AT42" s="53"/>
      <c r="AU42" s="53"/>
      <c r="AV42" s="53"/>
      <c r="AW42" s="53"/>
      <c r="AX42" s="53"/>
      <c r="AY42" s="53"/>
      <c r="AZ42" s="53"/>
    </row>
    <row r="43" spans="1:52" ht="12.75" customHeight="1">
      <c r="A43" s="77">
        <v>36</v>
      </c>
      <c r="B43" s="78">
        <f>FILIACIÓN!$B44</f>
        <v>0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80"/>
      <c r="AI43" s="81" t="str">
        <f t="shared" si="0"/>
        <v/>
      </c>
      <c r="AJ43" s="79" t="str">
        <f t="shared" si="1"/>
        <v/>
      </c>
      <c r="AK43" s="79" t="str">
        <f t="shared" si="2"/>
        <v/>
      </c>
      <c r="AL43" s="79" t="str">
        <f t="shared" si="3"/>
        <v/>
      </c>
      <c r="AM43" s="81">
        <f t="shared" si="4"/>
        <v>0</v>
      </c>
      <c r="AN43" s="82"/>
      <c r="AO43" s="82"/>
      <c r="AP43" s="82"/>
      <c r="AQ43" s="82"/>
      <c r="AR43" s="53"/>
      <c r="AS43" s="53"/>
      <c r="AT43" s="53"/>
      <c r="AU43" s="53"/>
      <c r="AV43" s="53"/>
      <c r="AW43" s="53"/>
      <c r="AX43" s="53"/>
      <c r="AY43" s="53"/>
      <c r="AZ43" s="53"/>
    </row>
    <row r="44" spans="1:52" ht="12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</row>
    <row r="45" spans="1:52" ht="12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</row>
    <row r="46" spans="1:52" ht="12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</row>
    <row r="47" spans="1:52" ht="12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</row>
    <row r="48" spans="1:52" ht="12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</row>
    <row r="49" spans="1:52" ht="12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</row>
    <row r="50" spans="1:52" ht="12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</row>
    <row r="51" spans="1:52" ht="12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</row>
    <row r="52" spans="1:52" ht="12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</row>
    <row r="53" spans="1:52" ht="12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</row>
    <row r="54" spans="1:52" ht="12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</row>
    <row r="55" spans="1:52" ht="12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</row>
    <row r="56" spans="1:52" ht="12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</row>
    <row r="57" spans="1:52" ht="12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</row>
    <row r="58" spans="1:52" ht="12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</row>
    <row r="59" spans="1:52" ht="12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</row>
    <row r="60" spans="1:52" ht="12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</row>
    <row r="61" spans="1:52" ht="12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</row>
    <row r="62" spans="1:52" ht="12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</row>
    <row r="63" spans="1:52" ht="12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</row>
    <row r="64" spans="1:52" ht="12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</row>
    <row r="65" spans="1:52" ht="12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</row>
    <row r="66" spans="1:52" ht="12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</row>
    <row r="67" spans="1:52" ht="12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</row>
    <row r="68" spans="1:52" ht="12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</row>
    <row r="69" spans="1:52" ht="12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</row>
    <row r="70" spans="1:52" ht="12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</row>
    <row r="71" spans="1:52" ht="12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</row>
    <row r="72" spans="1:52" ht="12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</row>
    <row r="73" spans="1:52" ht="12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</row>
    <row r="74" spans="1:52" ht="12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</row>
    <row r="75" spans="1:52" ht="12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</row>
    <row r="76" spans="1:52" ht="12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</row>
    <row r="77" spans="1:52" ht="12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</row>
    <row r="78" spans="1:52" ht="12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</row>
    <row r="79" spans="1:52" ht="12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</row>
    <row r="80" spans="1:52" ht="12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</row>
    <row r="81" spans="1:52" ht="12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</row>
    <row r="82" spans="1:52" ht="12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</row>
    <row r="83" spans="1:52" ht="12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</row>
    <row r="84" spans="1:52" ht="12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</row>
    <row r="85" spans="1:52" ht="12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</row>
    <row r="86" spans="1:52" ht="12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</row>
    <row r="87" spans="1:52" ht="12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</row>
    <row r="88" spans="1:52" ht="12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</row>
    <row r="89" spans="1:52" ht="12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</row>
    <row r="90" spans="1:52" ht="12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</row>
    <row r="91" spans="1:52" ht="12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</row>
    <row r="92" spans="1:52" ht="12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</row>
    <row r="93" spans="1:52" ht="12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</row>
    <row r="94" spans="1:52" ht="12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</row>
    <row r="95" spans="1:52" ht="12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</row>
    <row r="96" spans="1:52" ht="12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</row>
    <row r="97" spans="1:52" ht="12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</row>
    <row r="98" spans="1:52" ht="12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</row>
    <row r="99" spans="1:52" ht="12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</row>
    <row r="100" spans="1:52" ht="12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</row>
    <row r="101" spans="1:52" ht="12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</row>
    <row r="102" spans="1:52" ht="12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</row>
    <row r="103" spans="1:52" ht="12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</row>
    <row r="104" spans="1:52" ht="12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</row>
    <row r="105" spans="1:52" ht="12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</row>
    <row r="106" spans="1:52" ht="12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</row>
    <row r="107" spans="1:52" ht="12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</row>
    <row r="108" spans="1:52" ht="12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</row>
    <row r="109" spans="1:52" ht="12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</row>
    <row r="110" spans="1:52" ht="12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</row>
    <row r="111" spans="1:52" ht="12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</row>
    <row r="112" spans="1:52" ht="12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</row>
    <row r="113" spans="1:52" ht="12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</row>
    <row r="114" spans="1:52" ht="12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</row>
    <row r="115" spans="1:52" ht="12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</row>
    <row r="116" spans="1:52" ht="12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</row>
    <row r="117" spans="1:52" ht="12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</row>
    <row r="118" spans="1:52" ht="12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</row>
    <row r="119" spans="1:52" ht="12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</row>
    <row r="120" spans="1:52" ht="12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</row>
    <row r="121" spans="1:52" ht="12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</row>
    <row r="122" spans="1:52" ht="12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</row>
    <row r="123" spans="1:52" ht="12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</row>
    <row r="124" spans="1:52" ht="12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</row>
    <row r="125" spans="1:52" ht="12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</row>
    <row r="126" spans="1:52" ht="12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</row>
    <row r="127" spans="1:52" ht="12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</row>
    <row r="128" spans="1:52" ht="12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</row>
    <row r="129" spans="1:52" ht="12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</row>
    <row r="130" spans="1:52" ht="12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</row>
    <row r="131" spans="1:52" ht="12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</row>
    <row r="132" spans="1:52" ht="12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</row>
    <row r="133" spans="1:52" ht="12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</row>
    <row r="134" spans="1:52" ht="12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</row>
    <row r="135" spans="1:52" ht="12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</row>
    <row r="136" spans="1:52" ht="12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</row>
    <row r="137" spans="1:52" ht="12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</row>
    <row r="138" spans="1:52" ht="12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</row>
    <row r="139" spans="1:52" ht="12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</row>
    <row r="140" spans="1:52" ht="12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</row>
    <row r="141" spans="1:52" ht="12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</row>
    <row r="142" spans="1:52" ht="12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</row>
    <row r="143" spans="1:52" ht="12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</row>
    <row r="144" spans="1:52" ht="12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</row>
    <row r="145" spans="1:52" ht="12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</row>
    <row r="146" spans="1:52" ht="12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</row>
    <row r="147" spans="1:52" ht="12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</row>
    <row r="148" spans="1:52" ht="12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</row>
    <row r="149" spans="1:52" ht="12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</row>
    <row r="150" spans="1:52" ht="12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</row>
    <row r="151" spans="1:52" ht="12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</row>
    <row r="152" spans="1:52" ht="12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</row>
    <row r="153" spans="1:52" ht="12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</row>
    <row r="154" spans="1:52" ht="12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</row>
    <row r="155" spans="1:52" ht="12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</row>
    <row r="156" spans="1:52" ht="12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</row>
    <row r="157" spans="1:52" ht="12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</row>
    <row r="158" spans="1:52" ht="12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</row>
    <row r="159" spans="1:52" ht="12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</row>
    <row r="160" spans="1:52" ht="12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</row>
    <row r="161" spans="1:52" ht="12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</row>
    <row r="162" spans="1:52" ht="12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</row>
    <row r="163" spans="1:52" ht="12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</row>
    <row r="164" spans="1:52" ht="12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</row>
    <row r="165" spans="1:52" ht="12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</row>
    <row r="166" spans="1:52" ht="12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</row>
    <row r="167" spans="1:52" ht="12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</row>
    <row r="168" spans="1:52" ht="12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</row>
    <row r="169" spans="1:52" ht="12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</row>
    <row r="170" spans="1:52" ht="12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</row>
    <row r="171" spans="1:52" ht="12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</row>
    <row r="172" spans="1:52" ht="12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</row>
    <row r="173" spans="1:52" ht="12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</row>
    <row r="174" spans="1:52" ht="12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</row>
    <row r="175" spans="1:52" ht="12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</row>
    <row r="176" spans="1:52" ht="12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</row>
    <row r="177" spans="1:52" ht="12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</row>
    <row r="178" spans="1:52" ht="12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</row>
    <row r="179" spans="1:52" ht="12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</row>
    <row r="180" spans="1:52" ht="12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</row>
    <row r="181" spans="1:52" ht="12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</row>
    <row r="182" spans="1:52" ht="12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</row>
    <row r="183" spans="1:52" ht="12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</row>
    <row r="184" spans="1:52" ht="12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</row>
    <row r="185" spans="1:52" ht="12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</row>
    <row r="186" spans="1:52" ht="12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</row>
    <row r="187" spans="1:52" ht="12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</row>
    <row r="188" spans="1:52" ht="12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</row>
    <row r="189" spans="1:52" ht="12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</row>
    <row r="190" spans="1:52" ht="12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</row>
    <row r="191" spans="1:52" ht="12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</row>
    <row r="192" spans="1:52" ht="12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</row>
    <row r="193" spans="1:52" ht="12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</row>
    <row r="194" spans="1:52" ht="12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</row>
    <row r="195" spans="1:52" ht="12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</row>
    <row r="196" spans="1:52" ht="12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</row>
    <row r="197" spans="1:52" ht="12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</row>
    <row r="198" spans="1:52" ht="12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</row>
    <row r="199" spans="1:52" ht="12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</row>
    <row r="200" spans="1:52" ht="12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</row>
    <row r="201" spans="1:52" ht="12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</row>
    <row r="202" spans="1:52" ht="12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</row>
    <row r="203" spans="1:52" ht="12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</row>
    <row r="204" spans="1:52" ht="12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</row>
    <row r="205" spans="1:52" ht="12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</row>
    <row r="206" spans="1:52" ht="12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</row>
    <row r="207" spans="1:52" ht="12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</row>
    <row r="208" spans="1:52" ht="12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</row>
    <row r="209" spans="1:52" ht="12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</row>
    <row r="210" spans="1:52" ht="12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</row>
    <row r="211" spans="1:52" ht="12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</row>
    <row r="212" spans="1:52" ht="12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</row>
    <row r="213" spans="1:52" ht="12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</row>
    <row r="214" spans="1:52" ht="12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</row>
    <row r="215" spans="1:52" ht="12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</row>
    <row r="216" spans="1:52" ht="12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</row>
    <row r="217" spans="1:52" ht="12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</row>
    <row r="218" spans="1:52" ht="12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</row>
    <row r="219" spans="1:52" ht="12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</row>
    <row r="220" spans="1:52" ht="12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</row>
    <row r="221" spans="1:52" ht="12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</row>
    <row r="222" spans="1:52" ht="12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</row>
    <row r="223" spans="1:52" ht="12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</row>
    <row r="224" spans="1:52" ht="12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</row>
    <row r="225" spans="1:52" ht="12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</row>
    <row r="226" spans="1:52" ht="12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</row>
    <row r="227" spans="1:52" ht="12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</row>
    <row r="228" spans="1:52" ht="12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</row>
    <row r="229" spans="1:52" ht="12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</row>
    <row r="230" spans="1:52" ht="12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</row>
    <row r="231" spans="1:52" ht="12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</row>
    <row r="232" spans="1:52" ht="12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</row>
    <row r="233" spans="1:52" ht="12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</row>
    <row r="234" spans="1:52" ht="12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</row>
    <row r="235" spans="1:52" ht="12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</row>
    <row r="236" spans="1:52" ht="12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</row>
    <row r="237" spans="1:52" ht="12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</row>
    <row r="238" spans="1:52" ht="12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</row>
    <row r="239" spans="1:52" ht="12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</row>
    <row r="240" spans="1:52" ht="12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</row>
    <row r="241" spans="1:52" ht="12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</row>
    <row r="242" spans="1:52" ht="12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</row>
    <row r="243" spans="1:52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</row>
    <row r="244" spans="1:52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</row>
    <row r="245" spans="1:52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</row>
    <row r="246" spans="1:52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</row>
    <row r="247" spans="1:52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</row>
    <row r="248" spans="1:52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</row>
    <row r="249" spans="1:52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</row>
    <row r="250" spans="1:52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</row>
    <row r="251" spans="1:52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</row>
    <row r="252" spans="1: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</row>
    <row r="253" spans="1:52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</row>
    <row r="254" spans="1:52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</row>
    <row r="255" spans="1:52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</row>
    <row r="256" spans="1:52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</row>
    <row r="257" spans="1:52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</row>
    <row r="258" spans="1:52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</row>
    <row r="259" spans="1:52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</row>
    <row r="260" spans="1:52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</row>
    <row r="261" spans="1:52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</row>
    <row r="262" spans="1:5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</row>
    <row r="263" spans="1:52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</row>
    <row r="264" spans="1:52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</row>
    <row r="265" spans="1:52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</row>
    <row r="266" spans="1:52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</row>
    <row r="267" spans="1:52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</row>
    <row r="268" spans="1:52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</row>
    <row r="269" spans="1:52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</row>
    <row r="270" spans="1:52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</row>
    <row r="271" spans="1:52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</row>
    <row r="272" spans="1:5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</row>
    <row r="273" spans="1:52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</row>
    <row r="274" spans="1:52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</row>
    <row r="275" spans="1:52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</row>
    <row r="276" spans="1:52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</row>
    <row r="277" spans="1:52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</row>
    <row r="278" spans="1:52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</row>
    <row r="279" spans="1:52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</row>
    <row r="280" spans="1:52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</row>
    <row r="281" spans="1:52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</row>
    <row r="282" spans="1:5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</row>
    <row r="283" spans="1:52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</row>
    <row r="284" spans="1:52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</row>
    <row r="285" spans="1:52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</row>
    <row r="286" spans="1:52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</row>
    <row r="287" spans="1:52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</row>
    <row r="288" spans="1:52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</row>
    <row r="289" spans="1:52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</row>
    <row r="290" spans="1:52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</row>
    <row r="291" spans="1:52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</row>
    <row r="292" spans="1:5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</row>
    <row r="293" spans="1:52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</row>
    <row r="294" spans="1:52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</row>
    <row r="295" spans="1:52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</row>
    <row r="296" spans="1:52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</row>
    <row r="297" spans="1:52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</row>
    <row r="298" spans="1:52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</row>
    <row r="299" spans="1:52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</row>
    <row r="300" spans="1:52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</row>
    <row r="301" spans="1:52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</row>
    <row r="302" spans="1:5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</row>
    <row r="303" spans="1:52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</row>
    <row r="304" spans="1:52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</row>
    <row r="305" spans="1:52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</row>
    <row r="306" spans="1:52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</row>
    <row r="307" spans="1:52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</row>
    <row r="308" spans="1:52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</row>
    <row r="309" spans="1:52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</row>
    <row r="310" spans="1:52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</row>
    <row r="311" spans="1:52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</row>
    <row r="312" spans="1:5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</row>
    <row r="313" spans="1:52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</row>
    <row r="314" spans="1:52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</row>
    <row r="315" spans="1:52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</row>
    <row r="316" spans="1:52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</row>
    <row r="317" spans="1:52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</row>
    <row r="318" spans="1:52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</row>
    <row r="319" spans="1:52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</row>
    <row r="320" spans="1:52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</row>
    <row r="321" spans="1:52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</row>
    <row r="322" spans="1:5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</row>
    <row r="323" spans="1:52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</row>
    <row r="324" spans="1:52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</row>
    <row r="325" spans="1:52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</row>
    <row r="326" spans="1:52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</row>
    <row r="327" spans="1:52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</row>
    <row r="328" spans="1:52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</row>
    <row r="329" spans="1:52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</row>
    <row r="330" spans="1:52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</row>
    <row r="331" spans="1:52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</row>
    <row r="332" spans="1:5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</row>
    <row r="333" spans="1:52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</row>
    <row r="334" spans="1:52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</row>
    <row r="335" spans="1:52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</row>
    <row r="336" spans="1:52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</row>
    <row r="337" spans="1:52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</row>
    <row r="338" spans="1:52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</row>
    <row r="339" spans="1:52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</row>
    <row r="340" spans="1:52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</row>
    <row r="341" spans="1:52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</row>
    <row r="342" spans="1:5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</row>
    <row r="343" spans="1:52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</row>
    <row r="344" spans="1:52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</row>
    <row r="345" spans="1:52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</row>
    <row r="346" spans="1:52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</row>
    <row r="347" spans="1:52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</row>
    <row r="348" spans="1:52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</row>
    <row r="349" spans="1:52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</row>
    <row r="350" spans="1:52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</row>
    <row r="351" spans="1:52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</row>
    <row r="352" spans="1: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</row>
    <row r="353" spans="1:52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</row>
    <row r="354" spans="1:52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</row>
    <row r="355" spans="1:52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</row>
    <row r="356" spans="1:52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</row>
    <row r="357" spans="1:52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</row>
    <row r="358" spans="1:52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</row>
    <row r="359" spans="1:52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</row>
    <row r="360" spans="1:52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</row>
    <row r="361" spans="1:52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</row>
    <row r="362" spans="1:5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</row>
    <row r="363" spans="1:52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</row>
    <row r="364" spans="1:52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</row>
    <row r="365" spans="1:52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</row>
    <row r="366" spans="1:52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</row>
    <row r="367" spans="1:52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</row>
    <row r="368" spans="1:52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</row>
    <row r="369" spans="1:52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</row>
    <row r="370" spans="1:52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</row>
    <row r="371" spans="1:52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</row>
    <row r="372" spans="1:5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</row>
    <row r="373" spans="1:52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</row>
    <row r="374" spans="1:52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</row>
    <row r="375" spans="1:52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</row>
    <row r="376" spans="1:52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</row>
    <row r="377" spans="1:52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</row>
    <row r="378" spans="1:52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</row>
    <row r="379" spans="1:52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</row>
    <row r="380" spans="1:52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</row>
    <row r="381" spans="1:52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</row>
    <row r="382" spans="1:5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</row>
    <row r="383" spans="1:52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</row>
    <row r="384" spans="1:52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</row>
    <row r="385" spans="1:52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</row>
    <row r="386" spans="1:52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</row>
    <row r="387" spans="1:52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</row>
    <row r="388" spans="1:52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</row>
    <row r="389" spans="1:52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</row>
    <row r="390" spans="1:52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</row>
    <row r="391" spans="1:52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</row>
    <row r="392" spans="1:5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</row>
    <row r="393" spans="1:52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</row>
    <row r="394" spans="1:52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</row>
    <row r="395" spans="1:52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</row>
    <row r="396" spans="1:52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</row>
    <row r="397" spans="1:52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</row>
    <row r="398" spans="1:52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</row>
    <row r="399" spans="1:52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</row>
    <row r="400" spans="1:52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</row>
    <row r="401" spans="1:52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</row>
    <row r="402" spans="1:5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</row>
    <row r="403" spans="1:52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</row>
    <row r="404" spans="1:52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</row>
    <row r="405" spans="1:52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</row>
    <row r="406" spans="1:52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</row>
    <row r="407" spans="1:52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</row>
    <row r="408" spans="1:52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</row>
    <row r="409" spans="1:52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</row>
    <row r="410" spans="1:52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</row>
    <row r="411" spans="1:52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</row>
    <row r="412" spans="1:5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</row>
    <row r="413" spans="1:52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</row>
    <row r="414" spans="1:52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</row>
    <row r="415" spans="1:52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</row>
    <row r="416" spans="1:52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</row>
    <row r="417" spans="1:52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</row>
    <row r="418" spans="1:52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</row>
    <row r="419" spans="1:52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</row>
    <row r="420" spans="1:52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</row>
    <row r="421" spans="1:52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</row>
    <row r="422" spans="1:5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</row>
    <row r="423" spans="1:52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</row>
    <row r="424" spans="1:52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</row>
    <row r="425" spans="1:52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</row>
    <row r="426" spans="1:52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</row>
    <row r="427" spans="1:52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</row>
    <row r="428" spans="1:52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</row>
    <row r="429" spans="1:52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</row>
    <row r="430" spans="1:52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</row>
    <row r="431" spans="1:52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</row>
    <row r="432" spans="1:5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</row>
    <row r="433" spans="1:52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</row>
    <row r="434" spans="1:52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</row>
    <row r="435" spans="1:52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</row>
    <row r="436" spans="1:52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</row>
    <row r="437" spans="1:52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</row>
    <row r="438" spans="1:52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</row>
    <row r="439" spans="1:52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</row>
    <row r="440" spans="1:52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</row>
    <row r="441" spans="1:52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</row>
    <row r="442" spans="1:5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</row>
    <row r="443" spans="1:52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</row>
    <row r="444" spans="1:52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</row>
    <row r="445" spans="1:52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</row>
    <row r="446" spans="1:52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</row>
    <row r="447" spans="1:52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</row>
    <row r="448" spans="1:52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</row>
    <row r="449" spans="1:52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</row>
    <row r="450" spans="1:52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</row>
    <row r="451" spans="1:52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</row>
    <row r="452" spans="1: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</row>
    <row r="453" spans="1:52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</row>
    <row r="454" spans="1:52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</row>
    <row r="455" spans="1:52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</row>
    <row r="456" spans="1:52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</row>
    <row r="457" spans="1:52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</row>
    <row r="458" spans="1:52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</row>
    <row r="459" spans="1:52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</row>
    <row r="460" spans="1:52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</row>
    <row r="461" spans="1:52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</row>
    <row r="462" spans="1:5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</row>
    <row r="463" spans="1:52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</row>
    <row r="464" spans="1:52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</row>
    <row r="465" spans="1:52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</row>
    <row r="466" spans="1:52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</row>
    <row r="467" spans="1:52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</row>
    <row r="468" spans="1:52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</row>
    <row r="469" spans="1:52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</row>
    <row r="470" spans="1:52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</row>
    <row r="471" spans="1:52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</row>
    <row r="472" spans="1:5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</row>
    <row r="473" spans="1:52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</row>
    <row r="474" spans="1:52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</row>
    <row r="475" spans="1:52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</row>
    <row r="476" spans="1:52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</row>
    <row r="477" spans="1:52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</row>
    <row r="478" spans="1:52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</row>
    <row r="479" spans="1:52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</row>
    <row r="480" spans="1:52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</row>
    <row r="481" spans="1:52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</row>
    <row r="482" spans="1:5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</row>
    <row r="483" spans="1:52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</row>
    <row r="484" spans="1:52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</row>
    <row r="485" spans="1:52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</row>
    <row r="486" spans="1:52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</row>
    <row r="487" spans="1:52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</row>
    <row r="488" spans="1:52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</row>
    <row r="489" spans="1:52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</row>
    <row r="490" spans="1:52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</row>
    <row r="491" spans="1:52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</row>
    <row r="492" spans="1:5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</row>
    <row r="493" spans="1:52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</row>
    <row r="494" spans="1:52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</row>
    <row r="495" spans="1:52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</row>
    <row r="496" spans="1:52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</row>
    <row r="497" spans="1:52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</row>
    <row r="498" spans="1:52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</row>
    <row r="499" spans="1:52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</row>
    <row r="500" spans="1:52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</row>
    <row r="501" spans="1:52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</row>
    <row r="502" spans="1:5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</row>
    <row r="503" spans="1:52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</row>
    <row r="504" spans="1:52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</row>
    <row r="505" spans="1:52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</row>
    <row r="506" spans="1:52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</row>
    <row r="507" spans="1:52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</row>
    <row r="508" spans="1:52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</row>
    <row r="509" spans="1:52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</row>
    <row r="510" spans="1:52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</row>
    <row r="511" spans="1:52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</row>
    <row r="512" spans="1:5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</row>
    <row r="513" spans="1:52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</row>
    <row r="514" spans="1:52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</row>
    <row r="515" spans="1:52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</row>
    <row r="516" spans="1:52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</row>
    <row r="517" spans="1:52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</row>
    <row r="518" spans="1:52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</row>
    <row r="519" spans="1:52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</row>
    <row r="520" spans="1:52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</row>
    <row r="521" spans="1:52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</row>
    <row r="522" spans="1:5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</row>
    <row r="523" spans="1:52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</row>
    <row r="524" spans="1:52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</row>
    <row r="525" spans="1:52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</row>
    <row r="526" spans="1:52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</row>
    <row r="527" spans="1:52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</row>
    <row r="528" spans="1:52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</row>
    <row r="529" spans="1:52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</row>
    <row r="530" spans="1:52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</row>
    <row r="531" spans="1:52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</row>
    <row r="532" spans="1:5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</row>
    <row r="533" spans="1:52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</row>
    <row r="534" spans="1:52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</row>
    <row r="535" spans="1:52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</row>
    <row r="536" spans="1:52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</row>
    <row r="537" spans="1:52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</row>
    <row r="538" spans="1:52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</row>
    <row r="539" spans="1:52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</row>
    <row r="540" spans="1:52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</row>
    <row r="541" spans="1:52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</row>
    <row r="542" spans="1:5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</row>
    <row r="543" spans="1:52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</row>
    <row r="544" spans="1:52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</row>
    <row r="545" spans="1:52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</row>
    <row r="546" spans="1:52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</row>
    <row r="547" spans="1:52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</row>
    <row r="548" spans="1:52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</row>
    <row r="549" spans="1:52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</row>
    <row r="550" spans="1:52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</row>
    <row r="551" spans="1:52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</row>
    <row r="552" spans="1: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</row>
    <row r="553" spans="1:52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</row>
    <row r="554" spans="1:52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</row>
    <row r="555" spans="1:52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</row>
    <row r="556" spans="1:52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</row>
    <row r="557" spans="1:52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</row>
    <row r="558" spans="1:52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</row>
    <row r="559" spans="1:52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</row>
    <row r="560" spans="1:52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</row>
    <row r="561" spans="1:52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</row>
    <row r="562" spans="1:5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</row>
    <row r="563" spans="1:52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</row>
    <row r="564" spans="1:52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</row>
    <row r="565" spans="1:52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</row>
    <row r="566" spans="1:52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</row>
    <row r="567" spans="1:52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</row>
    <row r="568" spans="1:52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</row>
    <row r="569" spans="1:52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</row>
    <row r="570" spans="1:52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</row>
    <row r="571" spans="1:52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</row>
    <row r="572" spans="1:5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</row>
    <row r="573" spans="1:52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</row>
    <row r="574" spans="1:52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</row>
    <row r="575" spans="1:52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</row>
    <row r="576" spans="1:52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</row>
    <row r="577" spans="1:52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</row>
    <row r="578" spans="1:52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</row>
    <row r="579" spans="1:52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</row>
    <row r="580" spans="1:52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</row>
    <row r="581" spans="1:52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</row>
    <row r="582" spans="1:5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</row>
    <row r="583" spans="1:52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</row>
    <row r="584" spans="1:52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</row>
    <row r="585" spans="1:52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</row>
    <row r="586" spans="1:52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</row>
    <row r="587" spans="1:52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</row>
    <row r="588" spans="1:52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</row>
    <row r="589" spans="1:52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</row>
    <row r="590" spans="1:52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</row>
    <row r="591" spans="1:52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</row>
    <row r="592" spans="1:5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</row>
    <row r="593" spans="1:52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</row>
    <row r="594" spans="1:52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</row>
    <row r="595" spans="1:52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</row>
    <row r="596" spans="1:52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</row>
    <row r="597" spans="1:52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</row>
    <row r="598" spans="1:52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</row>
    <row r="599" spans="1:52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</row>
    <row r="600" spans="1:52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</row>
    <row r="601" spans="1:52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</row>
    <row r="602" spans="1:5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</row>
    <row r="603" spans="1:52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</row>
    <row r="604" spans="1:52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</row>
    <row r="605" spans="1:52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</row>
    <row r="606" spans="1:52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</row>
    <row r="607" spans="1:52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</row>
    <row r="608" spans="1:52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</row>
    <row r="609" spans="1:52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</row>
    <row r="610" spans="1:52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</row>
    <row r="611" spans="1:52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</row>
    <row r="612" spans="1:5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</row>
    <row r="613" spans="1:52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</row>
    <row r="614" spans="1:52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</row>
    <row r="615" spans="1:52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</row>
    <row r="616" spans="1:52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</row>
    <row r="617" spans="1:52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</row>
    <row r="618" spans="1:52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</row>
    <row r="619" spans="1:52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</row>
    <row r="620" spans="1:52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</row>
    <row r="621" spans="1:52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</row>
    <row r="622" spans="1:5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</row>
    <row r="623" spans="1:52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</row>
    <row r="624" spans="1:52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</row>
    <row r="625" spans="1:52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</row>
    <row r="626" spans="1:52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</row>
    <row r="627" spans="1:52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</row>
    <row r="628" spans="1:52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</row>
    <row r="629" spans="1:52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</row>
    <row r="630" spans="1:52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</row>
    <row r="631" spans="1:52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</row>
    <row r="632" spans="1:5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</row>
    <row r="633" spans="1:52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</row>
    <row r="634" spans="1:52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</row>
    <row r="635" spans="1:52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</row>
    <row r="636" spans="1:52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</row>
    <row r="637" spans="1:52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</row>
    <row r="638" spans="1:52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</row>
    <row r="639" spans="1:52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</row>
    <row r="640" spans="1:52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</row>
    <row r="641" spans="1:52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</row>
    <row r="642" spans="1:5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</row>
    <row r="643" spans="1:52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</row>
    <row r="644" spans="1:52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</row>
    <row r="645" spans="1:52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</row>
    <row r="646" spans="1:52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</row>
    <row r="647" spans="1:52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</row>
    <row r="648" spans="1:52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</row>
    <row r="649" spans="1:52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</row>
    <row r="650" spans="1:52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</row>
    <row r="651" spans="1:52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</row>
    <row r="652" spans="1: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</row>
    <row r="653" spans="1:52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</row>
    <row r="654" spans="1:52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</row>
    <row r="655" spans="1:52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</row>
    <row r="656" spans="1:52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</row>
    <row r="657" spans="1:52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</row>
    <row r="658" spans="1:52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</row>
    <row r="659" spans="1:52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</row>
    <row r="660" spans="1:52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</row>
    <row r="661" spans="1:52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</row>
    <row r="662" spans="1:5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</row>
    <row r="663" spans="1:52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</row>
    <row r="664" spans="1:52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</row>
    <row r="665" spans="1:52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</row>
    <row r="666" spans="1:52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</row>
    <row r="667" spans="1:52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</row>
    <row r="668" spans="1:52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</row>
    <row r="669" spans="1:52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</row>
    <row r="670" spans="1:52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</row>
    <row r="671" spans="1:52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</row>
    <row r="672" spans="1:5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</row>
    <row r="673" spans="1:52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</row>
    <row r="674" spans="1:52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</row>
    <row r="675" spans="1:52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</row>
    <row r="676" spans="1:52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</row>
    <row r="677" spans="1:52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</row>
    <row r="678" spans="1:52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</row>
    <row r="679" spans="1:52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</row>
    <row r="680" spans="1:52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</row>
    <row r="681" spans="1:52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</row>
    <row r="682" spans="1:5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</row>
    <row r="683" spans="1:52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</row>
    <row r="684" spans="1:52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</row>
    <row r="685" spans="1:52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</row>
    <row r="686" spans="1:52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</row>
    <row r="687" spans="1:52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</row>
    <row r="688" spans="1:52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</row>
    <row r="689" spans="1:52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</row>
    <row r="690" spans="1:52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</row>
    <row r="691" spans="1:52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</row>
    <row r="692" spans="1:5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</row>
    <row r="693" spans="1:52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</row>
    <row r="694" spans="1:52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</row>
    <row r="695" spans="1:52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</row>
    <row r="696" spans="1:52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</row>
    <row r="697" spans="1:52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</row>
    <row r="698" spans="1:52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</row>
    <row r="699" spans="1:52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</row>
    <row r="700" spans="1:52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</row>
    <row r="701" spans="1:52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</row>
    <row r="702" spans="1:5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</row>
    <row r="703" spans="1:52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</row>
    <row r="704" spans="1:52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</row>
    <row r="705" spans="1:52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</row>
    <row r="706" spans="1:52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</row>
    <row r="707" spans="1:52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</row>
    <row r="708" spans="1:52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</row>
    <row r="709" spans="1:52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</row>
    <row r="710" spans="1:52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</row>
    <row r="711" spans="1:52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</row>
    <row r="712" spans="1:5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</row>
    <row r="713" spans="1:52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</row>
    <row r="714" spans="1:52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</row>
    <row r="715" spans="1:52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</row>
    <row r="716" spans="1:52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</row>
    <row r="717" spans="1:52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</row>
    <row r="718" spans="1:52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</row>
    <row r="719" spans="1:52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</row>
    <row r="720" spans="1:52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</row>
    <row r="721" spans="1:52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</row>
    <row r="722" spans="1:5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</row>
    <row r="723" spans="1:52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</row>
    <row r="724" spans="1:52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</row>
    <row r="725" spans="1:52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</row>
    <row r="726" spans="1:52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</row>
    <row r="727" spans="1:52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</row>
    <row r="728" spans="1:52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</row>
    <row r="729" spans="1:52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</row>
    <row r="730" spans="1:52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</row>
    <row r="731" spans="1:52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</row>
    <row r="732" spans="1:5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</row>
    <row r="733" spans="1:52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</row>
    <row r="734" spans="1:52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</row>
    <row r="735" spans="1:52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</row>
    <row r="736" spans="1:52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</row>
    <row r="737" spans="1:52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</row>
    <row r="738" spans="1:52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</row>
    <row r="739" spans="1:52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</row>
    <row r="740" spans="1:52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</row>
    <row r="741" spans="1:52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</row>
    <row r="742" spans="1:5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</row>
    <row r="743" spans="1:52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</row>
    <row r="744" spans="1:52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</row>
    <row r="745" spans="1:52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</row>
    <row r="746" spans="1:52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</row>
    <row r="747" spans="1:52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</row>
    <row r="748" spans="1:52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</row>
    <row r="749" spans="1:52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</row>
    <row r="750" spans="1:52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</row>
    <row r="751" spans="1:52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</row>
    <row r="752" spans="1: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</row>
    <row r="753" spans="1:52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</row>
    <row r="754" spans="1:52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</row>
    <row r="755" spans="1:52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</row>
    <row r="756" spans="1:52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</row>
    <row r="757" spans="1:52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</row>
    <row r="758" spans="1:52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</row>
    <row r="759" spans="1:52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</row>
    <row r="760" spans="1:52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</row>
    <row r="761" spans="1:52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</row>
    <row r="762" spans="1:5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</row>
    <row r="763" spans="1:52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</row>
    <row r="764" spans="1:52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</row>
    <row r="765" spans="1:52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</row>
    <row r="766" spans="1:52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</row>
    <row r="767" spans="1:52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</row>
    <row r="768" spans="1:52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</row>
    <row r="769" spans="1:52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</row>
    <row r="770" spans="1:52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</row>
    <row r="771" spans="1:52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</row>
    <row r="772" spans="1:5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</row>
    <row r="773" spans="1:52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</row>
    <row r="774" spans="1:52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</row>
    <row r="775" spans="1:52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</row>
    <row r="776" spans="1:52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</row>
    <row r="777" spans="1:52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</row>
    <row r="778" spans="1:52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</row>
    <row r="779" spans="1:52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</row>
    <row r="780" spans="1:52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</row>
    <row r="781" spans="1:52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</row>
    <row r="782" spans="1:5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</row>
    <row r="783" spans="1:52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</row>
    <row r="784" spans="1:52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</row>
    <row r="785" spans="1:52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</row>
    <row r="786" spans="1:52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</row>
    <row r="787" spans="1:52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</row>
    <row r="788" spans="1:52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</row>
    <row r="789" spans="1:52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</row>
    <row r="790" spans="1:52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</row>
    <row r="791" spans="1:52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</row>
    <row r="792" spans="1:5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</row>
    <row r="793" spans="1:52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</row>
    <row r="794" spans="1:52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</row>
    <row r="795" spans="1:52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</row>
    <row r="796" spans="1:52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</row>
    <row r="797" spans="1:52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</row>
    <row r="798" spans="1:52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</row>
    <row r="799" spans="1:52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</row>
    <row r="800" spans="1:52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</row>
    <row r="801" spans="1:52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</row>
    <row r="802" spans="1:5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</row>
    <row r="803" spans="1:52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</row>
    <row r="804" spans="1:52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</row>
    <row r="805" spans="1:52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</row>
    <row r="806" spans="1:52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</row>
    <row r="807" spans="1:52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</row>
    <row r="808" spans="1:52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</row>
    <row r="809" spans="1:52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</row>
    <row r="810" spans="1:52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</row>
    <row r="811" spans="1:52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</row>
    <row r="812" spans="1:5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</row>
    <row r="813" spans="1:52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</row>
    <row r="814" spans="1:52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</row>
    <row r="815" spans="1:52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</row>
    <row r="816" spans="1:52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</row>
    <row r="817" spans="1:52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</row>
    <row r="818" spans="1:52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</row>
    <row r="819" spans="1:52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</row>
    <row r="820" spans="1:52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</row>
    <row r="821" spans="1:52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</row>
    <row r="822" spans="1:5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</row>
    <row r="823" spans="1:52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</row>
    <row r="824" spans="1:52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</row>
    <row r="825" spans="1:52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</row>
    <row r="826" spans="1:52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</row>
    <row r="827" spans="1:52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</row>
    <row r="828" spans="1:52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</row>
    <row r="829" spans="1:52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</row>
    <row r="830" spans="1:52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</row>
    <row r="831" spans="1:52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</row>
    <row r="832" spans="1:5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</row>
    <row r="833" spans="1:52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</row>
    <row r="834" spans="1:52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</row>
    <row r="835" spans="1:52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</row>
    <row r="836" spans="1:52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</row>
    <row r="837" spans="1:52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</row>
    <row r="838" spans="1:52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</row>
    <row r="839" spans="1:52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</row>
    <row r="840" spans="1:52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</row>
    <row r="841" spans="1:52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</row>
    <row r="842" spans="1:5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</row>
    <row r="843" spans="1:52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</row>
    <row r="844" spans="1:52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</row>
    <row r="845" spans="1:52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</row>
    <row r="846" spans="1:52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</row>
    <row r="847" spans="1:52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</row>
    <row r="848" spans="1:52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</row>
    <row r="849" spans="1:52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</row>
    <row r="850" spans="1:52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</row>
    <row r="851" spans="1:52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</row>
    <row r="852" spans="1: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</row>
    <row r="853" spans="1:52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</row>
    <row r="854" spans="1:52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</row>
    <row r="855" spans="1:52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</row>
    <row r="856" spans="1:52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</row>
    <row r="857" spans="1:52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</row>
    <row r="858" spans="1:52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</row>
    <row r="859" spans="1:52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</row>
    <row r="860" spans="1:52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</row>
    <row r="861" spans="1:52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</row>
    <row r="862" spans="1:5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</row>
    <row r="863" spans="1:52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</row>
    <row r="864" spans="1:52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</row>
    <row r="865" spans="1:52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</row>
    <row r="866" spans="1:52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</row>
    <row r="867" spans="1:52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</row>
    <row r="868" spans="1:52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</row>
    <row r="869" spans="1:52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</row>
    <row r="870" spans="1:52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</row>
    <row r="871" spans="1:52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</row>
    <row r="872" spans="1:5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</row>
    <row r="873" spans="1:52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</row>
    <row r="874" spans="1:52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</row>
    <row r="875" spans="1:52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</row>
    <row r="876" spans="1:52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</row>
    <row r="877" spans="1:52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</row>
    <row r="878" spans="1:52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</row>
    <row r="879" spans="1:52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</row>
    <row r="880" spans="1:52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</row>
    <row r="881" spans="1:52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</row>
    <row r="882" spans="1:5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</row>
    <row r="883" spans="1:52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</row>
    <row r="884" spans="1:52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</row>
    <row r="885" spans="1:52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</row>
    <row r="886" spans="1:52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</row>
    <row r="887" spans="1:52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</row>
    <row r="888" spans="1:52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</row>
    <row r="889" spans="1:52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</row>
    <row r="890" spans="1:52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</row>
    <row r="891" spans="1:52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</row>
    <row r="892" spans="1:5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</row>
    <row r="893" spans="1:52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</row>
    <row r="894" spans="1:52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</row>
    <row r="895" spans="1:52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</row>
    <row r="896" spans="1:52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</row>
    <row r="897" spans="1:52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</row>
    <row r="898" spans="1:52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</row>
    <row r="899" spans="1:52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</row>
    <row r="900" spans="1:52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</row>
    <row r="901" spans="1:52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</row>
    <row r="902" spans="1:5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</row>
    <row r="903" spans="1:52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</row>
    <row r="904" spans="1:52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</row>
    <row r="905" spans="1:52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</row>
    <row r="906" spans="1:52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</row>
    <row r="907" spans="1:52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</row>
    <row r="908" spans="1:52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</row>
    <row r="909" spans="1:52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</row>
    <row r="910" spans="1:52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</row>
    <row r="911" spans="1:52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</row>
    <row r="912" spans="1:5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</row>
    <row r="913" spans="1:52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</row>
    <row r="914" spans="1:52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</row>
    <row r="915" spans="1:52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</row>
    <row r="916" spans="1:52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</row>
    <row r="917" spans="1:52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</row>
    <row r="918" spans="1:52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</row>
    <row r="919" spans="1:52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</row>
    <row r="920" spans="1:52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</row>
    <row r="921" spans="1:52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</row>
    <row r="922" spans="1:5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</row>
    <row r="923" spans="1:52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</row>
    <row r="924" spans="1:52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</row>
    <row r="925" spans="1:52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</row>
    <row r="926" spans="1:52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</row>
    <row r="927" spans="1:52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</row>
    <row r="928" spans="1:52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</row>
    <row r="929" spans="1:52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</row>
    <row r="930" spans="1:52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</row>
    <row r="931" spans="1:52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</row>
    <row r="932" spans="1:5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</row>
    <row r="933" spans="1:52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</row>
    <row r="934" spans="1:52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</row>
    <row r="935" spans="1:52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</row>
    <row r="936" spans="1:52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</row>
    <row r="937" spans="1:52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</row>
    <row r="938" spans="1:52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</row>
    <row r="939" spans="1:52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</row>
    <row r="940" spans="1:52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</row>
    <row r="941" spans="1:52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</row>
    <row r="942" spans="1:5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</row>
    <row r="943" spans="1:52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</row>
    <row r="944" spans="1:52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</row>
    <row r="945" spans="1:52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</row>
    <row r="946" spans="1:52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</row>
    <row r="947" spans="1:52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</row>
    <row r="948" spans="1:52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</row>
    <row r="949" spans="1:52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</row>
    <row r="950" spans="1:52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</row>
    <row r="951" spans="1:52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</row>
    <row r="952" spans="1: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</row>
    <row r="953" spans="1:52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</row>
    <row r="954" spans="1:52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</row>
    <row r="955" spans="1:52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</row>
    <row r="956" spans="1:52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</row>
    <row r="957" spans="1:52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</row>
    <row r="958" spans="1:52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</row>
    <row r="959" spans="1:52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</row>
    <row r="960" spans="1:52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</row>
    <row r="961" spans="1:52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</row>
    <row r="962" spans="1:5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</row>
    <row r="963" spans="1:52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</row>
    <row r="964" spans="1:52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</row>
    <row r="965" spans="1:52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</row>
    <row r="966" spans="1:52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</row>
    <row r="967" spans="1:52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</row>
    <row r="968" spans="1:52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</row>
    <row r="969" spans="1:52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</row>
    <row r="970" spans="1:52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</row>
    <row r="971" spans="1:52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</row>
    <row r="972" spans="1:5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</row>
    <row r="973" spans="1:52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</row>
    <row r="974" spans="1:52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</row>
    <row r="975" spans="1:52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</row>
    <row r="976" spans="1:52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</row>
    <row r="977" spans="1:52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</row>
    <row r="978" spans="1:52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</row>
    <row r="979" spans="1:52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</row>
    <row r="980" spans="1:52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</row>
    <row r="981" spans="1:52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</row>
    <row r="982" spans="1:5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</row>
    <row r="983" spans="1:52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</row>
    <row r="984" spans="1:52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</row>
    <row r="985" spans="1:52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</row>
    <row r="986" spans="1:52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</row>
    <row r="987" spans="1:52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</row>
    <row r="988" spans="1:52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</row>
    <row r="989" spans="1:52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</row>
    <row r="990" spans="1:52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</row>
    <row r="991" spans="1:52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</row>
    <row r="992" spans="1:5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</row>
    <row r="993" spans="1:52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</row>
    <row r="994" spans="1:52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</row>
    <row r="995" spans="1:52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</row>
    <row r="996" spans="1:52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</row>
  </sheetData>
  <mergeCells count="6">
    <mergeCell ref="A1:AM2"/>
    <mergeCell ref="AB4:AH4"/>
    <mergeCell ref="AI4:AM4"/>
    <mergeCell ref="AB5:AH5"/>
    <mergeCell ref="AI5:AM6"/>
    <mergeCell ref="AB6:AH6"/>
  </mergeCells>
  <conditionalFormatting sqref="C8:AH43">
    <cfRule type="containsText" dxfId="10" priority="1" operator="containsText" text="L">
      <formula>NOT(ISERROR(SEARCH(("L"),(C8))))</formula>
    </cfRule>
  </conditionalFormatting>
  <conditionalFormatting sqref="C8:AH43">
    <cfRule type="containsText" dxfId="9" priority="2" operator="containsText" text="R">
      <formula>NOT(ISERROR(SEARCH(("R"),(C8))))</formula>
    </cfRule>
  </conditionalFormatting>
  <conditionalFormatting sqref="C8:AM8 C9:AQ43 AO8:AQ8">
    <cfRule type="containsText" dxfId="8" priority="3" operator="containsText" text="F">
      <formula>NOT(ISERROR(SEARCH(("F"),(C8))))</formula>
    </cfRule>
  </conditionalFormatting>
  <conditionalFormatting sqref="C8:AM8 C9:AQ43 AO8:AQ8">
    <cfRule type="containsText" dxfId="7" priority="4" operator="containsText" text="A">
      <formula>NOT(ISERROR(SEARCH(("A"),(C8))))</formula>
    </cfRule>
  </conditionalFormatting>
  <printOptions horizontalCentered="1"/>
  <pageMargins left="0.39370078740157483" right="0.39370078740157483" top="0.98425196850393704" bottom="0.39370078740157483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</sheetPr>
  <dimension ref="A1:AZ996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baseColWidth="10" defaultColWidth="9.1796875" defaultRowHeight="15" customHeight="1"/>
  <cols>
    <col min="1" max="1" width="2.08984375" customWidth="1"/>
    <col min="2" max="2" width="25.1796875" customWidth="1"/>
    <col min="3" max="34" width="1.26953125" customWidth="1"/>
    <col min="35" max="38" width="2.08984375" customWidth="1"/>
    <col min="39" max="39" width="2" customWidth="1"/>
    <col min="40" max="43" width="1.26953125" customWidth="1"/>
    <col min="44" max="47" width="2.08984375" customWidth="1"/>
    <col min="48" max="48" width="2" customWidth="1"/>
    <col min="49" max="49" width="1.54296875" customWidth="1"/>
    <col min="50" max="52" width="1.26953125" customWidth="1"/>
  </cols>
  <sheetData>
    <row r="1" spans="1:52" ht="15" customHeight="1">
      <c r="A1" s="233" t="s">
        <v>92</v>
      </c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234"/>
      <c r="M1" s="234"/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5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</row>
    <row r="2" spans="1:52" ht="15" customHeight="1">
      <c r="A2" s="236"/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8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</row>
    <row r="3" spans="1:52" ht="15" customHeight="1">
      <c r="A3" s="35"/>
      <c r="B3" s="55" t="s">
        <v>9</v>
      </c>
      <c r="C3" s="56" t="str">
        <f>CARÁTULA!$C$10</f>
        <v>INTERANDINO BOLIVIANO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8"/>
    </row>
    <row r="4" spans="1:52" ht="15" customHeight="1">
      <c r="A4" s="35"/>
      <c r="B4" s="55" t="s">
        <v>18</v>
      </c>
      <c r="C4" s="56" t="str">
        <f>CARÁTULA!$C$16</f>
        <v>SECUNDARIO</v>
      </c>
      <c r="D4" s="57"/>
      <c r="E4" s="57"/>
      <c r="F4" s="57"/>
      <c r="G4" s="57"/>
      <c r="H4" s="57"/>
      <c r="I4" s="57"/>
      <c r="J4" s="57"/>
      <c r="K4" s="57"/>
      <c r="L4" s="35"/>
      <c r="M4" s="57"/>
      <c r="N4" s="57"/>
      <c r="O4" s="59"/>
      <c r="P4" s="57"/>
      <c r="Q4" s="35"/>
      <c r="R4" s="60" t="s">
        <v>74</v>
      </c>
      <c r="S4" s="57"/>
      <c r="T4" s="57"/>
      <c r="U4" s="57"/>
      <c r="V4" s="57"/>
      <c r="W4" s="57"/>
      <c r="X4" s="35"/>
      <c r="Y4" s="61"/>
      <c r="Z4" s="61"/>
      <c r="AA4" s="62"/>
      <c r="AB4" s="239">
        <f>CARÁTULA!H21</f>
        <v>46266</v>
      </c>
      <c r="AC4" s="229"/>
      <c r="AD4" s="229"/>
      <c r="AE4" s="229"/>
      <c r="AF4" s="229"/>
      <c r="AG4" s="229"/>
      <c r="AH4" s="240"/>
      <c r="AI4" s="241" t="s">
        <v>75</v>
      </c>
      <c r="AJ4" s="222"/>
      <c r="AK4" s="222"/>
      <c r="AL4" s="222"/>
      <c r="AM4" s="242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8"/>
    </row>
    <row r="5" spans="1:52" ht="15" customHeight="1">
      <c r="A5" s="35"/>
      <c r="B5" s="55" t="s">
        <v>76</v>
      </c>
      <c r="C5" s="56" t="str">
        <f>CARÁTULA!$C$18</f>
        <v>5° "A" DE SECUNDARIA</v>
      </c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9"/>
      <c r="P5" s="57"/>
      <c r="Q5" s="63"/>
      <c r="R5" s="60" t="s">
        <v>77</v>
      </c>
      <c r="S5" s="35"/>
      <c r="T5" s="60"/>
      <c r="U5" s="57"/>
      <c r="V5" s="57"/>
      <c r="W5" s="57"/>
      <c r="X5" s="35"/>
      <c r="Y5" s="35"/>
      <c r="Z5" s="35"/>
      <c r="AA5" s="64"/>
      <c r="AB5" s="239">
        <f>CARÁTULA!J21</f>
        <v>46358</v>
      </c>
      <c r="AC5" s="229"/>
      <c r="AD5" s="229"/>
      <c r="AE5" s="229"/>
      <c r="AF5" s="229"/>
      <c r="AG5" s="229"/>
      <c r="AH5" s="230"/>
      <c r="AI5" s="243" t="s">
        <v>93</v>
      </c>
      <c r="AJ5" s="244"/>
      <c r="AK5" s="244"/>
      <c r="AL5" s="244"/>
      <c r="AM5" s="245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65"/>
    </row>
    <row r="6" spans="1:52" ht="15" customHeight="1">
      <c r="A6" s="35"/>
      <c r="B6" s="55" t="s">
        <v>28</v>
      </c>
      <c r="C6" s="57" t="str">
        <f>CARÁTULA!$C$14</f>
        <v>MARCO A. CHAVEZ CHOQUEHUANCA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66"/>
      <c r="P6" s="57"/>
      <c r="Q6" s="57"/>
      <c r="R6" s="67" t="s">
        <v>79</v>
      </c>
      <c r="S6" s="35"/>
      <c r="T6" s="35"/>
      <c r="U6" s="35"/>
      <c r="V6" s="57"/>
      <c r="W6" s="57"/>
      <c r="X6" s="35"/>
      <c r="Y6" s="35"/>
      <c r="Z6" s="35"/>
      <c r="AA6" s="68"/>
      <c r="AB6" s="249">
        <f ca="1">TODAY()</f>
        <v>46138</v>
      </c>
      <c r="AC6" s="250"/>
      <c r="AD6" s="250"/>
      <c r="AE6" s="250"/>
      <c r="AF6" s="250"/>
      <c r="AG6" s="250"/>
      <c r="AH6" s="251"/>
      <c r="AI6" s="246"/>
      <c r="AJ6" s="247"/>
      <c r="AK6" s="247"/>
      <c r="AL6" s="247"/>
      <c r="AM6" s="24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</row>
    <row r="7" spans="1:52" ht="69.75" customHeight="1">
      <c r="A7" s="69" t="s">
        <v>31</v>
      </c>
      <c r="B7" s="70" t="s">
        <v>80</v>
      </c>
      <c r="C7" s="71">
        <v>45694</v>
      </c>
      <c r="D7" s="71">
        <v>45701</v>
      </c>
      <c r="E7" s="71">
        <v>45708</v>
      </c>
      <c r="F7" s="71">
        <v>45715</v>
      </c>
      <c r="G7" s="71">
        <v>45722</v>
      </c>
      <c r="H7" s="71">
        <v>45729</v>
      </c>
      <c r="I7" s="71">
        <v>45736</v>
      </c>
      <c r="J7" s="71">
        <v>45743</v>
      </c>
      <c r="K7" s="71">
        <v>45750</v>
      </c>
      <c r="L7" s="71">
        <v>45757</v>
      </c>
      <c r="M7" s="71">
        <v>45764</v>
      </c>
      <c r="N7" s="71">
        <v>45771</v>
      </c>
      <c r="O7" s="71">
        <v>45778</v>
      </c>
      <c r="P7" s="71">
        <v>45785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2"/>
      <c r="AI7" s="73" t="s">
        <v>94</v>
      </c>
      <c r="AJ7" s="73" t="s">
        <v>95</v>
      </c>
      <c r="AK7" s="73" t="s">
        <v>96</v>
      </c>
      <c r="AL7" s="73" t="s">
        <v>97</v>
      </c>
      <c r="AM7" s="74" t="s">
        <v>85</v>
      </c>
      <c r="AN7" s="75"/>
      <c r="AO7" s="75"/>
      <c r="AP7" s="76"/>
      <c r="AQ7" s="76"/>
      <c r="AR7" s="53"/>
      <c r="AS7" s="53"/>
      <c r="AT7" s="53"/>
      <c r="AU7" s="53"/>
      <c r="AV7" s="53"/>
      <c r="AW7" s="53"/>
      <c r="AX7" s="53"/>
      <c r="AY7" s="53"/>
      <c r="AZ7" s="53"/>
    </row>
    <row r="8" spans="1:52" ht="12" customHeight="1">
      <c r="A8" s="77">
        <v>1</v>
      </c>
      <c r="B8" s="78" t="str">
        <f>FILIACIÓN!$B9</f>
        <v>APALA YUJRA ROSELIN ANDREA</v>
      </c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80"/>
      <c r="AI8" s="81" t="str">
        <f t="shared" ref="AI8:AI43" si="0">IF(COUNTIF(C8:AH8,"A")=0,"",COUNTIF(C8:AH8,"A"))</f>
        <v/>
      </c>
      <c r="AJ8" s="79" t="str">
        <f t="shared" ref="AJ8:AJ43" si="1">IF(COUNTIF(C8:AH8,"F")=0,"",COUNTIF(C8:AH8,"F"))</f>
        <v/>
      </c>
      <c r="AK8" s="79" t="str">
        <f t="shared" ref="AK8:AK43" si="2">IF(COUNTIF(C8:AH8,"R")=0,"",COUNTIF(C8:AH8,"R"))</f>
        <v/>
      </c>
      <c r="AL8" s="79" t="str">
        <f t="shared" ref="AL8:AL43" si="3">IF(COUNTIF(C8:AH8,"L")=0,"",COUNTIF(C8:AH8,"L"))</f>
        <v/>
      </c>
      <c r="AM8" s="81">
        <f t="shared" ref="AM8:AM43" si="4">SUM(AI8:AL8)</f>
        <v>0</v>
      </c>
      <c r="AN8" s="53"/>
      <c r="AO8" s="82"/>
      <c r="AP8" s="82"/>
      <c r="AQ8" s="82"/>
      <c r="AR8" s="53"/>
      <c r="AS8" s="53"/>
      <c r="AT8" s="53"/>
      <c r="AU8" s="53"/>
      <c r="AV8" s="53"/>
      <c r="AW8" s="53"/>
      <c r="AX8" s="53"/>
      <c r="AY8" s="53"/>
      <c r="AZ8" s="53"/>
    </row>
    <row r="9" spans="1:52" ht="12" customHeight="1">
      <c r="A9" s="77">
        <v>2</v>
      </c>
      <c r="B9" s="78" t="str">
        <f>FILIACIÓN!$B10</f>
        <v>APAZA ANGULO ARELY BIANCA</v>
      </c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80"/>
      <c r="AI9" s="81" t="str">
        <f t="shared" si="0"/>
        <v/>
      </c>
      <c r="AJ9" s="79" t="str">
        <f t="shared" si="1"/>
        <v/>
      </c>
      <c r="AK9" s="79" t="str">
        <f t="shared" si="2"/>
        <v/>
      </c>
      <c r="AL9" s="79" t="str">
        <f t="shared" si="3"/>
        <v/>
      </c>
      <c r="AM9" s="81">
        <f t="shared" si="4"/>
        <v>0</v>
      </c>
      <c r="AN9" s="82"/>
      <c r="AO9" s="82"/>
      <c r="AP9" s="82"/>
      <c r="AQ9" s="82"/>
      <c r="AR9" s="53"/>
      <c r="AS9" s="53"/>
      <c r="AT9" s="53"/>
      <c r="AU9" s="53"/>
      <c r="AV9" s="53"/>
      <c r="AW9" s="53"/>
      <c r="AX9" s="53"/>
      <c r="AY9" s="53"/>
      <c r="AZ9" s="53"/>
    </row>
    <row r="10" spans="1:52" ht="12" customHeight="1">
      <c r="A10" s="77">
        <v>3</v>
      </c>
      <c r="B10" s="78" t="str">
        <f>FILIACIÓN!$B11</f>
        <v>APAZA TICONA DANAE ALEXANDRA</v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80"/>
      <c r="AI10" s="81" t="str">
        <f t="shared" si="0"/>
        <v/>
      </c>
      <c r="AJ10" s="79" t="str">
        <f t="shared" si="1"/>
        <v/>
      </c>
      <c r="AK10" s="79" t="str">
        <f t="shared" si="2"/>
        <v/>
      </c>
      <c r="AL10" s="79" t="str">
        <f t="shared" si="3"/>
        <v/>
      </c>
      <c r="AM10" s="81">
        <f t="shared" si="4"/>
        <v>0</v>
      </c>
      <c r="AN10" s="82"/>
      <c r="AO10" s="82"/>
      <c r="AP10" s="82"/>
      <c r="AQ10" s="82"/>
      <c r="AR10" s="53"/>
      <c r="AS10" s="53"/>
      <c r="AT10" s="53"/>
      <c r="AU10" s="53"/>
      <c r="AV10" s="53"/>
      <c r="AW10" s="53"/>
      <c r="AX10" s="53"/>
      <c r="AY10" s="53"/>
      <c r="AZ10" s="53"/>
    </row>
    <row r="11" spans="1:52" ht="12" customHeight="1">
      <c r="A11" s="77">
        <v>4</v>
      </c>
      <c r="B11" s="78" t="str">
        <f>FILIACIÓN!$B12</f>
        <v>ARDORES USNAYO CAMERON GAELLE</v>
      </c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80"/>
      <c r="AI11" s="81" t="str">
        <f t="shared" si="0"/>
        <v/>
      </c>
      <c r="AJ11" s="79" t="str">
        <f t="shared" si="1"/>
        <v/>
      </c>
      <c r="AK11" s="79" t="str">
        <f t="shared" si="2"/>
        <v/>
      </c>
      <c r="AL11" s="79" t="str">
        <f t="shared" si="3"/>
        <v/>
      </c>
      <c r="AM11" s="81">
        <f t="shared" si="4"/>
        <v>0</v>
      </c>
      <c r="AN11" s="82"/>
      <c r="AO11" s="82"/>
      <c r="AP11" s="82"/>
      <c r="AQ11" s="82"/>
      <c r="AR11" s="53"/>
      <c r="AS11" s="53"/>
      <c r="AT11" s="53"/>
      <c r="AU11" s="53"/>
      <c r="AV11" s="53"/>
      <c r="AW11" s="53"/>
      <c r="AX11" s="53"/>
      <c r="AY11" s="53"/>
      <c r="AZ11" s="53"/>
    </row>
    <row r="12" spans="1:52" ht="12" customHeight="1">
      <c r="A12" s="77">
        <v>5</v>
      </c>
      <c r="B12" s="78" t="str">
        <f>FILIACIÓN!$B13</f>
        <v>BAUTISTA BLANCO GREIS EVANI</v>
      </c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80"/>
      <c r="AI12" s="81" t="str">
        <f t="shared" si="0"/>
        <v/>
      </c>
      <c r="AJ12" s="79" t="str">
        <f t="shared" si="1"/>
        <v/>
      </c>
      <c r="AK12" s="79" t="str">
        <f t="shared" si="2"/>
        <v/>
      </c>
      <c r="AL12" s="79" t="str">
        <f t="shared" si="3"/>
        <v/>
      </c>
      <c r="AM12" s="81">
        <f t="shared" si="4"/>
        <v>0</v>
      </c>
      <c r="AN12" s="82"/>
      <c r="AO12" s="82"/>
      <c r="AP12" s="82"/>
      <c r="AQ12" s="82"/>
      <c r="AR12" s="53"/>
      <c r="AS12" s="53"/>
      <c r="AT12" s="53"/>
      <c r="AU12" s="53"/>
      <c r="AV12" s="53"/>
      <c r="AW12" s="53"/>
      <c r="AX12" s="53"/>
      <c r="AY12" s="53"/>
      <c r="AZ12" s="53"/>
    </row>
    <row r="13" spans="1:52" ht="12" customHeight="1">
      <c r="A13" s="77">
        <v>6</v>
      </c>
      <c r="B13" s="78" t="str">
        <f>FILIACIÓN!$B14</f>
        <v>CACERES FLORES KIMBERLY AVRIL</v>
      </c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80"/>
      <c r="AI13" s="81" t="str">
        <f t="shared" si="0"/>
        <v/>
      </c>
      <c r="AJ13" s="79" t="str">
        <f t="shared" si="1"/>
        <v/>
      </c>
      <c r="AK13" s="79" t="str">
        <f t="shared" si="2"/>
        <v/>
      </c>
      <c r="AL13" s="79" t="str">
        <f t="shared" si="3"/>
        <v/>
      </c>
      <c r="AM13" s="81">
        <f t="shared" si="4"/>
        <v>0</v>
      </c>
      <c r="AN13" s="82"/>
      <c r="AO13" s="82"/>
      <c r="AP13" s="82"/>
      <c r="AQ13" s="82"/>
      <c r="AR13" s="53"/>
      <c r="AS13" s="53"/>
      <c r="AT13" s="53"/>
      <c r="AU13" s="53"/>
      <c r="AV13" s="53"/>
      <c r="AW13" s="53"/>
      <c r="AX13" s="53"/>
      <c r="AY13" s="53"/>
      <c r="AZ13" s="53"/>
    </row>
    <row r="14" spans="1:52" ht="12" customHeight="1">
      <c r="A14" s="77">
        <v>7</v>
      </c>
      <c r="B14" s="78" t="str">
        <f>FILIACIÓN!$B15</f>
        <v>CALLE MARQUEZ SOL MADELEY</v>
      </c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80"/>
      <c r="AI14" s="81" t="str">
        <f t="shared" si="0"/>
        <v/>
      </c>
      <c r="AJ14" s="79" t="str">
        <f t="shared" si="1"/>
        <v/>
      </c>
      <c r="AK14" s="79" t="str">
        <f t="shared" si="2"/>
        <v/>
      </c>
      <c r="AL14" s="79" t="str">
        <f t="shared" si="3"/>
        <v/>
      </c>
      <c r="AM14" s="81">
        <f t="shared" si="4"/>
        <v>0</v>
      </c>
      <c r="AN14" s="82"/>
      <c r="AO14" s="82"/>
      <c r="AP14" s="82"/>
      <c r="AQ14" s="82"/>
      <c r="AR14" s="53"/>
      <c r="AS14" s="53"/>
      <c r="AT14" s="53"/>
      <c r="AU14" s="53"/>
      <c r="AV14" s="53"/>
      <c r="AW14" s="53"/>
      <c r="AX14" s="53"/>
      <c r="AY14" s="53"/>
      <c r="AZ14" s="53"/>
    </row>
    <row r="15" spans="1:52" ht="12" customHeight="1">
      <c r="A15" s="77">
        <v>8</v>
      </c>
      <c r="B15" s="78" t="str">
        <f>FILIACIÓN!$B16</f>
        <v>CALLISAYA CORONEL BELLA LUZ JAEL</v>
      </c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0"/>
      <c r="AI15" s="81" t="str">
        <f t="shared" si="0"/>
        <v/>
      </c>
      <c r="AJ15" s="79" t="str">
        <f t="shared" si="1"/>
        <v/>
      </c>
      <c r="AK15" s="79" t="str">
        <f t="shared" si="2"/>
        <v/>
      </c>
      <c r="AL15" s="79" t="str">
        <f t="shared" si="3"/>
        <v/>
      </c>
      <c r="AM15" s="81">
        <f t="shared" si="4"/>
        <v>0</v>
      </c>
      <c r="AN15" s="82"/>
      <c r="AO15" s="82"/>
      <c r="AP15" s="82"/>
      <c r="AQ15" s="82"/>
      <c r="AR15" s="53"/>
      <c r="AS15" s="53"/>
      <c r="AT15" s="53"/>
      <c r="AU15" s="53"/>
      <c r="AV15" s="53"/>
      <c r="AW15" s="53"/>
      <c r="AX15" s="53"/>
      <c r="AY15" s="53"/>
      <c r="AZ15" s="53"/>
    </row>
    <row r="16" spans="1:52" ht="12" customHeight="1">
      <c r="A16" s="77">
        <v>9</v>
      </c>
      <c r="B16" s="78" t="str">
        <f>FILIACIÓN!$B17</f>
        <v>CALLISAYA CRUZ CAMILA RIZEL</v>
      </c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1" t="str">
        <f t="shared" si="0"/>
        <v/>
      </c>
      <c r="AJ16" s="79" t="str">
        <f t="shared" si="1"/>
        <v/>
      </c>
      <c r="AK16" s="79" t="str">
        <f t="shared" si="2"/>
        <v/>
      </c>
      <c r="AL16" s="79" t="str">
        <f t="shared" si="3"/>
        <v/>
      </c>
      <c r="AM16" s="81">
        <f t="shared" si="4"/>
        <v>0</v>
      </c>
      <c r="AN16" s="82"/>
      <c r="AO16" s="82"/>
      <c r="AP16" s="82"/>
      <c r="AQ16" s="82"/>
      <c r="AR16" s="53"/>
      <c r="AS16" s="53"/>
      <c r="AT16" s="53"/>
      <c r="AU16" s="53"/>
      <c r="AV16" s="53"/>
      <c r="AW16" s="53"/>
      <c r="AX16" s="53"/>
      <c r="AY16" s="53"/>
      <c r="AZ16" s="53"/>
    </row>
    <row r="17" spans="1:52" ht="12" customHeight="1">
      <c r="A17" s="77">
        <v>10</v>
      </c>
      <c r="B17" s="78" t="str">
        <f>FILIACIÓN!$B18</f>
        <v>CHARCAS COLQUE ALEJANDRA BRIDGET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1" t="str">
        <f t="shared" si="0"/>
        <v/>
      </c>
      <c r="AJ17" s="79" t="str">
        <f t="shared" si="1"/>
        <v/>
      </c>
      <c r="AK17" s="79" t="str">
        <f t="shared" si="2"/>
        <v/>
      </c>
      <c r="AL17" s="79" t="str">
        <f t="shared" si="3"/>
        <v/>
      </c>
      <c r="AM17" s="81">
        <f t="shared" si="4"/>
        <v>0</v>
      </c>
      <c r="AN17" s="82"/>
      <c r="AO17" s="82"/>
      <c r="AP17" s="82"/>
      <c r="AQ17" s="82"/>
      <c r="AR17" s="53"/>
      <c r="AS17" s="53"/>
      <c r="AT17" s="53"/>
      <c r="AU17" s="53"/>
      <c r="AV17" s="53"/>
      <c r="AW17" s="53"/>
      <c r="AX17" s="53"/>
      <c r="AY17" s="53"/>
      <c r="AZ17" s="53"/>
    </row>
    <row r="18" spans="1:52" ht="12" customHeight="1">
      <c r="A18" s="77">
        <v>11</v>
      </c>
      <c r="B18" s="78" t="str">
        <f>FILIACIÓN!$B19</f>
        <v>CONDORI CHOQUE SAYUMI</v>
      </c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1" t="str">
        <f t="shared" si="0"/>
        <v/>
      </c>
      <c r="AJ18" s="79" t="str">
        <f t="shared" si="1"/>
        <v/>
      </c>
      <c r="AK18" s="79" t="str">
        <f t="shared" si="2"/>
        <v/>
      </c>
      <c r="AL18" s="79" t="str">
        <f t="shared" si="3"/>
        <v/>
      </c>
      <c r="AM18" s="81">
        <f t="shared" si="4"/>
        <v>0</v>
      </c>
      <c r="AN18" s="82"/>
      <c r="AO18" s="82"/>
      <c r="AP18" s="82"/>
      <c r="AQ18" s="82"/>
      <c r="AR18" s="53"/>
      <c r="AS18" s="53"/>
      <c r="AT18" s="53"/>
      <c r="AU18" s="53"/>
      <c r="AV18" s="53"/>
      <c r="AW18" s="53"/>
      <c r="AX18" s="53"/>
      <c r="AY18" s="53"/>
      <c r="AZ18" s="53"/>
    </row>
    <row r="19" spans="1:52" ht="12" customHeight="1">
      <c r="A19" s="77">
        <v>12</v>
      </c>
      <c r="B19" s="78" t="str">
        <f>FILIACIÓN!$B20</f>
        <v>CONDORI MARQUEZ JHUREM ALEX</v>
      </c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80"/>
      <c r="AI19" s="81" t="str">
        <f t="shared" si="0"/>
        <v/>
      </c>
      <c r="AJ19" s="79" t="str">
        <f t="shared" si="1"/>
        <v/>
      </c>
      <c r="AK19" s="79" t="str">
        <f t="shared" si="2"/>
        <v/>
      </c>
      <c r="AL19" s="79" t="str">
        <f t="shared" si="3"/>
        <v/>
      </c>
      <c r="AM19" s="81">
        <f t="shared" si="4"/>
        <v>0</v>
      </c>
      <c r="AN19" s="82"/>
      <c r="AO19" s="82"/>
      <c r="AP19" s="82"/>
      <c r="AQ19" s="82"/>
      <c r="AR19" s="53"/>
      <c r="AS19" s="53"/>
      <c r="AT19" s="53"/>
      <c r="AU19" s="53"/>
      <c r="AV19" s="53"/>
      <c r="AW19" s="53"/>
      <c r="AX19" s="53"/>
      <c r="AY19" s="53"/>
      <c r="AZ19" s="53"/>
    </row>
    <row r="20" spans="1:52" ht="12" customHeight="1">
      <c r="A20" s="77">
        <v>13</v>
      </c>
      <c r="B20" s="78" t="str">
        <f>FILIACIÓN!$B21</f>
        <v>COPANA PLATA IVON</v>
      </c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80"/>
      <c r="AI20" s="81" t="str">
        <f t="shared" si="0"/>
        <v/>
      </c>
      <c r="AJ20" s="79" t="str">
        <f t="shared" si="1"/>
        <v/>
      </c>
      <c r="AK20" s="79" t="str">
        <f t="shared" si="2"/>
        <v/>
      </c>
      <c r="AL20" s="79" t="str">
        <f t="shared" si="3"/>
        <v/>
      </c>
      <c r="AM20" s="81">
        <f t="shared" si="4"/>
        <v>0</v>
      </c>
      <c r="AN20" s="82"/>
      <c r="AO20" s="82"/>
      <c r="AP20" s="82"/>
      <c r="AQ20" s="82"/>
      <c r="AR20" s="53"/>
      <c r="AS20" s="53"/>
      <c r="AT20" s="53"/>
      <c r="AU20" s="53"/>
      <c r="AV20" s="53"/>
      <c r="AW20" s="53"/>
      <c r="AX20" s="53"/>
      <c r="AY20" s="53"/>
      <c r="AZ20" s="53"/>
    </row>
    <row r="21" spans="1:52" ht="12" customHeight="1">
      <c r="A21" s="77">
        <v>14</v>
      </c>
      <c r="B21" s="78" t="str">
        <f>FILIACIÓN!$B22</f>
        <v>CORONEL QUISPE IVAN MAURICIO</v>
      </c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80"/>
      <c r="AI21" s="81" t="str">
        <f t="shared" si="0"/>
        <v/>
      </c>
      <c r="AJ21" s="79" t="str">
        <f t="shared" si="1"/>
        <v/>
      </c>
      <c r="AK21" s="79" t="str">
        <f t="shared" si="2"/>
        <v/>
      </c>
      <c r="AL21" s="79" t="str">
        <f t="shared" si="3"/>
        <v/>
      </c>
      <c r="AM21" s="81">
        <f t="shared" si="4"/>
        <v>0</v>
      </c>
      <c r="AN21" s="82"/>
      <c r="AO21" s="82"/>
      <c r="AP21" s="82"/>
      <c r="AQ21" s="82"/>
      <c r="AR21" s="53"/>
      <c r="AS21" s="53"/>
      <c r="AT21" s="53"/>
      <c r="AU21" s="53"/>
      <c r="AV21" s="53"/>
      <c r="AW21" s="53"/>
      <c r="AX21" s="53"/>
      <c r="AY21" s="53"/>
      <c r="AZ21" s="53"/>
    </row>
    <row r="22" spans="1:52" ht="12" customHeight="1">
      <c r="A22" s="77">
        <v>15</v>
      </c>
      <c r="B22" s="78" t="str">
        <f>FILIACIÓN!$B23</f>
        <v>CORONEL RAMOS MALCOM MAURICIO</v>
      </c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80"/>
      <c r="AI22" s="81" t="str">
        <f t="shared" si="0"/>
        <v/>
      </c>
      <c r="AJ22" s="79" t="str">
        <f t="shared" si="1"/>
        <v/>
      </c>
      <c r="AK22" s="79" t="str">
        <f t="shared" si="2"/>
        <v/>
      </c>
      <c r="AL22" s="79" t="str">
        <f t="shared" si="3"/>
        <v/>
      </c>
      <c r="AM22" s="81">
        <f t="shared" si="4"/>
        <v>0</v>
      </c>
      <c r="AN22" s="82"/>
      <c r="AO22" s="82"/>
      <c r="AP22" s="82"/>
      <c r="AQ22" s="82"/>
      <c r="AR22" s="53"/>
      <c r="AS22" s="53"/>
      <c r="AT22" s="53"/>
      <c r="AU22" s="53"/>
      <c r="AV22" s="53"/>
      <c r="AW22" s="53"/>
      <c r="AX22" s="53"/>
      <c r="AY22" s="53"/>
      <c r="AZ22" s="53"/>
    </row>
    <row r="23" spans="1:52" ht="12.75" customHeight="1">
      <c r="A23" s="77">
        <v>16</v>
      </c>
      <c r="B23" s="78" t="str">
        <f>FILIACIÓN!$B24</f>
        <v>GARFIAS TENORIO EMMANUEL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80"/>
      <c r="AI23" s="81" t="str">
        <f t="shared" si="0"/>
        <v/>
      </c>
      <c r="AJ23" s="79" t="str">
        <f t="shared" si="1"/>
        <v/>
      </c>
      <c r="AK23" s="79" t="str">
        <f t="shared" si="2"/>
        <v/>
      </c>
      <c r="AL23" s="79" t="str">
        <f t="shared" si="3"/>
        <v/>
      </c>
      <c r="AM23" s="81">
        <f t="shared" si="4"/>
        <v>0</v>
      </c>
      <c r="AN23" s="82"/>
      <c r="AO23" s="82"/>
      <c r="AP23" s="82"/>
      <c r="AQ23" s="82"/>
      <c r="AR23" s="53"/>
      <c r="AS23" s="53"/>
      <c r="AT23" s="53"/>
      <c r="AU23" s="53"/>
      <c r="AV23" s="53"/>
      <c r="AW23" s="53"/>
      <c r="AX23" s="53"/>
      <c r="AY23" s="53"/>
      <c r="AZ23" s="53"/>
    </row>
    <row r="24" spans="1:52" ht="12.75" customHeight="1">
      <c r="A24" s="77">
        <v>17</v>
      </c>
      <c r="B24" s="78" t="str">
        <f>FILIACIÓN!$B25</f>
        <v>GOYTIA APAZA GABRIEL JOANCARLOS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80"/>
      <c r="AI24" s="81" t="str">
        <f t="shared" si="0"/>
        <v/>
      </c>
      <c r="AJ24" s="79" t="str">
        <f t="shared" si="1"/>
        <v/>
      </c>
      <c r="AK24" s="79" t="str">
        <f t="shared" si="2"/>
        <v/>
      </c>
      <c r="AL24" s="79" t="str">
        <f t="shared" si="3"/>
        <v/>
      </c>
      <c r="AM24" s="81">
        <f t="shared" si="4"/>
        <v>0</v>
      </c>
      <c r="AN24" s="82"/>
      <c r="AO24" s="82"/>
      <c r="AP24" s="82"/>
      <c r="AQ24" s="82"/>
      <c r="AR24" s="53"/>
      <c r="AS24" s="53"/>
      <c r="AT24" s="53"/>
      <c r="AU24" s="53"/>
      <c r="AV24" s="53"/>
      <c r="AW24" s="53"/>
      <c r="AX24" s="53"/>
      <c r="AY24" s="53"/>
      <c r="AZ24" s="53"/>
    </row>
    <row r="25" spans="1:52" ht="12.75" customHeight="1">
      <c r="A25" s="77">
        <v>18</v>
      </c>
      <c r="B25" s="78" t="str">
        <f>FILIACIÓN!$B26</f>
        <v>GUTIERREZ MAYTA SEBASTIAN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80"/>
      <c r="AI25" s="81" t="str">
        <f t="shared" si="0"/>
        <v/>
      </c>
      <c r="AJ25" s="79" t="str">
        <f t="shared" si="1"/>
        <v/>
      </c>
      <c r="AK25" s="79" t="str">
        <f t="shared" si="2"/>
        <v/>
      </c>
      <c r="AL25" s="79" t="str">
        <f t="shared" si="3"/>
        <v/>
      </c>
      <c r="AM25" s="81">
        <f t="shared" si="4"/>
        <v>0</v>
      </c>
      <c r="AN25" s="82"/>
      <c r="AO25" s="82"/>
      <c r="AP25" s="82"/>
      <c r="AQ25" s="82"/>
      <c r="AR25" s="53"/>
      <c r="AS25" s="53"/>
      <c r="AT25" s="53"/>
      <c r="AU25" s="53"/>
      <c r="AV25" s="53"/>
      <c r="AW25" s="53"/>
      <c r="AX25" s="53"/>
      <c r="AY25" s="53"/>
      <c r="AZ25" s="53"/>
    </row>
    <row r="26" spans="1:52" ht="12.75" customHeight="1">
      <c r="A26" s="77">
        <v>19</v>
      </c>
      <c r="B26" s="78" t="str">
        <f>FILIACIÓN!$B27</f>
        <v>HUASCO LAURA AYELEN</v>
      </c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80"/>
      <c r="AI26" s="81" t="str">
        <f t="shared" si="0"/>
        <v/>
      </c>
      <c r="AJ26" s="79" t="str">
        <f t="shared" si="1"/>
        <v/>
      </c>
      <c r="AK26" s="79" t="str">
        <f t="shared" si="2"/>
        <v/>
      </c>
      <c r="AL26" s="79" t="str">
        <f t="shared" si="3"/>
        <v/>
      </c>
      <c r="AM26" s="81">
        <f t="shared" si="4"/>
        <v>0</v>
      </c>
      <c r="AN26" s="82"/>
      <c r="AO26" s="82"/>
      <c r="AP26" s="82"/>
      <c r="AQ26" s="82"/>
      <c r="AR26" s="53"/>
      <c r="AS26" s="53"/>
      <c r="AT26" s="53"/>
      <c r="AU26" s="53"/>
      <c r="AV26" s="53"/>
      <c r="AW26" s="53"/>
      <c r="AX26" s="53"/>
      <c r="AY26" s="53"/>
      <c r="AZ26" s="53"/>
    </row>
    <row r="27" spans="1:52" ht="12.75" customHeight="1">
      <c r="A27" s="77">
        <v>20</v>
      </c>
      <c r="B27" s="78" t="str">
        <f>FILIACIÓN!$B28</f>
        <v>HUAYLLER PEREZ MARINES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80"/>
      <c r="AI27" s="81" t="str">
        <f t="shared" si="0"/>
        <v/>
      </c>
      <c r="AJ27" s="79" t="str">
        <f t="shared" si="1"/>
        <v/>
      </c>
      <c r="AK27" s="79" t="str">
        <f t="shared" si="2"/>
        <v/>
      </c>
      <c r="AL27" s="79" t="str">
        <f t="shared" si="3"/>
        <v/>
      </c>
      <c r="AM27" s="81">
        <f t="shared" si="4"/>
        <v>0</v>
      </c>
      <c r="AN27" s="82"/>
      <c r="AO27" s="82"/>
      <c r="AP27" s="82"/>
      <c r="AQ27" s="82"/>
      <c r="AR27" s="53"/>
      <c r="AS27" s="53"/>
      <c r="AT27" s="53"/>
      <c r="AU27" s="53"/>
      <c r="AV27" s="53"/>
      <c r="AW27" s="53"/>
      <c r="AX27" s="53"/>
      <c r="AY27" s="53"/>
      <c r="AZ27" s="53"/>
    </row>
    <row r="28" spans="1:52" ht="12.75" customHeight="1">
      <c r="A28" s="77">
        <v>21</v>
      </c>
      <c r="B28" s="78" t="str">
        <f>FILIACIÓN!$B29</f>
        <v>LECOÑA ARRATIA MICHELLE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80"/>
      <c r="AI28" s="81" t="str">
        <f t="shared" si="0"/>
        <v/>
      </c>
      <c r="AJ28" s="79" t="str">
        <f t="shared" si="1"/>
        <v/>
      </c>
      <c r="AK28" s="79" t="str">
        <f t="shared" si="2"/>
        <v/>
      </c>
      <c r="AL28" s="79" t="str">
        <f t="shared" si="3"/>
        <v/>
      </c>
      <c r="AM28" s="81">
        <f t="shared" si="4"/>
        <v>0</v>
      </c>
      <c r="AN28" s="82"/>
      <c r="AO28" s="82"/>
      <c r="AP28" s="82"/>
      <c r="AQ28" s="82"/>
      <c r="AR28" s="53"/>
      <c r="AS28" s="53"/>
      <c r="AT28" s="53"/>
      <c r="AU28" s="53"/>
      <c r="AV28" s="53"/>
      <c r="AW28" s="53"/>
      <c r="AX28" s="53"/>
      <c r="AY28" s="53"/>
      <c r="AZ28" s="53"/>
    </row>
    <row r="29" spans="1:52" ht="12.75" customHeight="1">
      <c r="A29" s="77">
        <v>22</v>
      </c>
      <c r="B29" s="78" t="str">
        <f>FILIACIÓN!$B30</f>
        <v>LLUPANQUE SELAEZ DEYVID ALEJANDRO</v>
      </c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80"/>
      <c r="AI29" s="81" t="str">
        <f t="shared" si="0"/>
        <v/>
      </c>
      <c r="AJ29" s="79" t="str">
        <f t="shared" si="1"/>
        <v/>
      </c>
      <c r="AK29" s="79" t="str">
        <f t="shared" si="2"/>
        <v/>
      </c>
      <c r="AL29" s="79" t="str">
        <f t="shared" si="3"/>
        <v/>
      </c>
      <c r="AM29" s="81">
        <f t="shared" si="4"/>
        <v>0</v>
      </c>
      <c r="AN29" s="82"/>
      <c r="AO29" s="82"/>
      <c r="AP29" s="82"/>
      <c r="AQ29" s="82"/>
      <c r="AR29" s="53"/>
      <c r="AS29" s="53"/>
      <c r="AT29" s="53"/>
      <c r="AU29" s="53"/>
      <c r="AV29" s="53"/>
      <c r="AW29" s="53"/>
      <c r="AX29" s="53"/>
      <c r="AY29" s="53"/>
      <c r="AZ29" s="53"/>
    </row>
    <row r="30" spans="1:52" ht="12.75" customHeight="1">
      <c r="A30" s="77">
        <v>23</v>
      </c>
      <c r="B30" s="78" t="str">
        <f>FILIACIÓN!$B31</f>
        <v>LOPEZ LIMA ASBEL</v>
      </c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80"/>
      <c r="AI30" s="81" t="str">
        <f t="shared" si="0"/>
        <v/>
      </c>
      <c r="AJ30" s="79" t="str">
        <f t="shared" si="1"/>
        <v/>
      </c>
      <c r="AK30" s="79" t="str">
        <f t="shared" si="2"/>
        <v/>
      </c>
      <c r="AL30" s="79" t="str">
        <f t="shared" si="3"/>
        <v/>
      </c>
      <c r="AM30" s="81">
        <f t="shared" si="4"/>
        <v>0</v>
      </c>
      <c r="AN30" s="82"/>
      <c r="AO30" s="82"/>
      <c r="AP30" s="82"/>
      <c r="AQ30" s="82"/>
      <c r="AR30" s="53"/>
      <c r="AS30" s="53"/>
      <c r="AT30" s="53"/>
      <c r="AU30" s="53"/>
      <c r="AV30" s="53"/>
      <c r="AW30" s="53"/>
      <c r="AX30" s="53"/>
      <c r="AY30" s="53"/>
      <c r="AZ30" s="53"/>
    </row>
    <row r="31" spans="1:52" ht="12.75" customHeight="1">
      <c r="A31" s="77">
        <v>24</v>
      </c>
      <c r="B31" s="78" t="str">
        <f>FILIACIÓN!$B32</f>
        <v>MAMANI PAUCARA NICOLE ALEXANDRA</v>
      </c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80"/>
      <c r="AI31" s="81" t="str">
        <f t="shared" si="0"/>
        <v/>
      </c>
      <c r="AJ31" s="79" t="str">
        <f t="shared" si="1"/>
        <v/>
      </c>
      <c r="AK31" s="79" t="str">
        <f t="shared" si="2"/>
        <v/>
      </c>
      <c r="AL31" s="79" t="str">
        <f t="shared" si="3"/>
        <v/>
      </c>
      <c r="AM31" s="81">
        <f t="shared" si="4"/>
        <v>0</v>
      </c>
      <c r="AN31" s="82"/>
      <c r="AO31" s="82"/>
      <c r="AP31" s="82"/>
      <c r="AQ31" s="82"/>
      <c r="AR31" s="53"/>
      <c r="AS31" s="53"/>
      <c r="AT31" s="53"/>
      <c r="AU31" s="53"/>
      <c r="AV31" s="53"/>
      <c r="AW31" s="53"/>
      <c r="AX31" s="53"/>
      <c r="AY31" s="53"/>
      <c r="AZ31" s="53"/>
    </row>
    <row r="32" spans="1:52" ht="12.75" customHeight="1">
      <c r="A32" s="77">
        <v>25</v>
      </c>
      <c r="B32" s="78" t="str">
        <f>FILIACIÓN!$B33</f>
        <v>MASCO AGUILAR BRIZIA ALISON</v>
      </c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80"/>
      <c r="AI32" s="81" t="str">
        <f t="shared" si="0"/>
        <v/>
      </c>
      <c r="AJ32" s="79" t="str">
        <f t="shared" si="1"/>
        <v/>
      </c>
      <c r="AK32" s="79" t="str">
        <f t="shared" si="2"/>
        <v/>
      </c>
      <c r="AL32" s="79" t="str">
        <f t="shared" si="3"/>
        <v/>
      </c>
      <c r="AM32" s="81">
        <f t="shared" si="4"/>
        <v>0</v>
      </c>
      <c r="AN32" s="82"/>
      <c r="AO32" s="82"/>
      <c r="AP32" s="82"/>
      <c r="AQ32" s="82"/>
      <c r="AR32" s="53"/>
      <c r="AS32" s="53"/>
      <c r="AT32" s="53"/>
      <c r="AU32" s="53"/>
      <c r="AV32" s="53"/>
      <c r="AW32" s="53"/>
      <c r="AX32" s="53"/>
      <c r="AY32" s="53"/>
      <c r="AZ32" s="53"/>
    </row>
    <row r="33" spans="1:52" ht="12.75" customHeight="1">
      <c r="A33" s="77">
        <v>26</v>
      </c>
      <c r="B33" s="78" t="str">
        <f>FILIACIÓN!$B34</f>
        <v>NINA CARATA LUIS FLAVIO</v>
      </c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80"/>
      <c r="AI33" s="81" t="str">
        <f t="shared" si="0"/>
        <v/>
      </c>
      <c r="AJ33" s="79" t="str">
        <f t="shared" si="1"/>
        <v/>
      </c>
      <c r="AK33" s="79" t="str">
        <f t="shared" si="2"/>
        <v/>
      </c>
      <c r="AL33" s="79" t="str">
        <f t="shared" si="3"/>
        <v/>
      </c>
      <c r="AM33" s="81">
        <f t="shared" si="4"/>
        <v>0</v>
      </c>
      <c r="AN33" s="82"/>
      <c r="AO33" s="82"/>
      <c r="AP33" s="82"/>
      <c r="AQ33" s="82"/>
      <c r="AR33" s="53"/>
      <c r="AS33" s="53"/>
      <c r="AT33" s="53"/>
      <c r="AU33" s="53"/>
      <c r="AV33" s="53"/>
      <c r="AW33" s="53"/>
      <c r="AX33" s="53"/>
      <c r="AY33" s="53"/>
      <c r="AZ33" s="53"/>
    </row>
    <row r="34" spans="1:52" ht="12.75" customHeight="1">
      <c r="A34" s="77">
        <v>27</v>
      </c>
      <c r="B34" s="78" t="str">
        <f>FILIACIÓN!$B35</f>
        <v>NINA YAHUINCHA EYDAN ENRRIQUE</v>
      </c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80"/>
      <c r="AI34" s="81" t="str">
        <f t="shared" si="0"/>
        <v/>
      </c>
      <c r="AJ34" s="79" t="str">
        <f t="shared" si="1"/>
        <v/>
      </c>
      <c r="AK34" s="79" t="str">
        <f t="shared" si="2"/>
        <v/>
      </c>
      <c r="AL34" s="79" t="str">
        <f t="shared" si="3"/>
        <v/>
      </c>
      <c r="AM34" s="81">
        <f t="shared" si="4"/>
        <v>0</v>
      </c>
      <c r="AN34" s="82"/>
      <c r="AO34" s="82"/>
      <c r="AP34" s="82"/>
      <c r="AQ34" s="82"/>
      <c r="AR34" s="53"/>
      <c r="AS34" s="53"/>
      <c r="AT34" s="53"/>
      <c r="AU34" s="53"/>
      <c r="AV34" s="53"/>
      <c r="AW34" s="53"/>
      <c r="AX34" s="53"/>
      <c r="AY34" s="53"/>
      <c r="AZ34" s="53"/>
    </row>
    <row r="35" spans="1:52" ht="12.75" customHeight="1">
      <c r="A35" s="77">
        <v>28</v>
      </c>
      <c r="B35" s="78" t="str">
        <f>FILIACIÓN!$B36</f>
        <v>PACO HUANCA HEYDI MIREYA</v>
      </c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80"/>
      <c r="AI35" s="81" t="str">
        <f t="shared" si="0"/>
        <v/>
      </c>
      <c r="AJ35" s="79" t="str">
        <f t="shared" si="1"/>
        <v/>
      </c>
      <c r="AK35" s="79" t="str">
        <f t="shared" si="2"/>
        <v/>
      </c>
      <c r="AL35" s="79" t="str">
        <f t="shared" si="3"/>
        <v/>
      </c>
      <c r="AM35" s="81">
        <f t="shared" si="4"/>
        <v>0</v>
      </c>
      <c r="AN35" s="82"/>
      <c r="AO35" s="82"/>
      <c r="AP35" s="82"/>
      <c r="AQ35" s="82"/>
      <c r="AR35" s="53"/>
      <c r="AS35" s="53"/>
      <c r="AT35" s="53"/>
      <c r="AU35" s="53"/>
      <c r="AV35" s="53"/>
      <c r="AW35" s="53"/>
      <c r="AX35" s="53"/>
      <c r="AY35" s="53"/>
      <c r="AZ35" s="53"/>
    </row>
    <row r="36" spans="1:52" ht="12.75" customHeight="1">
      <c r="A36" s="77">
        <v>29</v>
      </c>
      <c r="B36" s="78" t="str">
        <f>FILIACIÓN!$B37</f>
        <v>POCOMA VARGAS JOSUE ARMANDO</v>
      </c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80"/>
      <c r="AI36" s="81" t="str">
        <f t="shared" si="0"/>
        <v/>
      </c>
      <c r="AJ36" s="79" t="str">
        <f t="shared" si="1"/>
        <v/>
      </c>
      <c r="AK36" s="79" t="str">
        <f t="shared" si="2"/>
        <v/>
      </c>
      <c r="AL36" s="79" t="str">
        <f t="shared" si="3"/>
        <v/>
      </c>
      <c r="AM36" s="81">
        <f t="shared" si="4"/>
        <v>0</v>
      </c>
      <c r="AN36" s="82"/>
      <c r="AO36" s="82"/>
      <c r="AP36" s="82"/>
      <c r="AQ36" s="82"/>
      <c r="AR36" s="53"/>
      <c r="AS36" s="53"/>
      <c r="AT36" s="53"/>
      <c r="AU36" s="53"/>
      <c r="AV36" s="53"/>
      <c r="AW36" s="53"/>
      <c r="AX36" s="53"/>
      <c r="AY36" s="53"/>
      <c r="AZ36" s="53"/>
    </row>
    <row r="37" spans="1:52" ht="12.75" customHeight="1">
      <c r="A37" s="77">
        <v>30</v>
      </c>
      <c r="B37" s="78" t="str">
        <f>FILIACIÓN!$B38</f>
        <v>QUISPE HILARI PAOLA ARACELY</v>
      </c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80"/>
      <c r="AI37" s="81" t="str">
        <f t="shared" si="0"/>
        <v/>
      </c>
      <c r="AJ37" s="79" t="str">
        <f t="shared" si="1"/>
        <v/>
      </c>
      <c r="AK37" s="79" t="str">
        <f t="shared" si="2"/>
        <v/>
      </c>
      <c r="AL37" s="79" t="str">
        <f t="shared" si="3"/>
        <v/>
      </c>
      <c r="AM37" s="81">
        <f t="shared" si="4"/>
        <v>0</v>
      </c>
      <c r="AN37" s="82"/>
      <c r="AO37" s="82"/>
      <c r="AP37" s="82"/>
      <c r="AQ37" s="82"/>
      <c r="AR37" s="53"/>
      <c r="AS37" s="53"/>
      <c r="AT37" s="53"/>
      <c r="AU37" s="53"/>
      <c r="AV37" s="53"/>
      <c r="AW37" s="53"/>
      <c r="AX37" s="53"/>
      <c r="AY37" s="53"/>
      <c r="AZ37" s="53"/>
    </row>
    <row r="38" spans="1:52" ht="12.75" customHeight="1">
      <c r="A38" s="77">
        <v>31</v>
      </c>
      <c r="B38" s="78" t="str">
        <f>FILIACIÓN!$B39</f>
        <v>TORREZ QUISPE MAYRA ADRIANA</v>
      </c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80"/>
      <c r="AI38" s="81" t="str">
        <f t="shared" si="0"/>
        <v/>
      </c>
      <c r="AJ38" s="79" t="str">
        <f t="shared" si="1"/>
        <v/>
      </c>
      <c r="AK38" s="79" t="str">
        <f t="shared" si="2"/>
        <v/>
      </c>
      <c r="AL38" s="79" t="str">
        <f t="shared" si="3"/>
        <v/>
      </c>
      <c r="AM38" s="81">
        <f t="shared" si="4"/>
        <v>0</v>
      </c>
      <c r="AN38" s="82"/>
      <c r="AO38" s="82"/>
      <c r="AP38" s="82"/>
      <c r="AQ38" s="82"/>
      <c r="AR38" s="53"/>
      <c r="AS38" s="53"/>
      <c r="AT38" s="53"/>
      <c r="AU38" s="53"/>
      <c r="AV38" s="53"/>
      <c r="AW38" s="53"/>
      <c r="AX38" s="53"/>
      <c r="AY38" s="53"/>
      <c r="AZ38" s="53"/>
    </row>
    <row r="39" spans="1:52" ht="12.75" customHeight="1">
      <c r="A39" s="77">
        <v>32</v>
      </c>
      <c r="B39" s="78" t="str">
        <f>FILIACIÓN!$B40</f>
        <v>USNAYO ROJAS HUASCAR CRISTOPHER</v>
      </c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80"/>
      <c r="AI39" s="81" t="str">
        <f t="shared" si="0"/>
        <v/>
      </c>
      <c r="AJ39" s="79" t="str">
        <f t="shared" si="1"/>
        <v/>
      </c>
      <c r="AK39" s="79" t="str">
        <f t="shared" si="2"/>
        <v/>
      </c>
      <c r="AL39" s="79" t="str">
        <f t="shared" si="3"/>
        <v/>
      </c>
      <c r="AM39" s="81">
        <f t="shared" si="4"/>
        <v>0</v>
      </c>
      <c r="AN39" s="82"/>
      <c r="AO39" s="82"/>
      <c r="AP39" s="82"/>
      <c r="AQ39" s="82"/>
      <c r="AR39" s="53"/>
      <c r="AS39" s="53"/>
      <c r="AT39" s="53"/>
      <c r="AU39" s="53"/>
      <c r="AV39" s="53"/>
      <c r="AW39" s="53"/>
      <c r="AX39" s="53"/>
      <c r="AY39" s="53"/>
      <c r="AZ39" s="53"/>
    </row>
    <row r="40" spans="1:52" ht="12.75" customHeight="1">
      <c r="A40" s="77">
        <v>33</v>
      </c>
      <c r="B40" s="78" t="str">
        <f>FILIACIÓN!$B41</f>
        <v>VEIZAGA YUJRA GIAN MEIJAN</v>
      </c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80"/>
      <c r="AI40" s="81" t="str">
        <f t="shared" si="0"/>
        <v/>
      </c>
      <c r="AJ40" s="79" t="str">
        <f t="shared" si="1"/>
        <v/>
      </c>
      <c r="AK40" s="79" t="str">
        <f t="shared" si="2"/>
        <v/>
      </c>
      <c r="AL40" s="79" t="str">
        <f t="shared" si="3"/>
        <v/>
      </c>
      <c r="AM40" s="81">
        <f t="shared" si="4"/>
        <v>0</v>
      </c>
      <c r="AN40" s="82"/>
      <c r="AO40" s="82"/>
      <c r="AP40" s="82"/>
      <c r="AQ40" s="82"/>
      <c r="AR40" s="53"/>
      <c r="AS40" s="53"/>
      <c r="AT40" s="53"/>
      <c r="AU40" s="53"/>
      <c r="AV40" s="53"/>
      <c r="AW40" s="53"/>
      <c r="AX40" s="53"/>
      <c r="AY40" s="53"/>
      <c r="AZ40" s="53"/>
    </row>
    <row r="41" spans="1:52" ht="12.75" customHeight="1">
      <c r="A41" s="77">
        <v>34</v>
      </c>
      <c r="B41" s="78" t="str">
        <f>FILIACIÓN!$B42</f>
        <v>VENTURA SALCEDO GABRIEL</v>
      </c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80"/>
      <c r="AI41" s="81" t="str">
        <f t="shared" si="0"/>
        <v/>
      </c>
      <c r="AJ41" s="79" t="str">
        <f t="shared" si="1"/>
        <v/>
      </c>
      <c r="AK41" s="79" t="str">
        <f t="shared" si="2"/>
        <v/>
      </c>
      <c r="AL41" s="79" t="str">
        <f t="shared" si="3"/>
        <v/>
      </c>
      <c r="AM41" s="81">
        <f t="shared" si="4"/>
        <v>0</v>
      </c>
      <c r="AN41" s="82"/>
      <c r="AO41" s="82"/>
      <c r="AP41" s="82"/>
      <c r="AQ41" s="82"/>
      <c r="AR41" s="53"/>
      <c r="AS41" s="53"/>
      <c r="AT41" s="53"/>
      <c r="AU41" s="53"/>
      <c r="AV41" s="53"/>
      <c r="AW41" s="53"/>
      <c r="AX41" s="53"/>
      <c r="AY41" s="53"/>
      <c r="AZ41" s="53"/>
    </row>
    <row r="42" spans="1:52" ht="12.75" customHeight="1">
      <c r="A42" s="77">
        <v>35</v>
      </c>
      <c r="B42" s="78">
        <f>FILIACIÓN!$B43</f>
        <v>0</v>
      </c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  <c r="AG42" s="79"/>
      <c r="AH42" s="80"/>
      <c r="AI42" s="81" t="str">
        <f t="shared" si="0"/>
        <v/>
      </c>
      <c r="AJ42" s="79" t="str">
        <f t="shared" si="1"/>
        <v/>
      </c>
      <c r="AK42" s="79" t="str">
        <f t="shared" si="2"/>
        <v/>
      </c>
      <c r="AL42" s="79" t="str">
        <f t="shared" si="3"/>
        <v/>
      </c>
      <c r="AM42" s="81">
        <f t="shared" si="4"/>
        <v>0</v>
      </c>
      <c r="AN42" s="82"/>
      <c r="AO42" s="82"/>
      <c r="AP42" s="82"/>
      <c r="AQ42" s="82"/>
      <c r="AR42" s="53"/>
      <c r="AS42" s="53"/>
      <c r="AT42" s="53"/>
      <c r="AU42" s="53"/>
      <c r="AV42" s="53"/>
      <c r="AW42" s="53"/>
      <c r="AX42" s="53"/>
      <c r="AY42" s="53"/>
      <c r="AZ42" s="53"/>
    </row>
    <row r="43" spans="1:52" ht="12.75" customHeight="1">
      <c r="A43" s="77">
        <v>36</v>
      </c>
      <c r="B43" s="78">
        <f>FILIACIÓN!$B44</f>
        <v>0</v>
      </c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80"/>
      <c r="AI43" s="81" t="str">
        <f t="shared" si="0"/>
        <v/>
      </c>
      <c r="AJ43" s="79" t="str">
        <f t="shared" si="1"/>
        <v/>
      </c>
      <c r="AK43" s="79" t="str">
        <f t="shared" si="2"/>
        <v/>
      </c>
      <c r="AL43" s="79" t="str">
        <f t="shared" si="3"/>
        <v/>
      </c>
      <c r="AM43" s="81">
        <f t="shared" si="4"/>
        <v>0</v>
      </c>
      <c r="AN43" s="82"/>
      <c r="AO43" s="82"/>
      <c r="AP43" s="82"/>
      <c r="AQ43" s="82"/>
      <c r="AR43" s="53"/>
      <c r="AS43" s="53"/>
      <c r="AT43" s="53"/>
      <c r="AU43" s="53"/>
      <c r="AV43" s="53"/>
      <c r="AW43" s="53"/>
      <c r="AX43" s="53"/>
      <c r="AY43" s="53"/>
      <c r="AZ43" s="53"/>
    </row>
    <row r="44" spans="1:52" ht="12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</row>
    <row r="45" spans="1:52" ht="12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</row>
    <row r="46" spans="1:52" ht="12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</row>
    <row r="47" spans="1:52" ht="12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</row>
    <row r="48" spans="1:52" ht="12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</row>
    <row r="49" spans="1:52" ht="12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</row>
    <row r="50" spans="1:52" ht="12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</row>
    <row r="51" spans="1:52" ht="12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</row>
    <row r="52" spans="1:52" ht="12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</row>
    <row r="53" spans="1:52" ht="12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</row>
    <row r="54" spans="1:52" ht="12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</row>
    <row r="55" spans="1:52" ht="12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</row>
    <row r="56" spans="1:52" ht="12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</row>
    <row r="57" spans="1:52" ht="12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</row>
    <row r="58" spans="1:52" ht="12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</row>
    <row r="59" spans="1:52" ht="12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</row>
    <row r="60" spans="1:52" ht="12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</row>
    <row r="61" spans="1:52" ht="12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</row>
    <row r="62" spans="1:52" ht="12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</row>
    <row r="63" spans="1:52" ht="12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</row>
    <row r="64" spans="1:52" ht="12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</row>
    <row r="65" spans="1:52" ht="12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</row>
    <row r="66" spans="1:52" ht="12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</row>
    <row r="67" spans="1:52" ht="12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</row>
    <row r="68" spans="1:52" ht="12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</row>
    <row r="69" spans="1:52" ht="12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</row>
    <row r="70" spans="1:52" ht="12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</row>
    <row r="71" spans="1:52" ht="12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</row>
    <row r="72" spans="1:52" ht="12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</row>
    <row r="73" spans="1:52" ht="12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</row>
    <row r="74" spans="1:52" ht="12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</row>
    <row r="75" spans="1:52" ht="12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</row>
    <row r="76" spans="1:52" ht="12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</row>
    <row r="77" spans="1:52" ht="12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</row>
    <row r="78" spans="1:52" ht="12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</row>
    <row r="79" spans="1:52" ht="12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</row>
    <row r="80" spans="1:52" ht="12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</row>
    <row r="81" spans="1:52" ht="12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</row>
    <row r="82" spans="1:52" ht="12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</row>
    <row r="83" spans="1:52" ht="12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</row>
    <row r="84" spans="1:52" ht="12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</row>
    <row r="85" spans="1:52" ht="12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</row>
    <row r="86" spans="1:52" ht="12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</row>
    <row r="87" spans="1:52" ht="12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</row>
    <row r="88" spans="1:52" ht="12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</row>
    <row r="89" spans="1:52" ht="12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</row>
    <row r="90" spans="1:52" ht="12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</row>
    <row r="91" spans="1:52" ht="12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</row>
    <row r="92" spans="1:52" ht="12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</row>
    <row r="93" spans="1:52" ht="12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</row>
    <row r="94" spans="1:52" ht="12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</row>
    <row r="95" spans="1:52" ht="12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</row>
    <row r="96" spans="1:52" ht="12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</row>
    <row r="97" spans="1:52" ht="12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</row>
    <row r="98" spans="1:52" ht="12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</row>
    <row r="99" spans="1:52" ht="12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</row>
    <row r="100" spans="1:52" ht="12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</row>
    <row r="101" spans="1:52" ht="12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</row>
    <row r="102" spans="1:52" ht="12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</row>
    <row r="103" spans="1:52" ht="12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</row>
    <row r="104" spans="1:52" ht="12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</row>
    <row r="105" spans="1:52" ht="12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</row>
    <row r="106" spans="1:52" ht="12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</row>
    <row r="107" spans="1:52" ht="12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</row>
    <row r="108" spans="1:52" ht="12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</row>
    <row r="109" spans="1:52" ht="12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</row>
    <row r="110" spans="1:52" ht="12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</row>
    <row r="111" spans="1:52" ht="12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</row>
    <row r="112" spans="1:52" ht="12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</row>
    <row r="113" spans="1:52" ht="12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</row>
    <row r="114" spans="1:52" ht="12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</row>
    <row r="115" spans="1:52" ht="12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</row>
    <row r="116" spans="1:52" ht="12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</row>
    <row r="117" spans="1:52" ht="12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</row>
    <row r="118" spans="1:52" ht="12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</row>
    <row r="119" spans="1:52" ht="12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</row>
    <row r="120" spans="1:52" ht="12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</row>
    <row r="121" spans="1:52" ht="12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</row>
    <row r="122" spans="1:52" ht="12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</row>
    <row r="123" spans="1:52" ht="12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</row>
    <row r="124" spans="1:52" ht="12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</row>
    <row r="125" spans="1:52" ht="12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</row>
    <row r="126" spans="1:52" ht="12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</row>
    <row r="127" spans="1:52" ht="12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</row>
    <row r="128" spans="1:52" ht="12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</row>
    <row r="129" spans="1:52" ht="12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</row>
    <row r="130" spans="1:52" ht="12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</row>
    <row r="131" spans="1:52" ht="12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</row>
    <row r="132" spans="1:52" ht="12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</row>
    <row r="133" spans="1:52" ht="12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</row>
    <row r="134" spans="1:52" ht="12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</row>
    <row r="135" spans="1:52" ht="12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</row>
    <row r="136" spans="1:52" ht="12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</row>
    <row r="137" spans="1:52" ht="12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</row>
    <row r="138" spans="1:52" ht="12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</row>
    <row r="139" spans="1:52" ht="12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</row>
    <row r="140" spans="1:52" ht="12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</row>
    <row r="141" spans="1:52" ht="12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</row>
    <row r="142" spans="1:52" ht="12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</row>
    <row r="143" spans="1:52" ht="12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</row>
    <row r="144" spans="1:52" ht="12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</row>
    <row r="145" spans="1:52" ht="12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</row>
    <row r="146" spans="1:52" ht="12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</row>
    <row r="147" spans="1:52" ht="12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</row>
    <row r="148" spans="1:52" ht="12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</row>
    <row r="149" spans="1:52" ht="12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</row>
    <row r="150" spans="1:52" ht="12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</row>
    <row r="151" spans="1:52" ht="12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</row>
    <row r="152" spans="1:52" ht="12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</row>
    <row r="153" spans="1:52" ht="12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</row>
    <row r="154" spans="1:52" ht="12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</row>
    <row r="155" spans="1:52" ht="12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</row>
    <row r="156" spans="1:52" ht="12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</row>
    <row r="157" spans="1:52" ht="12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</row>
    <row r="158" spans="1:52" ht="12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</row>
    <row r="159" spans="1:52" ht="12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</row>
    <row r="160" spans="1:52" ht="12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</row>
    <row r="161" spans="1:52" ht="12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</row>
    <row r="162" spans="1:52" ht="12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</row>
    <row r="163" spans="1:52" ht="12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</row>
    <row r="164" spans="1:52" ht="12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</row>
    <row r="165" spans="1:52" ht="12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</row>
    <row r="166" spans="1:52" ht="12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</row>
    <row r="167" spans="1:52" ht="12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</row>
    <row r="168" spans="1:52" ht="12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</row>
    <row r="169" spans="1:52" ht="12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</row>
    <row r="170" spans="1:52" ht="12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</row>
    <row r="171" spans="1:52" ht="12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</row>
    <row r="172" spans="1:52" ht="12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</row>
    <row r="173" spans="1:52" ht="12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</row>
    <row r="174" spans="1:52" ht="12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</row>
    <row r="175" spans="1:52" ht="12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</row>
    <row r="176" spans="1:52" ht="12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</row>
    <row r="177" spans="1:52" ht="12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</row>
    <row r="178" spans="1:52" ht="12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</row>
    <row r="179" spans="1:52" ht="12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</row>
    <row r="180" spans="1:52" ht="12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</row>
    <row r="181" spans="1:52" ht="12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</row>
    <row r="182" spans="1:52" ht="12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</row>
    <row r="183" spans="1:52" ht="12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</row>
    <row r="184" spans="1:52" ht="12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</row>
    <row r="185" spans="1:52" ht="12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</row>
    <row r="186" spans="1:52" ht="12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</row>
    <row r="187" spans="1:52" ht="12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</row>
    <row r="188" spans="1:52" ht="12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</row>
    <row r="189" spans="1:52" ht="12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</row>
    <row r="190" spans="1:52" ht="12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</row>
    <row r="191" spans="1:52" ht="12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</row>
    <row r="192" spans="1:52" ht="12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</row>
    <row r="193" spans="1:52" ht="12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</row>
    <row r="194" spans="1:52" ht="12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</row>
    <row r="195" spans="1:52" ht="12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</row>
    <row r="196" spans="1:52" ht="12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</row>
    <row r="197" spans="1:52" ht="12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</row>
    <row r="198" spans="1:52" ht="12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</row>
    <row r="199" spans="1:52" ht="12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</row>
    <row r="200" spans="1:52" ht="12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</row>
    <row r="201" spans="1:52" ht="12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</row>
    <row r="202" spans="1:52" ht="12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</row>
    <row r="203" spans="1:52" ht="12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</row>
    <row r="204" spans="1:52" ht="12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</row>
    <row r="205" spans="1:52" ht="12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</row>
    <row r="206" spans="1:52" ht="12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</row>
    <row r="207" spans="1:52" ht="12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</row>
    <row r="208" spans="1:52" ht="12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</row>
    <row r="209" spans="1:52" ht="12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</row>
    <row r="210" spans="1:52" ht="12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</row>
    <row r="211" spans="1:52" ht="12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</row>
    <row r="212" spans="1:52" ht="12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</row>
    <row r="213" spans="1:52" ht="12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</row>
    <row r="214" spans="1:52" ht="12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</row>
    <row r="215" spans="1:52" ht="12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</row>
    <row r="216" spans="1:52" ht="12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</row>
    <row r="217" spans="1:52" ht="12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</row>
    <row r="218" spans="1:52" ht="12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</row>
    <row r="219" spans="1:52" ht="12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</row>
    <row r="220" spans="1:52" ht="12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</row>
    <row r="221" spans="1:52" ht="12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</row>
    <row r="222" spans="1:52" ht="12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</row>
    <row r="223" spans="1:52" ht="12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</row>
    <row r="224" spans="1:52" ht="12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</row>
    <row r="225" spans="1:52" ht="12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</row>
    <row r="226" spans="1:52" ht="12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</row>
    <row r="227" spans="1:52" ht="12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</row>
    <row r="228" spans="1:52" ht="12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</row>
    <row r="229" spans="1:52" ht="12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</row>
    <row r="230" spans="1:52" ht="12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</row>
    <row r="231" spans="1:52" ht="12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</row>
    <row r="232" spans="1:52" ht="12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</row>
    <row r="233" spans="1:52" ht="12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</row>
    <row r="234" spans="1:52" ht="12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</row>
    <row r="235" spans="1:52" ht="12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</row>
    <row r="236" spans="1:52" ht="12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</row>
    <row r="237" spans="1:52" ht="12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</row>
    <row r="238" spans="1:52" ht="12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</row>
    <row r="239" spans="1:52" ht="12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</row>
    <row r="240" spans="1:52" ht="12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</row>
    <row r="241" spans="1:52" ht="12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</row>
    <row r="242" spans="1:52" ht="12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</row>
    <row r="243" spans="1:52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</row>
    <row r="244" spans="1:52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</row>
    <row r="245" spans="1:52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</row>
    <row r="246" spans="1:52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</row>
    <row r="247" spans="1:52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</row>
    <row r="248" spans="1:52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</row>
    <row r="249" spans="1:52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</row>
    <row r="250" spans="1:52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</row>
    <row r="251" spans="1:52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</row>
    <row r="252" spans="1:52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</row>
    <row r="253" spans="1:52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</row>
    <row r="254" spans="1:52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</row>
    <row r="255" spans="1:52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</row>
    <row r="256" spans="1:52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</row>
    <row r="257" spans="1:52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</row>
    <row r="258" spans="1:52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</row>
    <row r="259" spans="1:52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</row>
    <row r="260" spans="1:52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</row>
    <row r="261" spans="1:52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</row>
    <row r="262" spans="1:52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</row>
    <row r="263" spans="1:52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</row>
    <row r="264" spans="1:52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</row>
    <row r="265" spans="1:52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</row>
    <row r="266" spans="1:52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</row>
    <row r="267" spans="1:52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</row>
    <row r="268" spans="1:52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</row>
    <row r="269" spans="1:52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</row>
    <row r="270" spans="1:52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</row>
    <row r="271" spans="1:52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</row>
    <row r="272" spans="1:52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</row>
    <row r="273" spans="1:52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</row>
    <row r="274" spans="1:52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</row>
    <row r="275" spans="1:52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</row>
    <row r="276" spans="1:52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</row>
    <row r="277" spans="1:52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</row>
    <row r="278" spans="1:52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</row>
    <row r="279" spans="1:52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</row>
    <row r="280" spans="1:52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</row>
    <row r="281" spans="1:52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</row>
    <row r="282" spans="1:52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</row>
    <row r="283" spans="1:52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</row>
    <row r="284" spans="1:52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</row>
    <row r="285" spans="1:52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</row>
    <row r="286" spans="1:52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</row>
    <row r="287" spans="1:52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</row>
    <row r="288" spans="1:52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</row>
    <row r="289" spans="1:52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</row>
    <row r="290" spans="1:52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</row>
    <row r="291" spans="1:52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</row>
    <row r="292" spans="1:52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</row>
    <row r="293" spans="1:52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</row>
    <row r="294" spans="1:52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</row>
    <row r="295" spans="1:52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</row>
    <row r="296" spans="1:52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</row>
    <row r="297" spans="1:52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</row>
    <row r="298" spans="1:52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</row>
    <row r="299" spans="1:52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</row>
    <row r="300" spans="1:52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</row>
    <row r="301" spans="1:52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</row>
    <row r="302" spans="1:52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</row>
    <row r="303" spans="1:52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</row>
    <row r="304" spans="1:52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</row>
    <row r="305" spans="1:52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</row>
    <row r="306" spans="1:52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</row>
    <row r="307" spans="1:52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</row>
    <row r="308" spans="1:52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</row>
    <row r="309" spans="1:52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</row>
    <row r="310" spans="1:52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</row>
    <row r="311" spans="1:52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</row>
    <row r="312" spans="1:52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</row>
    <row r="313" spans="1:52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</row>
    <row r="314" spans="1:52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</row>
    <row r="315" spans="1:52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</row>
    <row r="316" spans="1:52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</row>
    <row r="317" spans="1:52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</row>
    <row r="318" spans="1:52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</row>
    <row r="319" spans="1:52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</row>
    <row r="320" spans="1:52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</row>
    <row r="321" spans="1:52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</row>
    <row r="322" spans="1:52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</row>
    <row r="323" spans="1:52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</row>
    <row r="324" spans="1:52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</row>
    <row r="325" spans="1:52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</row>
    <row r="326" spans="1:52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</row>
    <row r="327" spans="1:52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</row>
    <row r="328" spans="1:52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</row>
    <row r="329" spans="1:52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</row>
    <row r="330" spans="1:52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</row>
    <row r="331" spans="1:52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</row>
    <row r="332" spans="1:52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</row>
    <row r="333" spans="1:52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</row>
    <row r="334" spans="1:52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</row>
    <row r="335" spans="1:52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</row>
    <row r="336" spans="1:52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</row>
    <row r="337" spans="1:52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</row>
    <row r="338" spans="1:52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</row>
    <row r="339" spans="1:52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</row>
    <row r="340" spans="1:52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</row>
    <row r="341" spans="1:52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</row>
    <row r="342" spans="1:52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</row>
    <row r="343" spans="1:52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</row>
    <row r="344" spans="1:52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</row>
    <row r="345" spans="1:52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</row>
    <row r="346" spans="1:52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</row>
    <row r="347" spans="1:52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</row>
    <row r="348" spans="1:52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</row>
    <row r="349" spans="1:52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</row>
    <row r="350" spans="1:52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</row>
    <row r="351" spans="1:52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</row>
    <row r="352" spans="1:52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</row>
    <row r="353" spans="1:52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</row>
    <row r="354" spans="1:52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</row>
    <row r="355" spans="1:52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</row>
    <row r="356" spans="1:52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</row>
    <row r="357" spans="1:52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</row>
    <row r="358" spans="1:52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</row>
    <row r="359" spans="1:52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</row>
    <row r="360" spans="1:52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</row>
    <row r="361" spans="1:52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</row>
    <row r="362" spans="1:52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</row>
    <row r="363" spans="1:52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</row>
    <row r="364" spans="1:52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</row>
    <row r="365" spans="1:52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</row>
    <row r="366" spans="1:52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</row>
    <row r="367" spans="1:52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</row>
    <row r="368" spans="1:52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</row>
    <row r="369" spans="1:52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</row>
    <row r="370" spans="1:52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</row>
    <row r="371" spans="1:52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</row>
    <row r="372" spans="1:52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</row>
    <row r="373" spans="1:52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</row>
    <row r="374" spans="1:52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</row>
    <row r="375" spans="1:52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</row>
    <row r="376" spans="1:52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</row>
    <row r="377" spans="1:52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</row>
    <row r="378" spans="1:52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</row>
    <row r="379" spans="1:52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</row>
    <row r="380" spans="1:52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</row>
    <row r="381" spans="1:52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</row>
    <row r="382" spans="1:52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</row>
    <row r="383" spans="1:52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</row>
    <row r="384" spans="1:52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</row>
    <row r="385" spans="1:52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</row>
    <row r="386" spans="1:52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</row>
    <row r="387" spans="1:52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</row>
    <row r="388" spans="1:52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</row>
    <row r="389" spans="1:52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</row>
    <row r="390" spans="1:52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</row>
    <row r="391" spans="1:52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</row>
    <row r="392" spans="1:52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</row>
    <row r="393" spans="1:52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</row>
    <row r="394" spans="1:52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</row>
    <row r="395" spans="1:52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</row>
    <row r="396" spans="1:52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</row>
    <row r="397" spans="1:52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</row>
    <row r="398" spans="1:52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</row>
    <row r="399" spans="1:52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</row>
    <row r="400" spans="1:52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</row>
    <row r="401" spans="1:52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</row>
    <row r="402" spans="1:52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</row>
    <row r="403" spans="1:52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</row>
    <row r="404" spans="1:52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</row>
    <row r="405" spans="1:52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</row>
    <row r="406" spans="1:52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</row>
    <row r="407" spans="1:52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</row>
    <row r="408" spans="1:52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</row>
    <row r="409" spans="1:52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</row>
    <row r="410" spans="1:52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</row>
    <row r="411" spans="1:52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</row>
    <row r="412" spans="1:52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</row>
    <row r="413" spans="1:52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</row>
    <row r="414" spans="1:52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</row>
    <row r="415" spans="1:52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</row>
    <row r="416" spans="1:52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</row>
    <row r="417" spans="1:52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</row>
    <row r="418" spans="1:52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</row>
    <row r="419" spans="1:52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</row>
    <row r="420" spans="1:52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</row>
    <row r="421" spans="1:52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</row>
    <row r="422" spans="1:52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</row>
    <row r="423" spans="1:52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</row>
    <row r="424" spans="1:52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</row>
    <row r="425" spans="1:52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</row>
    <row r="426" spans="1:52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</row>
    <row r="427" spans="1:52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</row>
    <row r="428" spans="1:52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</row>
    <row r="429" spans="1:52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</row>
    <row r="430" spans="1:52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</row>
    <row r="431" spans="1:52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</row>
    <row r="432" spans="1:52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</row>
    <row r="433" spans="1:52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</row>
    <row r="434" spans="1:52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</row>
    <row r="435" spans="1:52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</row>
    <row r="436" spans="1:52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</row>
    <row r="437" spans="1:52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</row>
    <row r="438" spans="1:52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</row>
    <row r="439" spans="1:52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</row>
    <row r="440" spans="1:52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</row>
    <row r="441" spans="1:52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</row>
    <row r="442" spans="1:52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</row>
    <row r="443" spans="1:52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</row>
    <row r="444" spans="1:52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</row>
    <row r="445" spans="1:52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</row>
    <row r="446" spans="1:52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</row>
    <row r="447" spans="1:52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</row>
    <row r="448" spans="1:52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</row>
    <row r="449" spans="1:52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</row>
    <row r="450" spans="1:52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</row>
    <row r="451" spans="1:52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</row>
    <row r="452" spans="1:52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</row>
    <row r="453" spans="1:52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</row>
    <row r="454" spans="1:52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</row>
    <row r="455" spans="1:52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</row>
    <row r="456" spans="1:52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</row>
    <row r="457" spans="1:52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</row>
    <row r="458" spans="1:52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</row>
    <row r="459" spans="1:52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</row>
    <row r="460" spans="1:52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</row>
    <row r="461" spans="1:52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</row>
    <row r="462" spans="1:52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</row>
    <row r="463" spans="1:52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</row>
    <row r="464" spans="1:52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</row>
    <row r="465" spans="1:52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</row>
    <row r="466" spans="1:52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</row>
    <row r="467" spans="1:52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</row>
    <row r="468" spans="1:52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</row>
    <row r="469" spans="1:52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</row>
    <row r="470" spans="1:52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</row>
    <row r="471" spans="1:52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</row>
    <row r="472" spans="1:52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</row>
    <row r="473" spans="1:52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</row>
    <row r="474" spans="1:52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</row>
    <row r="475" spans="1:52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</row>
    <row r="476" spans="1:52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</row>
    <row r="477" spans="1:52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</row>
    <row r="478" spans="1:52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</row>
    <row r="479" spans="1:52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</row>
    <row r="480" spans="1:52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</row>
    <row r="481" spans="1:52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</row>
    <row r="482" spans="1:52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</row>
    <row r="483" spans="1:52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</row>
    <row r="484" spans="1:52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</row>
    <row r="485" spans="1:52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</row>
    <row r="486" spans="1:52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</row>
    <row r="487" spans="1:52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</row>
    <row r="488" spans="1:52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</row>
    <row r="489" spans="1:52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</row>
    <row r="490" spans="1:52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</row>
    <row r="491" spans="1:52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</row>
    <row r="492" spans="1:52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</row>
    <row r="493" spans="1:52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</row>
    <row r="494" spans="1:52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</row>
    <row r="495" spans="1:52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</row>
    <row r="496" spans="1:52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</row>
    <row r="497" spans="1:52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</row>
    <row r="498" spans="1:52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</row>
    <row r="499" spans="1:52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</row>
    <row r="500" spans="1:52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</row>
    <row r="501" spans="1:52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</row>
    <row r="502" spans="1:52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</row>
    <row r="503" spans="1:52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</row>
    <row r="504" spans="1:52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</row>
    <row r="505" spans="1:52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</row>
    <row r="506" spans="1:52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</row>
    <row r="507" spans="1:52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</row>
    <row r="508" spans="1:52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</row>
    <row r="509" spans="1:52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</row>
    <row r="510" spans="1:52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</row>
    <row r="511" spans="1:52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</row>
    <row r="512" spans="1:52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</row>
    <row r="513" spans="1:52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</row>
    <row r="514" spans="1:52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</row>
    <row r="515" spans="1:52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</row>
    <row r="516" spans="1:52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</row>
    <row r="517" spans="1:52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</row>
    <row r="518" spans="1:52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</row>
    <row r="519" spans="1:52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</row>
    <row r="520" spans="1:52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</row>
    <row r="521" spans="1:52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</row>
    <row r="522" spans="1:52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</row>
    <row r="523" spans="1:52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</row>
    <row r="524" spans="1:52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</row>
    <row r="525" spans="1:52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</row>
    <row r="526" spans="1:52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</row>
    <row r="527" spans="1:52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</row>
    <row r="528" spans="1:52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</row>
    <row r="529" spans="1:52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</row>
    <row r="530" spans="1:52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</row>
    <row r="531" spans="1:52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</row>
    <row r="532" spans="1:52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</row>
    <row r="533" spans="1:52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</row>
    <row r="534" spans="1:52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</row>
    <row r="535" spans="1:52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</row>
    <row r="536" spans="1:52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</row>
    <row r="537" spans="1:52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</row>
    <row r="538" spans="1:52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</row>
    <row r="539" spans="1:52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</row>
    <row r="540" spans="1:52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</row>
    <row r="541" spans="1:52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</row>
    <row r="542" spans="1:52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</row>
    <row r="543" spans="1:52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</row>
    <row r="544" spans="1:52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</row>
    <row r="545" spans="1:52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</row>
    <row r="546" spans="1:52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</row>
    <row r="547" spans="1:52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</row>
    <row r="548" spans="1:52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</row>
    <row r="549" spans="1:52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</row>
    <row r="550" spans="1:52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</row>
    <row r="551" spans="1:52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</row>
    <row r="552" spans="1:52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</row>
    <row r="553" spans="1:52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</row>
    <row r="554" spans="1:52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</row>
    <row r="555" spans="1:52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</row>
    <row r="556" spans="1:52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</row>
    <row r="557" spans="1:52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</row>
    <row r="558" spans="1:52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</row>
    <row r="559" spans="1:52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</row>
    <row r="560" spans="1:52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</row>
    <row r="561" spans="1:52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</row>
    <row r="562" spans="1:52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</row>
    <row r="563" spans="1:52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</row>
    <row r="564" spans="1:52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</row>
    <row r="565" spans="1:52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</row>
    <row r="566" spans="1:52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</row>
    <row r="567" spans="1:52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</row>
    <row r="568" spans="1:52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</row>
    <row r="569" spans="1:52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</row>
    <row r="570" spans="1:52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</row>
    <row r="571" spans="1:52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</row>
    <row r="572" spans="1:52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</row>
    <row r="573" spans="1:52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</row>
    <row r="574" spans="1:52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</row>
    <row r="575" spans="1:52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</row>
    <row r="576" spans="1:52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</row>
    <row r="577" spans="1:52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</row>
    <row r="578" spans="1:52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</row>
    <row r="579" spans="1:52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</row>
    <row r="580" spans="1:52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</row>
    <row r="581" spans="1:52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</row>
    <row r="582" spans="1:52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</row>
    <row r="583" spans="1:52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</row>
    <row r="584" spans="1:52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</row>
    <row r="585" spans="1:52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</row>
    <row r="586" spans="1:52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</row>
    <row r="587" spans="1:52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</row>
    <row r="588" spans="1:52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</row>
    <row r="589" spans="1:52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</row>
    <row r="590" spans="1:52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</row>
    <row r="591" spans="1:52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</row>
    <row r="592" spans="1:52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</row>
    <row r="593" spans="1:52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</row>
    <row r="594" spans="1:52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</row>
    <row r="595" spans="1:52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</row>
    <row r="596" spans="1:52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</row>
    <row r="597" spans="1:52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</row>
    <row r="598" spans="1:52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</row>
    <row r="599" spans="1:52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</row>
    <row r="600" spans="1:52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</row>
    <row r="601" spans="1:52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</row>
    <row r="602" spans="1:52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</row>
    <row r="603" spans="1:52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</row>
    <row r="604" spans="1:52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</row>
    <row r="605" spans="1:52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</row>
    <row r="606" spans="1:52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</row>
    <row r="607" spans="1:52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</row>
    <row r="608" spans="1:52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</row>
    <row r="609" spans="1:52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</row>
    <row r="610" spans="1:52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</row>
    <row r="611" spans="1:52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</row>
    <row r="612" spans="1:52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</row>
    <row r="613" spans="1:52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</row>
    <row r="614" spans="1:52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</row>
    <row r="615" spans="1:52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</row>
    <row r="616" spans="1:52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</row>
    <row r="617" spans="1:52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</row>
    <row r="618" spans="1:52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</row>
    <row r="619" spans="1:52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</row>
    <row r="620" spans="1:52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</row>
    <row r="621" spans="1:52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</row>
    <row r="622" spans="1:52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</row>
    <row r="623" spans="1:52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</row>
    <row r="624" spans="1:52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</row>
    <row r="625" spans="1:52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</row>
    <row r="626" spans="1:52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</row>
    <row r="627" spans="1:52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</row>
    <row r="628" spans="1:52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</row>
    <row r="629" spans="1:52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</row>
    <row r="630" spans="1:52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</row>
    <row r="631" spans="1:52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</row>
    <row r="632" spans="1:52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</row>
    <row r="633" spans="1:52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</row>
    <row r="634" spans="1:52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</row>
    <row r="635" spans="1:52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</row>
    <row r="636" spans="1:52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</row>
    <row r="637" spans="1:52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</row>
    <row r="638" spans="1:52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</row>
    <row r="639" spans="1:52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</row>
    <row r="640" spans="1:52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</row>
    <row r="641" spans="1:52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</row>
    <row r="642" spans="1:52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</row>
    <row r="643" spans="1:52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</row>
    <row r="644" spans="1:52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</row>
    <row r="645" spans="1:52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</row>
    <row r="646" spans="1:52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</row>
    <row r="647" spans="1:52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</row>
    <row r="648" spans="1:52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</row>
    <row r="649" spans="1:52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</row>
    <row r="650" spans="1:52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</row>
    <row r="651" spans="1:52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</row>
    <row r="652" spans="1:52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</row>
    <row r="653" spans="1:52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</row>
    <row r="654" spans="1:52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</row>
    <row r="655" spans="1:52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</row>
    <row r="656" spans="1:52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</row>
    <row r="657" spans="1:52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</row>
    <row r="658" spans="1:52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</row>
    <row r="659" spans="1:52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</row>
    <row r="660" spans="1:52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</row>
    <row r="661" spans="1:52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</row>
    <row r="662" spans="1:52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</row>
    <row r="663" spans="1:52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</row>
    <row r="664" spans="1:52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</row>
    <row r="665" spans="1:52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</row>
    <row r="666" spans="1:52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</row>
    <row r="667" spans="1:52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</row>
    <row r="668" spans="1:52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</row>
    <row r="669" spans="1:52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</row>
    <row r="670" spans="1:52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</row>
    <row r="671" spans="1:52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</row>
    <row r="672" spans="1:52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</row>
    <row r="673" spans="1:52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</row>
    <row r="674" spans="1:52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</row>
    <row r="675" spans="1:52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</row>
    <row r="676" spans="1:52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</row>
    <row r="677" spans="1:52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</row>
    <row r="678" spans="1:52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</row>
    <row r="679" spans="1:52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</row>
    <row r="680" spans="1:52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</row>
    <row r="681" spans="1:52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</row>
    <row r="682" spans="1:52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</row>
    <row r="683" spans="1:52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</row>
    <row r="684" spans="1:52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</row>
    <row r="685" spans="1:52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</row>
    <row r="686" spans="1:52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</row>
    <row r="687" spans="1:52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</row>
    <row r="688" spans="1:52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</row>
    <row r="689" spans="1:52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</row>
    <row r="690" spans="1:52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</row>
    <row r="691" spans="1:52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</row>
    <row r="692" spans="1:52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</row>
    <row r="693" spans="1:52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3"/>
    </row>
    <row r="694" spans="1:52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3"/>
    </row>
    <row r="695" spans="1:52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3"/>
    </row>
    <row r="696" spans="1:52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3"/>
    </row>
    <row r="697" spans="1:52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3"/>
    </row>
    <row r="698" spans="1:52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3"/>
    </row>
    <row r="699" spans="1:52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3"/>
    </row>
    <row r="700" spans="1:52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3"/>
    </row>
    <row r="701" spans="1:52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3"/>
    </row>
    <row r="702" spans="1:52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3"/>
    </row>
    <row r="703" spans="1:52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3"/>
    </row>
    <row r="704" spans="1:52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3"/>
    </row>
    <row r="705" spans="1:52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3"/>
    </row>
    <row r="706" spans="1:52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3"/>
    </row>
    <row r="707" spans="1:52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3"/>
    </row>
    <row r="708" spans="1:52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3"/>
    </row>
    <row r="709" spans="1:52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3"/>
    </row>
    <row r="710" spans="1:52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3"/>
    </row>
    <row r="711" spans="1:52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3"/>
    </row>
    <row r="712" spans="1:52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3"/>
    </row>
    <row r="713" spans="1:52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3"/>
    </row>
    <row r="714" spans="1:52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3"/>
    </row>
    <row r="715" spans="1:52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3"/>
    </row>
    <row r="716" spans="1:52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3"/>
    </row>
    <row r="717" spans="1:52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3"/>
    </row>
    <row r="718" spans="1:52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3"/>
    </row>
    <row r="719" spans="1:52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3"/>
    </row>
    <row r="720" spans="1:52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3"/>
    </row>
    <row r="721" spans="1:52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3"/>
    </row>
    <row r="722" spans="1:52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3"/>
    </row>
    <row r="723" spans="1:52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3"/>
    </row>
    <row r="724" spans="1:52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3"/>
    </row>
    <row r="725" spans="1:52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3"/>
    </row>
    <row r="726" spans="1:52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3"/>
    </row>
    <row r="727" spans="1:52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3"/>
    </row>
    <row r="728" spans="1:52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3"/>
    </row>
    <row r="729" spans="1:52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3"/>
    </row>
    <row r="730" spans="1:52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3"/>
    </row>
    <row r="731" spans="1:52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3"/>
    </row>
    <row r="732" spans="1:52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3"/>
    </row>
    <row r="733" spans="1:52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3"/>
    </row>
    <row r="734" spans="1:52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3"/>
    </row>
    <row r="735" spans="1:52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3"/>
    </row>
    <row r="736" spans="1:52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3"/>
    </row>
    <row r="737" spans="1:52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3"/>
    </row>
    <row r="738" spans="1:52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3"/>
    </row>
    <row r="739" spans="1:52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3"/>
    </row>
    <row r="740" spans="1:52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3"/>
    </row>
    <row r="741" spans="1:52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3"/>
    </row>
    <row r="742" spans="1:52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3"/>
    </row>
    <row r="743" spans="1:52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3"/>
    </row>
    <row r="744" spans="1:52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3"/>
    </row>
    <row r="745" spans="1:52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3"/>
    </row>
    <row r="746" spans="1:52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3"/>
    </row>
    <row r="747" spans="1:52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3"/>
    </row>
    <row r="748" spans="1:52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3"/>
    </row>
    <row r="749" spans="1:52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3"/>
    </row>
    <row r="750" spans="1:52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3"/>
    </row>
    <row r="751" spans="1:52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3"/>
    </row>
    <row r="752" spans="1:52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3"/>
    </row>
    <row r="753" spans="1:52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3"/>
    </row>
    <row r="754" spans="1:52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3"/>
    </row>
    <row r="755" spans="1:52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3"/>
    </row>
    <row r="756" spans="1:52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3"/>
    </row>
    <row r="757" spans="1:52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3"/>
    </row>
    <row r="758" spans="1:52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3"/>
    </row>
    <row r="759" spans="1:52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3"/>
    </row>
    <row r="760" spans="1:52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3"/>
    </row>
    <row r="761" spans="1:52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3"/>
    </row>
    <row r="762" spans="1:52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3"/>
    </row>
    <row r="763" spans="1:52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3"/>
    </row>
    <row r="764" spans="1:52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3"/>
    </row>
    <row r="765" spans="1:52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3"/>
    </row>
    <row r="766" spans="1:52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3"/>
    </row>
    <row r="767" spans="1:52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3"/>
    </row>
    <row r="768" spans="1:52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3"/>
    </row>
    <row r="769" spans="1:52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3"/>
    </row>
    <row r="770" spans="1:52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3"/>
    </row>
    <row r="771" spans="1:52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3"/>
    </row>
    <row r="772" spans="1:52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3"/>
    </row>
    <row r="773" spans="1:52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3"/>
    </row>
    <row r="774" spans="1:52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3"/>
    </row>
    <row r="775" spans="1:52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3"/>
    </row>
    <row r="776" spans="1:52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3"/>
    </row>
    <row r="777" spans="1:52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3"/>
    </row>
    <row r="778" spans="1:52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3"/>
    </row>
    <row r="779" spans="1:52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3"/>
    </row>
    <row r="780" spans="1:52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3"/>
    </row>
    <row r="781" spans="1:52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3"/>
    </row>
    <row r="782" spans="1:52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3"/>
    </row>
    <row r="783" spans="1:52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3"/>
    </row>
    <row r="784" spans="1:52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3"/>
    </row>
    <row r="785" spans="1:52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3"/>
    </row>
    <row r="786" spans="1:52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3"/>
    </row>
    <row r="787" spans="1:52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3"/>
    </row>
    <row r="788" spans="1:52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3"/>
    </row>
    <row r="789" spans="1:52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3"/>
    </row>
    <row r="790" spans="1:52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3"/>
    </row>
    <row r="791" spans="1:52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3"/>
    </row>
    <row r="792" spans="1:52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3"/>
    </row>
    <row r="793" spans="1:52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3"/>
    </row>
    <row r="794" spans="1:52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3"/>
    </row>
    <row r="795" spans="1:52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3"/>
    </row>
    <row r="796" spans="1:52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3"/>
    </row>
    <row r="797" spans="1:52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3"/>
    </row>
    <row r="798" spans="1:52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3"/>
    </row>
    <row r="799" spans="1:52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3"/>
    </row>
    <row r="800" spans="1:52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3"/>
    </row>
    <row r="801" spans="1:52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3"/>
    </row>
    <row r="802" spans="1:52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3"/>
    </row>
    <row r="803" spans="1:52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3"/>
    </row>
    <row r="804" spans="1:52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3"/>
    </row>
    <row r="805" spans="1:52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3"/>
    </row>
    <row r="806" spans="1:52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3"/>
    </row>
    <row r="807" spans="1:52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3"/>
    </row>
    <row r="808" spans="1:52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3"/>
    </row>
    <row r="809" spans="1:52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3"/>
    </row>
    <row r="810" spans="1:52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3"/>
    </row>
    <row r="811" spans="1:52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3"/>
    </row>
    <row r="812" spans="1:52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3"/>
    </row>
    <row r="813" spans="1:52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3"/>
    </row>
    <row r="814" spans="1:52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3"/>
    </row>
    <row r="815" spans="1:52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3"/>
    </row>
    <row r="816" spans="1:52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3"/>
    </row>
    <row r="817" spans="1:52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3"/>
    </row>
    <row r="818" spans="1:52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3"/>
    </row>
    <row r="819" spans="1:52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3"/>
    </row>
    <row r="820" spans="1:52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3"/>
    </row>
    <row r="821" spans="1:52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3"/>
    </row>
    <row r="822" spans="1:52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3"/>
    </row>
    <row r="823" spans="1:52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3"/>
    </row>
    <row r="824" spans="1:52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3"/>
    </row>
    <row r="825" spans="1:52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3"/>
    </row>
    <row r="826" spans="1:52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3"/>
    </row>
    <row r="827" spans="1:52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3"/>
    </row>
    <row r="828" spans="1:52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3"/>
    </row>
    <row r="829" spans="1:52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3"/>
    </row>
    <row r="830" spans="1:52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3"/>
    </row>
    <row r="831" spans="1:52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3"/>
    </row>
    <row r="832" spans="1:52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3"/>
    </row>
    <row r="833" spans="1:52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3"/>
    </row>
    <row r="834" spans="1:52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3"/>
    </row>
    <row r="835" spans="1:52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3"/>
    </row>
    <row r="836" spans="1:52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3"/>
    </row>
    <row r="837" spans="1:52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3"/>
    </row>
    <row r="838" spans="1:52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3"/>
    </row>
    <row r="839" spans="1:52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3"/>
    </row>
    <row r="840" spans="1:52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3"/>
    </row>
    <row r="841" spans="1:52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3"/>
    </row>
    <row r="842" spans="1:52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3"/>
    </row>
    <row r="843" spans="1:52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3"/>
    </row>
    <row r="844" spans="1:52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3"/>
    </row>
    <row r="845" spans="1:52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3"/>
    </row>
    <row r="846" spans="1:52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3"/>
    </row>
    <row r="847" spans="1:52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3"/>
    </row>
    <row r="848" spans="1:52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3"/>
    </row>
    <row r="849" spans="1:52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3"/>
    </row>
    <row r="850" spans="1:52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3"/>
    </row>
    <row r="851" spans="1:52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3"/>
    </row>
    <row r="852" spans="1:52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3"/>
    </row>
    <row r="853" spans="1:52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3"/>
    </row>
    <row r="854" spans="1:52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3"/>
    </row>
    <row r="855" spans="1:52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3"/>
    </row>
    <row r="856" spans="1:52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3"/>
    </row>
    <row r="857" spans="1:52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3"/>
    </row>
    <row r="858" spans="1:52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3"/>
    </row>
    <row r="859" spans="1:52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3"/>
    </row>
    <row r="860" spans="1:52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3"/>
    </row>
    <row r="861" spans="1:52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3"/>
    </row>
    <row r="862" spans="1:52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3"/>
    </row>
    <row r="863" spans="1:52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3"/>
    </row>
    <row r="864" spans="1:52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3"/>
    </row>
    <row r="865" spans="1:52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3"/>
    </row>
    <row r="866" spans="1:52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3"/>
    </row>
    <row r="867" spans="1:52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3"/>
    </row>
    <row r="868" spans="1:52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3"/>
    </row>
    <row r="869" spans="1:52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3"/>
    </row>
    <row r="870" spans="1:52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3"/>
    </row>
    <row r="871" spans="1:52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3"/>
    </row>
    <row r="872" spans="1:52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3"/>
    </row>
    <row r="873" spans="1:52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3"/>
    </row>
    <row r="874" spans="1:52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3"/>
    </row>
    <row r="875" spans="1:52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3"/>
    </row>
    <row r="876" spans="1:52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3"/>
    </row>
    <row r="877" spans="1:52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3"/>
    </row>
    <row r="878" spans="1:52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3"/>
    </row>
    <row r="879" spans="1:52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3"/>
    </row>
    <row r="880" spans="1:52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3"/>
    </row>
    <row r="881" spans="1:52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3"/>
    </row>
    <row r="882" spans="1:52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3"/>
    </row>
    <row r="883" spans="1:52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3"/>
    </row>
    <row r="884" spans="1:52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3"/>
    </row>
    <row r="885" spans="1:52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3"/>
    </row>
    <row r="886" spans="1:52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3"/>
    </row>
    <row r="887" spans="1:52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3"/>
    </row>
    <row r="888" spans="1:52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3"/>
    </row>
    <row r="889" spans="1:52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3"/>
    </row>
    <row r="890" spans="1:52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3"/>
    </row>
    <row r="891" spans="1:52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3"/>
    </row>
    <row r="892" spans="1:52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3"/>
    </row>
    <row r="893" spans="1:52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3"/>
    </row>
    <row r="894" spans="1:52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3"/>
    </row>
    <row r="895" spans="1:52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3"/>
    </row>
    <row r="896" spans="1:52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3"/>
    </row>
    <row r="897" spans="1:52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3"/>
    </row>
    <row r="898" spans="1:52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3"/>
    </row>
    <row r="899" spans="1:52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3"/>
    </row>
    <row r="900" spans="1:52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3"/>
    </row>
    <row r="901" spans="1:52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3"/>
    </row>
    <row r="902" spans="1:52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3"/>
    </row>
    <row r="903" spans="1:52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3"/>
    </row>
    <row r="904" spans="1:52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3"/>
    </row>
    <row r="905" spans="1:52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3"/>
    </row>
    <row r="906" spans="1:52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3"/>
    </row>
    <row r="907" spans="1:52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3"/>
    </row>
    <row r="908" spans="1:52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3"/>
    </row>
    <row r="909" spans="1:52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3"/>
    </row>
    <row r="910" spans="1:52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3"/>
    </row>
    <row r="911" spans="1:52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3"/>
    </row>
    <row r="912" spans="1:52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3"/>
    </row>
    <row r="913" spans="1:52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3"/>
    </row>
    <row r="914" spans="1:52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3"/>
    </row>
    <row r="915" spans="1:52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3"/>
    </row>
    <row r="916" spans="1:52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3"/>
    </row>
    <row r="917" spans="1:52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3"/>
    </row>
    <row r="918" spans="1:52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3"/>
    </row>
    <row r="919" spans="1:52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3"/>
    </row>
    <row r="920" spans="1:52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3"/>
    </row>
    <row r="921" spans="1:52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3"/>
    </row>
    <row r="922" spans="1:52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3"/>
    </row>
    <row r="923" spans="1:52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3"/>
    </row>
    <row r="924" spans="1:52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3"/>
    </row>
    <row r="925" spans="1:52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3"/>
    </row>
    <row r="926" spans="1:52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3"/>
    </row>
    <row r="927" spans="1:52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3"/>
    </row>
    <row r="928" spans="1:52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3"/>
    </row>
    <row r="929" spans="1:52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3"/>
    </row>
    <row r="930" spans="1:52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3"/>
    </row>
    <row r="931" spans="1:52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3"/>
    </row>
    <row r="932" spans="1:52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3"/>
    </row>
    <row r="933" spans="1:52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3"/>
    </row>
    <row r="934" spans="1:52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3"/>
    </row>
    <row r="935" spans="1:52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3"/>
    </row>
    <row r="936" spans="1:52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3"/>
    </row>
    <row r="937" spans="1:52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3"/>
    </row>
    <row r="938" spans="1:52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3"/>
    </row>
    <row r="939" spans="1:52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3"/>
    </row>
    <row r="940" spans="1:52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3"/>
    </row>
    <row r="941" spans="1:52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3"/>
    </row>
    <row r="942" spans="1:52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3"/>
    </row>
    <row r="943" spans="1:52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3"/>
    </row>
    <row r="944" spans="1:52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3"/>
    </row>
    <row r="945" spans="1:52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3"/>
    </row>
    <row r="946" spans="1:52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3"/>
    </row>
    <row r="947" spans="1:52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3"/>
    </row>
    <row r="948" spans="1:52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3"/>
    </row>
    <row r="949" spans="1:52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3"/>
    </row>
    <row r="950" spans="1:52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3"/>
    </row>
    <row r="951" spans="1:52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3"/>
    </row>
    <row r="952" spans="1:52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3"/>
    </row>
    <row r="953" spans="1:52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3"/>
    </row>
    <row r="954" spans="1:52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3"/>
    </row>
    <row r="955" spans="1:52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3"/>
    </row>
    <row r="956" spans="1:52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3"/>
    </row>
    <row r="957" spans="1:52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3"/>
    </row>
    <row r="958" spans="1:52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3"/>
    </row>
    <row r="959" spans="1:52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3"/>
    </row>
    <row r="960" spans="1:52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3"/>
    </row>
    <row r="961" spans="1:52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3"/>
    </row>
    <row r="962" spans="1:52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3"/>
    </row>
    <row r="963" spans="1:52" ht="15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3"/>
    </row>
    <row r="964" spans="1:52" ht="15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3"/>
    </row>
    <row r="965" spans="1:52" ht="15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3"/>
    </row>
    <row r="966" spans="1:52" ht="15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3"/>
    </row>
    <row r="967" spans="1:52" ht="15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3"/>
    </row>
    <row r="968" spans="1:52" ht="15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3"/>
    </row>
    <row r="969" spans="1:52" ht="15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3"/>
    </row>
    <row r="970" spans="1:52" ht="15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3"/>
    </row>
    <row r="971" spans="1:52" ht="15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3"/>
    </row>
    <row r="972" spans="1:52" ht="15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3"/>
    </row>
    <row r="973" spans="1:52" ht="15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3"/>
    </row>
    <row r="974" spans="1:52" ht="15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3"/>
    </row>
    <row r="975" spans="1:52" ht="15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3"/>
    </row>
    <row r="976" spans="1:52" ht="15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3"/>
    </row>
    <row r="977" spans="1:52" ht="15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3"/>
    </row>
    <row r="978" spans="1:52" ht="15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3"/>
    </row>
    <row r="979" spans="1:52" ht="15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3"/>
    </row>
    <row r="980" spans="1:52" ht="15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3"/>
    </row>
    <row r="981" spans="1:52" ht="15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3"/>
    </row>
    <row r="982" spans="1:52" ht="15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3"/>
    </row>
    <row r="983" spans="1:52" ht="15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3"/>
    </row>
    <row r="984" spans="1:52" ht="15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3"/>
    </row>
    <row r="985" spans="1:52" ht="15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3"/>
    </row>
    <row r="986" spans="1:52" ht="15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3"/>
    </row>
    <row r="987" spans="1:52" ht="15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3"/>
    </row>
    <row r="988" spans="1:52" ht="15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3"/>
    </row>
    <row r="989" spans="1:52" ht="15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3"/>
    </row>
    <row r="990" spans="1:52" ht="15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3"/>
    </row>
    <row r="991" spans="1:52" ht="15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3"/>
    </row>
    <row r="992" spans="1:52" ht="15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3"/>
    </row>
    <row r="993" spans="1:52" ht="15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3"/>
    </row>
    <row r="994" spans="1:52" ht="15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3"/>
    </row>
    <row r="995" spans="1:52" ht="15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3"/>
    </row>
    <row r="996" spans="1:52" ht="15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3"/>
    </row>
  </sheetData>
  <mergeCells count="6">
    <mergeCell ref="A1:AM2"/>
    <mergeCell ref="AB4:AH4"/>
    <mergeCell ref="AI4:AM4"/>
    <mergeCell ref="AB5:AH5"/>
    <mergeCell ref="AI5:AM6"/>
    <mergeCell ref="AB6:AH6"/>
  </mergeCells>
  <conditionalFormatting sqref="C8:AH43">
    <cfRule type="containsText" dxfId="6" priority="1" operator="containsText" text="L">
      <formula>NOT(ISERROR(SEARCH(("L"),(C8))))</formula>
    </cfRule>
  </conditionalFormatting>
  <conditionalFormatting sqref="C8:AH43">
    <cfRule type="containsText" dxfId="5" priority="2" operator="containsText" text="R">
      <formula>NOT(ISERROR(SEARCH(("R"),(C8))))</formula>
    </cfRule>
  </conditionalFormatting>
  <conditionalFormatting sqref="C8:AM8 C9:AQ43 AO8:AQ8">
    <cfRule type="containsText" dxfId="4" priority="3" operator="containsText" text="F">
      <formula>NOT(ISERROR(SEARCH(("F"),(C8))))</formula>
    </cfRule>
  </conditionalFormatting>
  <conditionalFormatting sqref="C8:AM8 C9:AQ43 AO8:AQ8">
    <cfRule type="containsText" dxfId="3" priority="4" operator="containsText" text="A">
      <formula>NOT(ISERROR(SEARCH(("A"),(C8))))</formula>
    </cfRule>
  </conditionalFormatting>
  <printOptions horizontalCentered="1"/>
  <pageMargins left="0.39370078740157483" right="0.39370078740157483" top="0.98425196850393704" bottom="0.39370078740157483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AW1000"/>
  <sheetViews>
    <sheetView workbookViewId="0">
      <pane xSplit="1" ySplit="10" topLeftCell="B38" activePane="bottomRight" state="frozen"/>
      <selection pane="topRight" activeCell="B1" sqref="B1"/>
      <selection pane="bottomLeft" activeCell="A11" sqref="A11"/>
      <selection pane="bottomRight" activeCell="AE46" sqref="AE46"/>
    </sheetView>
  </sheetViews>
  <sheetFormatPr baseColWidth="10" defaultColWidth="9.1796875" defaultRowHeight="15" customHeight="1"/>
  <cols>
    <col min="1" max="1" width="1.6328125" customWidth="1"/>
    <col min="2" max="2" width="23.7265625" customWidth="1"/>
    <col min="3" max="29" width="1.81640625" customWidth="1"/>
    <col min="30" max="30" width="2.54296875" customWidth="1"/>
    <col min="31" max="32" width="1.81640625" customWidth="1"/>
    <col min="33" max="33" width="2.6328125" customWidth="1"/>
    <col min="34" max="34" width="1.7265625" customWidth="1"/>
    <col min="35" max="35" width="1.6328125" customWidth="1"/>
    <col min="36" max="36" width="1.90625" customWidth="1"/>
    <col min="37" max="38" width="1.26953125" customWidth="1"/>
    <col min="39" max="39" width="1.08984375" customWidth="1"/>
    <col min="40" max="40" width="1.36328125" customWidth="1"/>
    <col min="41" max="43" width="1.453125" customWidth="1"/>
    <col min="44" max="47" width="1.6328125" customWidth="1"/>
  </cols>
  <sheetData>
    <row r="1" spans="1:49" ht="12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54"/>
      <c r="AP1" s="54"/>
      <c r="AQ1" s="54"/>
      <c r="AR1" s="54"/>
      <c r="AS1" s="54"/>
      <c r="AT1" s="54"/>
      <c r="AU1" s="54"/>
      <c r="AV1" s="54"/>
      <c r="AW1" s="54"/>
    </row>
    <row r="2" spans="1:49" ht="21" customHeight="1">
      <c r="A2" s="83"/>
      <c r="B2" s="84"/>
      <c r="C2" s="85" t="s">
        <v>98</v>
      </c>
      <c r="D2" s="85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6"/>
      <c r="AF2" s="86"/>
      <c r="AG2" s="87" t="s">
        <v>75</v>
      </c>
      <c r="AH2" s="88"/>
      <c r="AI2" s="255" t="s">
        <v>78</v>
      </c>
      <c r="AJ2" s="220"/>
      <c r="AK2" s="220"/>
      <c r="AL2" s="220"/>
      <c r="AM2" s="253"/>
      <c r="AN2" s="83"/>
      <c r="AO2" s="54"/>
      <c r="AP2" s="54"/>
      <c r="AQ2" s="54"/>
      <c r="AR2" s="89"/>
      <c r="AS2" s="89"/>
      <c r="AT2" s="89"/>
      <c r="AU2" s="89"/>
      <c r="AV2" s="54"/>
      <c r="AW2" s="54"/>
    </row>
    <row r="3" spans="1:49" ht="8.25" customHeight="1">
      <c r="A3" s="83"/>
      <c r="B3" s="90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91"/>
      <c r="AI3" s="91"/>
      <c r="AJ3" s="91"/>
      <c r="AK3" s="91"/>
      <c r="AL3" s="91"/>
      <c r="AM3" s="84"/>
      <c r="AN3" s="83"/>
      <c r="AO3" s="54"/>
      <c r="AP3" s="54"/>
      <c r="AQ3" s="54"/>
      <c r="AR3" s="89"/>
      <c r="AS3" s="89"/>
      <c r="AT3" s="89"/>
      <c r="AU3" s="89"/>
      <c r="AV3" s="54"/>
      <c r="AW3" s="54"/>
    </row>
    <row r="4" spans="1:49" ht="12.75" customHeight="1">
      <c r="A4" s="83"/>
      <c r="B4" s="92" t="s">
        <v>9</v>
      </c>
      <c r="C4" s="93" t="str">
        <f>CARÁTULA!$C$10</f>
        <v>INTERANDINO BOLIVIANO</v>
      </c>
      <c r="D4" s="93"/>
      <c r="E4" s="94"/>
      <c r="F4" s="94"/>
      <c r="G4" s="94"/>
      <c r="H4" s="95"/>
      <c r="I4" s="95"/>
      <c r="J4" s="95"/>
      <c r="K4" s="95"/>
      <c r="L4" s="95"/>
      <c r="M4" s="95"/>
      <c r="N4" s="95"/>
      <c r="O4" s="95"/>
      <c r="P4" s="95"/>
      <c r="Q4" s="95"/>
      <c r="R4" s="84"/>
      <c r="S4" s="92" t="s">
        <v>23</v>
      </c>
      <c r="T4" s="96" t="str">
        <f>CARÁTULA!C20</f>
        <v>CIENCIAS SOCIALES</v>
      </c>
      <c r="U4" s="84"/>
      <c r="V4" s="84"/>
      <c r="W4" s="84"/>
      <c r="X4" s="97"/>
      <c r="Y4" s="97"/>
      <c r="Z4" s="97"/>
      <c r="AA4" s="97"/>
      <c r="AB4" s="97"/>
      <c r="AC4" s="97"/>
      <c r="AD4" s="98" t="s">
        <v>74</v>
      </c>
      <c r="AE4" s="256">
        <f>CARÁTULA!H11</f>
        <v>46055</v>
      </c>
      <c r="AF4" s="229"/>
      <c r="AG4" s="230"/>
      <c r="AH4" s="99"/>
      <c r="AI4" s="84"/>
      <c r="AJ4" s="100" t="s">
        <v>99</v>
      </c>
      <c r="AK4" s="257">
        <f>COUNTIF(AE11:AE46,"ED")</f>
        <v>0</v>
      </c>
      <c r="AL4" s="220"/>
      <c r="AM4" s="253"/>
      <c r="AN4" s="83"/>
      <c r="AO4" s="54"/>
      <c r="AP4" s="54"/>
      <c r="AQ4" s="54"/>
      <c r="AR4" s="54"/>
      <c r="AS4" s="54"/>
      <c r="AT4" s="54"/>
      <c r="AU4" s="54"/>
      <c r="AV4" s="54"/>
      <c r="AW4" s="54"/>
    </row>
    <row r="5" spans="1:49" ht="12.75" customHeight="1">
      <c r="A5" s="83"/>
      <c r="B5" s="92" t="s">
        <v>18</v>
      </c>
      <c r="C5" s="93" t="str">
        <f>CARÁTULA!$C$16</f>
        <v>SECUNDARIO</v>
      </c>
      <c r="D5" s="93"/>
      <c r="E5" s="94"/>
      <c r="F5" s="94"/>
      <c r="G5" s="94"/>
      <c r="H5" s="95"/>
      <c r="I5" s="95"/>
      <c r="J5" s="95"/>
      <c r="K5" s="95"/>
      <c r="L5" s="95"/>
      <c r="M5" s="95"/>
      <c r="N5" s="95"/>
      <c r="O5" s="95"/>
      <c r="P5" s="95"/>
      <c r="Q5" s="95"/>
      <c r="R5" s="84"/>
      <c r="S5" s="92" t="s">
        <v>28</v>
      </c>
      <c r="T5" s="101" t="str">
        <f>CARÁTULA!$C$14</f>
        <v>MARCO A. CHAVEZ CHOQUEHUANCA</v>
      </c>
      <c r="U5" s="84"/>
      <c r="V5" s="84"/>
      <c r="W5" s="84"/>
      <c r="X5" s="94"/>
      <c r="Y5" s="94"/>
      <c r="Z5" s="94"/>
      <c r="AA5" s="94"/>
      <c r="AB5" s="94"/>
      <c r="AC5" s="94"/>
      <c r="AD5" s="98" t="s">
        <v>77</v>
      </c>
      <c r="AE5" s="256">
        <f>CARÁTULA!J11</f>
        <v>46150</v>
      </c>
      <c r="AF5" s="229"/>
      <c r="AG5" s="230"/>
      <c r="AH5" s="99"/>
      <c r="AI5" s="84"/>
      <c r="AJ5" s="102" t="s">
        <v>100</v>
      </c>
      <c r="AK5" s="257">
        <f>COUNTIF(AE11:AE46,"DA")</f>
        <v>0</v>
      </c>
      <c r="AL5" s="220"/>
      <c r="AM5" s="253"/>
      <c r="AN5" s="83"/>
      <c r="AO5" s="54"/>
      <c r="AP5" s="54"/>
      <c r="AQ5" s="54"/>
      <c r="AR5" s="54"/>
      <c r="AS5" s="54"/>
      <c r="AT5" s="54"/>
      <c r="AU5" s="54"/>
      <c r="AV5" s="54"/>
      <c r="AW5" s="54"/>
    </row>
    <row r="6" spans="1:49" ht="12.75" customHeight="1">
      <c r="A6" s="83"/>
      <c r="B6" s="92" t="s">
        <v>76</v>
      </c>
      <c r="C6" s="93" t="str">
        <f>CARÁTULA!$C$18</f>
        <v>5° "A" DE SECUNDARIA</v>
      </c>
      <c r="D6" s="93"/>
      <c r="E6" s="94"/>
      <c r="F6" s="94"/>
      <c r="G6" s="94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95"/>
      <c r="S6" s="99"/>
      <c r="T6" s="99"/>
      <c r="U6" s="99"/>
      <c r="V6" s="99"/>
      <c r="W6" s="269"/>
      <c r="X6" s="229"/>
      <c r="Y6" s="229"/>
      <c r="Z6" s="229"/>
      <c r="AA6" s="229"/>
      <c r="AB6" s="230"/>
      <c r="AC6" s="84"/>
      <c r="AD6" s="104" t="s">
        <v>79</v>
      </c>
      <c r="AE6" s="270">
        <f ca="1">TODAY()</f>
        <v>46138</v>
      </c>
      <c r="AF6" s="229"/>
      <c r="AG6" s="230"/>
      <c r="AH6" s="105"/>
      <c r="AI6" s="84"/>
      <c r="AJ6" s="102" t="s">
        <v>101</v>
      </c>
      <c r="AK6" s="257">
        <f>COUNTIF(AE11:AE46,"DO")</f>
        <v>13</v>
      </c>
      <c r="AL6" s="220"/>
      <c r="AM6" s="253"/>
      <c r="AN6" s="83"/>
      <c r="AO6" s="54"/>
      <c r="AP6" s="54"/>
      <c r="AQ6" s="54"/>
      <c r="AR6" s="54"/>
      <c r="AS6" s="54"/>
      <c r="AT6" s="54"/>
      <c r="AU6" s="54"/>
      <c r="AV6" s="54"/>
      <c r="AW6" s="54"/>
    </row>
    <row r="7" spans="1:49" ht="11.25" customHeight="1">
      <c r="A7" s="83"/>
      <c r="B7" s="103"/>
      <c r="C7" s="93"/>
      <c r="D7" s="93"/>
      <c r="E7" s="94"/>
      <c r="F7" s="94"/>
      <c r="G7" s="94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95"/>
      <c r="S7" s="99"/>
      <c r="T7" s="99"/>
      <c r="U7" s="99"/>
      <c r="V7" s="99"/>
      <c r="W7" s="106"/>
      <c r="X7" s="106"/>
      <c r="Y7" s="106"/>
      <c r="Z7" s="106"/>
      <c r="AA7" s="106"/>
      <c r="AB7" s="106"/>
      <c r="AC7" s="84"/>
      <c r="AD7" s="88"/>
      <c r="AE7" s="84"/>
      <c r="AF7" s="107"/>
      <c r="AG7" s="107"/>
      <c r="AH7" s="107"/>
      <c r="AI7" s="84"/>
      <c r="AJ7" s="102" t="s">
        <v>102</v>
      </c>
      <c r="AK7" s="258">
        <f>COUNTIF(AE11:AE46,"DP")</f>
        <v>21</v>
      </c>
      <c r="AL7" s="220"/>
      <c r="AM7" s="253"/>
      <c r="AN7" s="108"/>
      <c r="AO7" s="109"/>
      <c r="AP7" s="54"/>
      <c r="AQ7" s="54"/>
      <c r="AR7" s="54"/>
      <c r="AS7" s="54"/>
      <c r="AT7" s="54"/>
      <c r="AU7" s="54"/>
      <c r="AV7" s="54"/>
      <c r="AW7" s="54"/>
    </row>
    <row r="8" spans="1:49" ht="12.75" customHeight="1">
      <c r="A8" s="83"/>
      <c r="B8" s="110"/>
      <c r="C8" s="259" t="s">
        <v>103</v>
      </c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53"/>
      <c r="AE8" s="111"/>
      <c r="AF8" s="111"/>
      <c r="AG8" s="112"/>
      <c r="AH8" s="112"/>
      <c r="AI8" s="113"/>
      <c r="AJ8" s="83"/>
      <c r="AK8" s="114"/>
      <c r="AL8" s="114"/>
      <c r="AM8" s="114"/>
      <c r="AN8" s="108"/>
      <c r="AO8" s="109"/>
      <c r="AP8" s="109"/>
      <c r="AQ8" s="109"/>
      <c r="AR8" s="54"/>
      <c r="AS8" s="54"/>
      <c r="AT8" s="54"/>
      <c r="AU8" s="54"/>
      <c r="AV8" s="54"/>
      <c r="AW8" s="54"/>
    </row>
    <row r="9" spans="1:49" ht="12" customHeight="1">
      <c r="A9" s="83"/>
      <c r="B9" s="115"/>
      <c r="C9" s="260" t="s">
        <v>104</v>
      </c>
      <c r="D9" s="220"/>
      <c r="E9" s="220"/>
      <c r="F9" s="253"/>
      <c r="G9" s="261" t="s">
        <v>105</v>
      </c>
      <c r="H9" s="263" t="s">
        <v>106</v>
      </c>
      <c r="I9" s="220"/>
      <c r="J9" s="220"/>
      <c r="K9" s="220"/>
      <c r="L9" s="220"/>
      <c r="M9" s="220"/>
      <c r="N9" s="220"/>
      <c r="O9" s="220"/>
      <c r="P9" s="220"/>
      <c r="Q9" s="264"/>
      <c r="R9" s="265" t="s">
        <v>107</v>
      </c>
      <c r="S9" s="263" t="s">
        <v>108</v>
      </c>
      <c r="T9" s="220"/>
      <c r="U9" s="220"/>
      <c r="V9" s="220"/>
      <c r="W9" s="220"/>
      <c r="X9" s="220"/>
      <c r="Y9" s="220"/>
      <c r="Z9" s="220"/>
      <c r="AA9" s="220"/>
      <c r="AB9" s="253"/>
      <c r="AC9" s="265" t="s">
        <v>109</v>
      </c>
      <c r="AD9" s="271" t="s">
        <v>110</v>
      </c>
      <c r="AE9" s="272" t="s">
        <v>111</v>
      </c>
      <c r="AF9" s="267"/>
      <c r="AG9" s="268" t="s">
        <v>112</v>
      </c>
      <c r="AH9" s="266" t="s">
        <v>113</v>
      </c>
      <c r="AI9" s="244"/>
      <c r="AJ9" s="244"/>
      <c r="AK9" s="244"/>
      <c r="AL9" s="244"/>
      <c r="AM9" s="245"/>
      <c r="AN9" s="116"/>
      <c r="AO9" s="4"/>
      <c r="AP9" s="4"/>
      <c r="AQ9" s="4"/>
      <c r="AR9" s="54"/>
      <c r="AS9" s="54"/>
      <c r="AT9" s="54"/>
      <c r="AU9" s="54"/>
      <c r="AV9" s="54"/>
      <c r="AW9" s="54"/>
    </row>
    <row r="10" spans="1:49" ht="74.25" customHeight="1">
      <c r="A10" s="69" t="s">
        <v>31</v>
      </c>
      <c r="B10" s="117" t="s">
        <v>114</v>
      </c>
      <c r="C10" s="118" t="s">
        <v>115</v>
      </c>
      <c r="D10" s="119" t="s">
        <v>116</v>
      </c>
      <c r="E10" s="119" t="s">
        <v>117</v>
      </c>
      <c r="F10" s="120"/>
      <c r="G10" s="262"/>
      <c r="H10" s="119" t="s">
        <v>118</v>
      </c>
      <c r="I10" s="119" t="s">
        <v>119</v>
      </c>
      <c r="J10" s="121" t="s">
        <v>175</v>
      </c>
      <c r="K10" s="121" t="s">
        <v>176</v>
      </c>
      <c r="L10" s="121" t="s">
        <v>177</v>
      </c>
      <c r="M10" s="121"/>
      <c r="N10" s="121"/>
      <c r="O10" s="121"/>
      <c r="P10" s="121"/>
      <c r="Q10" s="121"/>
      <c r="R10" s="262"/>
      <c r="S10" s="121" t="s">
        <v>178</v>
      </c>
      <c r="T10" s="123" t="s">
        <v>179</v>
      </c>
      <c r="U10" s="124" t="s">
        <v>180</v>
      </c>
      <c r="V10" s="123" t="s">
        <v>181</v>
      </c>
      <c r="W10" s="123" t="s">
        <v>182</v>
      </c>
      <c r="X10" s="123" t="s">
        <v>183</v>
      </c>
      <c r="Y10" s="123"/>
      <c r="Z10" s="125"/>
      <c r="AA10" s="126"/>
      <c r="AB10" s="121"/>
      <c r="AC10" s="262"/>
      <c r="AD10" s="262"/>
      <c r="AE10" s="262"/>
      <c r="AF10" s="262"/>
      <c r="AG10" s="262"/>
      <c r="AH10" s="246"/>
      <c r="AI10" s="247"/>
      <c r="AJ10" s="247"/>
      <c r="AK10" s="247"/>
      <c r="AL10" s="247"/>
      <c r="AM10" s="248"/>
      <c r="AN10" s="127"/>
      <c r="AO10" s="128"/>
      <c r="AP10" s="128"/>
      <c r="AQ10" s="128"/>
      <c r="AR10" s="54"/>
      <c r="AS10" s="54"/>
      <c r="AT10" s="54"/>
      <c r="AU10" s="54"/>
      <c r="AV10" s="54"/>
      <c r="AW10" s="54"/>
    </row>
    <row r="11" spans="1:49" ht="12" customHeight="1">
      <c r="A11" s="129">
        <v>1</v>
      </c>
      <c r="B11" s="130" t="str">
        <f>FILIACIÓN!B9</f>
        <v>APALA YUJRA ROSELIN ANDREA</v>
      </c>
      <c r="C11" s="131">
        <v>8</v>
      </c>
      <c r="D11" s="132">
        <v>9</v>
      </c>
      <c r="E11" s="132">
        <v>8</v>
      </c>
      <c r="F11" s="131"/>
      <c r="G11" s="133">
        <f t="shared" ref="G11:G46" si="0">IFERROR(ROUND(AVERAGE(C11:F11),0),"")</f>
        <v>8</v>
      </c>
      <c r="H11" s="131">
        <v>39</v>
      </c>
      <c r="I11" s="131">
        <v>38</v>
      </c>
      <c r="J11" s="131">
        <v>39</v>
      </c>
      <c r="K11" s="131">
        <v>38</v>
      </c>
      <c r="L11" s="131">
        <v>45</v>
      </c>
      <c r="M11" s="131"/>
      <c r="N11" s="131"/>
      <c r="O11" s="131"/>
      <c r="P11" s="131"/>
      <c r="Q11" s="131"/>
      <c r="R11" s="133">
        <f t="shared" ref="R11:R46" si="1">IFERROR(ROUND(AVERAGE(H11:Q11),0),"")</f>
        <v>40</v>
      </c>
      <c r="S11" s="132">
        <v>35</v>
      </c>
      <c r="T11" s="132">
        <v>35</v>
      </c>
      <c r="U11" s="131">
        <v>30</v>
      </c>
      <c r="V11" s="131">
        <v>36</v>
      </c>
      <c r="W11" s="131">
        <v>40</v>
      </c>
      <c r="X11" s="131">
        <v>36</v>
      </c>
      <c r="Y11" s="131"/>
      <c r="Z11" s="131"/>
      <c r="AA11" s="131"/>
      <c r="AB11" s="131"/>
      <c r="AC11" s="133">
        <f t="shared" ref="AC11:AC46" si="2">IFERROR(ROUND(AVERAGE(S11:AB11),0),"")</f>
        <v>35</v>
      </c>
      <c r="AD11" s="134">
        <v>5</v>
      </c>
      <c r="AE11" s="135" t="str">
        <f t="shared" ref="AE11:AE46" si="3">IF(AG11&lt;20," ",IF(AG11&lt;51,"ED",IF(AG11&lt;67,"DA",IF(AG11&lt;85,"DO","DP"))))</f>
        <v>DP</v>
      </c>
      <c r="AF11" s="136"/>
      <c r="AG11" s="137">
        <f t="shared" ref="AG11:AG46" si="4">IFERROR((SUM(G11,R11,AC11,AD11,AF11)),"")</f>
        <v>88</v>
      </c>
      <c r="AH11" s="252" t="str">
        <f t="shared" ref="AH11:AH46" si="5">IF(AG11="","",(IF(AND(AG11&gt;=1,AG11&lt;=50.499),"REPROBADO",IF(AND(AG11&gt;=50.5,AG11&lt;=100),"APROBADO"))))</f>
        <v>APROBADO</v>
      </c>
      <c r="AI11" s="220"/>
      <c r="AJ11" s="220"/>
      <c r="AK11" s="220"/>
      <c r="AL11" s="220"/>
      <c r="AM11" s="253"/>
      <c r="AN11" s="83"/>
      <c r="AO11" s="54"/>
      <c r="AP11" s="54"/>
      <c r="AQ11" s="138"/>
      <c r="AR11" s="54"/>
      <c r="AS11" s="54"/>
      <c r="AT11" s="54"/>
      <c r="AU11" s="54"/>
      <c r="AV11" s="54"/>
      <c r="AW11" s="54"/>
    </row>
    <row r="12" spans="1:49" ht="12" customHeight="1">
      <c r="A12" s="129">
        <v>2</v>
      </c>
      <c r="B12" s="130" t="str">
        <f>FILIACIÓN!B10</f>
        <v>APAZA ANGULO ARELY BIANCA</v>
      </c>
      <c r="C12" s="131">
        <v>8</v>
      </c>
      <c r="D12" s="132">
        <v>8</v>
      </c>
      <c r="E12" s="132">
        <v>8</v>
      </c>
      <c r="F12" s="131"/>
      <c r="G12" s="133">
        <f t="shared" si="0"/>
        <v>8</v>
      </c>
      <c r="H12" s="131">
        <v>40</v>
      </c>
      <c r="I12" s="131">
        <v>40</v>
      </c>
      <c r="J12" s="131">
        <v>26</v>
      </c>
      <c r="K12" s="131">
        <v>35</v>
      </c>
      <c r="L12" s="131">
        <v>45</v>
      </c>
      <c r="M12" s="131"/>
      <c r="N12" s="131"/>
      <c r="O12" s="131"/>
      <c r="P12" s="131"/>
      <c r="Q12" s="131"/>
      <c r="R12" s="133">
        <f t="shared" si="1"/>
        <v>37</v>
      </c>
      <c r="S12" s="131">
        <v>36</v>
      </c>
      <c r="T12" s="131">
        <v>35</v>
      </c>
      <c r="U12" s="131">
        <v>35</v>
      </c>
      <c r="V12" s="131">
        <v>35</v>
      </c>
      <c r="W12" s="131">
        <v>38</v>
      </c>
      <c r="X12" s="131">
        <v>36</v>
      </c>
      <c r="Y12" s="131"/>
      <c r="Z12" s="131"/>
      <c r="AA12" s="131"/>
      <c r="AB12" s="131"/>
      <c r="AC12" s="133">
        <f t="shared" si="2"/>
        <v>36</v>
      </c>
      <c r="AD12" s="134">
        <v>5</v>
      </c>
      <c r="AE12" s="135" t="str">
        <f t="shared" si="3"/>
        <v>DP</v>
      </c>
      <c r="AF12" s="136"/>
      <c r="AG12" s="137">
        <f t="shared" si="4"/>
        <v>86</v>
      </c>
      <c r="AH12" s="252" t="str">
        <f t="shared" si="5"/>
        <v>APROBADO</v>
      </c>
      <c r="AI12" s="220"/>
      <c r="AJ12" s="220"/>
      <c r="AK12" s="220"/>
      <c r="AL12" s="220"/>
      <c r="AM12" s="253"/>
      <c r="AN12" s="83"/>
      <c r="AO12" s="54"/>
      <c r="AP12" s="54"/>
      <c r="AQ12" s="138"/>
      <c r="AR12" s="54"/>
      <c r="AS12" s="54"/>
      <c r="AT12" s="54"/>
      <c r="AU12" s="54"/>
      <c r="AV12" s="54"/>
      <c r="AW12" s="54"/>
    </row>
    <row r="13" spans="1:49" ht="12" customHeight="1">
      <c r="A13" s="129">
        <v>3</v>
      </c>
      <c r="B13" s="130" t="str">
        <f>FILIACIÓN!B11</f>
        <v>APAZA TICONA DANAE ALEXANDRA</v>
      </c>
      <c r="C13" s="131">
        <v>9</v>
      </c>
      <c r="D13" s="132">
        <v>7</v>
      </c>
      <c r="E13" s="132">
        <v>8</v>
      </c>
      <c r="F13" s="131"/>
      <c r="G13" s="133">
        <f t="shared" si="0"/>
        <v>8</v>
      </c>
      <c r="H13" s="131">
        <v>44</v>
      </c>
      <c r="I13" s="131">
        <v>44</v>
      </c>
      <c r="J13" s="131">
        <v>21</v>
      </c>
      <c r="K13" s="131">
        <v>35</v>
      </c>
      <c r="L13" s="131">
        <v>45</v>
      </c>
      <c r="M13" s="131"/>
      <c r="N13" s="131"/>
      <c r="O13" s="131"/>
      <c r="P13" s="131"/>
      <c r="Q13" s="131"/>
      <c r="R13" s="133">
        <f t="shared" si="1"/>
        <v>38</v>
      </c>
      <c r="S13" s="131">
        <v>30</v>
      </c>
      <c r="T13" s="131">
        <v>35</v>
      </c>
      <c r="U13" s="131">
        <v>30</v>
      </c>
      <c r="V13" s="131">
        <v>28</v>
      </c>
      <c r="W13" s="131">
        <v>38</v>
      </c>
      <c r="X13" s="131">
        <v>36</v>
      </c>
      <c r="Y13" s="131"/>
      <c r="Z13" s="131"/>
      <c r="AA13" s="131"/>
      <c r="AB13" s="131"/>
      <c r="AC13" s="133">
        <f t="shared" si="2"/>
        <v>33</v>
      </c>
      <c r="AD13" s="134">
        <v>4</v>
      </c>
      <c r="AE13" s="135" t="str">
        <f t="shared" si="3"/>
        <v>DO</v>
      </c>
      <c r="AF13" s="136"/>
      <c r="AG13" s="137">
        <f t="shared" si="4"/>
        <v>83</v>
      </c>
      <c r="AH13" s="252" t="str">
        <f t="shared" si="5"/>
        <v>APROBADO</v>
      </c>
      <c r="AI13" s="220"/>
      <c r="AJ13" s="220"/>
      <c r="AK13" s="220"/>
      <c r="AL13" s="220"/>
      <c r="AM13" s="253"/>
      <c r="AN13" s="83"/>
      <c r="AO13" s="54"/>
      <c r="AP13" s="54"/>
      <c r="AQ13" s="138"/>
      <c r="AR13" s="54"/>
      <c r="AS13" s="54"/>
      <c r="AT13" s="54"/>
      <c r="AU13" s="54"/>
      <c r="AV13" s="54"/>
      <c r="AW13" s="54"/>
    </row>
    <row r="14" spans="1:49" ht="12" customHeight="1">
      <c r="A14" s="129">
        <v>4</v>
      </c>
      <c r="B14" s="130" t="str">
        <f>FILIACIÓN!B12</f>
        <v>ARDORES USNAYO CAMERON GAELLE</v>
      </c>
      <c r="C14" s="131">
        <v>9</v>
      </c>
      <c r="D14" s="132">
        <v>9</v>
      </c>
      <c r="E14" s="132">
        <v>8</v>
      </c>
      <c r="F14" s="131"/>
      <c r="G14" s="133">
        <f t="shared" si="0"/>
        <v>9</v>
      </c>
      <c r="H14" s="131">
        <v>45</v>
      </c>
      <c r="I14" s="131">
        <v>44</v>
      </c>
      <c r="J14" s="131">
        <v>43</v>
      </c>
      <c r="K14" s="131">
        <v>35</v>
      </c>
      <c r="L14" s="131">
        <v>42</v>
      </c>
      <c r="M14" s="131"/>
      <c r="N14" s="131"/>
      <c r="O14" s="131"/>
      <c r="P14" s="131"/>
      <c r="Q14" s="131"/>
      <c r="R14" s="133">
        <f t="shared" si="1"/>
        <v>42</v>
      </c>
      <c r="S14" s="131">
        <v>30</v>
      </c>
      <c r="T14" s="131">
        <v>33</v>
      </c>
      <c r="U14" s="131">
        <v>38</v>
      </c>
      <c r="V14" s="131">
        <v>35</v>
      </c>
      <c r="W14" s="131">
        <v>40</v>
      </c>
      <c r="X14" s="131">
        <v>36</v>
      </c>
      <c r="Y14" s="131"/>
      <c r="Z14" s="131"/>
      <c r="AA14" s="131"/>
      <c r="AB14" s="131"/>
      <c r="AC14" s="133">
        <f t="shared" si="2"/>
        <v>35</v>
      </c>
      <c r="AD14" s="134">
        <v>5</v>
      </c>
      <c r="AE14" s="135" t="str">
        <f t="shared" si="3"/>
        <v>DP</v>
      </c>
      <c r="AF14" s="136"/>
      <c r="AG14" s="137">
        <f t="shared" si="4"/>
        <v>91</v>
      </c>
      <c r="AH14" s="252" t="str">
        <f t="shared" si="5"/>
        <v>APROBADO</v>
      </c>
      <c r="AI14" s="220"/>
      <c r="AJ14" s="220"/>
      <c r="AK14" s="220"/>
      <c r="AL14" s="220"/>
      <c r="AM14" s="253"/>
      <c r="AN14" s="83"/>
      <c r="AO14" s="54"/>
      <c r="AP14" s="54"/>
      <c r="AQ14" s="138"/>
      <c r="AR14" s="54"/>
      <c r="AS14" s="54"/>
      <c r="AT14" s="54"/>
      <c r="AU14" s="54"/>
      <c r="AV14" s="54"/>
      <c r="AW14" s="54"/>
    </row>
    <row r="15" spans="1:49" ht="12" customHeight="1">
      <c r="A15" s="129">
        <v>5</v>
      </c>
      <c r="B15" s="130" t="str">
        <f>FILIACIÓN!B13</f>
        <v>BAUTISTA BLANCO GREIS EVANI</v>
      </c>
      <c r="C15" s="131">
        <v>9</v>
      </c>
      <c r="D15" s="132">
        <v>9</v>
      </c>
      <c r="E15" s="132">
        <v>9</v>
      </c>
      <c r="F15" s="131"/>
      <c r="G15" s="133">
        <f t="shared" si="0"/>
        <v>9</v>
      </c>
      <c r="H15" s="131">
        <v>43</v>
      </c>
      <c r="I15" s="131">
        <v>45</v>
      </c>
      <c r="J15" s="131">
        <v>37</v>
      </c>
      <c r="K15" s="131">
        <v>38</v>
      </c>
      <c r="L15" s="131">
        <v>30</v>
      </c>
      <c r="M15" s="131"/>
      <c r="N15" s="131"/>
      <c r="O15" s="131"/>
      <c r="P15" s="131"/>
      <c r="Q15" s="131"/>
      <c r="R15" s="133">
        <f t="shared" si="1"/>
        <v>39</v>
      </c>
      <c r="S15" s="131">
        <v>36</v>
      </c>
      <c r="T15" s="131">
        <v>38</v>
      </c>
      <c r="U15" s="131">
        <v>36</v>
      </c>
      <c r="V15" s="131">
        <v>38</v>
      </c>
      <c r="W15" s="131">
        <v>40</v>
      </c>
      <c r="X15" s="131">
        <v>30</v>
      </c>
      <c r="Y15" s="131"/>
      <c r="Z15" s="131"/>
      <c r="AA15" s="131"/>
      <c r="AB15" s="131"/>
      <c r="AC15" s="133">
        <f t="shared" si="2"/>
        <v>36</v>
      </c>
      <c r="AD15" s="134">
        <v>5</v>
      </c>
      <c r="AE15" s="135" t="str">
        <f t="shared" si="3"/>
        <v>DP</v>
      </c>
      <c r="AF15" s="136"/>
      <c r="AG15" s="137">
        <f t="shared" si="4"/>
        <v>89</v>
      </c>
      <c r="AH15" s="252" t="str">
        <f t="shared" si="5"/>
        <v>APROBADO</v>
      </c>
      <c r="AI15" s="220"/>
      <c r="AJ15" s="220"/>
      <c r="AK15" s="220"/>
      <c r="AL15" s="220"/>
      <c r="AM15" s="253"/>
      <c r="AN15" s="139"/>
      <c r="AO15" s="138"/>
      <c r="AP15" s="138"/>
      <c r="AQ15" s="138"/>
      <c r="AR15" s="54"/>
      <c r="AS15" s="54"/>
      <c r="AT15" s="54"/>
      <c r="AU15" s="54"/>
      <c r="AV15" s="54"/>
      <c r="AW15" s="54"/>
    </row>
    <row r="16" spans="1:49" ht="12" customHeight="1">
      <c r="A16" s="129">
        <v>6</v>
      </c>
      <c r="B16" s="130" t="str">
        <f>FILIACIÓN!B14</f>
        <v>CACERES FLORES KIMBERLY AVRIL</v>
      </c>
      <c r="C16" s="131">
        <v>9</v>
      </c>
      <c r="D16" s="132">
        <v>9</v>
      </c>
      <c r="E16" s="132">
        <v>9</v>
      </c>
      <c r="F16" s="131"/>
      <c r="G16" s="133">
        <f t="shared" si="0"/>
        <v>9</v>
      </c>
      <c r="H16" s="131">
        <v>42</v>
      </c>
      <c r="I16" s="131">
        <v>45</v>
      </c>
      <c r="J16" s="131">
        <v>43</v>
      </c>
      <c r="K16" s="131">
        <v>36</v>
      </c>
      <c r="L16" s="131">
        <v>45</v>
      </c>
      <c r="M16" s="131"/>
      <c r="N16" s="131"/>
      <c r="O16" s="131"/>
      <c r="P16" s="131"/>
      <c r="Q16" s="131"/>
      <c r="R16" s="133">
        <f t="shared" si="1"/>
        <v>42</v>
      </c>
      <c r="S16" s="131">
        <v>36</v>
      </c>
      <c r="T16" s="131">
        <v>36</v>
      </c>
      <c r="U16" s="131">
        <v>36</v>
      </c>
      <c r="V16" s="131">
        <v>38</v>
      </c>
      <c r="W16" s="131">
        <v>40</v>
      </c>
      <c r="X16" s="131">
        <v>38</v>
      </c>
      <c r="Y16" s="131"/>
      <c r="Z16" s="131"/>
      <c r="AA16" s="131"/>
      <c r="AB16" s="131"/>
      <c r="AC16" s="133">
        <f t="shared" si="2"/>
        <v>37</v>
      </c>
      <c r="AD16" s="134">
        <v>5</v>
      </c>
      <c r="AE16" s="135" t="str">
        <f t="shared" si="3"/>
        <v>DP</v>
      </c>
      <c r="AF16" s="136"/>
      <c r="AG16" s="137">
        <f t="shared" si="4"/>
        <v>93</v>
      </c>
      <c r="AH16" s="252" t="str">
        <f t="shared" si="5"/>
        <v>APROBADO</v>
      </c>
      <c r="AI16" s="220"/>
      <c r="AJ16" s="220"/>
      <c r="AK16" s="220"/>
      <c r="AL16" s="220"/>
      <c r="AM16" s="253"/>
      <c r="AN16" s="139"/>
      <c r="AO16" s="138"/>
      <c r="AP16" s="138"/>
      <c r="AQ16" s="138"/>
      <c r="AR16" s="54"/>
      <c r="AS16" s="54"/>
      <c r="AT16" s="54"/>
      <c r="AU16" s="54"/>
      <c r="AV16" s="54"/>
      <c r="AW16" s="54"/>
    </row>
    <row r="17" spans="1:49" ht="12" customHeight="1">
      <c r="A17" s="129">
        <v>7</v>
      </c>
      <c r="B17" s="130" t="str">
        <f>FILIACIÓN!B15</f>
        <v>CALLE MARQUEZ SOL MADELEY</v>
      </c>
      <c r="C17" s="131">
        <v>8</v>
      </c>
      <c r="D17" s="132">
        <v>9</v>
      </c>
      <c r="E17" s="132">
        <v>9</v>
      </c>
      <c r="F17" s="131"/>
      <c r="G17" s="133">
        <f t="shared" si="0"/>
        <v>9</v>
      </c>
      <c r="H17" s="131">
        <v>41</v>
      </c>
      <c r="I17" s="131">
        <v>40</v>
      </c>
      <c r="J17" s="131">
        <v>43</v>
      </c>
      <c r="K17" s="131">
        <v>35</v>
      </c>
      <c r="L17" s="131">
        <v>45</v>
      </c>
      <c r="M17" s="131"/>
      <c r="N17" s="131"/>
      <c r="O17" s="131"/>
      <c r="P17" s="131"/>
      <c r="Q17" s="131"/>
      <c r="R17" s="133">
        <f t="shared" si="1"/>
        <v>41</v>
      </c>
      <c r="S17" s="131">
        <v>30</v>
      </c>
      <c r="T17" s="131">
        <v>33</v>
      </c>
      <c r="U17" s="131">
        <v>33</v>
      </c>
      <c r="V17" s="131">
        <v>35</v>
      </c>
      <c r="W17" s="131">
        <v>38</v>
      </c>
      <c r="X17" s="131">
        <v>38</v>
      </c>
      <c r="Y17" s="131"/>
      <c r="Z17" s="131"/>
      <c r="AA17" s="131"/>
      <c r="AB17" s="131"/>
      <c r="AC17" s="133">
        <f t="shared" si="2"/>
        <v>35</v>
      </c>
      <c r="AD17" s="134">
        <v>5</v>
      </c>
      <c r="AE17" s="135" t="str">
        <f t="shared" si="3"/>
        <v>DP</v>
      </c>
      <c r="AF17" s="136"/>
      <c r="AG17" s="137">
        <f t="shared" si="4"/>
        <v>90</v>
      </c>
      <c r="AH17" s="252" t="str">
        <f t="shared" si="5"/>
        <v>APROBADO</v>
      </c>
      <c r="AI17" s="220"/>
      <c r="AJ17" s="220"/>
      <c r="AK17" s="220"/>
      <c r="AL17" s="220"/>
      <c r="AM17" s="253"/>
      <c r="AN17" s="139"/>
      <c r="AO17" s="138"/>
      <c r="AP17" s="138"/>
      <c r="AQ17" s="138"/>
      <c r="AR17" s="54"/>
      <c r="AS17" s="54"/>
      <c r="AT17" s="54"/>
      <c r="AU17" s="54"/>
      <c r="AV17" s="54"/>
      <c r="AW17" s="54"/>
    </row>
    <row r="18" spans="1:49" ht="12" customHeight="1">
      <c r="A18" s="129">
        <v>8</v>
      </c>
      <c r="B18" s="130" t="str">
        <f>FILIACIÓN!B16</f>
        <v>CALLISAYA CORONEL BELLA LUZ JAEL</v>
      </c>
      <c r="C18" s="131">
        <v>9</v>
      </c>
      <c r="D18" s="132">
        <v>9</v>
      </c>
      <c r="E18" s="132">
        <v>8</v>
      </c>
      <c r="F18" s="131"/>
      <c r="G18" s="133">
        <f t="shared" si="0"/>
        <v>9</v>
      </c>
      <c r="H18" s="131">
        <v>41</v>
      </c>
      <c r="I18" s="131">
        <v>45</v>
      </c>
      <c r="J18" s="131">
        <v>43</v>
      </c>
      <c r="K18" s="131">
        <v>38</v>
      </c>
      <c r="L18" s="131">
        <v>40</v>
      </c>
      <c r="M18" s="131"/>
      <c r="N18" s="131"/>
      <c r="O18" s="131"/>
      <c r="P18" s="131"/>
      <c r="Q18" s="131"/>
      <c r="R18" s="133">
        <f t="shared" si="1"/>
        <v>41</v>
      </c>
      <c r="S18" s="131">
        <v>35</v>
      </c>
      <c r="T18" s="131">
        <v>35</v>
      </c>
      <c r="U18" s="131">
        <v>33</v>
      </c>
      <c r="V18" s="131">
        <v>35</v>
      </c>
      <c r="W18" s="131">
        <v>40</v>
      </c>
      <c r="X18" s="131">
        <v>38</v>
      </c>
      <c r="Y18" s="131"/>
      <c r="Z18" s="131"/>
      <c r="AA18" s="131"/>
      <c r="AB18" s="131"/>
      <c r="AC18" s="133">
        <f t="shared" si="2"/>
        <v>36</v>
      </c>
      <c r="AD18" s="134">
        <v>5</v>
      </c>
      <c r="AE18" s="135" t="str">
        <f t="shared" si="3"/>
        <v>DP</v>
      </c>
      <c r="AF18" s="136"/>
      <c r="AG18" s="137">
        <f t="shared" si="4"/>
        <v>91</v>
      </c>
      <c r="AH18" s="252" t="str">
        <f t="shared" si="5"/>
        <v>APROBADO</v>
      </c>
      <c r="AI18" s="220"/>
      <c r="AJ18" s="220"/>
      <c r="AK18" s="220"/>
      <c r="AL18" s="220"/>
      <c r="AM18" s="253"/>
      <c r="AN18" s="139"/>
      <c r="AO18" s="138"/>
      <c r="AP18" s="138"/>
      <c r="AQ18" s="138"/>
      <c r="AR18" s="54"/>
      <c r="AS18" s="54"/>
      <c r="AT18" s="54"/>
      <c r="AU18" s="54"/>
      <c r="AV18" s="54"/>
      <c r="AW18" s="54"/>
    </row>
    <row r="19" spans="1:49" ht="12" customHeight="1">
      <c r="A19" s="129">
        <v>9</v>
      </c>
      <c r="B19" s="130" t="str">
        <f>FILIACIÓN!B17</f>
        <v>CALLISAYA CRUZ CAMILA RIZEL</v>
      </c>
      <c r="C19" s="131">
        <v>9</v>
      </c>
      <c r="D19" s="132">
        <v>9</v>
      </c>
      <c r="E19" s="132">
        <v>9</v>
      </c>
      <c r="F19" s="131"/>
      <c r="G19" s="133">
        <f t="shared" si="0"/>
        <v>9</v>
      </c>
      <c r="H19" s="131">
        <v>44</v>
      </c>
      <c r="I19" s="131">
        <v>45</v>
      </c>
      <c r="J19" s="131">
        <v>35</v>
      </c>
      <c r="K19" s="131">
        <v>38</v>
      </c>
      <c r="L19" s="131">
        <v>45</v>
      </c>
      <c r="M19" s="131"/>
      <c r="N19" s="131"/>
      <c r="O19" s="131"/>
      <c r="P19" s="131"/>
      <c r="Q19" s="131"/>
      <c r="R19" s="133">
        <f t="shared" si="1"/>
        <v>41</v>
      </c>
      <c r="S19" s="131">
        <v>38</v>
      </c>
      <c r="T19" s="131">
        <v>40</v>
      </c>
      <c r="U19" s="131">
        <v>38</v>
      </c>
      <c r="V19" s="131">
        <v>40</v>
      </c>
      <c r="W19" s="131">
        <v>40</v>
      </c>
      <c r="X19" s="131">
        <v>38</v>
      </c>
      <c r="Y19" s="131"/>
      <c r="Z19" s="131"/>
      <c r="AA19" s="131"/>
      <c r="AB19" s="131"/>
      <c r="AC19" s="133">
        <f t="shared" si="2"/>
        <v>39</v>
      </c>
      <c r="AD19" s="134">
        <v>5</v>
      </c>
      <c r="AE19" s="135" t="str">
        <f t="shared" si="3"/>
        <v>DP</v>
      </c>
      <c r="AF19" s="136"/>
      <c r="AG19" s="137">
        <f t="shared" si="4"/>
        <v>94</v>
      </c>
      <c r="AH19" s="252" t="str">
        <f t="shared" si="5"/>
        <v>APROBADO</v>
      </c>
      <c r="AI19" s="220"/>
      <c r="AJ19" s="220"/>
      <c r="AK19" s="220"/>
      <c r="AL19" s="220"/>
      <c r="AM19" s="253"/>
      <c r="AN19" s="139"/>
      <c r="AO19" s="138"/>
      <c r="AP19" s="138"/>
      <c r="AQ19" s="138"/>
      <c r="AR19" s="54"/>
      <c r="AS19" s="54"/>
      <c r="AT19" s="54"/>
      <c r="AU19" s="54"/>
      <c r="AV19" s="54"/>
      <c r="AW19" s="54"/>
    </row>
    <row r="20" spans="1:49" ht="12" customHeight="1">
      <c r="A20" s="129">
        <v>10</v>
      </c>
      <c r="B20" s="130" t="str">
        <f>FILIACIÓN!B18</f>
        <v>CHARCAS COLQUE ALEJANDRA BRIDGET</v>
      </c>
      <c r="C20" s="131">
        <v>8</v>
      </c>
      <c r="D20" s="132">
        <v>9</v>
      </c>
      <c r="E20" s="132">
        <v>8</v>
      </c>
      <c r="F20" s="131"/>
      <c r="G20" s="133">
        <f t="shared" si="0"/>
        <v>8</v>
      </c>
      <c r="H20" s="131">
        <v>33</v>
      </c>
      <c r="I20" s="131">
        <v>44</v>
      </c>
      <c r="J20" s="131">
        <v>41</v>
      </c>
      <c r="K20" s="131">
        <v>35</v>
      </c>
      <c r="L20" s="131">
        <v>40</v>
      </c>
      <c r="M20" s="131"/>
      <c r="N20" s="131"/>
      <c r="O20" s="131"/>
      <c r="P20" s="131"/>
      <c r="Q20" s="131"/>
      <c r="R20" s="133">
        <f t="shared" si="1"/>
        <v>39</v>
      </c>
      <c r="S20" s="131">
        <v>33</v>
      </c>
      <c r="T20" s="131">
        <v>35</v>
      </c>
      <c r="U20" s="131">
        <v>35</v>
      </c>
      <c r="V20" s="131">
        <v>30</v>
      </c>
      <c r="W20" s="131">
        <v>40</v>
      </c>
      <c r="X20" s="131">
        <v>36</v>
      </c>
      <c r="Y20" s="131"/>
      <c r="Z20" s="131"/>
      <c r="AA20" s="131"/>
      <c r="AB20" s="131"/>
      <c r="AC20" s="133">
        <f t="shared" si="2"/>
        <v>35</v>
      </c>
      <c r="AD20" s="134">
        <v>4</v>
      </c>
      <c r="AE20" s="135" t="str">
        <f t="shared" si="3"/>
        <v>DP</v>
      </c>
      <c r="AF20" s="136"/>
      <c r="AG20" s="137">
        <f t="shared" si="4"/>
        <v>86</v>
      </c>
      <c r="AH20" s="252" t="str">
        <f t="shared" si="5"/>
        <v>APROBADO</v>
      </c>
      <c r="AI20" s="220"/>
      <c r="AJ20" s="220"/>
      <c r="AK20" s="220"/>
      <c r="AL20" s="220"/>
      <c r="AM20" s="253"/>
      <c r="AN20" s="139"/>
      <c r="AO20" s="138"/>
      <c r="AP20" s="138"/>
      <c r="AQ20" s="138"/>
      <c r="AR20" s="54"/>
      <c r="AS20" s="54"/>
      <c r="AT20" s="54"/>
      <c r="AU20" s="54"/>
      <c r="AV20" s="54"/>
      <c r="AW20" s="54"/>
    </row>
    <row r="21" spans="1:49" ht="12" customHeight="1">
      <c r="A21" s="129">
        <v>11</v>
      </c>
      <c r="B21" s="130" t="str">
        <f>FILIACIÓN!B19</f>
        <v>CONDORI CHOQUE SAYUMI</v>
      </c>
      <c r="C21" s="131">
        <v>8</v>
      </c>
      <c r="D21" s="132">
        <v>9</v>
      </c>
      <c r="E21" s="132">
        <v>9</v>
      </c>
      <c r="F21" s="131"/>
      <c r="G21" s="133">
        <f t="shared" si="0"/>
        <v>9</v>
      </c>
      <c r="H21" s="131">
        <v>43</v>
      </c>
      <c r="I21" s="131">
        <v>44</v>
      </c>
      <c r="J21" s="131">
        <v>40</v>
      </c>
      <c r="K21" s="131">
        <v>35</v>
      </c>
      <c r="L21" s="131">
        <v>45</v>
      </c>
      <c r="M21" s="131"/>
      <c r="N21" s="131"/>
      <c r="O21" s="131"/>
      <c r="P21" s="131"/>
      <c r="Q21" s="131"/>
      <c r="R21" s="133">
        <f t="shared" si="1"/>
        <v>41</v>
      </c>
      <c r="S21" s="131">
        <v>35</v>
      </c>
      <c r="T21" s="131">
        <v>38</v>
      </c>
      <c r="U21" s="131">
        <v>33</v>
      </c>
      <c r="V21" s="131">
        <v>28</v>
      </c>
      <c r="W21" s="131">
        <v>37</v>
      </c>
      <c r="X21" s="131">
        <v>36</v>
      </c>
      <c r="Y21" s="131"/>
      <c r="Z21" s="131"/>
      <c r="AA21" s="131"/>
      <c r="AB21" s="131"/>
      <c r="AC21" s="133">
        <f t="shared" si="2"/>
        <v>35</v>
      </c>
      <c r="AD21" s="134">
        <v>5</v>
      </c>
      <c r="AE21" s="135" t="str">
        <f t="shared" si="3"/>
        <v>DP</v>
      </c>
      <c r="AF21" s="136"/>
      <c r="AG21" s="137">
        <f t="shared" si="4"/>
        <v>90</v>
      </c>
      <c r="AH21" s="252" t="str">
        <f t="shared" si="5"/>
        <v>APROBADO</v>
      </c>
      <c r="AI21" s="220"/>
      <c r="AJ21" s="220"/>
      <c r="AK21" s="220"/>
      <c r="AL21" s="220"/>
      <c r="AM21" s="253"/>
      <c r="AN21" s="139"/>
      <c r="AO21" s="138"/>
      <c r="AP21" s="138"/>
      <c r="AQ21" s="138"/>
      <c r="AR21" s="54"/>
      <c r="AS21" s="54"/>
      <c r="AT21" s="54"/>
      <c r="AU21" s="54"/>
      <c r="AV21" s="54"/>
      <c r="AW21" s="54"/>
    </row>
    <row r="22" spans="1:49" ht="12" customHeight="1">
      <c r="A22" s="129">
        <v>12</v>
      </c>
      <c r="B22" s="130" t="str">
        <f>FILIACIÓN!B20</f>
        <v>CONDORI MARQUEZ JHUREM ALEX</v>
      </c>
      <c r="C22" s="131">
        <v>8</v>
      </c>
      <c r="D22" s="132">
        <v>9</v>
      </c>
      <c r="E22" s="132">
        <v>8</v>
      </c>
      <c r="F22" s="131"/>
      <c r="G22" s="133">
        <f t="shared" si="0"/>
        <v>8</v>
      </c>
      <c r="H22" s="131">
        <v>39</v>
      </c>
      <c r="I22" s="131">
        <v>33</v>
      </c>
      <c r="J22" s="131">
        <v>25</v>
      </c>
      <c r="K22" s="131">
        <v>33</v>
      </c>
      <c r="L22" s="131">
        <v>35</v>
      </c>
      <c r="M22" s="131"/>
      <c r="N22" s="131"/>
      <c r="O22" s="131"/>
      <c r="P22" s="131"/>
      <c r="Q22" s="131"/>
      <c r="R22" s="133">
        <f t="shared" si="1"/>
        <v>33</v>
      </c>
      <c r="S22" s="131">
        <v>30</v>
      </c>
      <c r="T22" s="131">
        <v>33</v>
      </c>
      <c r="U22" s="131">
        <v>35</v>
      </c>
      <c r="V22" s="131">
        <v>28</v>
      </c>
      <c r="W22" s="131">
        <v>40</v>
      </c>
      <c r="X22" s="131">
        <v>36</v>
      </c>
      <c r="Y22" s="131"/>
      <c r="Z22" s="131"/>
      <c r="AA22" s="131"/>
      <c r="AB22" s="131"/>
      <c r="AC22" s="133">
        <f t="shared" si="2"/>
        <v>34</v>
      </c>
      <c r="AD22" s="134">
        <v>5</v>
      </c>
      <c r="AE22" s="135" t="str">
        <f t="shared" si="3"/>
        <v>DO</v>
      </c>
      <c r="AF22" s="136"/>
      <c r="AG22" s="137">
        <f t="shared" si="4"/>
        <v>80</v>
      </c>
      <c r="AH22" s="252" t="str">
        <f t="shared" si="5"/>
        <v>APROBADO</v>
      </c>
      <c r="AI22" s="220"/>
      <c r="AJ22" s="220"/>
      <c r="AK22" s="220"/>
      <c r="AL22" s="220"/>
      <c r="AM22" s="253"/>
      <c r="AN22" s="139"/>
      <c r="AO22" s="138"/>
      <c r="AP22" s="138"/>
      <c r="AQ22" s="138"/>
      <c r="AR22" s="54"/>
      <c r="AS22" s="54"/>
      <c r="AT22" s="54"/>
      <c r="AU22" s="54"/>
      <c r="AV22" s="54"/>
      <c r="AW22" s="54"/>
    </row>
    <row r="23" spans="1:49" ht="12" customHeight="1">
      <c r="A23" s="129">
        <v>13</v>
      </c>
      <c r="B23" s="130" t="str">
        <f>FILIACIÓN!B21</f>
        <v>COPANA PLATA IVON</v>
      </c>
      <c r="C23" s="131">
        <v>8</v>
      </c>
      <c r="D23" s="132">
        <v>9</v>
      </c>
      <c r="E23" s="132">
        <v>8</v>
      </c>
      <c r="F23" s="131"/>
      <c r="G23" s="133">
        <f t="shared" si="0"/>
        <v>8</v>
      </c>
      <c r="H23" s="131">
        <v>44</v>
      </c>
      <c r="I23" s="131">
        <v>44</v>
      </c>
      <c r="J23" s="131">
        <v>41</v>
      </c>
      <c r="K23" s="131">
        <v>35</v>
      </c>
      <c r="L23" s="131">
        <v>45</v>
      </c>
      <c r="M23" s="131"/>
      <c r="N23" s="131"/>
      <c r="O23" s="131"/>
      <c r="P23" s="131"/>
      <c r="Q23" s="131"/>
      <c r="R23" s="133">
        <f t="shared" si="1"/>
        <v>42</v>
      </c>
      <c r="S23" s="131">
        <v>30</v>
      </c>
      <c r="T23" s="131">
        <v>33</v>
      </c>
      <c r="U23" s="131">
        <v>33</v>
      </c>
      <c r="V23" s="131">
        <v>30</v>
      </c>
      <c r="W23" s="131">
        <v>40</v>
      </c>
      <c r="X23" s="131">
        <v>38</v>
      </c>
      <c r="Y23" s="131"/>
      <c r="Z23" s="131"/>
      <c r="AA23" s="131"/>
      <c r="AB23" s="131"/>
      <c r="AC23" s="133">
        <f t="shared" si="2"/>
        <v>34</v>
      </c>
      <c r="AD23" s="134">
        <v>5</v>
      </c>
      <c r="AE23" s="135" t="str">
        <f t="shared" si="3"/>
        <v>DP</v>
      </c>
      <c r="AF23" s="136"/>
      <c r="AG23" s="137">
        <f t="shared" si="4"/>
        <v>89</v>
      </c>
      <c r="AH23" s="252" t="str">
        <f t="shared" si="5"/>
        <v>APROBADO</v>
      </c>
      <c r="AI23" s="220"/>
      <c r="AJ23" s="220"/>
      <c r="AK23" s="220"/>
      <c r="AL23" s="220"/>
      <c r="AM23" s="253"/>
      <c r="AN23" s="139"/>
      <c r="AO23" s="138"/>
      <c r="AP23" s="138"/>
      <c r="AQ23" s="138"/>
      <c r="AR23" s="54"/>
      <c r="AS23" s="54"/>
      <c r="AT23" s="54"/>
      <c r="AU23" s="54"/>
      <c r="AV23" s="54"/>
      <c r="AW23" s="54"/>
    </row>
    <row r="24" spans="1:49" ht="12" customHeight="1">
      <c r="A24" s="129">
        <v>14</v>
      </c>
      <c r="B24" s="130" t="str">
        <f>FILIACIÓN!B22</f>
        <v>CORONEL QUISPE IVAN MAURICIO</v>
      </c>
      <c r="C24" s="131">
        <v>8</v>
      </c>
      <c r="D24" s="132">
        <v>8</v>
      </c>
      <c r="E24" s="132">
        <v>8</v>
      </c>
      <c r="F24" s="131"/>
      <c r="G24" s="133">
        <f t="shared" si="0"/>
        <v>8</v>
      </c>
      <c r="H24" s="131">
        <v>40</v>
      </c>
      <c r="I24" s="131">
        <v>41</v>
      </c>
      <c r="J24" s="131">
        <v>27</v>
      </c>
      <c r="K24" s="131">
        <v>33</v>
      </c>
      <c r="L24" s="131">
        <v>33</v>
      </c>
      <c r="M24" s="131"/>
      <c r="N24" s="131"/>
      <c r="O24" s="131"/>
      <c r="P24" s="131"/>
      <c r="Q24" s="131"/>
      <c r="R24" s="133">
        <f t="shared" si="1"/>
        <v>35</v>
      </c>
      <c r="S24" s="131">
        <v>30</v>
      </c>
      <c r="T24" s="131">
        <v>30</v>
      </c>
      <c r="U24" s="131">
        <v>30</v>
      </c>
      <c r="V24" s="131">
        <v>28</v>
      </c>
      <c r="W24" s="131">
        <v>33</v>
      </c>
      <c r="X24" s="131">
        <v>36</v>
      </c>
      <c r="Y24" s="131"/>
      <c r="Z24" s="131"/>
      <c r="AA24" s="131"/>
      <c r="AB24" s="131"/>
      <c r="AC24" s="133">
        <f t="shared" si="2"/>
        <v>31</v>
      </c>
      <c r="AD24" s="134">
        <v>4</v>
      </c>
      <c r="AE24" s="135" t="str">
        <f t="shared" si="3"/>
        <v>DO</v>
      </c>
      <c r="AF24" s="136"/>
      <c r="AG24" s="137">
        <f t="shared" si="4"/>
        <v>78</v>
      </c>
      <c r="AH24" s="252" t="str">
        <f t="shared" si="5"/>
        <v>APROBADO</v>
      </c>
      <c r="AI24" s="220"/>
      <c r="AJ24" s="220"/>
      <c r="AK24" s="220"/>
      <c r="AL24" s="220"/>
      <c r="AM24" s="253"/>
      <c r="AN24" s="139"/>
      <c r="AO24" s="138"/>
      <c r="AP24" s="138"/>
      <c r="AQ24" s="138"/>
      <c r="AR24" s="54"/>
      <c r="AS24" s="54"/>
      <c r="AT24" s="54"/>
      <c r="AU24" s="54"/>
      <c r="AV24" s="54"/>
      <c r="AW24" s="54"/>
    </row>
    <row r="25" spans="1:49" ht="12" customHeight="1">
      <c r="A25" s="129">
        <v>15</v>
      </c>
      <c r="B25" s="130" t="str">
        <f>FILIACIÓN!B23</f>
        <v>CORONEL RAMOS MALCOM MAURICIO</v>
      </c>
      <c r="C25" s="131">
        <v>10</v>
      </c>
      <c r="D25" s="132">
        <v>8</v>
      </c>
      <c r="E25" s="132">
        <v>9</v>
      </c>
      <c r="F25" s="131"/>
      <c r="G25" s="133">
        <f t="shared" si="0"/>
        <v>9</v>
      </c>
      <c r="H25" s="131">
        <v>36</v>
      </c>
      <c r="I25" s="131">
        <v>39</v>
      </c>
      <c r="J25" s="131">
        <v>39</v>
      </c>
      <c r="K25" s="131">
        <v>38</v>
      </c>
      <c r="L25" s="131">
        <v>33</v>
      </c>
      <c r="M25" s="131"/>
      <c r="N25" s="131"/>
      <c r="O25" s="131"/>
      <c r="P25" s="131"/>
      <c r="Q25" s="131"/>
      <c r="R25" s="133">
        <f t="shared" si="1"/>
        <v>37</v>
      </c>
      <c r="S25" s="131">
        <v>30</v>
      </c>
      <c r="T25" s="131">
        <v>30</v>
      </c>
      <c r="U25" s="131">
        <v>30</v>
      </c>
      <c r="V25" s="131">
        <v>36</v>
      </c>
      <c r="W25" s="131">
        <v>30</v>
      </c>
      <c r="X25" s="131">
        <v>36</v>
      </c>
      <c r="Y25" s="131"/>
      <c r="Z25" s="131"/>
      <c r="AA25" s="131"/>
      <c r="AB25" s="131"/>
      <c r="AC25" s="133">
        <f t="shared" si="2"/>
        <v>32</v>
      </c>
      <c r="AD25" s="134">
        <v>5</v>
      </c>
      <c r="AE25" s="135" t="str">
        <f t="shared" si="3"/>
        <v>DO</v>
      </c>
      <c r="AF25" s="136"/>
      <c r="AG25" s="137">
        <f t="shared" si="4"/>
        <v>83</v>
      </c>
      <c r="AH25" s="252" t="str">
        <f t="shared" si="5"/>
        <v>APROBADO</v>
      </c>
      <c r="AI25" s="220"/>
      <c r="AJ25" s="220"/>
      <c r="AK25" s="220"/>
      <c r="AL25" s="220"/>
      <c r="AM25" s="253"/>
      <c r="AN25" s="139"/>
      <c r="AO25" s="138"/>
      <c r="AP25" s="138"/>
      <c r="AQ25" s="138"/>
      <c r="AR25" s="54"/>
      <c r="AS25" s="54"/>
      <c r="AT25" s="54"/>
      <c r="AU25" s="54"/>
      <c r="AV25" s="54"/>
      <c r="AW25" s="54"/>
    </row>
    <row r="26" spans="1:49" ht="12.75" customHeight="1">
      <c r="A26" s="129">
        <v>16</v>
      </c>
      <c r="B26" s="130" t="str">
        <f>FILIACIÓN!B24</f>
        <v>GARFIAS TENORIO EMMANUEL</v>
      </c>
      <c r="C26" s="131">
        <v>9</v>
      </c>
      <c r="D26" s="132">
        <v>8</v>
      </c>
      <c r="E26" s="132">
        <v>8</v>
      </c>
      <c r="F26" s="131"/>
      <c r="G26" s="133">
        <f t="shared" si="0"/>
        <v>8</v>
      </c>
      <c r="H26" s="131">
        <v>40</v>
      </c>
      <c r="I26" s="131">
        <v>43</v>
      </c>
      <c r="J26" s="131">
        <v>41</v>
      </c>
      <c r="K26" s="131">
        <v>35</v>
      </c>
      <c r="L26" s="131">
        <v>33</v>
      </c>
      <c r="M26" s="131"/>
      <c r="N26" s="131"/>
      <c r="O26" s="131"/>
      <c r="P26" s="131"/>
      <c r="Q26" s="131"/>
      <c r="R26" s="133">
        <f t="shared" si="1"/>
        <v>38</v>
      </c>
      <c r="S26" s="131">
        <v>30</v>
      </c>
      <c r="T26" s="131">
        <v>30</v>
      </c>
      <c r="U26" s="131">
        <v>33</v>
      </c>
      <c r="V26" s="131">
        <v>33</v>
      </c>
      <c r="W26" s="131">
        <v>33</v>
      </c>
      <c r="X26" s="131">
        <v>36</v>
      </c>
      <c r="Y26" s="131"/>
      <c r="Z26" s="131"/>
      <c r="AA26" s="131"/>
      <c r="AB26" s="131"/>
      <c r="AC26" s="133">
        <f t="shared" si="2"/>
        <v>33</v>
      </c>
      <c r="AD26" s="134">
        <v>5</v>
      </c>
      <c r="AE26" s="135" t="str">
        <f t="shared" si="3"/>
        <v>DO</v>
      </c>
      <c r="AF26" s="136"/>
      <c r="AG26" s="137">
        <f t="shared" si="4"/>
        <v>84</v>
      </c>
      <c r="AH26" s="252" t="str">
        <f t="shared" si="5"/>
        <v>APROBADO</v>
      </c>
      <c r="AI26" s="220"/>
      <c r="AJ26" s="220"/>
      <c r="AK26" s="220"/>
      <c r="AL26" s="220"/>
      <c r="AM26" s="253"/>
      <c r="AN26" s="139"/>
      <c r="AO26" s="138"/>
      <c r="AP26" s="138"/>
      <c r="AQ26" s="138"/>
      <c r="AR26" s="54"/>
      <c r="AS26" s="54"/>
      <c r="AT26" s="54"/>
      <c r="AU26" s="54"/>
      <c r="AV26" s="54"/>
      <c r="AW26" s="54"/>
    </row>
    <row r="27" spans="1:49" ht="12.75" customHeight="1">
      <c r="A27" s="129">
        <v>17</v>
      </c>
      <c r="B27" s="130" t="str">
        <f>FILIACIÓN!B25</f>
        <v>GOYTIA APAZA GABRIEL JOANCARLOS</v>
      </c>
      <c r="C27" s="131">
        <v>8</v>
      </c>
      <c r="D27" s="132">
        <v>8</v>
      </c>
      <c r="E27" s="132">
        <v>9</v>
      </c>
      <c r="F27" s="131"/>
      <c r="G27" s="133">
        <f t="shared" si="0"/>
        <v>8</v>
      </c>
      <c r="H27" s="131">
        <v>43</v>
      </c>
      <c r="I27" s="131">
        <v>40</v>
      </c>
      <c r="J27" s="131">
        <v>41</v>
      </c>
      <c r="K27" s="131">
        <v>36</v>
      </c>
      <c r="L27" s="131">
        <v>45</v>
      </c>
      <c r="M27" s="131"/>
      <c r="N27" s="131"/>
      <c r="O27" s="131"/>
      <c r="P27" s="131"/>
      <c r="Q27" s="131"/>
      <c r="R27" s="133">
        <f t="shared" si="1"/>
        <v>41</v>
      </c>
      <c r="S27" s="131">
        <v>33</v>
      </c>
      <c r="T27" s="131">
        <v>30</v>
      </c>
      <c r="U27" s="131">
        <v>33</v>
      </c>
      <c r="V27" s="131">
        <v>35</v>
      </c>
      <c r="W27" s="131">
        <v>35</v>
      </c>
      <c r="X27" s="131">
        <v>36</v>
      </c>
      <c r="Y27" s="131"/>
      <c r="Z27" s="131"/>
      <c r="AA27" s="131"/>
      <c r="AB27" s="131"/>
      <c r="AC27" s="133">
        <f t="shared" si="2"/>
        <v>34</v>
      </c>
      <c r="AD27" s="134">
        <v>5</v>
      </c>
      <c r="AE27" s="135" t="str">
        <f t="shared" si="3"/>
        <v>DP</v>
      </c>
      <c r="AF27" s="136"/>
      <c r="AG27" s="137">
        <f t="shared" si="4"/>
        <v>88</v>
      </c>
      <c r="AH27" s="252" t="str">
        <f t="shared" si="5"/>
        <v>APROBADO</v>
      </c>
      <c r="AI27" s="220"/>
      <c r="AJ27" s="220"/>
      <c r="AK27" s="220"/>
      <c r="AL27" s="220"/>
      <c r="AM27" s="253"/>
      <c r="AN27" s="139"/>
      <c r="AO27" s="138"/>
      <c r="AP27" s="138"/>
      <c r="AQ27" s="138"/>
      <c r="AR27" s="54"/>
      <c r="AS27" s="54"/>
      <c r="AT27" s="54"/>
      <c r="AU27" s="54"/>
      <c r="AV27" s="54"/>
      <c r="AW27" s="54"/>
    </row>
    <row r="28" spans="1:49" ht="12.75" customHeight="1">
      <c r="A28" s="129">
        <v>18</v>
      </c>
      <c r="B28" s="130" t="str">
        <f>FILIACIÓN!B26</f>
        <v>GUTIERREZ MAYTA SEBASTIAN</v>
      </c>
      <c r="C28" s="131">
        <v>8</v>
      </c>
      <c r="D28" s="132">
        <v>8</v>
      </c>
      <c r="E28" s="132">
        <v>8</v>
      </c>
      <c r="F28" s="131"/>
      <c r="G28" s="133">
        <f t="shared" si="0"/>
        <v>8</v>
      </c>
      <c r="H28" s="131">
        <v>42</v>
      </c>
      <c r="I28" s="131">
        <v>42</v>
      </c>
      <c r="J28" s="131">
        <v>42</v>
      </c>
      <c r="K28" s="131">
        <v>35</v>
      </c>
      <c r="L28" s="131">
        <v>33</v>
      </c>
      <c r="M28" s="131"/>
      <c r="N28" s="131"/>
      <c r="O28" s="131"/>
      <c r="P28" s="131"/>
      <c r="Q28" s="131"/>
      <c r="R28" s="133">
        <f t="shared" si="1"/>
        <v>39</v>
      </c>
      <c r="S28" s="131">
        <v>30</v>
      </c>
      <c r="T28" s="131">
        <v>33</v>
      </c>
      <c r="U28" s="131">
        <v>35</v>
      </c>
      <c r="V28" s="131">
        <v>28</v>
      </c>
      <c r="W28" s="131">
        <v>35</v>
      </c>
      <c r="X28" s="131">
        <v>36</v>
      </c>
      <c r="Y28" s="131"/>
      <c r="Z28" s="131"/>
      <c r="AA28" s="131"/>
      <c r="AB28" s="131"/>
      <c r="AC28" s="133">
        <f t="shared" si="2"/>
        <v>33</v>
      </c>
      <c r="AD28" s="134">
        <v>5</v>
      </c>
      <c r="AE28" s="135" t="str">
        <f t="shared" si="3"/>
        <v>DP</v>
      </c>
      <c r="AF28" s="136"/>
      <c r="AG28" s="137">
        <f t="shared" si="4"/>
        <v>85</v>
      </c>
      <c r="AH28" s="252" t="str">
        <f t="shared" si="5"/>
        <v>APROBADO</v>
      </c>
      <c r="AI28" s="220"/>
      <c r="AJ28" s="220"/>
      <c r="AK28" s="220"/>
      <c r="AL28" s="220"/>
      <c r="AM28" s="253"/>
      <c r="AN28" s="139"/>
      <c r="AO28" s="138"/>
      <c r="AP28" s="138"/>
      <c r="AQ28" s="138"/>
      <c r="AR28" s="54"/>
      <c r="AS28" s="54"/>
      <c r="AT28" s="54"/>
      <c r="AU28" s="54"/>
      <c r="AV28" s="54"/>
      <c r="AW28" s="54"/>
    </row>
    <row r="29" spans="1:49" ht="12.75" customHeight="1">
      <c r="A29" s="129">
        <v>19</v>
      </c>
      <c r="B29" s="130" t="str">
        <f>FILIACIÓN!B27</f>
        <v>HUASCO LAURA AYELEN</v>
      </c>
      <c r="C29" s="131">
        <v>8</v>
      </c>
      <c r="D29" s="132">
        <v>8</v>
      </c>
      <c r="E29" s="132">
        <v>8</v>
      </c>
      <c r="F29" s="131"/>
      <c r="G29" s="133">
        <f t="shared" si="0"/>
        <v>8</v>
      </c>
      <c r="H29" s="131">
        <v>41</v>
      </c>
      <c r="I29" s="131">
        <v>44</v>
      </c>
      <c r="J29" s="131">
        <v>35</v>
      </c>
      <c r="K29" s="131">
        <v>36</v>
      </c>
      <c r="L29" s="131">
        <v>45</v>
      </c>
      <c r="M29" s="131"/>
      <c r="N29" s="131"/>
      <c r="O29" s="131"/>
      <c r="P29" s="131"/>
      <c r="Q29" s="131"/>
      <c r="R29" s="133">
        <f t="shared" si="1"/>
        <v>40</v>
      </c>
      <c r="S29" s="131">
        <v>30</v>
      </c>
      <c r="T29" s="131">
        <v>33</v>
      </c>
      <c r="U29" s="131">
        <v>33</v>
      </c>
      <c r="V29" s="131">
        <v>35</v>
      </c>
      <c r="W29" s="131">
        <v>38</v>
      </c>
      <c r="X29" s="131">
        <v>36</v>
      </c>
      <c r="Y29" s="131"/>
      <c r="Z29" s="131"/>
      <c r="AA29" s="131"/>
      <c r="AB29" s="131"/>
      <c r="AC29" s="133">
        <f t="shared" si="2"/>
        <v>34</v>
      </c>
      <c r="AD29" s="134">
        <v>5</v>
      </c>
      <c r="AE29" s="135" t="str">
        <f t="shared" si="3"/>
        <v>DP</v>
      </c>
      <c r="AF29" s="136"/>
      <c r="AG29" s="137">
        <f t="shared" si="4"/>
        <v>87</v>
      </c>
      <c r="AH29" s="252" t="str">
        <f t="shared" si="5"/>
        <v>APROBADO</v>
      </c>
      <c r="AI29" s="220"/>
      <c r="AJ29" s="220"/>
      <c r="AK29" s="220"/>
      <c r="AL29" s="220"/>
      <c r="AM29" s="253"/>
      <c r="AN29" s="139"/>
      <c r="AO29" s="138"/>
      <c r="AP29" s="138"/>
      <c r="AQ29" s="138"/>
      <c r="AR29" s="54"/>
      <c r="AS29" s="54"/>
      <c r="AT29" s="54"/>
      <c r="AU29" s="54"/>
      <c r="AV29" s="54"/>
      <c r="AW29" s="54"/>
    </row>
    <row r="30" spans="1:49" ht="12.75" customHeight="1">
      <c r="A30" s="129">
        <v>20</v>
      </c>
      <c r="B30" s="130" t="str">
        <f>FILIACIÓN!B28</f>
        <v>HUAYLLER PEREZ MARINES</v>
      </c>
      <c r="C30" s="131">
        <v>9</v>
      </c>
      <c r="D30" s="132">
        <v>9</v>
      </c>
      <c r="E30" s="132">
        <v>9</v>
      </c>
      <c r="F30" s="131"/>
      <c r="G30" s="133">
        <f t="shared" si="0"/>
        <v>9</v>
      </c>
      <c r="H30" s="131">
        <v>42</v>
      </c>
      <c r="I30" s="131">
        <v>45</v>
      </c>
      <c r="J30" s="131">
        <v>35</v>
      </c>
      <c r="K30" s="131">
        <v>36</v>
      </c>
      <c r="L30" s="131">
        <v>40</v>
      </c>
      <c r="M30" s="131"/>
      <c r="N30" s="131"/>
      <c r="O30" s="131"/>
      <c r="P30" s="131"/>
      <c r="Q30" s="131"/>
      <c r="R30" s="133">
        <f t="shared" si="1"/>
        <v>40</v>
      </c>
      <c r="S30" s="131">
        <v>38</v>
      </c>
      <c r="T30" s="131">
        <v>38</v>
      </c>
      <c r="U30" s="131">
        <v>38</v>
      </c>
      <c r="V30" s="131">
        <v>35</v>
      </c>
      <c r="W30" s="131">
        <v>40</v>
      </c>
      <c r="X30" s="131">
        <v>38</v>
      </c>
      <c r="Y30" s="131"/>
      <c r="Z30" s="131"/>
      <c r="AA30" s="131"/>
      <c r="AB30" s="131"/>
      <c r="AC30" s="133">
        <f t="shared" si="2"/>
        <v>38</v>
      </c>
      <c r="AD30" s="134">
        <v>5</v>
      </c>
      <c r="AE30" s="135" t="str">
        <f t="shared" si="3"/>
        <v>DP</v>
      </c>
      <c r="AF30" s="136"/>
      <c r="AG30" s="137">
        <f t="shared" si="4"/>
        <v>92</v>
      </c>
      <c r="AH30" s="252" t="str">
        <f t="shared" si="5"/>
        <v>APROBADO</v>
      </c>
      <c r="AI30" s="220"/>
      <c r="AJ30" s="220"/>
      <c r="AK30" s="220"/>
      <c r="AL30" s="220"/>
      <c r="AM30" s="253"/>
      <c r="AN30" s="139"/>
      <c r="AO30" s="138"/>
      <c r="AP30" s="138"/>
      <c r="AQ30" s="138"/>
      <c r="AR30" s="54"/>
      <c r="AS30" s="54"/>
      <c r="AT30" s="54"/>
      <c r="AU30" s="54"/>
      <c r="AV30" s="54"/>
      <c r="AW30" s="54"/>
    </row>
    <row r="31" spans="1:49" ht="12.75" customHeight="1">
      <c r="A31" s="129">
        <v>21</v>
      </c>
      <c r="B31" s="130" t="str">
        <f>FILIACIÓN!B29</f>
        <v>LECOÑA ARRATIA MICHELLE</v>
      </c>
      <c r="C31" s="131">
        <v>8</v>
      </c>
      <c r="D31" s="132">
        <v>8</v>
      </c>
      <c r="E31" s="132">
        <v>8</v>
      </c>
      <c r="F31" s="131"/>
      <c r="G31" s="133">
        <f t="shared" si="0"/>
        <v>8</v>
      </c>
      <c r="H31" s="131">
        <v>44</v>
      </c>
      <c r="I31" s="131">
        <v>43</v>
      </c>
      <c r="J31" s="131">
        <v>42</v>
      </c>
      <c r="K31" s="131">
        <v>36</v>
      </c>
      <c r="L31" s="131">
        <v>45</v>
      </c>
      <c r="M31" s="131"/>
      <c r="N31" s="131"/>
      <c r="O31" s="131"/>
      <c r="P31" s="131"/>
      <c r="Q31" s="131"/>
      <c r="R31" s="133">
        <f t="shared" si="1"/>
        <v>42</v>
      </c>
      <c r="S31" s="131">
        <v>35</v>
      </c>
      <c r="T31" s="131">
        <v>30</v>
      </c>
      <c r="U31" s="131">
        <v>33</v>
      </c>
      <c r="V31" s="131">
        <v>33</v>
      </c>
      <c r="W31" s="131">
        <v>30</v>
      </c>
      <c r="X31" s="131">
        <v>36</v>
      </c>
      <c r="Y31" s="131"/>
      <c r="Z31" s="131"/>
      <c r="AA31" s="131"/>
      <c r="AB31" s="131"/>
      <c r="AC31" s="133">
        <f t="shared" si="2"/>
        <v>33</v>
      </c>
      <c r="AD31" s="134">
        <v>5</v>
      </c>
      <c r="AE31" s="135" t="str">
        <f t="shared" si="3"/>
        <v>DP</v>
      </c>
      <c r="AF31" s="136"/>
      <c r="AG31" s="137">
        <f t="shared" si="4"/>
        <v>88</v>
      </c>
      <c r="AH31" s="252" t="str">
        <f t="shared" si="5"/>
        <v>APROBADO</v>
      </c>
      <c r="AI31" s="220"/>
      <c r="AJ31" s="220"/>
      <c r="AK31" s="220"/>
      <c r="AL31" s="220"/>
      <c r="AM31" s="253"/>
      <c r="AN31" s="139"/>
      <c r="AO31" s="138"/>
      <c r="AP31" s="138"/>
      <c r="AQ31" s="138"/>
      <c r="AR31" s="54"/>
      <c r="AS31" s="54"/>
      <c r="AT31" s="54"/>
      <c r="AU31" s="54"/>
      <c r="AV31" s="54"/>
      <c r="AW31" s="54"/>
    </row>
    <row r="32" spans="1:49" ht="12.75" customHeight="1">
      <c r="A32" s="129">
        <v>22</v>
      </c>
      <c r="B32" s="130" t="str">
        <f>FILIACIÓN!B30</f>
        <v>LLUPANQUE SELAEZ DEYVID ALEJANDRO</v>
      </c>
      <c r="C32" s="131">
        <v>8</v>
      </c>
      <c r="D32" s="132">
        <v>8</v>
      </c>
      <c r="E32" s="132">
        <v>9</v>
      </c>
      <c r="F32" s="131"/>
      <c r="G32" s="133">
        <f t="shared" si="0"/>
        <v>8</v>
      </c>
      <c r="H32" s="131">
        <v>30</v>
      </c>
      <c r="I32" s="131">
        <v>30</v>
      </c>
      <c r="J32" s="131">
        <v>28</v>
      </c>
      <c r="K32" s="131">
        <v>36</v>
      </c>
      <c r="L32" s="131">
        <v>32</v>
      </c>
      <c r="M32" s="131"/>
      <c r="N32" s="131"/>
      <c r="O32" s="131"/>
      <c r="P32" s="131"/>
      <c r="Q32" s="131"/>
      <c r="R32" s="133">
        <f t="shared" si="1"/>
        <v>31</v>
      </c>
      <c r="S32" s="131">
        <v>35</v>
      </c>
      <c r="T32" s="131">
        <v>35</v>
      </c>
      <c r="U32" s="131">
        <v>33</v>
      </c>
      <c r="V32" s="131">
        <v>30</v>
      </c>
      <c r="W32" s="131">
        <v>37</v>
      </c>
      <c r="X32" s="131">
        <v>36</v>
      </c>
      <c r="Y32" s="131"/>
      <c r="Z32" s="131"/>
      <c r="AA32" s="131"/>
      <c r="AB32" s="131"/>
      <c r="AC32" s="133">
        <f t="shared" si="2"/>
        <v>34</v>
      </c>
      <c r="AD32" s="134">
        <v>5</v>
      </c>
      <c r="AE32" s="135" t="str">
        <f t="shared" si="3"/>
        <v>DO</v>
      </c>
      <c r="AF32" s="136"/>
      <c r="AG32" s="137">
        <f t="shared" si="4"/>
        <v>78</v>
      </c>
      <c r="AH32" s="252" t="str">
        <f t="shared" si="5"/>
        <v>APROBADO</v>
      </c>
      <c r="AI32" s="220"/>
      <c r="AJ32" s="220"/>
      <c r="AK32" s="220"/>
      <c r="AL32" s="220"/>
      <c r="AM32" s="253"/>
      <c r="AN32" s="139"/>
      <c r="AO32" s="138"/>
      <c r="AP32" s="138"/>
      <c r="AQ32" s="138"/>
      <c r="AR32" s="54"/>
      <c r="AS32" s="54"/>
      <c r="AT32" s="54"/>
      <c r="AU32" s="54"/>
      <c r="AV32" s="54"/>
      <c r="AW32" s="54"/>
    </row>
    <row r="33" spans="1:49" ht="12.75" customHeight="1">
      <c r="A33" s="129">
        <v>23</v>
      </c>
      <c r="B33" s="130" t="str">
        <f>FILIACIÓN!B31</f>
        <v>LOPEZ LIMA ASBEL</v>
      </c>
      <c r="C33" s="131">
        <v>8</v>
      </c>
      <c r="D33" s="132">
        <v>8</v>
      </c>
      <c r="E33" s="132">
        <v>9</v>
      </c>
      <c r="F33" s="131"/>
      <c r="G33" s="133">
        <f t="shared" si="0"/>
        <v>8</v>
      </c>
      <c r="H33" s="131">
        <v>36</v>
      </c>
      <c r="I33" s="131">
        <v>43</v>
      </c>
      <c r="J33" s="131">
        <v>42</v>
      </c>
      <c r="K33" s="131">
        <v>35</v>
      </c>
      <c r="L33" s="131">
        <v>45</v>
      </c>
      <c r="M33" s="131"/>
      <c r="N33" s="131"/>
      <c r="O33" s="131"/>
      <c r="P33" s="131"/>
      <c r="Q33" s="131"/>
      <c r="R33" s="133">
        <f t="shared" si="1"/>
        <v>40</v>
      </c>
      <c r="S33" s="131">
        <v>30</v>
      </c>
      <c r="T33" s="131">
        <v>36</v>
      </c>
      <c r="U33" s="131">
        <v>35</v>
      </c>
      <c r="V33" s="131">
        <v>30</v>
      </c>
      <c r="W33" s="131">
        <v>37</v>
      </c>
      <c r="X33" s="131">
        <v>35</v>
      </c>
      <c r="Y33" s="131"/>
      <c r="Z33" s="131"/>
      <c r="AA33" s="131"/>
      <c r="AB33" s="131"/>
      <c r="AC33" s="133">
        <f t="shared" si="2"/>
        <v>34</v>
      </c>
      <c r="AD33" s="134">
        <v>5</v>
      </c>
      <c r="AE33" s="135" t="str">
        <f t="shared" si="3"/>
        <v>DP</v>
      </c>
      <c r="AF33" s="136"/>
      <c r="AG33" s="137">
        <f t="shared" si="4"/>
        <v>87</v>
      </c>
      <c r="AH33" s="252" t="str">
        <f t="shared" si="5"/>
        <v>APROBADO</v>
      </c>
      <c r="AI33" s="220"/>
      <c r="AJ33" s="220"/>
      <c r="AK33" s="220"/>
      <c r="AL33" s="220"/>
      <c r="AM33" s="253"/>
      <c r="AN33" s="139"/>
      <c r="AO33" s="138"/>
      <c r="AP33" s="138"/>
      <c r="AQ33" s="138"/>
      <c r="AR33" s="54"/>
      <c r="AS33" s="54"/>
      <c r="AT33" s="54"/>
      <c r="AU33" s="54"/>
      <c r="AV33" s="54"/>
      <c r="AW33" s="54"/>
    </row>
    <row r="34" spans="1:49" ht="12.75" customHeight="1">
      <c r="A34" s="129">
        <v>24</v>
      </c>
      <c r="B34" s="130" t="str">
        <f>FILIACIÓN!B32</f>
        <v>MAMANI PAUCARA NICOLE ALEXANDRA</v>
      </c>
      <c r="C34" s="131">
        <v>9</v>
      </c>
      <c r="D34" s="132">
        <v>8</v>
      </c>
      <c r="E34" s="132">
        <v>8</v>
      </c>
      <c r="F34" s="131"/>
      <c r="G34" s="133">
        <f t="shared" si="0"/>
        <v>8</v>
      </c>
      <c r="H34" s="131">
        <v>37</v>
      </c>
      <c r="I34" s="131">
        <v>39</v>
      </c>
      <c r="J34" s="131">
        <v>34</v>
      </c>
      <c r="K34" s="131">
        <v>38</v>
      </c>
      <c r="L34" s="131">
        <v>42</v>
      </c>
      <c r="M34" s="131"/>
      <c r="N34" s="131"/>
      <c r="O34" s="131"/>
      <c r="P34" s="131"/>
      <c r="Q34" s="131"/>
      <c r="R34" s="133">
        <f t="shared" si="1"/>
        <v>38</v>
      </c>
      <c r="S34" s="131">
        <v>36</v>
      </c>
      <c r="T34" s="131">
        <v>35</v>
      </c>
      <c r="U34" s="131">
        <v>30</v>
      </c>
      <c r="V34" s="131">
        <v>30</v>
      </c>
      <c r="W34" s="131">
        <v>30</v>
      </c>
      <c r="X34" s="131">
        <v>35</v>
      </c>
      <c r="Y34" s="131"/>
      <c r="Z34" s="131"/>
      <c r="AA34" s="131"/>
      <c r="AB34" s="131"/>
      <c r="AC34" s="133">
        <f t="shared" si="2"/>
        <v>33</v>
      </c>
      <c r="AD34" s="134">
        <v>5</v>
      </c>
      <c r="AE34" s="135" t="str">
        <f t="shared" si="3"/>
        <v>DO</v>
      </c>
      <c r="AF34" s="136"/>
      <c r="AG34" s="137">
        <f t="shared" si="4"/>
        <v>84</v>
      </c>
      <c r="AH34" s="252" t="str">
        <f t="shared" si="5"/>
        <v>APROBADO</v>
      </c>
      <c r="AI34" s="220"/>
      <c r="AJ34" s="220"/>
      <c r="AK34" s="220"/>
      <c r="AL34" s="220"/>
      <c r="AM34" s="253"/>
      <c r="AN34" s="139"/>
      <c r="AO34" s="138"/>
      <c r="AP34" s="138"/>
      <c r="AQ34" s="138"/>
      <c r="AR34" s="54"/>
      <c r="AS34" s="54"/>
      <c r="AT34" s="54"/>
      <c r="AU34" s="54"/>
      <c r="AV34" s="54"/>
      <c r="AW34" s="54"/>
    </row>
    <row r="35" spans="1:49" ht="12.75" customHeight="1">
      <c r="A35" s="129">
        <v>25</v>
      </c>
      <c r="B35" s="130" t="str">
        <f>FILIACIÓN!B33</f>
        <v>MASCO AGUILAR BRIZIA ALISON</v>
      </c>
      <c r="C35" s="131">
        <v>9</v>
      </c>
      <c r="D35" s="132">
        <v>9</v>
      </c>
      <c r="E35" s="132">
        <v>9</v>
      </c>
      <c r="F35" s="131"/>
      <c r="G35" s="133">
        <f t="shared" si="0"/>
        <v>9</v>
      </c>
      <c r="H35" s="131">
        <v>45</v>
      </c>
      <c r="I35" s="131">
        <v>45</v>
      </c>
      <c r="J35" s="131">
        <v>43</v>
      </c>
      <c r="K35" s="131">
        <v>38</v>
      </c>
      <c r="L35" s="131">
        <v>45</v>
      </c>
      <c r="M35" s="131"/>
      <c r="N35" s="131"/>
      <c r="O35" s="131"/>
      <c r="P35" s="131"/>
      <c r="Q35" s="131"/>
      <c r="R35" s="133">
        <f t="shared" si="1"/>
        <v>43</v>
      </c>
      <c r="S35" s="131">
        <v>35</v>
      </c>
      <c r="T35" s="131">
        <v>38</v>
      </c>
      <c r="U35" s="131">
        <v>35</v>
      </c>
      <c r="V35" s="131">
        <v>38</v>
      </c>
      <c r="W35" s="131">
        <v>40</v>
      </c>
      <c r="X35" s="131">
        <v>36</v>
      </c>
      <c r="Y35" s="131"/>
      <c r="Z35" s="131"/>
      <c r="AA35" s="131"/>
      <c r="AB35" s="131"/>
      <c r="AC35" s="133">
        <f t="shared" si="2"/>
        <v>37</v>
      </c>
      <c r="AD35" s="134">
        <v>5</v>
      </c>
      <c r="AE35" s="135" t="str">
        <f t="shared" si="3"/>
        <v>DP</v>
      </c>
      <c r="AF35" s="136"/>
      <c r="AG35" s="137">
        <f t="shared" si="4"/>
        <v>94</v>
      </c>
      <c r="AH35" s="252" t="str">
        <f t="shared" si="5"/>
        <v>APROBADO</v>
      </c>
      <c r="AI35" s="220"/>
      <c r="AJ35" s="220"/>
      <c r="AK35" s="220"/>
      <c r="AL35" s="220"/>
      <c r="AM35" s="253"/>
      <c r="AN35" s="139"/>
      <c r="AO35" s="138"/>
      <c r="AP35" s="138"/>
      <c r="AQ35" s="138"/>
      <c r="AR35" s="54"/>
      <c r="AS35" s="54"/>
      <c r="AT35" s="54"/>
      <c r="AU35" s="54"/>
      <c r="AV35" s="54"/>
      <c r="AW35" s="54"/>
    </row>
    <row r="36" spans="1:49" ht="12.75" customHeight="1">
      <c r="A36" s="129">
        <v>26</v>
      </c>
      <c r="B36" s="130" t="str">
        <f>FILIACIÓN!B34</f>
        <v>NINA CARATA LUIS FLAVIO</v>
      </c>
      <c r="C36" s="131">
        <v>8</v>
      </c>
      <c r="D36" s="132">
        <v>8</v>
      </c>
      <c r="E36" s="132">
        <v>9</v>
      </c>
      <c r="F36" s="131"/>
      <c r="G36" s="133">
        <f t="shared" si="0"/>
        <v>8</v>
      </c>
      <c r="H36" s="131">
        <v>43</v>
      </c>
      <c r="I36" s="131">
        <v>39</v>
      </c>
      <c r="J36" s="131">
        <v>41</v>
      </c>
      <c r="K36" s="131">
        <v>35</v>
      </c>
      <c r="L36" s="131">
        <v>40</v>
      </c>
      <c r="M36" s="131"/>
      <c r="N36" s="131"/>
      <c r="O36" s="131"/>
      <c r="P36" s="131"/>
      <c r="Q36" s="131"/>
      <c r="R36" s="133">
        <f t="shared" si="1"/>
        <v>40</v>
      </c>
      <c r="S36" s="131">
        <v>35</v>
      </c>
      <c r="T36" s="131">
        <v>30</v>
      </c>
      <c r="U36" s="131">
        <v>30</v>
      </c>
      <c r="V36" s="131">
        <v>28</v>
      </c>
      <c r="W36" s="131">
        <v>38</v>
      </c>
      <c r="X36" s="131">
        <v>36</v>
      </c>
      <c r="Y36" s="131"/>
      <c r="Z36" s="131"/>
      <c r="AA36" s="131"/>
      <c r="AB36" s="131"/>
      <c r="AC36" s="133">
        <f t="shared" si="2"/>
        <v>33</v>
      </c>
      <c r="AD36" s="134">
        <v>4</v>
      </c>
      <c r="AE36" s="135" t="str">
        <f t="shared" si="3"/>
        <v>DP</v>
      </c>
      <c r="AF36" s="136"/>
      <c r="AG36" s="137">
        <f t="shared" si="4"/>
        <v>85</v>
      </c>
      <c r="AH36" s="252" t="str">
        <f t="shared" si="5"/>
        <v>APROBADO</v>
      </c>
      <c r="AI36" s="220"/>
      <c r="AJ36" s="220"/>
      <c r="AK36" s="220"/>
      <c r="AL36" s="220"/>
      <c r="AM36" s="253"/>
      <c r="AN36" s="139"/>
      <c r="AO36" s="138"/>
      <c r="AP36" s="138"/>
      <c r="AQ36" s="138"/>
      <c r="AR36" s="54"/>
      <c r="AS36" s="54"/>
      <c r="AT36" s="54"/>
      <c r="AU36" s="54"/>
      <c r="AV36" s="54"/>
      <c r="AW36" s="54"/>
    </row>
    <row r="37" spans="1:49" ht="12.75" customHeight="1">
      <c r="A37" s="129">
        <v>27</v>
      </c>
      <c r="B37" s="130" t="str">
        <f>FILIACIÓN!B35</f>
        <v>NINA YAHUINCHA EYDAN ENRRIQUE</v>
      </c>
      <c r="C37" s="131">
        <v>8</v>
      </c>
      <c r="D37" s="132">
        <v>7</v>
      </c>
      <c r="E37" s="132">
        <v>8</v>
      </c>
      <c r="F37" s="131"/>
      <c r="G37" s="133">
        <f t="shared" si="0"/>
        <v>8</v>
      </c>
      <c r="H37" s="131">
        <v>41</v>
      </c>
      <c r="I37" s="131">
        <v>36</v>
      </c>
      <c r="J37" s="131">
        <v>41</v>
      </c>
      <c r="K37" s="131">
        <v>35</v>
      </c>
      <c r="L37" s="131">
        <v>45</v>
      </c>
      <c r="M37" s="131"/>
      <c r="N37" s="131"/>
      <c r="O37" s="131"/>
      <c r="P37" s="131"/>
      <c r="Q37" s="131"/>
      <c r="R37" s="133">
        <f t="shared" si="1"/>
        <v>40</v>
      </c>
      <c r="S37" s="131">
        <v>30</v>
      </c>
      <c r="T37" s="131">
        <v>33</v>
      </c>
      <c r="U37" s="131">
        <v>30</v>
      </c>
      <c r="V37" s="131">
        <v>28</v>
      </c>
      <c r="W37" s="131">
        <v>35</v>
      </c>
      <c r="X37" s="131">
        <v>38</v>
      </c>
      <c r="Y37" s="131"/>
      <c r="Z37" s="131"/>
      <c r="AA37" s="131"/>
      <c r="AB37" s="131"/>
      <c r="AC37" s="133">
        <f t="shared" si="2"/>
        <v>32</v>
      </c>
      <c r="AD37" s="134">
        <v>5</v>
      </c>
      <c r="AE37" s="135" t="str">
        <f t="shared" si="3"/>
        <v>DP</v>
      </c>
      <c r="AF37" s="136"/>
      <c r="AG37" s="137">
        <f t="shared" si="4"/>
        <v>85</v>
      </c>
      <c r="AH37" s="252" t="str">
        <f t="shared" si="5"/>
        <v>APROBADO</v>
      </c>
      <c r="AI37" s="220"/>
      <c r="AJ37" s="220"/>
      <c r="AK37" s="220"/>
      <c r="AL37" s="220"/>
      <c r="AM37" s="253"/>
      <c r="AN37" s="139"/>
      <c r="AO37" s="138"/>
      <c r="AP37" s="138"/>
      <c r="AQ37" s="138"/>
      <c r="AR37" s="54"/>
      <c r="AS37" s="54"/>
      <c r="AT37" s="54"/>
      <c r="AU37" s="54"/>
      <c r="AV37" s="54"/>
      <c r="AW37" s="54"/>
    </row>
    <row r="38" spans="1:49" ht="12.75" customHeight="1">
      <c r="A38" s="129">
        <v>28</v>
      </c>
      <c r="B38" s="130" t="str">
        <f>FILIACIÓN!B36</f>
        <v>PACO HUANCA HEYDI MIREYA</v>
      </c>
      <c r="C38" s="131">
        <v>8</v>
      </c>
      <c r="D38" s="132">
        <v>8</v>
      </c>
      <c r="E38" s="132">
        <v>8</v>
      </c>
      <c r="F38" s="131"/>
      <c r="G38" s="133">
        <f t="shared" si="0"/>
        <v>8</v>
      </c>
      <c r="H38" s="131">
        <v>39</v>
      </c>
      <c r="I38" s="131">
        <v>38</v>
      </c>
      <c r="J38" s="131">
        <v>42</v>
      </c>
      <c r="K38" s="131">
        <v>36</v>
      </c>
      <c r="L38" s="131">
        <v>32</v>
      </c>
      <c r="M38" s="131"/>
      <c r="N38" s="131"/>
      <c r="O38" s="131"/>
      <c r="P38" s="131"/>
      <c r="Q38" s="131"/>
      <c r="R38" s="133">
        <f t="shared" si="1"/>
        <v>37</v>
      </c>
      <c r="S38" s="131">
        <v>33</v>
      </c>
      <c r="T38" s="131">
        <v>35</v>
      </c>
      <c r="U38" s="131">
        <v>33</v>
      </c>
      <c r="V38" s="131">
        <v>30</v>
      </c>
      <c r="W38" s="131">
        <v>38</v>
      </c>
      <c r="X38" s="131">
        <v>36</v>
      </c>
      <c r="Y38" s="131"/>
      <c r="Z38" s="131"/>
      <c r="AA38" s="131"/>
      <c r="AB38" s="131"/>
      <c r="AC38" s="133">
        <f t="shared" si="2"/>
        <v>34</v>
      </c>
      <c r="AD38" s="134">
        <v>5</v>
      </c>
      <c r="AE38" s="135" t="str">
        <f t="shared" si="3"/>
        <v>DO</v>
      </c>
      <c r="AF38" s="136"/>
      <c r="AG38" s="137">
        <f t="shared" si="4"/>
        <v>84</v>
      </c>
      <c r="AH38" s="252" t="str">
        <f t="shared" si="5"/>
        <v>APROBADO</v>
      </c>
      <c r="AI38" s="220"/>
      <c r="AJ38" s="220"/>
      <c r="AK38" s="220"/>
      <c r="AL38" s="220"/>
      <c r="AM38" s="253"/>
      <c r="AN38" s="139"/>
      <c r="AO38" s="138"/>
      <c r="AP38" s="138"/>
      <c r="AQ38" s="138"/>
      <c r="AR38" s="54"/>
      <c r="AS38" s="54"/>
      <c r="AT38" s="54"/>
      <c r="AU38" s="54"/>
      <c r="AV38" s="54"/>
      <c r="AW38" s="54"/>
    </row>
    <row r="39" spans="1:49" ht="12.75" customHeight="1">
      <c r="A39" s="129">
        <v>29</v>
      </c>
      <c r="B39" s="130" t="str">
        <f>FILIACIÓN!B37</f>
        <v>POCOMA VARGAS JOSUE ARMANDO</v>
      </c>
      <c r="C39" s="131">
        <v>8</v>
      </c>
      <c r="D39" s="132">
        <v>8</v>
      </c>
      <c r="E39" s="132">
        <v>8</v>
      </c>
      <c r="F39" s="131"/>
      <c r="G39" s="133">
        <f t="shared" si="0"/>
        <v>8</v>
      </c>
      <c r="H39" s="131">
        <v>43</v>
      </c>
      <c r="I39" s="131">
        <v>44</v>
      </c>
      <c r="J39" s="131">
        <v>44</v>
      </c>
      <c r="K39" s="131">
        <v>38</v>
      </c>
      <c r="L39" s="131">
        <v>33</v>
      </c>
      <c r="M39" s="131"/>
      <c r="N39" s="131"/>
      <c r="O39" s="131"/>
      <c r="P39" s="131"/>
      <c r="Q39" s="131"/>
      <c r="R39" s="133">
        <f t="shared" si="1"/>
        <v>40</v>
      </c>
      <c r="S39" s="131">
        <v>30</v>
      </c>
      <c r="T39" s="131">
        <v>36</v>
      </c>
      <c r="U39" s="131">
        <v>33</v>
      </c>
      <c r="V39" s="131">
        <v>30</v>
      </c>
      <c r="W39" s="131">
        <v>35</v>
      </c>
      <c r="X39" s="131">
        <v>36</v>
      </c>
      <c r="Y39" s="131"/>
      <c r="Z39" s="131"/>
      <c r="AA39" s="131"/>
      <c r="AB39" s="131"/>
      <c r="AC39" s="133">
        <f t="shared" si="2"/>
        <v>33</v>
      </c>
      <c r="AD39" s="134">
        <v>3</v>
      </c>
      <c r="AE39" s="135" t="str">
        <f t="shared" si="3"/>
        <v>DO</v>
      </c>
      <c r="AF39" s="136"/>
      <c r="AG39" s="137">
        <f t="shared" si="4"/>
        <v>84</v>
      </c>
      <c r="AH39" s="252" t="str">
        <f t="shared" si="5"/>
        <v>APROBADO</v>
      </c>
      <c r="AI39" s="220"/>
      <c r="AJ39" s="220"/>
      <c r="AK39" s="220"/>
      <c r="AL39" s="220"/>
      <c r="AM39" s="253"/>
      <c r="AN39" s="139"/>
      <c r="AO39" s="138"/>
      <c r="AP39" s="138"/>
      <c r="AQ39" s="138"/>
      <c r="AR39" s="54"/>
      <c r="AS39" s="54"/>
      <c r="AT39" s="54"/>
      <c r="AU39" s="54"/>
      <c r="AV39" s="54"/>
      <c r="AW39" s="54"/>
    </row>
    <row r="40" spans="1:49" ht="12.75" customHeight="1">
      <c r="A40" s="129">
        <v>30</v>
      </c>
      <c r="B40" s="130" t="str">
        <f>FILIACIÓN!B38</f>
        <v>QUISPE HILARI PAOLA ARACELY</v>
      </c>
      <c r="C40" s="131">
        <v>9</v>
      </c>
      <c r="D40" s="132">
        <v>8</v>
      </c>
      <c r="E40" s="132">
        <v>8</v>
      </c>
      <c r="F40" s="131"/>
      <c r="G40" s="133">
        <f t="shared" si="0"/>
        <v>8</v>
      </c>
      <c r="H40" s="131">
        <v>31</v>
      </c>
      <c r="I40" s="131">
        <v>39</v>
      </c>
      <c r="J40" s="131">
        <v>36</v>
      </c>
      <c r="K40" s="131">
        <v>30</v>
      </c>
      <c r="L40" s="131">
        <v>45</v>
      </c>
      <c r="M40" s="131"/>
      <c r="N40" s="131"/>
      <c r="O40" s="131"/>
      <c r="P40" s="131"/>
      <c r="Q40" s="131"/>
      <c r="R40" s="133">
        <f t="shared" si="1"/>
        <v>36</v>
      </c>
      <c r="S40" s="131">
        <v>30</v>
      </c>
      <c r="T40" s="131">
        <v>30</v>
      </c>
      <c r="U40" s="131">
        <v>30</v>
      </c>
      <c r="V40" s="131">
        <v>28</v>
      </c>
      <c r="W40" s="131">
        <v>35</v>
      </c>
      <c r="X40" s="131">
        <v>36</v>
      </c>
      <c r="Y40" s="131"/>
      <c r="Z40" s="131"/>
      <c r="AA40" s="131"/>
      <c r="AB40" s="131"/>
      <c r="AC40" s="133">
        <f t="shared" si="2"/>
        <v>32</v>
      </c>
      <c r="AD40" s="134">
        <v>5</v>
      </c>
      <c r="AE40" s="135" t="str">
        <f t="shared" si="3"/>
        <v>DO</v>
      </c>
      <c r="AF40" s="136"/>
      <c r="AG40" s="137">
        <f t="shared" si="4"/>
        <v>81</v>
      </c>
      <c r="AH40" s="252" t="str">
        <f t="shared" si="5"/>
        <v>APROBADO</v>
      </c>
      <c r="AI40" s="220"/>
      <c r="AJ40" s="220"/>
      <c r="AK40" s="220"/>
      <c r="AL40" s="220"/>
      <c r="AM40" s="253"/>
      <c r="AN40" s="139"/>
      <c r="AO40" s="138"/>
      <c r="AP40" s="138"/>
      <c r="AQ40" s="138"/>
      <c r="AR40" s="54"/>
      <c r="AS40" s="54"/>
      <c r="AT40" s="54"/>
      <c r="AU40" s="54"/>
      <c r="AV40" s="54"/>
      <c r="AW40" s="54"/>
    </row>
    <row r="41" spans="1:49" ht="12.75" customHeight="1">
      <c r="A41" s="129">
        <v>31</v>
      </c>
      <c r="B41" s="130" t="str">
        <f>FILIACIÓN!B39</f>
        <v>TORREZ QUISPE MAYRA ADRIANA</v>
      </c>
      <c r="C41" s="131">
        <v>9</v>
      </c>
      <c r="D41" s="132">
        <v>8</v>
      </c>
      <c r="E41" s="132">
        <v>8</v>
      </c>
      <c r="F41" s="131"/>
      <c r="G41" s="133">
        <f t="shared" si="0"/>
        <v>8</v>
      </c>
      <c r="H41" s="131">
        <v>30</v>
      </c>
      <c r="I41" s="131">
        <v>43</v>
      </c>
      <c r="J41" s="131">
        <v>40</v>
      </c>
      <c r="K41" s="131">
        <v>38</v>
      </c>
      <c r="L41" s="131">
        <v>32</v>
      </c>
      <c r="M41" s="131"/>
      <c r="N41" s="131"/>
      <c r="O41" s="131"/>
      <c r="P41" s="131"/>
      <c r="Q41" s="131"/>
      <c r="R41" s="133">
        <f t="shared" si="1"/>
        <v>37</v>
      </c>
      <c r="S41" s="131">
        <v>38</v>
      </c>
      <c r="T41" s="131">
        <v>38</v>
      </c>
      <c r="U41" s="131">
        <v>35</v>
      </c>
      <c r="V41" s="131">
        <v>36</v>
      </c>
      <c r="W41" s="131">
        <v>38</v>
      </c>
      <c r="X41" s="131">
        <v>36</v>
      </c>
      <c r="Y41" s="131"/>
      <c r="Z41" s="131"/>
      <c r="AA41" s="131"/>
      <c r="AB41" s="131"/>
      <c r="AC41" s="133">
        <f t="shared" si="2"/>
        <v>37</v>
      </c>
      <c r="AD41" s="134">
        <v>5</v>
      </c>
      <c r="AE41" s="135" t="str">
        <f t="shared" si="3"/>
        <v>DP</v>
      </c>
      <c r="AF41" s="136"/>
      <c r="AG41" s="137">
        <f t="shared" si="4"/>
        <v>87</v>
      </c>
      <c r="AH41" s="252" t="str">
        <f t="shared" si="5"/>
        <v>APROBADO</v>
      </c>
      <c r="AI41" s="220"/>
      <c r="AJ41" s="220"/>
      <c r="AK41" s="220"/>
      <c r="AL41" s="220"/>
      <c r="AM41" s="253"/>
      <c r="AN41" s="139"/>
      <c r="AO41" s="138"/>
      <c r="AP41" s="138"/>
      <c r="AQ41" s="138"/>
      <c r="AR41" s="54"/>
      <c r="AS41" s="54"/>
      <c r="AT41" s="54"/>
      <c r="AU41" s="54"/>
      <c r="AV41" s="54"/>
      <c r="AW41" s="54"/>
    </row>
    <row r="42" spans="1:49" ht="12.75" customHeight="1">
      <c r="A42" s="129">
        <v>32</v>
      </c>
      <c r="B42" s="130" t="str">
        <f>FILIACIÓN!B40</f>
        <v>USNAYO ROJAS HUASCAR CRISTOPHER</v>
      </c>
      <c r="C42" s="131">
        <v>8</v>
      </c>
      <c r="D42" s="132">
        <v>8</v>
      </c>
      <c r="E42" s="132">
        <v>8</v>
      </c>
      <c r="F42" s="131"/>
      <c r="G42" s="133">
        <f t="shared" si="0"/>
        <v>8</v>
      </c>
      <c r="H42" s="131">
        <v>44</v>
      </c>
      <c r="I42" s="131">
        <v>33</v>
      </c>
      <c r="J42" s="131">
        <v>40</v>
      </c>
      <c r="K42" s="131">
        <v>35</v>
      </c>
      <c r="L42" s="131">
        <v>33</v>
      </c>
      <c r="M42" s="131"/>
      <c r="N42" s="131"/>
      <c r="O42" s="131"/>
      <c r="P42" s="131"/>
      <c r="Q42" s="131"/>
      <c r="R42" s="133">
        <f t="shared" si="1"/>
        <v>37</v>
      </c>
      <c r="S42" s="131">
        <v>30</v>
      </c>
      <c r="T42" s="131">
        <v>30</v>
      </c>
      <c r="U42" s="131">
        <v>33</v>
      </c>
      <c r="V42" s="131">
        <v>33</v>
      </c>
      <c r="W42" s="131">
        <v>36</v>
      </c>
      <c r="X42" s="131">
        <v>36</v>
      </c>
      <c r="Y42" s="131"/>
      <c r="Z42" s="131"/>
      <c r="AA42" s="131"/>
      <c r="AB42" s="131"/>
      <c r="AC42" s="133">
        <f t="shared" si="2"/>
        <v>33</v>
      </c>
      <c r="AD42" s="134">
        <v>3</v>
      </c>
      <c r="AE42" s="135" t="str">
        <f t="shared" si="3"/>
        <v>DO</v>
      </c>
      <c r="AF42" s="136"/>
      <c r="AG42" s="137">
        <f t="shared" si="4"/>
        <v>81</v>
      </c>
      <c r="AH42" s="252" t="str">
        <f t="shared" si="5"/>
        <v>APROBADO</v>
      </c>
      <c r="AI42" s="220"/>
      <c r="AJ42" s="220"/>
      <c r="AK42" s="220"/>
      <c r="AL42" s="220"/>
      <c r="AM42" s="253"/>
      <c r="AN42" s="139"/>
      <c r="AO42" s="138"/>
      <c r="AP42" s="138"/>
      <c r="AQ42" s="138"/>
      <c r="AR42" s="54"/>
      <c r="AS42" s="54"/>
      <c r="AT42" s="54"/>
      <c r="AU42" s="54"/>
      <c r="AV42" s="54"/>
      <c r="AW42" s="54"/>
    </row>
    <row r="43" spans="1:49" ht="12.75" customHeight="1">
      <c r="A43" s="129">
        <v>33</v>
      </c>
      <c r="B43" s="130" t="str">
        <f>FILIACIÓN!B41</f>
        <v>VEIZAGA YUJRA GIAN MEIJAN</v>
      </c>
      <c r="C43" s="131">
        <v>8</v>
      </c>
      <c r="D43" s="132">
        <v>7</v>
      </c>
      <c r="E43" s="132">
        <v>7</v>
      </c>
      <c r="F43" s="131"/>
      <c r="G43" s="133">
        <f t="shared" si="0"/>
        <v>7</v>
      </c>
      <c r="H43" s="131">
        <v>39</v>
      </c>
      <c r="I43" s="131"/>
      <c r="J43" s="131">
        <v>45</v>
      </c>
      <c r="K43" s="131">
        <v>35</v>
      </c>
      <c r="L43" s="131">
        <v>33</v>
      </c>
      <c r="M43" s="131"/>
      <c r="N43" s="131"/>
      <c r="O43" s="131"/>
      <c r="P43" s="131"/>
      <c r="Q43" s="131"/>
      <c r="R43" s="133">
        <f t="shared" si="1"/>
        <v>38</v>
      </c>
      <c r="S43" s="131">
        <v>30</v>
      </c>
      <c r="T43" s="131">
        <v>30</v>
      </c>
      <c r="U43" s="131">
        <v>28</v>
      </c>
      <c r="V43" s="131">
        <v>28</v>
      </c>
      <c r="W43" s="131">
        <v>20</v>
      </c>
      <c r="X43" s="131">
        <v>20</v>
      </c>
      <c r="Y43" s="131"/>
      <c r="Z43" s="131"/>
      <c r="AA43" s="131"/>
      <c r="AB43" s="131"/>
      <c r="AC43" s="133">
        <f t="shared" si="2"/>
        <v>26</v>
      </c>
      <c r="AD43" s="134">
        <v>5</v>
      </c>
      <c r="AE43" s="135" t="str">
        <f t="shared" si="3"/>
        <v>DO</v>
      </c>
      <c r="AF43" s="136"/>
      <c r="AG43" s="137">
        <f t="shared" si="4"/>
        <v>76</v>
      </c>
      <c r="AH43" s="252" t="str">
        <f t="shared" si="5"/>
        <v>APROBADO</v>
      </c>
      <c r="AI43" s="220"/>
      <c r="AJ43" s="220"/>
      <c r="AK43" s="220"/>
      <c r="AL43" s="220"/>
      <c r="AM43" s="253"/>
      <c r="AN43" s="139"/>
      <c r="AO43" s="138"/>
      <c r="AP43" s="138"/>
      <c r="AQ43" s="138"/>
      <c r="AR43" s="54"/>
      <c r="AS43" s="54"/>
      <c r="AT43" s="54"/>
      <c r="AU43" s="54"/>
      <c r="AV43" s="54"/>
      <c r="AW43" s="54"/>
    </row>
    <row r="44" spans="1:49" ht="12.75" customHeight="1">
      <c r="A44" s="129">
        <v>34</v>
      </c>
      <c r="B44" s="130" t="str">
        <f>FILIACIÓN!B42</f>
        <v>VENTURA SALCEDO GABRIEL</v>
      </c>
      <c r="C44" s="131">
        <v>9</v>
      </c>
      <c r="D44" s="132">
        <v>8</v>
      </c>
      <c r="E44" s="132">
        <v>8</v>
      </c>
      <c r="F44" s="131"/>
      <c r="G44" s="133">
        <f t="shared" si="0"/>
        <v>8</v>
      </c>
      <c r="H44" s="131">
        <v>42</v>
      </c>
      <c r="I44" s="131">
        <v>41</v>
      </c>
      <c r="J44" s="131">
        <v>25</v>
      </c>
      <c r="K44" s="131">
        <v>35</v>
      </c>
      <c r="L44" s="131">
        <v>45</v>
      </c>
      <c r="M44" s="131"/>
      <c r="N44" s="131"/>
      <c r="O44" s="131"/>
      <c r="P44" s="131"/>
      <c r="Q44" s="131"/>
      <c r="R44" s="133">
        <f t="shared" si="1"/>
        <v>38</v>
      </c>
      <c r="S44" s="131">
        <v>30</v>
      </c>
      <c r="T44" s="131">
        <v>33</v>
      </c>
      <c r="U44" s="131">
        <v>33</v>
      </c>
      <c r="V44" s="131">
        <v>30</v>
      </c>
      <c r="W44" s="131">
        <v>37</v>
      </c>
      <c r="X44" s="131">
        <v>36</v>
      </c>
      <c r="Y44" s="131"/>
      <c r="Z44" s="131"/>
      <c r="AA44" s="131"/>
      <c r="AB44" s="131"/>
      <c r="AC44" s="133">
        <f t="shared" si="2"/>
        <v>33</v>
      </c>
      <c r="AD44" s="134">
        <v>5</v>
      </c>
      <c r="AE44" s="135" t="str">
        <f t="shared" si="3"/>
        <v>DO</v>
      </c>
      <c r="AF44" s="136"/>
      <c r="AG44" s="137">
        <f t="shared" si="4"/>
        <v>84</v>
      </c>
      <c r="AH44" s="252" t="str">
        <f t="shared" si="5"/>
        <v>APROBADO</v>
      </c>
      <c r="AI44" s="220"/>
      <c r="AJ44" s="220"/>
      <c r="AK44" s="220"/>
      <c r="AL44" s="220"/>
      <c r="AM44" s="253"/>
      <c r="AN44" s="139"/>
      <c r="AO44" s="138"/>
      <c r="AP44" s="138"/>
      <c r="AQ44" s="138"/>
      <c r="AR44" s="54"/>
      <c r="AS44" s="54"/>
      <c r="AT44" s="54"/>
      <c r="AU44" s="54"/>
      <c r="AV44" s="54"/>
      <c r="AW44" s="54"/>
    </row>
    <row r="45" spans="1:49" ht="12.75" customHeight="1">
      <c r="A45" s="129">
        <v>35</v>
      </c>
      <c r="B45" s="130">
        <f>FILIACIÓN!B43</f>
        <v>0</v>
      </c>
      <c r="C45" s="131"/>
      <c r="D45" s="132"/>
      <c r="E45" s="132"/>
      <c r="F45" s="131"/>
      <c r="G45" s="133" t="str">
        <f t="shared" si="0"/>
        <v/>
      </c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3" t="str">
        <f t="shared" si="1"/>
        <v/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3" t="str">
        <f t="shared" si="2"/>
        <v/>
      </c>
      <c r="AD45" s="134" t="str">
        <f t="shared" ref="AD45:AD46" si="6">IFERROR((AVERAGE(#REF!,#REF!)),"")</f>
        <v/>
      </c>
      <c r="AE45" s="135" t="str">
        <f t="shared" si="3"/>
        <v xml:space="preserve"> </v>
      </c>
      <c r="AF45" s="136"/>
      <c r="AG45" s="137">
        <f t="shared" si="4"/>
        <v>0</v>
      </c>
      <c r="AH45" s="252" t="b">
        <f t="shared" si="5"/>
        <v>0</v>
      </c>
      <c r="AI45" s="220"/>
      <c r="AJ45" s="220"/>
      <c r="AK45" s="220"/>
      <c r="AL45" s="220"/>
      <c r="AM45" s="253"/>
      <c r="AN45" s="139"/>
      <c r="AO45" s="138"/>
      <c r="AP45" s="138"/>
      <c r="AQ45" s="138"/>
      <c r="AR45" s="54"/>
      <c r="AS45" s="54"/>
      <c r="AT45" s="54"/>
      <c r="AU45" s="54"/>
      <c r="AV45" s="54"/>
      <c r="AW45" s="54"/>
    </row>
    <row r="46" spans="1:49" ht="12.75" customHeight="1">
      <c r="A46" s="129">
        <v>36</v>
      </c>
      <c r="B46" s="130">
        <f>FILIACIÓN!B44</f>
        <v>0</v>
      </c>
      <c r="C46" s="131"/>
      <c r="D46" s="132"/>
      <c r="E46" s="132"/>
      <c r="F46" s="131"/>
      <c r="G46" s="133" t="str">
        <f t="shared" si="0"/>
        <v/>
      </c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3" t="str">
        <f t="shared" si="1"/>
        <v/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3" t="str">
        <f t="shared" si="2"/>
        <v/>
      </c>
      <c r="AD46" s="134" t="str">
        <f t="shared" si="6"/>
        <v/>
      </c>
      <c r="AE46" s="135" t="str">
        <f t="shared" si="3"/>
        <v xml:space="preserve"> </v>
      </c>
      <c r="AF46" s="136"/>
      <c r="AG46" s="137">
        <f t="shared" si="4"/>
        <v>0</v>
      </c>
      <c r="AH46" s="254" t="b">
        <f t="shared" si="5"/>
        <v>0</v>
      </c>
      <c r="AI46" s="244"/>
      <c r="AJ46" s="244"/>
      <c r="AK46" s="244"/>
      <c r="AL46" s="244"/>
      <c r="AM46" s="245"/>
      <c r="AN46" s="139"/>
      <c r="AO46" s="138"/>
      <c r="AP46" s="138"/>
      <c r="AQ46" s="138"/>
      <c r="AR46" s="54"/>
      <c r="AS46" s="54"/>
      <c r="AT46" s="54"/>
      <c r="AU46" s="54"/>
      <c r="AV46" s="54"/>
      <c r="AW46" s="54"/>
    </row>
    <row r="47" spans="1:49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</row>
    <row r="48" spans="1:49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</row>
    <row r="49" spans="1:49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</row>
    <row r="50" spans="1:49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</row>
    <row r="51" spans="1:49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</row>
    <row r="52" spans="1:49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</row>
    <row r="53" spans="1:49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</row>
    <row r="54" spans="1:49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</row>
    <row r="55" spans="1:49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</row>
    <row r="56" spans="1:49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</row>
    <row r="57" spans="1:49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</row>
    <row r="58" spans="1:49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</row>
    <row r="59" spans="1:49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</row>
    <row r="60" spans="1:49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</row>
    <row r="61" spans="1:49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</row>
    <row r="62" spans="1:49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</row>
    <row r="63" spans="1:49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</row>
    <row r="64" spans="1:49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</row>
    <row r="65" spans="1:49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</row>
    <row r="66" spans="1:49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</row>
    <row r="67" spans="1:49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</row>
    <row r="68" spans="1:49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</row>
    <row r="69" spans="1:49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</row>
    <row r="70" spans="1:49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</row>
    <row r="71" spans="1:49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</row>
    <row r="72" spans="1:49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</row>
    <row r="73" spans="1:49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</row>
    <row r="74" spans="1:49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</row>
    <row r="75" spans="1:49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</row>
    <row r="76" spans="1:49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</row>
    <row r="77" spans="1:49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</row>
    <row r="78" spans="1:49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</row>
    <row r="79" spans="1:49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</row>
    <row r="80" spans="1:49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</row>
    <row r="81" spans="1:49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</row>
    <row r="82" spans="1:49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</row>
    <row r="83" spans="1:49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</row>
    <row r="84" spans="1:49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</row>
    <row r="85" spans="1:49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</row>
    <row r="86" spans="1:49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</row>
    <row r="87" spans="1:49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</row>
    <row r="88" spans="1:49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</row>
    <row r="89" spans="1:49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</row>
    <row r="90" spans="1:49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</row>
    <row r="91" spans="1:49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</row>
    <row r="92" spans="1:49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</row>
    <row r="93" spans="1:49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</row>
    <row r="94" spans="1:49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</row>
    <row r="95" spans="1:49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</row>
    <row r="96" spans="1:49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</row>
    <row r="97" spans="1:49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</row>
    <row r="98" spans="1:49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</row>
    <row r="99" spans="1:49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</row>
    <row r="100" spans="1:49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</row>
    <row r="101" spans="1:49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</row>
    <row r="102" spans="1:49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</row>
    <row r="103" spans="1:49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</row>
    <row r="104" spans="1:49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</row>
    <row r="105" spans="1:49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</row>
    <row r="106" spans="1:49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</row>
    <row r="107" spans="1:49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</row>
    <row r="108" spans="1:49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</row>
    <row r="109" spans="1:49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</row>
    <row r="110" spans="1:49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</row>
    <row r="111" spans="1:49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</row>
    <row r="112" spans="1:49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</row>
    <row r="113" spans="1:49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</row>
    <row r="114" spans="1:49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</row>
    <row r="115" spans="1:49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</row>
    <row r="116" spans="1:49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</row>
    <row r="117" spans="1:49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</row>
    <row r="118" spans="1:49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</row>
    <row r="119" spans="1:49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</row>
    <row r="120" spans="1:49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</row>
    <row r="121" spans="1:49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</row>
    <row r="122" spans="1:49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</row>
    <row r="123" spans="1:49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</row>
    <row r="124" spans="1:49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</row>
    <row r="125" spans="1:49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</row>
    <row r="126" spans="1:49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</row>
    <row r="127" spans="1:49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</row>
    <row r="128" spans="1:49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</row>
    <row r="129" spans="1:49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</row>
    <row r="130" spans="1:49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</row>
    <row r="131" spans="1:49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</row>
    <row r="132" spans="1:49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</row>
    <row r="133" spans="1:49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</row>
    <row r="134" spans="1:49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</row>
    <row r="135" spans="1:49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</row>
    <row r="136" spans="1:49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</row>
    <row r="137" spans="1:49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</row>
    <row r="138" spans="1:49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</row>
    <row r="139" spans="1:49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</row>
    <row r="140" spans="1:49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</row>
    <row r="141" spans="1:49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</row>
    <row r="142" spans="1:49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</row>
    <row r="143" spans="1:49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</row>
    <row r="144" spans="1:49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</row>
    <row r="145" spans="1:49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</row>
    <row r="146" spans="1:49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</row>
    <row r="147" spans="1:49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</row>
    <row r="148" spans="1:49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</row>
    <row r="149" spans="1:49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</row>
    <row r="150" spans="1:49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</row>
    <row r="151" spans="1:49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</row>
    <row r="152" spans="1:49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</row>
    <row r="153" spans="1:49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</row>
    <row r="154" spans="1:49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</row>
    <row r="155" spans="1:49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</row>
    <row r="156" spans="1:49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</row>
    <row r="157" spans="1:49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</row>
    <row r="158" spans="1:49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</row>
    <row r="159" spans="1:49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</row>
    <row r="160" spans="1:49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</row>
    <row r="161" spans="1:49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</row>
    <row r="162" spans="1:49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</row>
    <row r="163" spans="1:49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</row>
    <row r="164" spans="1:49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</row>
    <row r="165" spans="1:49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</row>
    <row r="166" spans="1:49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</row>
    <row r="167" spans="1:49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</row>
    <row r="168" spans="1:49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</row>
    <row r="169" spans="1:49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</row>
    <row r="170" spans="1:49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</row>
    <row r="171" spans="1:49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</row>
    <row r="172" spans="1:49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</row>
    <row r="173" spans="1:49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</row>
    <row r="174" spans="1:49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</row>
    <row r="175" spans="1:49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</row>
    <row r="176" spans="1:49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</row>
    <row r="177" spans="1:49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</row>
    <row r="178" spans="1:49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</row>
    <row r="179" spans="1:49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</row>
    <row r="180" spans="1:49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</row>
    <row r="181" spans="1:49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</row>
    <row r="182" spans="1:49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</row>
    <row r="183" spans="1:49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</row>
    <row r="184" spans="1:49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</row>
    <row r="185" spans="1:49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</row>
    <row r="186" spans="1:49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</row>
    <row r="187" spans="1:49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</row>
    <row r="188" spans="1:49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</row>
    <row r="189" spans="1:49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</row>
    <row r="190" spans="1:49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</row>
    <row r="191" spans="1:49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</row>
    <row r="192" spans="1:49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</row>
    <row r="193" spans="1:49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</row>
    <row r="194" spans="1:49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</row>
    <row r="195" spans="1:49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</row>
    <row r="196" spans="1:49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</row>
    <row r="197" spans="1:49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</row>
    <row r="198" spans="1:49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</row>
    <row r="199" spans="1:49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</row>
    <row r="200" spans="1:49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</row>
    <row r="201" spans="1:49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</row>
    <row r="202" spans="1:49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</row>
    <row r="203" spans="1:49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</row>
    <row r="204" spans="1:49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</row>
    <row r="205" spans="1:49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</row>
    <row r="206" spans="1:49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</row>
    <row r="207" spans="1:49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</row>
    <row r="208" spans="1:49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</row>
    <row r="209" spans="1:4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</row>
    <row r="210" spans="1:49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</row>
    <row r="211" spans="1:49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</row>
    <row r="212" spans="1:49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</row>
    <row r="213" spans="1:49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</row>
    <row r="214" spans="1:49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</row>
    <row r="215" spans="1:49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</row>
    <row r="216" spans="1:49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</row>
    <row r="217" spans="1:49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</row>
    <row r="218" spans="1:49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</row>
    <row r="219" spans="1:4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</row>
    <row r="220" spans="1:49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</row>
    <row r="221" spans="1:49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</row>
    <row r="222" spans="1:49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</row>
    <row r="223" spans="1:49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</row>
    <row r="224" spans="1:49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</row>
    <row r="225" spans="1:49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</row>
    <row r="226" spans="1:49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</row>
    <row r="227" spans="1:49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</row>
    <row r="228" spans="1:49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</row>
    <row r="229" spans="1:4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</row>
    <row r="230" spans="1:49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</row>
    <row r="231" spans="1:49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</row>
    <row r="232" spans="1:49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</row>
    <row r="233" spans="1:49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</row>
    <row r="234" spans="1:49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</row>
    <row r="235" spans="1:49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</row>
    <row r="236" spans="1:49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</row>
    <row r="237" spans="1:49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</row>
    <row r="238" spans="1:49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</row>
    <row r="239" spans="1:4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</row>
    <row r="240" spans="1:49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</row>
    <row r="241" spans="1:49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</row>
    <row r="242" spans="1:49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</row>
    <row r="243" spans="1:49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</row>
    <row r="244" spans="1:49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</row>
    <row r="245" spans="1:49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</row>
    <row r="246" spans="1:49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</row>
    <row r="247" spans="1:49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</row>
    <row r="248" spans="1:49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</row>
    <row r="249" spans="1: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</row>
    <row r="250" spans="1:49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</row>
    <row r="251" spans="1:49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</row>
    <row r="252" spans="1:49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</row>
    <row r="253" spans="1:49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</row>
    <row r="254" spans="1:49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</row>
    <row r="255" spans="1:49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</row>
    <row r="256" spans="1:49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</row>
    <row r="257" spans="1:49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</row>
    <row r="258" spans="1:49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</row>
    <row r="259" spans="1:4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</row>
    <row r="260" spans="1:49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</row>
    <row r="261" spans="1:49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</row>
    <row r="262" spans="1:49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</row>
    <row r="263" spans="1:49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</row>
    <row r="264" spans="1:49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</row>
    <row r="265" spans="1:49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</row>
    <row r="266" spans="1:49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</row>
    <row r="267" spans="1:49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</row>
    <row r="268" spans="1:49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</row>
    <row r="269" spans="1:4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</row>
    <row r="270" spans="1:49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</row>
    <row r="271" spans="1:49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</row>
    <row r="272" spans="1:49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</row>
    <row r="273" spans="1:49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</row>
    <row r="274" spans="1:49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</row>
    <row r="275" spans="1:49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</row>
    <row r="276" spans="1:49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</row>
    <row r="277" spans="1:49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</row>
    <row r="278" spans="1:49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</row>
    <row r="279" spans="1:4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</row>
    <row r="280" spans="1:49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</row>
    <row r="281" spans="1:49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</row>
    <row r="282" spans="1:49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</row>
    <row r="283" spans="1:49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</row>
    <row r="284" spans="1:49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</row>
    <row r="285" spans="1:49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</row>
    <row r="286" spans="1:49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</row>
    <row r="287" spans="1:49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</row>
    <row r="288" spans="1:49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</row>
    <row r="289" spans="1:4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</row>
    <row r="290" spans="1:49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</row>
    <row r="291" spans="1:49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</row>
    <row r="292" spans="1:49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</row>
    <row r="293" spans="1:49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</row>
    <row r="294" spans="1:49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</row>
    <row r="295" spans="1:49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</row>
    <row r="296" spans="1:49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</row>
    <row r="297" spans="1:49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</row>
    <row r="298" spans="1:49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</row>
    <row r="299" spans="1:4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</row>
    <row r="300" spans="1:49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</row>
    <row r="301" spans="1:49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</row>
    <row r="302" spans="1:49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</row>
    <row r="303" spans="1:49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</row>
    <row r="304" spans="1:49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</row>
    <row r="305" spans="1:49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</row>
    <row r="306" spans="1:49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</row>
    <row r="307" spans="1:49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</row>
    <row r="308" spans="1:49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</row>
    <row r="309" spans="1:4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</row>
    <row r="310" spans="1:49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</row>
    <row r="311" spans="1:49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</row>
    <row r="312" spans="1:49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</row>
    <row r="313" spans="1:49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</row>
    <row r="314" spans="1:49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</row>
    <row r="315" spans="1:49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</row>
    <row r="316" spans="1:49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</row>
    <row r="317" spans="1:49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</row>
    <row r="318" spans="1:49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</row>
    <row r="319" spans="1:4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</row>
    <row r="320" spans="1:49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</row>
    <row r="321" spans="1:49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</row>
    <row r="322" spans="1:49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</row>
    <row r="323" spans="1:49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</row>
    <row r="324" spans="1:49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</row>
    <row r="325" spans="1:49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</row>
    <row r="326" spans="1:49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</row>
    <row r="327" spans="1:49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</row>
    <row r="328" spans="1:49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</row>
    <row r="329" spans="1:4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</row>
    <row r="330" spans="1:49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</row>
    <row r="331" spans="1:49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</row>
    <row r="332" spans="1:49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</row>
    <row r="333" spans="1:49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</row>
    <row r="334" spans="1:49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</row>
    <row r="335" spans="1:49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</row>
    <row r="336" spans="1:49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</row>
    <row r="337" spans="1:49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</row>
    <row r="338" spans="1:49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</row>
    <row r="339" spans="1:4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</row>
    <row r="340" spans="1:49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</row>
    <row r="341" spans="1:49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</row>
    <row r="342" spans="1:49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</row>
    <row r="343" spans="1:49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</row>
    <row r="344" spans="1:49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</row>
    <row r="345" spans="1:49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</row>
    <row r="346" spans="1:49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</row>
    <row r="347" spans="1:49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</row>
    <row r="348" spans="1:49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</row>
    <row r="349" spans="1: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</row>
    <row r="350" spans="1:49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</row>
    <row r="351" spans="1:49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</row>
    <row r="352" spans="1:49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</row>
    <row r="353" spans="1:49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</row>
    <row r="354" spans="1:49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</row>
    <row r="355" spans="1:49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</row>
    <row r="356" spans="1:49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</row>
    <row r="357" spans="1:49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</row>
    <row r="358" spans="1:49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</row>
    <row r="359" spans="1:4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</row>
    <row r="360" spans="1:49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</row>
    <row r="361" spans="1:49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</row>
    <row r="362" spans="1:49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</row>
    <row r="363" spans="1:49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</row>
    <row r="364" spans="1:49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</row>
    <row r="365" spans="1:49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</row>
    <row r="366" spans="1:49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</row>
    <row r="367" spans="1:49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</row>
    <row r="368" spans="1:49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</row>
    <row r="369" spans="1:4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</row>
    <row r="370" spans="1:49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</row>
    <row r="371" spans="1:49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</row>
    <row r="372" spans="1:49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</row>
    <row r="373" spans="1:49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</row>
    <row r="374" spans="1:49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</row>
    <row r="375" spans="1:49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</row>
    <row r="376" spans="1:49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</row>
    <row r="377" spans="1:49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</row>
    <row r="378" spans="1:49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</row>
    <row r="379" spans="1:4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</row>
    <row r="380" spans="1:49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</row>
    <row r="381" spans="1:49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</row>
    <row r="382" spans="1:49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</row>
    <row r="383" spans="1:49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</row>
    <row r="384" spans="1:49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</row>
    <row r="385" spans="1:49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</row>
    <row r="386" spans="1:49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</row>
    <row r="387" spans="1:49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</row>
    <row r="388" spans="1:49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</row>
    <row r="389" spans="1:4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</row>
    <row r="390" spans="1:49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</row>
    <row r="391" spans="1:49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</row>
    <row r="392" spans="1:49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</row>
    <row r="393" spans="1:49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</row>
    <row r="394" spans="1:49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</row>
    <row r="395" spans="1:49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</row>
    <row r="396" spans="1:49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</row>
    <row r="397" spans="1:49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</row>
    <row r="398" spans="1:49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</row>
    <row r="399" spans="1:4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</row>
    <row r="400" spans="1:49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</row>
    <row r="401" spans="1:49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</row>
    <row r="402" spans="1:49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</row>
    <row r="403" spans="1:49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</row>
    <row r="404" spans="1:49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</row>
    <row r="405" spans="1:49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</row>
    <row r="406" spans="1:49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</row>
    <row r="407" spans="1:49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</row>
    <row r="408" spans="1:49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</row>
    <row r="409" spans="1:4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</row>
    <row r="410" spans="1:49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</row>
    <row r="411" spans="1:49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</row>
    <row r="412" spans="1:49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</row>
    <row r="413" spans="1:49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</row>
    <row r="414" spans="1:49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</row>
    <row r="415" spans="1:49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</row>
    <row r="416" spans="1:49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</row>
    <row r="417" spans="1:49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</row>
    <row r="418" spans="1:49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</row>
    <row r="419" spans="1:4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</row>
    <row r="420" spans="1:49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</row>
    <row r="421" spans="1:49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</row>
    <row r="422" spans="1:49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</row>
    <row r="423" spans="1:49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</row>
    <row r="424" spans="1:49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</row>
    <row r="425" spans="1:49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</row>
    <row r="426" spans="1:49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</row>
    <row r="427" spans="1:49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</row>
    <row r="428" spans="1:49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</row>
    <row r="429" spans="1:4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</row>
    <row r="430" spans="1:49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</row>
    <row r="431" spans="1:49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</row>
    <row r="432" spans="1:49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</row>
    <row r="433" spans="1:49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</row>
    <row r="434" spans="1:49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</row>
    <row r="435" spans="1:49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</row>
    <row r="436" spans="1:49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</row>
    <row r="437" spans="1:49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</row>
    <row r="438" spans="1:49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</row>
    <row r="439" spans="1:4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</row>
    <row r="440" spans="1:49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</row>
    <row r="441" spans="1:49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</row>
    <row r="442" spans="1:49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</row>
    <row r="443" spans="1:49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</row>
    <row r="444" spans="1:49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</row>
    <row r="445" spans="1:49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</row>
    <row r="446" spans="1:49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</row>
    <row r="447" spans="1:49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</row>
    <row r="448" spans="1:49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</row>
    <row r="449" spans="1: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</row>
    <row r="450" spans="1:49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</row>
    <row r="451" spans="1:49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</row>
    <row r="452" spans="1:49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</row>
    <row r="453" spans="1:49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</row>
    <row r="454" spans="1:49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</row>
    <row r="455" spans="1:49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</row>
    <row r="456" spans="1:49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</row>
    <row r="457" spans="1:49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</row>
    <row r="458" spans="1:49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</row>
    <row r="459" spans="1:4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</row>
    <row r="460" spans="1:49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</row>
    <row r="461" spans="1:49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</row>
    <row r="462" spans="1:49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</row>
    <row r="463" spans="1:49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</row>
    <row r="464" spans="1:49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</row>
    <row r="465" spans="1:49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</row>
    <row r="466" spans="1:49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</row>
    <row r="467" spans="1:49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</row>
    <row r="468" spans="1:49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</row>
    <row r="469" spans="1:4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</row>
    <row r="470" spans="1:49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</row>
    <row r="471" spans="1:49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</row>
    <row r="472" spans="1:49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</row>
    <row r="473" spans="1:49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</row>
    <row r="474" spans="1:49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</row>
    <row r="475" spans="1:49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</row>
    <row r="476" spans="1:49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</row>
    <row r="477" spans="1:49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</row>
    <row r="478" spans="1:49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</row>
    <row r="479" spans="1:4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</row>
    <row r="480" spans="1:49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</row>
    <row r="481" spans="1:49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</row>
    <row r="482" spans="1:49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</row>
    <row r="483" spans="1:49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</row>
    <row r="484" spans="1:49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</row>
    <row r="485" spans="1:49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</row>
    <row r="486" spans="1:49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</row>
    <row r="487" spans="1:49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</row>
    <row r="488" spans="1:49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</row>
    <row r="489" spans="1:4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</row>
    <row r="490" spans="1:49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</row>
    <row r="491" spans="1:49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</row>
    <row r="492" spans="1:49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</row>
    <row r="493" spans="1:49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</row>
    <row r="494" spans="1:49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</row>
    <row r="495" spans="1:49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</row>
    <row r="496" spans="1:49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</row>
    <row r="497" spans="1:49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</row>
    <row r="498" spans="1:49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</row>
    <row r="499" spans="1:4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</row>
    <row r="500" spans="1:49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</row>
    <row r="501" spans="1:49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</row>
    <row r="502" spans="1:49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</row>
    <row r="503" spans="1:49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</row>
    <row r="504" spans="1:49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</row>
    <row r="505" spans="1:49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</row>
    <row r="506" spans="1:49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</row>
    <row r="507" spans="1:49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</row>
    <row r="508" spans="1:49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</row>
    <row r="509" spans="1:4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</row>
    <row r="510" spans="1:49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</row>
    <row r="511" spans="1:49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</row>
    <row r="512" spans="1:49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</row>
    <row r="513" spans="1:49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</row>
    <row r="514" spans="1:49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</row>
    <row r="515" spans="1:49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</row>
    <row r="516" spans="1:49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</row>
    <row r="517" spans="1:49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</row>
    <row r="518" spans="1:49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</row>
    <row r="519" spans="1:4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</row>
    <row r="520" spans="1:49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</row>
    <row r="521" spans="1:49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</row>
    <row r="522" spans="1:49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</row>
    <row r="523" spans="1:49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</row>
    <row r="524" spans="1:49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</row>
    <row r="525" spans="1:49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</row>
    <row r="526" spans="1:49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</row>
    <row r="527" spans="1:49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</row>
    <row r="528" spans="1:49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</row>
    <row r="529" spans="1:4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</row>
    <row r="530" spans="1:49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</row>
    <row r="531" spans="1:49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</row>
    <row r="532" spans="1:49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</row>
    <row r="533" spans="1:49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</row>
    <row r="534" spans="1:49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</row>
    <row r="535" spans="1:49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</row>
    <row r="536" spans="1:49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</row>
    <row r="537" spans="1:49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</row>
    <row r="538" spans="1:49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</row>
    <row r="539" spans="1:4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</row>
    <row r="540" spans="1:49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</row>
    <row r="541" spans="1:49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</row>
    <row r="542" spans="1:49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</row>
    <row r="543" spans="1:49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</row>
    <row r="544" spans="1:49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</row>
    <row r="545" spans="1:49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</row>
    <row r="546" spans="1:49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</row>
    <row r="547" spans="1:49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</row>
    <row r="548" spans="1:49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</row>
    <row r="549" spans="1: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</row>
    <row r="550" spans="1:49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</row>
    <row r="551" spans="1:49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</row>
    <row r="552" spans="1:49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</row>
    <row r="553" spans="1:49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</row>
    <row r="554" spans="1:49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</row>
    <row r="555" spans="1:49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</row>
    <row r="556" spans="1:49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</row>
    <row r="557" spans="1:49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</row>
    <row r="558" spans="1:49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</row>
    <row r="559" spans="1:4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</row>
    <row r="560" spans="1:49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</row>
    <row r="561" spans="1:49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</row>
    <row r="562" spans="1:49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</row>
    <row r="563" spans="1:49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</row>
    <row r="564" spans="1:49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</row>
    <row r="565" spans="1:49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</row>
    <row r="566" spans="1:49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</row>
    <row r="567" spans="1:49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</row>
    <row r="568" spans="1:49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</row>
    <row r="569" spans="1:4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</row>
    <row r="570" spans="1:49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</row>
    <row r="571" spans="1:49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</row>
    <row r="572" spans="1:49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</row>
    <row r="573" spans="1:49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</row>
    <row r="574" spans="1:49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</row>
    <row r="575" spans="1:49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</row>
    <row r="576" spans="1:49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</row>
    <row r="577" spans="1:49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</row>
    <row r="578" spans="1:49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</row>
    <row r="579" spans="1:4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</row>
    <row r="580" spans="1:49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</row>
    <row r="581" spans="1:49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</row>
    <row r="582" spans="1:49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</row>
    <row r="583" spans="1:49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</row>
    <row r="584" spans="1:49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</row>
    <row r="585" spans="1:49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</row>
    <row r="586" spans="1:49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</row>
    <row r="587" spans="1:49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</row>
    <row r="588" spans="1:49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</row>
    <row r="589" spans="1:4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</row>
    <row r="590" spans="1:49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</row>
    <row r="591" spans="1:49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</row>
    <row r="592" spans="1:49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</row>
    <row r="593" spans="1:49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</row>
    <row r="594" spans="1:49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</row>
    <row r="595" spans="1:49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</row>
    <row r="596" spans="1:49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</row>
    <row r="597" spans="1:49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</row>
    <row r="598" spans="1:49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</row>
    <row r="599" spans="1:4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</row>
    <row r="600" spans="1:49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</row>
    <row r="601" spans="1:49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</row>
    <row r="602" spans="1:49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</row>
    <row r="603" spans="1:49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</row>
    <row r="604" spans="1:49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</row>
    <row r="605" spans="1:49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</row>
    <row r="606" spans="1:49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</row>
    <row r="607" spans="1:49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</row>
    <row r="608" spans="1:49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</row>
    <row r="609" spans="1:4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</row>
    <row r="610" spans="1:49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</row>
    <row r="611" spans="1:49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</row>
    <row r="612" spans="1:49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</row>
    <row r="613" spans="1:49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</row>
    <row r="614" spans="1:49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</row>
    <row r="615" spans="1:49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</row>
    <row r="616" spans="1:49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</row>
    <row r="617" spans="1:49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</row>
    <row r="618" spans="1:49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</row>
    <row r="619" spans="1:4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</row>
    <row r="620" spans="1:49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</row>
    <row r="621" spans="1:49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</row>
    <row r="622" spans="1:49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</row>
    <row r="623" spans="1:49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</row>
    <row r="624" spans="1:49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</row>
    <row r="625" spans="1:49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</row>
    <row r="626" spans="1:49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</row>
    <row r="627" spans="1:49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</row>
    <row r="628" spans="1:49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</row>
    <row r="629" spans="1:4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</row>
    <row r="630" spans="1:49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</row>
    <row r="631" spans="1:49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</row>
    <row r="632" spans="1:49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</row>
    <row r="633" spans="1:49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</row>
    <row r="634" spans="1:49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</row>
    <row r="635" spans="1:49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</row>
    <row r="636" spans="1:49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</row>
    <row r="637" spans="1:49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</row>
    <row r="638" spans="1:49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</row>
    <row r="639" spans="1:4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</row>
    <row r="640" spans="1:49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</row>
    <row r="641" spans="1:49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</row>
    <row r="642" spans="1:49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</row>
    <row r="643" spans="1:49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</row>
    <row r="644" spans="1:49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</row>
    <row r="645" spans="1:49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</row>
    <row r="646" spans="1:49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</row>
    <row r="647" spans="1:49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</row>
    <row r="648" spans="1:49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</row>
    <row r="649" spans="1: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</row>
    <row r="650" spans="1:49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</row>
    <row r="651" spans="1:49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</row>
    <row r="652" spans="1:49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</row>
    <row r="653" spans="1:49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</row>
    <row r="654" spans="1:49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</row>
    <row r="655" spans="1:49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</row>
    <row r="656" spans="1:49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</row>
    <row r="657" spans="1:49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</row>
    <row r="658" spans="1:49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</row>
    <row r="659" spans="1:4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</row>
    <row r="660" spans="1:49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</row>
    <row r="661" spans="1:49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</row>
    <row r="662" spans="1:49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</row>
    <row r="663" spans="1:49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</row>
    <row r="664" spans="1:49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</row>
    <row r="665" spans="1:49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</row>
    <row r="666" spans="1:49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</row>
    <row r="667" spans="1:49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</row>
    <row r="668" spans="1:49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</row>
    <row r="669" spans="1:4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</row>
    <row r="670" spans="1:49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</row>
    <row r="671" spans="1:49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</row>
    <row r="672" spans="1:49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</row>
    <row r="673" spans="1:49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</row>
    <row r="674" spans="1:49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</row>
    <row r="675" spans="1:49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</row>
    <row r="676" spans="1:49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</row>
    <row r="677" spans="1:49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</row>
    <row r="678" spans="1:49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</row>
    <row r="679" spans="1:4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</row>
    <row r="680" spans="1:49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</row>
    <row r="681" spans="1:49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</row>
    <row r="682" spans="1:49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</row>
    <row r="683" spans="1:49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</row>
    <row r="684" spans="1:49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</row>
    <row r="685" spans="1:49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</row>
    <row r="686" spans="1:49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</row>
    <row r="687" spans="1:49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</row>
    <row r="688" spans="1:49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</row>
    <row r="689" spans="1:4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</row>
    <row r="690" spans="1:49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</row>
    <row r="691" spans="1:49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</row>
    <row r="692" spans="1:49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</row>
    <row r="693" spans="1:49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</row>
    <row r="694" spans="1:49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</row>
    <row r="695" spans="1:49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</row>
    <row r="696" spans="1:49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</row>
    <row r="697" spans="1:49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</row>
    <row r="698" spans="1:49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</row>
    <row r="699" spans="1:4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</row>
    <row r="700" spans="1:49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</row>
    <row r="701" spans="1:49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</row>
    <row r="702" spans="1:49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</row>
    <row r="703" spans="1:49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</row>
    <row r="704" spans="1:49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</row>
    <row r="705" spans="1:49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</row>
    <row r="706" spans="1:49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</row>
    <row r="707" spans="1:49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</row>
    <row r="708" spans="1:49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</row>
    <row r="709" spans="1:4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</row>
    <row r="710" spans="1:49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</row>
    <row r="711" spans="1:49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</row>
    <row r="712" spans="1:49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</row>
    <row r="713" spans="1:49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</row>
    <row r="714" spans="1:49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</row>
    <row r="715" spans="1:49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</row>
    <row r="716" spans="1:49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</row>
    <row r="717" spans="1:49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</row>
    <row r="718" spans="1:49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</row>
    <row r="719" spans="1:4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</row>
    <row r="720" spans="1:49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</row>
    <row r="721" spans="1:49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</row>
    <row r="722" spans="1:49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</row>
    <row r="723" spans="1:49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</row>
    <row r="724" spans="1:49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</row>
    <row r="725" spans="1:49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</row>
    <row r="726" spans="1:49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</row>
    <row r="727" spans="1:49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</row>
    <row r="728" spans="1:49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</row>
    <row r="729" spans="1:4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</row>
    <row r="730" spans="1:49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</row>
    <row r="731" spans="1:49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</row>
    <row r="732" spans="1:49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</row>
    <row r="733" spans="1:49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</row>
    <row r="734" spans="1:49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</row>
    <row r="735" spans="1:49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</row>
    <row r="736" spans="1:49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</row>
    <row r="737" spans="1:49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</row>
    <row r="738" spans="1:49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</row>
    <row r="739" spans="1:4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</row>
    <row r="740" spans="1:49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</row>
    <row r="741" spans="1:49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</row>
    <row r="742" spans="1:49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</row>
    <row r="743" spans="1:49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</row>
    <row r="744" spans="1:49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</row>
    <row r="745" spans="1:49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</row>
    <row r="746" spans="1:49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</row>
    <row r="747" spans="1:49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</row>
    <row r="748" spans="1:49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</row>
    <row r="749" spans="1: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</row>
    <row r="750" spans="1:49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</row>
    <row r="751" spans="1:49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</row>
    <row r="752" spans="1:49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</row>
    <row r="753" spans="1:49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</row>
    <row r="754" spans="1:49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</row>
    <row r="755" spans="1:49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</row>
    <row r="756" spans="1:49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</row>
    <row r="757" spans="1:49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</row>
    <row r="758" spans="1:49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</row>
    <row r="759" spans="1:4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</row>
    <row r="760" spans="1:49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</row>
    <row r="761" spans="1:49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</row>
    <row r="762" spans="1:49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</row>
    <row r="763" spans="1:49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</row>
    <row r="764" spans="1:49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</row>
    <row r="765" spans="1:49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</row>
    <row r="766" spans="1:49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</row>
    <row r="767" spans="1:49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</row>
    <row r="768" spans="1:49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</row>
    <row r="769" spans="1:4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</row>
    <row r="770" spans="1:49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</row>
    <row r="771" spans="1:49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</row>
    <row r="772" spans="1:49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</row>
    <row r="773" spans="1:49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</row>
    <row r="774" spans="1:49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</row>
    <row r="775" spans="1:49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</row>
    <row r="776" spans="1:49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</row>
    <row r="777" spans="1:49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</row>
    <row r="778" spans="1:49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</row>
    <row r="779" spans="1:4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</row>
    <row r="780" spans="1:49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</row>
    <row r="781" spans="1:49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</row>
    <row r="782" spans="1:49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</row>
    <row r="783" spans="1:49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</row>
    <row r="784" spans="1:49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</row>
    <row r="785" spans="1:49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</row>
    <row r="786" spans="1:49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</row>
    <row r="787" spans="1:49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</row>
    <row r="788" spans="1:49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</row>
    <row r="789" spans="1:4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</row>
    <row r="790" spans="1:49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</row>
    <row r="791" spans="1:49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</row>
    <row r="792" spans="1:49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</row>
    <row r="793" spans="1:49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</row>
    <row r="794" spans="1:49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</row>
    <row r="795" spans="1:49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</row>
    <row r="796" spans="1:49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</row>
    <row r="797" spans="1:49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</row>
    <row r="798" spans="1:49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</row>
    <row r="799" spans="1:4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</row>
    <row r="800" spans="1:49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</row>
    <row r="801" spans="1:49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</row>
    <row r="802" spans="1:49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</row>
    <row r="803" spans="1:49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</row>
    <row r="804" spans="1:49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</row>
    <row r="805" spans="1:49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</row>
    <row r="806" spans="1:49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</row>
    <row r="807" spans="1:49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</row>
    <row r="808" spans="1:49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</row>
    <row r="809" spans="1:4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</row>
    <row r="810" spans="1:49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</row>
    <row r="811" spans="1:49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</row>
    <row r="812" spans="1:49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</row>
    <row r="813" spans="1:49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</row>
    <row r="814" spans="1:49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</row>
    <row r="815" spans="1:49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</row>
    <row r="816" spans="1:49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</row>
    <row r="817" spans="1:49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</row>
    <row r="818" spans="1:49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</row>
    <row r="819" spans="1:4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</row>
    <row r="820" spans="1:49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</row>
    <row r="821" spans="1:49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</row>
    <row r="822" spans="1:49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</row>
    <row r="823" spans="1:49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</row>
    <row r="824" spans="1:49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</row>
    <row r="825" spans="1:49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</row>
    <row r="826" spans="1:49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</row>
    <row r="827" spans="1:49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</row>
    <row r="828" spans="1:49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</row>
    <row r="829" spans="1:4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</row>
    <row r="830" spans="1:49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</row>
    <row r="831" spans="1:49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</row>
    <row r="832" spans="1:49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</row>
    <row r="833" spans="1:49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</row>
    <row r="834" spans="1:49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</row>
    <row r="835" spans="1:49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</row>
    <row r="836" spans="1:49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</row>
    <row r="837" spans="1:49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</row>
    <row r="838" spans="1:49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</row>
    <row r="839" spans="1:4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</row>
    <row r="840" spans="1:49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</row>
    <row r="841" spans="1:49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</row>
    <row r="842" spans="1:49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</row>
    <row r="843" spans="1:49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</row>
    <row r="844" spans="1:49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</row>
    <row r="845" spans="1:49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</row>
    <row r="846" spans="1:49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</row>
    <row r="847" spans="1:49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</row>
    <row r="848" spans="1:49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</row>
    <row r="849" spans="1: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</row>
    <row r="850" spans="1:49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</row>
    <row r="851" spans="1:49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</row>
    <row r="852" spans="1:49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</row>
    <row r="853" spans="1:49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</row>
    <row r="854" spans="1:49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</row>
    <row r="855" spans="1:49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</row>
    <row r="856" spans="1:49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</row>
    <row r="857" spans="1:49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</row>
    <row r="858" spans="1:49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</row>
    <row r="859" spans="1:4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</row>
    <row r="860" spans="1:49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</row>
    <row r="861" spans="1:49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</row>
    <row r="862" spans="1:49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</row>
    <row r="863" spans="1:49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</row>
    <row r="864" spans="1:49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</row>
    <row r="865" spans="1:49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</row>
    <row r="866" spans="1:49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</row>
    <row r="867" spans="1:49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</row>
    <row r="868" spans="1:49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</row>
    <row r="869" spans="1:4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</row>
    <row r="870" spans="1:49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</row>
    <row r="871" spans="1:49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</row>
    <row r="872" spans="1:49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</row>
    <row r="873" spans="1:49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</row>
    <row r="874" spans="1:49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</row>
    <row r="875" spans="1:49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</row>
    <row r="876" spans="1:49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</row>
    <row r="877" spans="1:49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</row>
    <row r="878" spans="1:49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</row>
    <row r="879" spans="1:4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</row>
    <row r="880" spans="1:49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</row>
    <row r="881" spans="1:49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</row>
    <row r="882" spans="1:49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</row>
    <row r="883" spans="1:49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</row>
    <row r="884" spans="1:49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</row>
    <row r="885" spans="1:49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</row>
    <row r="886" spans="1:49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</row>
    <row r="887" spans="1:49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</row>
    <row r="888" spans="1:49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</row>
    <row r="889" spans="1:4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</row>
    <row r="890" spans="1:49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</row>
    <row r="891" spans="1:49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</row>
    <row r="892" spans="1:49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</row>
    <row r="893" spans="1:49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</row>
    <row r="894" spans="1:49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</row>
    <row r="895" spans="1:49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</row>
    <row r="896" spans="1:49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</row>
    <row r="897" spans="1:49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</row>
    <row r="898" spans="1:49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</row>
    <row r="899" spans="1:4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</row>
    <row r="900" spans="1:49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</row>
    <row r="901" spans="1:49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</row>
    <row r="902" spans="1:49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</row>
    <row r="903" spans="1:49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</row>
    <row r="904" spans="1:49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</row>
    <row r="905" spans="1:49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</row>
    <row r="906" spans="1:49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</row>
    <row r="907" spans="1:49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</row>
    <row r="908" spans="1:49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</row>
    <row r="909" spans="1:4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</row>
    <row r="910" spans="1:49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</row>
    <row r="911" spans="1:49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</row>
    <row r="912" spans="1:49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</row>
    <row r="913" spans="1:49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</row>
    <row r="914" spans="1:49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</row>
    <row r="915" spans="1:49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</row>
    <row r="916" spans="1:49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</row>
    <row r="917" spans="1:49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</row>
    <row r="918" spans="1:49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</row>
    <row r="919" spans="1:4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</row>
    <row r="920" spans="1:49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</row>
    <row r="921" spans="1:49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</row>
    <row r="922" spans="1:49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</row>
    <row r="923" spans="1:49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</row>
    <row r="924" spans="1:49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</row>
    <row r="925" spans="1:49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</row>
    <row r="926" spans="1:49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</row>
    <row r="927" spans="1:49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</row>
    <row r="928" spans="1:49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</row>
    <row r="929" spans="1:4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</row>
    <row r="930" spans="1:49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</row>
    <row r="931" spans="1:49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</row>
    <row r="932" spans="1:49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</row>
    <row r="933" spans="1:49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</row>
    <row r="934" spans="1:49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</row>
    <row r="935" spans="1:49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</row>
    <row r="936" spans="1:49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</row>
    <row r="937" spans="1:49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</row>
    <row r="938" spans="1:49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</row>
    <row r="939" spans="1:4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</row>
    <row r="940" spans="1:49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</row>
    <row r="941" spans="1:49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</row>
    <row r="942" spans="1:49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</row>
    <row r="943" spans="1:49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</row>
    <row r="944" spans="1:49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</row>
    <row r="945" spans="1:49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</row>
    <row r="946" spans="1:49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</row>
    <row r="947" spans="1:49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</row>
    <row r="948" spans="1:49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</row>
    <row r="949" spans="1: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</row>
    <row r="950" spans="1:49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</row>
    <row r="951" spans="1:49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</row>
    <row r="952" spans="1:49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</row>
    <row r="953" spans="1:49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</row>
    <row r="954" spans="1:49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</row>
    <row r="955" spans="1:49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</row>
    <row r="956" spans="1:49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</row>
    <row r="957" spans="1:49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</row>
    <row r="958" spans="1:49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</row>
    <row r="959" spans="1:4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</row>
    <row r="960" spans="1:49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</row>
    <row r="961" spans="1:49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</row>
    <row r="962" spans="1:49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</row>
    <row r="963" spans="1:49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</row>
    <row r="964" spans="1:49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</row>
    <row r="965" spans="1:49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</row>
    <row r="966" spans="1:49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</row>
    <row r="967" spans="1:49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</row>
    <row r="968" spans="1:49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</row>
    <row r="969" spans="1:4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</row>
    <row r="970" spans="1:49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</row>
    <row r="971" spans="1:49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</row>
    <row r="972" spans="1:49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</row>
    <row r="973" spans="1:49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</row>
    <row r="974" spans="1:49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</row>
    <row r="975" spans="1:49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</row>
    <row r="976" spans="1:49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</row>
    <row r="977" spans="1:49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</row>
    <row r="978" spans="1:49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</row>
    <row r="979" spans="1:4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</row>
    <row r="980" spans="1:49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</row>
    <row r="981" spans="1:49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</row>
    <row r="982" spans="1:49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</row>
    <row r="983" spans="1:49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</row>
    <row r="984" spans="1:49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</row>
    <row r="985" spans="1:49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</row>
    <row r="986" spans="1:49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</row>
    <row r="987" spans="1:49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</row>
    <row r="988" spans="1:49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</row>
    <row r="989" spans="1:4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</row>
    <row r="990" spans="1:49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</row>
    <row r="991" spans="1:49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</row>
    <row r="992" spans="1:49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</row>
    <row r="993" spans="1:49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</row>
    <row r="994" spans="1:49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</row>
    <row r="995" spans="1:49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</row>
    <row r="996" spans="1:49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</row>
    <row r="997" spans="1:49" ht="2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</row>
    <row r="998" spans="1:49" ht="2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</row>
    <row r="999" spans="1:49" ht="2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</row>
    <row r="1000" spans="1:49" ht="2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</row>
  </sheetData>
  <mergeCells count="57">
    <mergeCell ref="AH26:AM26"/>
    <mergeCell ref="AH27:AM27"/>
    <mergeCell ref="AH28:AM28"/>
    <mergeCell ref="AH29:AM29"/>
    <mergeCell ref="AH21:AM21"/>
    <mergeCell ref="AH22:AM22"/>
    <mergeCell ref="AH23:AM23"/>
    <mergeCell ref="AH24:AM24"/>
    <mergeCell ref="AH25:AM25"/>
    <mergeCell ref="AH16:AM16"/>
    <mergeCell ref="AH17:AM17"/>
    <mergeCell ref="AH18:AM18"/>
    <mergeCell ref="AH19:AM19"/>
    <mergeCell ref="AH20:AM20"/>
    <mergeCell ref="AH11:AM11"/>
    <mergeCell ref="AH12:AM12"/>
    <mergeCell ref="AH13:AM13"/>
    <mergeCell ref="AH14:AM14"/>
    <mergeCell ref="AH15:AM15"/>
    <mergeCell ref="AK6:AM6"/>
    <mergeCell ref="AK7:AM7"/>
    <mergeCell ref="C8:AD8"/>
    <mergeCell ref="C9:F9"/>
    <mergeCell ref="G9:G10"/>
    <mergeCell ref="H9:Q9"/>
    <mergeCell ref="R9:R10"/>
    <mergeCell ref="AH9:AM10"/>
    <mergeCell ref="AF9:AF10"/>
    <mergeCell ref="AG9:AG10"/>
    <mergeCell ref="W6:AB6"/>
    <mergeCell ref="AE6:AG6"/>
    <mergeCell ref="S9:AB9"/>
    <mergeCell ref="AC9:AC10"/>
    <mergeCell ref="AD9:AD10"/>
    <mergeCell ref="AE9:AE10"/>
    <mergeCell ref="AI2:AM2"/>
    <mergeCell ref="AE4:AG4"/>
    <mergeCell ref="AK4:AM4"/>
    <mergeCell ref="AE5:AG5"/>
    <mergeCell ref="AK5:AM5"/>
    <mergeCell ref="AH35:AM35"/>
    <mergeCell ref="AH36:AM36"/>
    <mergeCell ref="AH44:AM44"/>
    <mergeCell ref="AH45:AM45"/>
    <mergeCell ref="AH46:AM46"/>
    <mergeCell ref="AH37:AM37"/>
    <mergeCell ref="AH38:AM38"/>
    <mergeCell ref="AH39:AM39"/>
    <mergeCell ref="AH40:AM40"/>
    <mergeCell ref="AH41:AM41"/>
    <mergeCell ref="AH42:AM42"/>
    <mergeCell ref="AH43:AM43"/>
    <mergeCell ref="AH30:AM30"/>
    <mergeCell ref="AH31:AM31"/>
    <mergeCell ref="AH32:AM32"/>
    <mergeCell ref="AH33:AM33"/>
    <mergeCell ref="AH34:AM34"/>
  </mergeCells>
  <dataValidations count="3">
    <dataValidation type="decimal" allowBlank="1" showErrorMessage="1" sqref="H11:Q46" xr:uid="{00000000-0002-0000-0500-000000000000}">
      <formula1>0</formula1>
      <formula2>45</formula2>
    </dataValidation>
    <dataValidation type="decimal" allowBlank="1" showErrorMessage="1" sqref="S11:AB46" xr:uid="{00000000-0002-0000-0500-000001000000}">
      <formula1>0</formula1>
      <formula2>40</formula2>
    </dataValidation>
    <dataValidation type="decimal" allowBlank="1" showErrorMessage="1" sqref="C11:F46" xr:uid="{00000000-0002-0000-0500-000002000000}">
      <formula1>0</formula1>
      <formula2>10</formula2>
    </dataValidation>
  </dataValidations>
  <printOptions horizontalCentered="1" gridLines="1"/>
  <pageMargins left="1.1811023622047245" right="1.1811023622047245" top="0.39370078740157483" bottom="0.78740157480314965" header="0" footer="0"/>
  <pageSetup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Z1000"/>
  <sheetViews>
    <sheetView workbookViewId="0"/>
  </sheetViews>
  <sheetFormatPr baseColWidth="10" defaultColWidth="9.1796875" defaultRowHeight="15" customHeight="1"/>
  <cols>
    <col min="1" max="1" width="2" customWidth="1"/>
    <col min="2" max="2" width="19.36328125" customWidth="1"/>
    <col min="3" max="3" width="5.90625" customWidth="1"/>
    <col min="4" max="4" width="8.26953125" customWidth="1"/>
    <col min="5" max="5" width="1" customWidth="1"/>
    <col min="6" max="6" width="2.26953125" customWidth="1"/>
    <col min="7" max="7" width="9.453125" customWidth="1"/>
    <col min="8" max="8" width="3.7265625" customWidth="1"/>
    <col min="9" max="9" width="5.453125" customWidth="1"/>
    <col min="10" max="26" width="10.90625" customWidth="1"/>
  </cols>
  <sheetData>
    <row r="1" spans="1:26" ht="7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" customHeight="1">
      <c r="A2" s="4"/>
      <c r="B2" s="140" t="s">
        <v>9</v>
      </c>
      <c r="C2" s="141"/>
      <c r="D2" s="141"/>
      <c r="E2" s="141"/>
      <c r="F2" s="141"/>
      <c r="G2" s="141"/>
      <c r="H2" s="141"/>
      <c r="I2" s="14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4"/>
      <c r="B3" s="141" t="str">
        <f>CARÁTULA!$C$10</f>
        <v>INTERANDINO BOLIVIANO</v>
      </c>
      <c r="C3" s="141"/>
      <c r="D3" s="141"/>
      <c r="E3" s="141"/>
      <c r="F3" s="141"/>
      <c r="G3" s="141"/>
      <c r="H3" s="141"/>
      <c r="I3" s="14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" customHeight="1">
      <c r="A4" s="4"/>
      <c r="B4" s="141"/>
      <c r="C4" s="142" t="s">
        <v>120</v>
      </c>
      <c r="D4" s="141"/>
      <c r="E4" s="141"/>
      <c r="F4" s="141"/>
      <c r="G4" s="141"/>
      <c r="H4" s="141"/>
      <c r="I4" s="14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" customHeight="1">
      <c r="A5" s="4"/>
      <c r="B5" s="143" t="s">
        <v>23</v>
      </c>
      <c r="C5" s="273" t="str">
        <f>CARÁTULA!$C$20</f>
        <v>CIENCIAS SOCIALES</v>
      </c>
      <c r="D5" s="220"/>
      <c r="E5" s="253"/>
      <c r="F5" s="141"/>
      <c r="G5" s="142" t="s">
        <v>24</v>
      </c>
      <c r="H5" s="140">
        <f>CARÁTULA!$C$22</f>
        <v>2026</v>
      </c>
      <c r="I5" s="14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" customHeight="1">
      <c r="A6" s="4"/>
      <c r="B6" s="142" t="s">
        <v>28</v>
      </c>
      <c r="C6" s="273" t="str">
        <f>CARÁTULA!$C$14</f>
        <v>MARCO A. CHAVEZ CHOQUEHUANCA</v>
      </c>
      <c r="D6" s="220"/>
      <c r="E6" s="253"/>
      <c r="F6" s="141"/>
      <c r="G6" s="142" t="s">
        <v>121</v>
      </c>
      <c r="H6" s="141" t="str">
        <f>CARÁTULA!$C$18</f>
        <v>5° "A" DE SECUNDARIA</v>
      </c>
      <c r="I6" s="14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>
      <c r="A8" s="144"/>
      <c r="B8" s="145" t="s">
        <v>114</v>
      </c>
      <c r="C8" s="146" t="s">
        <v>122</v>
      </c>
      <c r="D8" s="147" t="s">
        <v>123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>
      <c r="A9" s="148">
        <v>1</v>
      </c>
      <c r="B9" s="149" t="str">
        <f>FILIACIÓN!B9</f>
        <v>APALA YUJRA ROSELIN ANDREA</v>
      </c>
      <c r="C9" s="150" t="e">
        <f t="shared" ref="C9:C33" si="0">#REF!</f>
        <v>#REF!</v>
      </c>
      <c r="D9" s="151" t="e">
        <f t="shared" ref="D9:D44" si="1">IF(C9="","",(IF(AND(C9&gt;=1,C9&lt;=50.499),"REPROBADO",IF(AND(C9&gt;=50.5,C9&lt;=100),"APROBADO",IF(AND(C9&lt;=0.5,C9&lt;=0.5),"ABANDONO")))))</f>
        <v>#REF!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" customHeight="1">
      <c r="A10" s="148">
        <v>2</v>
      </c>
      <c r="B10" s="149" t="str">
        <f>FILIACIÓN!B10</f>
        <v>APAZA ANGULO ARELY BIANCA</v>
      </c>
      <c r="C10" s="150" t="e">
        <f t="shared" si="0"/>
        <v>#REF!</v>
      </c>
      <c r="D10" s="151" t="e">
        <f t="shared" si="1"/>
        <v>#REF!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>
      <c r="A11" s="148">
        <v>3</v>
      </c>
      <c r="B11" s="149" t="str">
        <f>FILIACIÓN!B11</f>
        <v>APAZA TICONA DANAE ALEXANDRA</v>
      </c>
      <c r="C11" s="150" t="e">
        <f t="shared" si="0"/>
        <v>#REF!</v>
      </c>
      <c r="D11" s="151" t="e">
        <f t="shared" si="1"/>
        <v>#REF!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>
      <c r="A12" s="148">
        <v>4</v>
      </c>
      <c r="B12" s="149" t="str">
        <f>FILIACIÓN!B12</f>
        <v>ARDORES USNAYO CAMERON GAELLE</v>
      </c>
      <c r="C12" s="150" t="e">
        <f t="shared" si="0"/>
        <v>#REF!</v>
      </c>
      <c r="D12" s="151" t="e">
        <f t="shared" si="1"/>
        <v>#REF!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>
      <c r="A13" s="148">
        <v>5</v>
      </c>
      <c r="B13" s="149" t="str">
        <f>FILIACIÓN!B29</f>
        <v>LECOÑA ARRATIA MICHELLE</v>
      </c>
      <c r="C13" s="150" t="e">
        <f t="shared" si="0"/>
        <v>#REF!</v>
      </c>
      <c r="D13" s="151" t="e">
        <f t="shared" si="1"/>
        <v>#REF!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>
      <c r="A14" s="148">
        <v>6</v>
      </c>
      <c r="B14" s="149" t="str">
        <f>FILIACIÓN!B30</f>
        <v>LLUPANQUE SELAEZ DEYVID ALEJANDRO</v>
      </c>
      <c r="C14" s="150" t="e">
        <f t="shared" si="0"/>
        <v>#REF!</v>
      </c>
      <c r="D14" s="151" t="e">
        <f t="shared" si="1"/>
        <v>#REF!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>
      <c r="A15" s="148">
        <v>7</v>
      </c>
      <c r="B15" s="149" t="str">
        <f>FILIACIÓN!B31</f>
        <v>LOPEZ LIMA ASBEL</v>
      </c>
      <c r="C15" s="150" t="e">
        <f t="shared" si="0"/>
        <v>#REF!</v>
      </c>
      <c r="D15" s="151" t="e">
        <f t="shared" si="1"/>
        <v>#REF!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>
      <c r="A16" s="148">
        <v>8</v>
      </c>
      <c r="B16" s="149" t="str">
        <f>FILIACIÓN!B32</f>
        <v>MAMANI PAUCARA NICOLE ALEXANDRA</v>
      </c>
      <c r="C16" s="150" t="e">
        <f t="shared" si="0"/>
        <v>#REF!</v>
      </c>
      <c r="D16" s="151" t="e">
        <f t="shared" si="1"/>
        <v>#REF!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>
      <c r="A17" s="148">
        <v>9</v>
      </c>
      <c r="B17" s="149" t="str">
        <f>FILIACIÓN!B33</f>
        <v>MASCO AGUILAR BRIZIA ALISON</v>
      </c>
      <c r="C17" s="150" t="e">
        <f t="shared" si="0"/>
        <v>#REF!</v>
      </c>
      <c r="D17" s="151" t="e">
        <f t="shared" si="1"/>
        <v>#REF!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>
      <c r="A18" s="148">
        <v>10</v>
      </c>
      <c r="B18" s="149" t="str">
        <f>FILIACIÓN!B34</f>
        <v>NINA CARATA LUIS FLAVIO</v>
      </c>
      <c r="C18" s="150" t="e">
        <f t="shared" si="0"/>
        <v>#REF!</v>
      </c>
      <c r="D18" s="151" t="e">
        <f t="shared" si="1"/>
        <v>#REF!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>
      <c r="A19" s="148">
        <v>11</v>
      </c>
      <c r="B19" s="149" t="str">
        <f>FILIACIÓN!B35</f>
        <v>NINA YAHUINCHA EYDAN ENRRIQUE</v>
      </c>
      <c r="C19" s="150" t="e">
        <f t="shared" si="0"/>
        <v>#REF!</v>
      </c>
      <c r="D19" s="151" t="e">
        <f t="shared" si="1"/>
        <v>#REF!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>
      <c r="A20" s="148">
        <v>12</v>
      </c>
      <c r="B20" s="149" t="str">
        <f>FILIACIÓN!B36</f>
        <v>PACO HUANCA HEYDI MIREYA</v>
      </c>
      <c r="C20" s="150" t="e">
        <f t="shared" si="0"/>
        <v>#REF!</v>
      </c>
      <c r="D20" s="151" t="e">
        <f t="shared" si="1"/>
        <v>#REF!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>
      <c r="A21" s="148">
        <v>13</v>
      </c>
      <c r="B21" s="149" t="str">
        <f>FILIACIÓN!B37</f>
        <v>POCOMA VARGAS JOSUE ARMANDO</v>
      </c>
      <c r="C21" s="150" t="e">
        <f t="shared" si="0"/>
        <v>#REF!</v>
      </c>
      <c r="D21" s="151" t="e">
        <f t="shared" si="1"/>
        <v>#REF!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>
      <c r="A22" s="148">
        <v>14</v>
      </c>
      <c r="B22" s="149" t="str">
        <f>FILIACIÓN!B38</f>
        <v>QUISPE HILARI PAOLA ARACELY</v>
      </c>
      <c r="C22" s="150" t="e">
        <f t="shared" si="0"/>
        <v>#REF!</v>
      </c>
      <c r="D22" s="151" t="e">
        <f t="shared" si="1"/>
        <v>#REF!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>
      <c r="A23" s="148">
        <v>15</v>
      </c>
      <c r="B23" s="149" t="str">
        <f>FILIACIÓN!B39</f>
        <v>TORREZ QUISPE MAYRA ADRIANA</v>
      </c>
      <c r="C23" s="150" t="e">
        <f t="shared" si="0"/>
        <v>#REF!</v>
      </c>
      <c r="D23" s="151" t="e">
        <f t="shared" si="1"/>
        <v>#REF!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>
      <c r="A24" s="148">
        <v>16</v>
      </c>
      <c r="B24" s="149" t="str">
        <f>FILIACIÓN!B40</f>
        <v>USNAYO ROJAS HUASCAR CRISTOPHER</v>
      </c>
      <c r="C24" s="150" t="e">
        <f t="shared" si="0"/>
        <v>#REF!</v>
      </c>
      <c r="D24" s="151" t="e">
        <f t="shared" si="1"/>
        <v>#REF!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>
      <c r="A25" s="148">
        <v>17</v>
      </c>
      <c r="B25" s="149" t="str">
        <f>FILIACIÓN!B41</f>
        <v>VEIZAGA YUJRA GIAN MEIJAN</v>
      </c>
      <c r="C25" s="150" t="e">
        <f t="shared" si="0"/>
        <v>#REF!</v>
      </c>
      <c r="D25" s="151" t="e">
        <f t="shared" si="1"/>
        <v>#REF!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>
      <c r="A26" s="148">
        <v>18</v>
      </c>
      <c r="B26" s="149" t="str">
        <f>FILIACIÓN!B42</f>
        <v>VENTURA SALCEDO GABRIEL</v>
      </c>
      <c r="C26" s="150" t="e">
        <f t="shared" si="0"/>
        <v>#REF!</v>
      </c>
      <c r="D26" s="151" t="e">
        <f t="shared" si="1"/>
        <v>#REF!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>
      <c r="A27" s="148">
        <v>19</v>
      </c>
      <c r="B27" s="149">
        <f>FILIACIÓN!B43</f>
        <v>0</v>
      </c>
      <c r="C27" s="150" t="e">
        <f t="shared" si="0"/>
        <v>#REF!</v>
      </c>
      <c r="D27" s="151" t="e">
        <f t="shared" si="1"/>
        <v>#REF!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>
      <c r="A28" s="148">
        <v>20</v>
      </c>
      <c r="B28" s="149">
        <f>FILIACIÓN!B44</f>
        <v>0</v>
      </c>
      <c r="C28" s="150" t="e">
        <f t="shared" si="0"/>
        <v>#REF!</v>
      </c>
      <c r="D28" s="151" t="e">
        <f t="shared" si="1"/>
        <v>#REF!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>
      <c r="A29" s="148">
        <v>21</v>
      </c>
      <c r="B29" s="149" t="e">
        <f>FILIACIÓN!#REF!</f>
        <v>#REF!</v>
      </c>
      <c r="C29" s="150" t="e">
        <f t="shared" si="0"/>
        <v>#REF!</v>
      </c>
      <c r="D29" s="151" t="e">
        <f t="shared" si="1"/>
        <v>#REF!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>
      <c r="A30" s="148">
        <v>22</v>
      </c>
      <c r="B30" s="149" t="e">
        <f>FILIACIÓN!#REF!</f>
        <v>#REF!</v>
      </c>
      <c r="C30" s="150" t="e">
        <f t="shared" si="0"/>
        <v>#REF!</v>
      </c>
      <c r="D30" s="151" t="e">
        <f t="shared" si="1"/>
        <v>#REF!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>
      <c r="A31" s="148">
        <v>23</v>
      </c>
      <c r="B31" s="149" t="e">
        <f>FILIACIÓN!#REF!</f>
        <v>#REF!</v>
      </c>
      <c r="C31" s="150" t="e">
        <f t="shared" si="0"/>
        <v>#REF!</v>
      </c>
      <c r="D31" s="151" t="e">
        <f t="shared" si="1"/>
        <v>#REF!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>
      <c r="A32" s="148">
        <v>24</v>
      </c>
      <c r="B32" s="149" t="e">
        <f>FILIACIÓN!#REF!</f>
        <v>#REF!</v>
      </c>
      <c r="C32" s="150" t="e">
        <f t="shared" si="0"/>
        <v>#REF!</v>
      </c>
      <c r="D32" s="151" t="e">
        <f t="shared" si="1"/>
        <v>#REF!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>
      <c r="A33" s="148">
        <v>25</v>
      </c>
      <c r="B33" s="152" t="e">
        <f>FILIACIÓN!#REF!</f>
        <v>#REF!</v>
      </c>
      <c r="C33" s="150" t="e">
        <f t="shared" si="0"/>
        <v>#REF!</v>
      </c>
      <c r="D33" s="151" t="e">
        <f t="shared" si="1"/>
        <v>#REF!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>
      <c r="A34" s="148">
        <v>26</v>
      </c>
      <c r="B34" s="152" t="e">
        <f>FILIACIÓN!#REF!</f>
        <v>#REF!</v>
      </c>
      <c r="C34" s="150"/>
      <c r="D34" s="151" t="str">
        <f t="shared" si="1"/>
        <v/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>
      <c r="A35" s="148">
        <v>27</v>
      </c>
      <c r="B35" s="152" t="e">
        <f>FILIACIÓN!#REF!</f>
        <v>#REF!</v>
      </c>
      <c r="C35" s="150"/>
      <c r="D35" s="151" t="str">
        <f t="shared" si="1"/>
        <v/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>
      <c r="A36" s="148">
        <v>28</v>
      </c>
      <c r="B36" s="152" t="e">
        <f>FILIACIÓN!#REF!</f>
        <v>#REF!</v>
      </c>
      <c r="C36" s="150"/>
      <c r="D36" s="151" t="str">
        <f t="shared" si="1"/>
        <v/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>
      <c r="A37" s="148">
        <v>29</v>
      </c>
      <c r="B37" s="152" t="e">
        <f>FILIACIÓN!#REF!</f>
        <v>#REF!</v>
      </c>
      <c r="C37" s="150"/>
      <c r="D37" s="151" t="str">
        <f t="shared" si="1"/>
        <v/>
      </c>
      <c r="E37" s="4"/>
      <c r="F37" s="4"/>
      <c r="G37" s="144" t="s">
        <v>124</v>
      </c>
      <c r="H37" s="153">
        <v>13</v>
      </c>
      <c r="I37" s="154">
        <f t="shared" ref="I37:I41" si="2">H37/$H$41</f>
        <v>0.54166666666666663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>
      <c r="A38" s="148">
        <v>30</v>
      </c>
      <c r="B38" s="152" t="e">
        <f>FILIACIÓN!#REF!</f>
        <v>#REF!</v>
      </c>
      <c r="C38" s="150"/>
      <c r="D38" s="151" t="str">
        <f t="shared" si="1"/>
        <v/>
      </c>
      <c r="E38" s="4"/>
      <c r="F38" s="4"/>
      <c r="G38" s="144" t="s">
        <v>125</v>
      </c>
      <c r="H38" s="153">
        <v>4</v>
      </c>
      <c r="I38" s="154">
        <f t="shared" si="2"/>
        <v>0.16666666666666666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>
      <c r="A39" s="148">
        <v>31</v>
      </c>
      <c r="B39" s="152" t="e">
        <f>FILIACIÓN!#REF!</f>
        <v>#REF!</v>
      </c>
      <c r="C39" s="150"/>
      <c r="D39" s="151" t="str">
        <f t="shared" si="1"/>
        <v/>
      </c>
      <c r="E39" s="4"/>
      <c r="F39" s="4"/>
      <c r="G39" s="144" t="s">
        <v>126</v>
      </c>
      <c r="H39" s="153">
        <v>0</v>
      </c>
      <c r="I39" s="154">
        <f t="shared" si="2"/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>
      <c r="A40" s="148">
        <v>32</v>
      </c>
      <c r="B40" s="152" t="e">
        <f>FILIACIÓN!#REF!</f>
        <v>#REF!</v>
      </c>
      <c r="C40" s="150"/>
      <c r="D40" s="151" t="str">
        <f t="shared" si="1"/>
        <v/>
      </c>
      <c r="E40" s="4"/>
      <c r="F40" s="4"/>
      <c r="G40" s="144" t="s">
        <v>127</v>
      </c>
      <c r="H40" s="153">
        <v>7</v>
      </c>
      <c r="I40" s="154">
        <f t="shared" si="2"/>
        <v>0.29166666666666669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>
      <c r="A41" s="148">
        <v>33</v>
      </c>
      <c r="B41" s="152" t="e">
        <f>FILIACIÓN!#REF!</f>
        <v>#REF!</v>
      </c>
      <c r="C41" s="150"/>
      <c r="D41" s="151" t="str">
        <f t="shared" si="1"/>
        <v/>
      </c>
      <c r="E41" s="4"/>
      <c r="F41" s="4"/>
      <c r="G41" s="144" t="s">
        <v>128</v>
      </c>
      <c r="H41" s="153">
        <f>SUM(H37:H40)</f>
        <v>24</v>
      </c>
      <c r="I41" s="154">
        <f t="shared" si="2"/>
        <v>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>
      <c r="A42" s="148">
        <v>34</v>
      </c>
      <c r="B42" s="152" t="e">
        <f>FILIACIÓN!#REF!</f>
        <v>#REF!</v>
      </c>
      <c r="C42" s="150"/>
      <c r="D42" s="151" t="str">
        <f t="shared" si="1"/>
        <v/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>
      <c r="A43" s="148">
        <v>35</v>
      </c>
      <c r="B43" s="152" t="e">
        <f>FILIACIÓN!#REF!</f>
        <v>#REF!</v>
      </c>
      <c r="C43" s="150"/>
      <c r="D43" s="151" t="str">
        <f t="shared" si="1"/>
        <v/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>
      <c r="A44" s="148">
        <v>36</v>
      </c>
      <c r="B44" s="152" t="e">
        <f>FILIACIÓN!#REF!</f>
        <v>#REF!</v>
      </c>
      <c r="C44" s="150"/>
      <c r="D44" s="151" t="str">
        <f t="shared" si="1"/>
        <v/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>
      <c r="A46" s="4"/>
      <c r="B46" s="4"/>
      <c r="C46" s="4"/>
      <c r="D46" s="4"/>
      <c r="E46" s="4"/>
      <c r="F46" s="141"/>
      <c r="G46" s="15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>
      <c r="A47" s="4"/>
      <c r="B47" s="4"/>
      <c r="C47" s="4"/>
      <c r="D47" s="4"/>
      <c r="E47" s="4"/>
      <c r="F47" s="141"/>
      <c r="G47" s="15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>
      <c r="A48" s="4"/>
      <c r="B48" s="4"/>
      <c r="C48" s="4"/>
      <c r="D48" s="4"/>
      <c r="E48" s="4"/>
      <c r="F48" s="141"/>
      <c r="G48" s="15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>
      <c r="A49" s="4"/>
      <c r="B49" s="4"/>
      <c r="C49" s="4"/>
      <c r="D49" s="4"/>
      <c r="E49" s="4"/>
      <c r="F49" s="141"/>
      <c r="G49" s="15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>
      <c r="A50" s="4"/>
      <c r="B50" s="4"/>
      <c r="C50" s="4"/>
      <c r="D50" s="4"/>
      <c r="E50" s="4"/>
      <c r="F50" s="141"/>
      <c r="G50" s="15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5:E5"/>
    <mergeCell ref="C6:E6"/>
  </mergeCells>
  <conditionalFormatting sqref="C9:C44">
    <cfRule type="cellIs" dxfId="2" priority="1" operator="lessThan">
      <formula>51</formula>
    </cfRule>
  </conditionalFormatting>
  <pageMargins left="0" right="0" top="0" bottom="0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Z1000"/>
  <sheetViews>
    <sheetView workbookViewId="0"/>
  </sheetViews>
  <sheetFormatPr baseColWidth="10" defaultColWidth="9.1796875" defaultRowHeight="15" customHeight="1"/>
  <cols>
    <col min="1" max="1" width="2" customWidth="1"/>
    <col min="2" max="2" width="19.7265625" customWidth="1"/>
    <col min="3" max="3" width="5.90625" customWidth="1"/>
    <col min="4" max="4" width="8.26953125" customWidth="1"/>
    <col min="5" max="5" width="1" customWidth="1"/>
    <col min="6" max="6" width="2.26953125" customWidth="1"/>
    <col min="7" max="7" width="9.453125" customWidth="1"/>
    <col min="8" max="8" width="3.7265625" customWidth="1"/>
    <col min="9" max="9" width="5.453125" customWidth="1"/>
    <col min="10" max="26" width="10.90625" customWidth="1"/>
  </cols>
  <sheetData>
    <row r="1" spans="1:26" ht="7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" customHeight="1">
      <c r="A2" s="4"/>
      <c r="B2" s="141" t="s">
        <v>9</v>
      </c>
      <c r="C2" s="141"/>
      <c r="D2" s="141"/>
      <c r="E2" s="141"/>
      <c r="F2" s="141"/>
      <c r="G2" s="141"/>
      <c r="H2" s="141"/>
      <c r="I2" s="14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4"/>
      <c r="B3" s="141" t="str">
        <f>CARÁTULA!$C$10</f>
        <v>INTERANDINO BOLIVIANO</v>
      </c>
      <c r="C3" s="141"/>
      <c r="D3" s="141"/>
      <c r="E3" s="141"/>
      <c r="F3" s="141"/>
      <c r="G3" s="141"/>
      <c r="H3" s="141"/>
      <c r="I3" s="14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" customHeight="1">
      <c r="A4" s="4"/>
      <c r="B4" s="141"/>
      <c r="C4" s="142" t="s">
        <v>129</v>
      </c>
      <c r="D4" s="141"/>
      <c r="E4" s="141"/>
      <c r="F4" s="141"/>
      <c r="G4" s="141"/>
      <c r="H4" s="141"/>
      <c r="I4" s="14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" customHeight="1">
      <c r="A5" s="4"/>
      <c r="B5" s="143" t="s">
        <v>23</v>
      </c>
      <c r="C5" s="273" t="str">
        <f>CARÁTULA!$C$20</f>
        <v>CIENCIAS SOCIALES</v>
      </c>
      <c r="D5" s="220"/>
      <c r="E5" s="253"/>
      <c r="F5" s="141"/>
      <c r="G5" s="142" t="s">
        <v>24</v>
      </c>
      <c r="H5" s="140">
        <f>CARÁTULA!$C$22</f>
        <v>2026</v>
      </c>
      <c r="I5" s="14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" customHeight="1">
      <c r="A6" s="4"/>
      <c r="B6" s="142" t="s">
        <v>28</v>
      </c>
      <c r="C6" s="273" t="str">
        <f>CARÁTULA!$C$14</f>
        <v>MARCO A. CHAVEZ CHOQUEHUANCA</v>
      </c>
      <c r="D6" s="220"/>
      <c r="E6" s="253"/>
      <c r="F6" s="141"/>
      <c r="G6" s="142" t="s">
        <v>121</v>
      </c>
      <c r="H6" s="141" t="str">
        <f>CARÁTULA!$C$18</f>
        <v>5° "A" DE SECUNDARIA</v>
      </c>
      <c r="I6" s="14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>
      <c r="A8" s="144"/>
      <c r="B8" s="145" t="s">
        <v>114</v>
      </c>
      <c r="C8" s="146" t="s">
        <v>122</v>
      </c>
      <c r="D8" s="147" t="s">
        <v>123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>
      <c r="A9" s="148">
        <v>1</v>
      </c>
      <c r="B9" s="149" t="str">
        <f>FILIACIÓN!B9</f>
        <v>APALA YUJRA ROSELIN ANDREA</v>
      </c>
      <c r="C9" s="150" t="e">
        <f t="shared" ref="C9:C33" si="0">#REF!</f>
        <v>#REF!</v>
      </c>
      <c r="D9" s="151" t="e">
        <f t="shared" ref="D9:D44" si="1">IF(C9="","",(IF(AND(C9&gt;=1,C9&lt;=50.499),"REPROBADO",IF(AND(C9&gt;=50.5,C9&lt;=100),"APROBADO",IF(AND(C9&lt;=0.5,C9&lt;=0.5),"ABANDONO")))))</f>
        <v>#REF!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" customHeight="1">
      <c r="A10" s="148">
        <v>2</v>
      </c>
      <c r="B10" s="149" t="str">
        <f>FILIACIÓN!B10</f>
        <v>APAZA ANGULO ARELY BIANCA</v>
      </c>
      <c r="C10" s="150" t="e">
        <f t="shared" si="0"/>
        <v>#REF!</v>
      </c>
      <c r="D10" s="151" t="e">
        <f t="shared" si="1"/>
        <v>#REF!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>
      <c r="A11" s="148">
        <v>3</v>
      </c>
      <c r="B11" s="149" t="str">
        <f>FILIACIÓN!B11</f>
        <v>APAZA TICONA DANAE ALEXANDRA</v>
      </c>
      <c r="C11" s="150" t="e">
        <f t="shared" si="0"/>
        <v>#REF!</v>
      </c>
      <c r="D11" s="151" t="e">
        <f t="shared" si="1"/>
        <v>#REF!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>
      <c r="A12" s="148">
        <v>4</v>
      </c>
      <c r="B12" s="149" t="str">
        <f>FILIACIÓN!B12</f>
        <v>ARDORES USNAYO CAMERON GAELLE</v>
      </c>
      <c r="C12" s="150" t="e">
        <f t="shared" si="0"/>
        <v>#REF!</v>
      </c>
      <c r="D12" s="151" t="e">
        <f t="shared" si="1"/>
        <v>#REF!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>
      <c r="A13" s="148">
        <v>5</v>
      </c>
      <c r="B13" s="149" t="str">
        <f>FILIACIÓN!B29</f>
        <v>LECOÑA ARRATIA MICHELLE</v>
      </c>
      <c r="C13" s="150" t="e">
        <f t="shared" si="0"/>
        <v>#REF!</v>
      </c>
      <c r="D13" s="151" t="e">
        <f t="shared" si="1"/>
        <v>#REF!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>
      <c r="A14" s="148">
        <v>6</v>
      </c>
      <c r="B14" s="149" t="str">
        <f>FILIACIÓN!B30</f>
        <v>LLUPANQUE SELAEZ DEYVID ALEJANDRO</v>
      </c>
      <c r="C14" s="150" t="e">
        <f t="shared" si="0"/>
        <v>#REF!</v>
      </c>
      <c r="D14" s="151" t="e">
        <f t="shared" si="1"/>
        <v>#REF!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>
      <c r="A15" s="148">
        <v>7</v>
      </c>
      <c r="B15" s="149" t="str">
        <f>FILIACIÓN!B31</f>
        <v>LOPEZ LIMA ASBEL</v>
      </c>
      <c r="C15" s="150" t="e">
        <f t="shared" si="0"/>
        <v>#REF!</v>
      </c>
      <c r="D15" s="151" t="e">
        <f t="shared" si="1"/>
        <v>#REF!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>
      <c r="A16" s="148">
        <v>8</v>
      </c>
      <c r="B16" s="149" t="str">
        <f>FILIACIÓN!B32</f>
        <v>MAMANI PAUCARA NICOLE ALEXANDRA</v>
      </c>
      <c r="C16" s="150" t="e">
        <f t="shared" si="0"/>
        <v>#REF!</v>
      </c>
      <c r="D16" s="151" t="e">
        <f t="shared" si="1"/>
        <v>#REF!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>
      <c r="A17" s="148">
        <v>9</v>
      </c>
      <c r="B17" s="149" t="str">
        <f>FILIACIÓN!B33</f>
        <v>MASCO AGUILAR BRIZIA ALISON</v>
      </c>
      <c r="C17" s="150" t="e">
        <f t="shared" si="0"/>
        <v>#REF!</v>
      </c>
      <c r="D17" s="151" t="e">
        <f t="shared" si="1"/>
        <v>#REF!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>
      <c r="A18" s="148">
        <v>10</v>
      </c>
      <c r="B18" s="149" t="str">
        <f>FILIACIÓN!B34</f>
        <v>NINA CARATA LUIS FLAVIO</v>
      </c>
      <c r="C18" s="150" t="e">
        <f t="shared" si="0"/>
        <v>#REF!</v>
      </c>
      <c r="D18" s="151" t="e">
        <f t="shared" si="1"/>
        <v>#REF!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>
      <c r="A19" s="148">
        <v>11</v>
      </c>
      <c r="B19" s="149" t="str">
        <f>FILIACIÓN!B35</f>
        <v>NINA YAHUINCHA EYDAN ENRRIQUE</v>
      </c>
      <c r="C19" s="150" t="e">
        <f t="shared" si="0"/>
        <v>#REF!</v>
      </c>
      <c r="D19" s="151" t="e">
        <f t="shared" si="1"/>
        <v>#REF!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>
      <c r="A20" s="148">
        <v>12</v>
      </c>
      <c r="B20" s="149" t="str">
        <f>FILIACIÓN!B36</f>
        <v>PACO HUANCA HEYDI MIREYA</v>
      </c>
      <c r="C20" s="150" t="e">
        <f t="shared" si="0"/>
        <v>#REF!</v>
      </c>
      <c r="D20" s="151" t="e">
        <f t="shared" si="1"/>
        <v>#REF!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>
      <c r="A21" s="148">
        <v>13</v>
      </c>
      <c r="B21" s="149" t="str">
        <f>FILIACIÓN!B37</f>
        <v>POCOMA VARGAS JOSUE ARMANDO</v>
      </c>
      <c r="C21" s="150" t="e">
        <f t="shared" si="0"/>
        <v>#REF!</v>
      </c>
      <c r="D21" s="151" t="e">
        <f t="shared" si="1"/>
        <v>#REF!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>
      <c r="A22" s="148">
        <v>14</v>
      </c>
      <c r="B22" s="149" t="str">
        <f>FILIACIÓN!B38</f>
        <v>QUISPE HILARI PAOLA ARACELY</v>
      </c>
      <c r="C22" s="150" t="e">
        <f t="shared" si="0"/>
        <v>#REF!</v>
      </c>
      <c r="D22" s="151" t="e">
        <f t="shared" si="1"/>
        <v>#REF!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>
      <c r="A23" s="148">
        <v>15</v>
      </c>
      <c r="B23" s="149" t="str">
        <f>FILIACIÓN!B39</f>
        <v>TORREZ QUISPE MAYRA ADRIANA</v>
      </c>
      <c r="C23" s="150" t="e">
        <f t="shared" si="0"/>
        <v>#REF!</v>
      </c>
      <c r="D23" s="151" t="e">
        <f t="shared" si="1"/>
        <v>#REF!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>
      <c r="A24" s="148">
        <v>16</v>
      </c>
      <c r="B24" s="149" t="str">
        <f>FILIACIÓN!B40</f>
        <v>USNAYO ROJAS HUASCAR CRISTOPHER</v>
      </c>
      <c r="C24" s="150" t="e">
        <f t="shared" si="0"/>
        <v>#REF!</v>
      </c>
      <c r="D24" s="151" t="e">
        <f t="shared" si="1"/>
        <v>#REF!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>
      <c r="A25" s="148">
        <v>17</v>
      </c>
      <c r="B25" s="149" t="str">
        <f>FILIACIÓN!B41</f>
        <v>VEIZAGA YUJRA GIAN MEIJAN</v>
      </c>
      <c r="C25" s="150" t="e">
        <f t="shared" si="0"/>
        <v>#REF!</v>
      </c>
      <c r="D25" s="151" t="e">
        <f t="shared" si="1"/>
        <v>#REF!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>
      <c r="A26" s="148">
        <v>18</v>
      </c>
      <c r="B26" s="149" t="str">
        <f>FILIACIÓN!B42</f>
        <v>VENTURA SALCEDO GABRIEL</v>
      </c>
      <c r="C26" s="150" t="e">
        <f t="shared" si="0"/>
        <v>#REF!</v>
      </c>
      <c r="D26" s="151" t="e">
        <f t="shared" si="1"/>
        <v>#REF!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>
      <c r="A27" s="148">
        <v>19</v>
      </c>
      <c r="B27" s="149">
        <f>FILIACIÓN!B43</f>
        <v>0</v>
      </c>
      <c r="C27" s="150" t="e">
        <f t="shared" si="0"/>
        <v>#REF!</v>
      </c>
      <c r="D27" s="151" t="e">
        <f t="shared" si="1"/>
        <v>#REF!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>
      <c r="A28" s="148">
        <v>20</v>
      </c>
      <c r="B28" s="149">
        <f>FILIACIÓN!B44</f>
        <v>0</v>
      </c>
      <c r="C28" s="150" t="e">
        <f t="shared" si="0"/>
        <v>#REF!</v>
      </c>
      <c r="D28" s="151" t="e">
        <f t="shared" si="1"/>
        <v>#REF!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>
      <c r="A29" s="148">
        <v>21</v>
      </c>
      <c r="B29" s="149" t="e">
        <f>FILIACIÓN!#REF!</f>
        <v>#REF!</v>
      </c>
      <c r="C29" s="150" t="e">
        <f t="shared" si="0"/>
        <v>#REF!</v>
      </c>
      <c r="D29" s="151" t="e">
        <f t="shared" si="1"/>
        <v>#REF!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>
      <c r="A30" s="148">
        <v>22</v>
      </c>
      <c r="B30" s="149" t="e">
        <f>FILIACIÓN!#REF!</f>
        <v>#REF!</v>
      </c>
      <c r="C30" s="150" t="e">
        <f t="shared" si="0"/>
        <v>#REF!</v>
      </c>
      <c r="D30" s="151" t="e">
        <f t="shared" si="1"/>
        <v>#REF!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>
      <c r="A31" s="148">
        <v>23</v>
      </c>
      <c r="B31" s="149" t="e">
        <f>FILIACIÓN!#REF!</f>
        <v>#REF!</v>
      </c>
      <c r="C31" s="150" t="e">
        <f t="shared" si="0"/>
        <v>#REF!</v>
      </c>
      <c r="D31" s="151" t="e">
        <f t="shared" si="1"/>
        <v>#REF!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>
      <c r="A32" s="148">
        <v>24</v>
      </c>
      <c r="B32" s="149" t="e">
        <f>FILIACIÓN!#REF!</f>
        <v>#REF!</v>
      </c>
      <c r="C32" s="150" t="e">
        <f t="shared" si="0"/>
        <v>#REF!</v>
      </c>
      <c r="D32" s="151" t="e">
        <f t="shared" si="1"/>
        <v>#REF!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>
      <c r="A33" s="148">
        <v>25</v>
      </c>
      <c r="B33" s="152" t="e">
        <f>FILIACIÓN!#REF!</f>
        <v>#REF!</v>
      </c>
      <c r="C33" s="150" t="e">
        <f t="shared" si="0"/>
        <v>#REF!</v>
      </c>
      <c r="D33" s="151" t="e">
        <f t="shared" si="1"/>
        <v>#REF!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>
      <c r="A34" s="148">
        <v>26</v>
      </c>
      <c r="B34" s="152" t="e">
        <f>FILIACIÓN!#REF!</f>
        <v>#REF!</v>
      </c>
      <c r="C34" s="150"/>
      <c r="D34" s="151" t="str">
        <f t="shared" si="1"/>
        <v/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>
      <c r="A35" s="148">
        <v>27</v>
      </c>
      <c r="B35" s="152" t="e">
        <f>FILIACIÓN!#REF!</f>
        <v>#REF!</v>
      </c>
      <c r="C35" s="150"/>
      <c r="D35" s="151" t="str">
        <f t="shared" si="1"/>
        <v/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>
      <c r="A36" s="148">
        <v>28</v>
      </c>
      <c r="B36" s="152" t="e">
        <f>FILIACIÓN!#REF!</f>
        <v>#REF!</v>
      </c>
      <c r="C36" s="150"/>
      <c r="D36" s="151" t="str">
        <f t="shared" si="1"/>
        <v/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>
      <c r="A37" s="148">
        <v>29</v>
      </c>
      <c r="B37" s="152" t="e">
        <f>FILIACIÓN!#REF!</f>
        <v>#REF!</v>
      </c>
      <c r="C37" s="150"/>
      <c r="D37" s="151" t="str">
        <f t="shared" si="1"/>
        <v/>
      </c>
      <c r="E37" s="4"/>
      <c r="F37" s="4"/>
      <c r="G37" s="144" t="s">
        <v>124</v>
      </c>
      <c r="H37" s="153">
        <v>13</v>
      </c>
      <c r="I37" s="154">
        <f t="shared" ref="I37:I41" si="2">H37/$H$41</f>
        <v>0.54166666666666663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>
      <c r="A38" s="148">
        <v>30</v>
      </c>
      <c r="B38" s="152" t="e">
        <f>FILIACIÓN!#REF!</f>
        <v>#REF!</v>
      </c>
      <c r="C38" s="150"/>
      <c r="D38" s="151" t="str">
        <f t="shared" si="1"/>
        <v/>
      </c>
      <c r="E38" s="4"/>
      <c r="F38" s="4"/>
      <c r="G38" s="144" t="s">
        <v>125</v>
      </c>
      <c r="H38" s="153">
        <v>4</v>
      </c>
      <c r="I38" s="154">
        <f t="shared" si="2"/>
        <v>0.16666666666666666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>
      <c r="A39" s="148">
        <v>31</v>
      </c>
      <c r="B39" s="152" t="e">
        <f>FILIACIÓN!#REF!</f>
        <v>#REF!</v>
      </c>
      <c r="C39" s="150"/>
      <c r="D39" s="151" t="str">
        <f t="shared" si="1"/>
        <v/>
      </c>
      <c r="E39" s="4"/>
      <c r="F39" s="4"/>
      <c r="G39" s="144" t="s">
        <v>126</v>
      </c>
      <c r="H39" s="153">
        <v>0</v>
      </c>
      <c r="I39" s="154">
        <f t="shared" si="2"/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>
      <c r="A40" s="148">
        <v>32</v>
      </c>
      <c r="B40" s="152" t="e">
        <f>FILIACIÓN!#REF!</f>
        <v>#REF!</v>
      </c>
      <c r="C40" s="150"/>
      <c r="D40" s="151" t="str">
        <f t="shared" si="1"/>
        <v/>
      </c>
      <c r="E40" s="4"/>
      <c r="F40" s="4"/>
      <c r="G40" s="144" t="s">
        <v>127</v>
      </c>
      <c r="H40" s="153">
        <v>7</v>
      </c>
      <c r="I40" s="154">
        <f t="shared" si="2"/>
        <v>0.29166666666666669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>
      <c r="A41" s="148">
        <v>33</v>
      </c>
      <c r="B41" s="152" t="e">
        <f>FILIACIÓN!#REF!</f>
        <v>#REF!</v>
      </c>
      <c r="C41" s="150"/>
      <c r="D41" s="151" t="str">
        <f t="shared" si="1"/>
        <v/>
      </c>
      <c r="E41" s="4"/>
      <c r="F41" s="4"/>
      <c r="G41" s="144" t="s">
        <v>128</v>
      </c>
      <c r="H41" s="153">
        <f>SUM(H37:H40)</f>
        <v>24</v>
      </c>
      <c r="I41" s="154">
        <f t="shared" si="2"/>
        <v>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>
      <c r="A42" s="148">
        <v>34</v>
      </c>
      <c r="B42" s="152" t="e">
        <f>FILIACIÓN!#REF!</f>
        <v>#REF!</v>
      </c>
      <c r="C42" s="150"/>
      <c r="D42" s="151" t="str">
        <f t="shared" si="1"/>
        <v/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>
      <c r="A43" s="148">
        <v>35</v>
      </c>
      <c r="B43" s="152" t="e">
        <f>FILIACIÓN!#REF!</f>
        <v>#REF!</v>
      </c>
      <c r="C43" s="150"/>
      <c r="D43" s="151" t="str">
        <f t="shared" si="1"/>
        <v/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>
      <c r="A44" s="148">
        <v>36</v>
      </c>
      <c r="B44" s="152" t="e">
        <f>FILIACIÓN!#REF!</f>
        <v>#REF!</v>
      </c>
      <c r="C44" s="150"/>
      <c r="D44" s="151" t="str">
        <f t="shared" si="1"/>
        <v/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>
      <c r="A46" s="4"/>
      <c r="B46" s="4"/>
      <c r="C46" s="4"/>
      <c r="D46" s="4"/>
      <c r="E46" s="4"/>
      <c r="F46" s="141"/>
      <c r="G46" s="15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>
      <c r="A47" s="4"/>
      <c r="B47" s="4"/>
      <c r="C47" s="4"/>
      <c r="D47" s="4"/>
      <c r="E47" s="4"/>
      <c r="F47" s="141"/>
      <c r="G47" s="15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>
      <c r="A48" s="4"/>
      <c r="B48" s="4"/>
      <c r="C48" s="4"/>
      <c r="D48" s="4"/>
      <c r="E48" s="4"/>
      <c r="F48" s="141"/>
      <c r="G48" s="15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>
      <c r="A49" s="4"/>
      <c r="B49" s="4"/>
      <c r="C49" s="4"/>
      <c r="D49" s="4"/>
      <c r="E49" s="4"/>
      <c r="F49" s="141"/>
      <c r="G49" s="15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>
      <c r="A50" s="4"/>
      <c r="B50" s="4"/>
      <c r="C50" s="4"/>
      <c r="D50" s="4"/>
      <c r="E50" s="4"/>
      <c r="F50" s="141"/>
      <c r="G50" s="15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5:E5"/>
    <mergeCell ref="C6:E6"/>
  </mergeCells>
  <conditionalFormatting sqref="C9:C44">
    <cfRule type="cellIs" dxfId="1" priority="1" operator="lessThan">
      <formula>51</formula>
    </cfRule>
  </conditionalFormatting>
  <pageMargins left="0" right="0" top="0" bottom="0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Z1000"/>
  <sheetViews>
    <sheetView workbookViewId="0"/>
  </sheetViews>
  <sheetFormatPr baseColWidth="10" defaultColWidth="9.1796875" defaultRowHeight="15" customHeight="1"/>
  <cols>
    <col min="1" max="1" width="2" customWidth="1"/>
    <col min="2" max="2" width="20.26953125" customWidth="1"/>
    <col min="3" max="3" width="5.90625" customWidth="1"/>
    <col min="4" max="4" width="8.26953125" customWidth="1"/>
    <col min="5" max="5" width="1" customWidth="1"/>
    <col min="6" max="6" width="2.26953125" customWidth="1"/>
    <col min="7" max="7" width="9.453125" customWidth="1"/>
    <col min="8" max="8" width="3.7265625" customWidth="1"/>
    <col min="9" max="9" width="5.453125" customWidth="1"/>
    <col min="10" max="26" width="10.90625" customWidth="1"/>
  </cols>
  <sheetData>
    <row r="1" spans="1:26" ht="7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" customHeight="1">
      <c r="A2" s="4"/>
      <c r="B2" s="141" t="s">
        <v>9</v>
      </c>
      <c r="C2" s="141"/>
      <c r="D2" s="141"/>
      <c r="E2" s="141"/>
      <c r="F2" s="141"/>
      <c r="G2" s="141"/>
      <c r="H2" s="141"/>
      <c r="I2" s="141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" customHeight="1">
      <c r="A3" s="4"/>
      <c r="B3" s="141" t="str">
        <f>CARÁTULA!$C$10</f>
        <v>INTERANDINO BOLIVIANO</v>
      </c>
      <c r="C3" s="141"/>
      <c r="D3" s="141"/>
      <c r="E3" s="141"/>
      <c r="F3" s="141"/>
      <c r="G3" s="141"/>
      <c r="H3" s="141"/>
      <c r="I3" s="141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" customHeight="1">
      <c r="A4" s="4"/>
      <c r="B4" s="141"/>
      <c r="C4" s="142" t="s">
        <v>130</v>
      </c>
      <c r="D4" s="141"/>
      <c r="E4" s="141"/>
      <c r="F4" s="141"/>
      <c r="G4" s="141"/>
      <c r="H4" s="141"/>
      <c r="I4" s="14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" customHeight="1">
      <c r="A5" s="4"/>
      <c r="B5" s="143" t="s">
        <v>23</v>
      </c>
      <c r="C5" s="273" t="str">
        <f>CARÁTULA!$C$20</f>
        <v>CIENCIAS SOCIALES</v>
      </c>
      <c r="D5" s="220"/>
      <c r="E5" s="253"/>
      <c r="F5" s="141"/>
      <c r="G5" s="142" t="s">
        <v>24</v>
      </c>
      <c r="H5" s="140">
        <f>CARÁTULA!$C$22</f>
        <v>2026</v>
      </c>
      <c r="I5" s="141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" customHeight="1">
      <c r="A6" s="4"/>
      <c r="B6" s="142" t="s">
        <v>28</v>
      </c>
      <c r="C6" s="273" t="str">
        <f>CARÁTULA!$C$14</f>
        <v>MARCO A. CHAVEZ CHOQUEHUANCA</v>
      </c>
      <c r="D6" s="220"/>
      <c r="E6" s="253"/>
      <c r="F6" s="141"/>
      <c r="G6" s="142" t="s">
        <v>121</v>
      </c>
      <c r="H6" s="141" t="str">
        <f>CARÁTULA!$C$18</f>
        <v>5° "A" DE SECUNDARIA</v>
      </c>
      <c r="I6" s="141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" customHeight="1">
      <c r="A8" s="144"/>
      <c r="B8" s="145" t="s">
        <v>114</v>
      </c>
      <c r="C8" s="146" t="s">
        <v>122</v>
      </c>
      <c r="D8" s="147" t="s">
        <v>123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" customHeight="1">
      <c r="A9" s="148">
        <v>1</v>
      </c>
      <c r="B9" s="149" t="str">
        <f>FILIACIÓN!B9</f>
        <v>APALA YUJRA ROSELIN ANDREA</v>
      </c>
      <c r="C9" s="150" t="e">
        <f t="shared" ref="C9:C33" si="0">#REF!</f>
        <v>#REF!</v>
      </c>
      <c r="D9" s="151" t="e">
        <f t="shared" ref="D9:D44" si="1">IF(C9="","",(IF(AND(C9&gt;=1,C9&lt;=50.499),"REPROBADO",IF(AND(C9&gt;=50.5,C9&lt;=100),"APROBADO",IF(AND(C9&lt;=0.5,C9&lt;=0.5),"ABANDONO")))))</f>
        <v>#REF!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" customHeight="1">
      <c r="A10" s="148">
        <v>2</v>
      </c>
      <c r="B10" s="149" t="str">
        <f>FILIACIÓN!B10</f>
        <v>APAZA ANGULO ARELY BIANCA</v>
      </c>
      <c r="C10" s="150" t="e">
        <f t="shared" si="0"/>
        <v>#REF!</v>
      </c>
      <c r="D10" s="151" t="e">
        <f t="shared" si="1"/>
        <v>#REF!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" customHeight="1">
      <c r="A11" s="148">
        <v>3</v>
      </c>
      <c r="B11" s="149" t="str">
        <f>FILIACIÓN!B11</f>
        <v>APAZA TICONA DANAE ALEXANDRA</v>
      </c>
      <c r="C11" s="150" t="e">
        <f t="shared" si="0"/>
        <v>#REF!</v>
      </c>
      <c r="D11" s="151" t="e">
        <f t="shared" si="1"/>
        <v>#REF!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" customHeight="1">
      <c r="A12" s="148">
        <v>4</v>
      </c>
      <c r="B12" s="149" t="str">
        <f>FILIACIÓN!B12</f>
        <v>ARDORES USNAYO CAMERON GAELLE</v>
      </c>
      <c r="C12" s="150" t="e">
        <f t="shared" si="0"/>
        <v>#REF!</v>
      </c>
      <c r="D12" s="151" t="e">
        <f t="shared" si="1"/>
        <v>#REF!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" customHeight="1">
      <c r="A13" s="148">
        <v>5</v>
      </c>
      <c r="B13" s="149" t="str">
        <f>FILIACIÓN!B29</f>
        <v>LECOÑA ARRATIA MICHELLE</v>
      </c>
      <c r="C13" s="150" t="e">
        <f t="shared" si="0"/>
        <v>#REF!</v>
      </c>
      <c r="D13" s="151" t="e">
        <f t="shared" si="1"/>
        <v>#REF!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" customHeight="1">
      <c r="A14" s="148">
        <v>6</v>
      </c>
      <c r="B14" s="149" t="str">
        <f>FILIACIÓN!B30</f>
        <v>LLUPANQUE SELAEZ DEYVID ALEJANDRO</v>
      </c>
      <c r="C14" s="150" t="e">
        <f t="shared" si="0"/>
        <v>#REF!</v>
      </c>
      <c r="D14" s="151" t="e">
        <f t="shared" si="1"/>
        <v>#REF!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" customHeight="1">
      <c r="A15" s="148">
        <v>7</v>
      </c>
      <c r="B15" s="149" t="str">
        <f>FILIACIÓN!B31</f>
        <v>LOPEZ LIMA ASBEL</v>
      </c>
      <c r="C15" s="150" t="e">
        <f t="shared" si="0"/>
        <v>#REF!</v>
      </c>
      <c r="D15" s="151" t="e">
        <f t="shared" si="1"/>
        <v>#REF!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" customHeight="1">
      <c r="A16" s="148">
        <v>8</v>
      </c>
      <c r="B16" s="149" t="str">
        <f>FILIACIÓN!B32</f>
        <v>MAMANI PAUCARA NICOLE ALEXANDRA</v>
      </c>
      <c r="C16" s="150" t="e">
        <f t="shared" si="0"/>
        <v>#REF!</v>
      </c>
      <c r="D16" s="151" t="e">
        <f t="shared" si="1"/>
        <v>#REF!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" customHeight="1">
      <c r="A17" s="148">
        <v>9</v>
      </c>
      <c r="B17" s="149" t="str">
        <f>FILIACIÓN!B33</f>
        <v>MASCO AGUILAR BRIZIA ALISON</v>
      </c>
      <c r="C17" s="150" t="e">
        <f t="shared" si="0"/>
        <v>#REF!</v>
      </c>
      <c r="D17" s="151" t="e">
        <f t="shared" si="1"/>
        <v>#REF!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" customHeight="1">
      <c r="A18" s="148">
        <v>10</v>
      </c>
      <c r="B18" s="149" t="str">
        <f>FILIACIÓN!B34</f>
        <v>NINA CARATA LUIS FLAVIO</v>
      </c>
      <c r="C18" s="150" t="e">
        <f t="shared" si="0"/>
        <v>#REF!</v>
      </c>
      <c r="D18" s="151" t="e">
        <f t="shared" si="1"/>
        <v>#REF!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" customHeight="1">
      <c r="A19" s="148">
        <v>11</v>
      </c>
      <c r="B19" s="149" t="str">
        <f>FILIACIÓN!B35</f>
        <v>NINA YAHUINCHA EYDAN ENRRIQUE</v>
      </c>
      <c r="C19" s="150" t="e">
        <f t="shared" si="0"/>
        <v>#REF!</v>
      </c>
      <c r="D19" s="151" t="e">
        <f t="shared" si="1"/>
        <v>#REF!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" customHeight="1">
      <c r="A20" s="148">
        <v>12</v>
      </c>
      <c r="B20" s="149" t="str">
        <f>FILIACIÓN!B36</f>
        <v>PACO HUANCA HEYDI MIREYA</v>
      </c>
      <c r="C20" s="150" t="e">
        <f t="shared" si="0"/>
        <v>#REF!</v>
      </c>
      <c r="D20" s="151" t="e">
        <f t="shared" si="1"/>
        <v>#REF!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" customHeight="1">
      <c r="A21" s="148">
        <v>13</v>
      </c>
      <c r="B21" s="149" t="str">
        <f>FILIACIÓN!B37</f>
        <v>POCOMA VARGAS JOSUE ARMANDO</v>
      </c>
      <c r="C21" s="150" t="e">
        <f t="shared" si="0"/>
        <v>#REF!</v>
      </c>
      <c r="D21" s="151" t="e">
        <f t="shared" si="1"/>
        <v>#REF!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" customHeight="1">
      <c r="A22" s="148">
        <v>14</v>
      </c>
      <c r="B22" s="149" t="str">
        <f>FILIACIÓN!B38</f>
        <v>QUISPE HILARI PAOLA ARACELY</v>
      </c>
      <c r="C22" s="150" t="e">
        <f t="shared" si="0"/>
        <v>#REF!</v>
      </c>
      <c r="D22" s="151" t="e">
        <f t="shared" si="1"/>
        <v>#REF!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" customHeight="1">
      <c r="A23" s="148">
        <v>15</v>
      </c>
      <c r="B23" s="149" t="str">
        <f>FILIACIÓN!B39</f>
        <v>TORREZ QUISPE MAYRA ADRIANA</v>
      </c>
      <c r="C23" s="150" t="e">
        <f t="shared" si="0"/>
        <v>#REF!</v>
      </c>
      <c r="D23" s="151" t="e">
        <f t="shared" si="1"/>
        <v>#REF!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" customHeight="1">
      <c r="A24" s="148">
        <v>16</v>
      </c>
      <c r="B24" s="149" t="str">
        <f>FILIACIÓN!B40</f>
        <v>USNAYO ROJAS HUASCAR CRISTOPHER</v>
      </c>
      <c r="C24" s="150" t="e">
        <f t="shared" si="0"/>
        <v>#REF!</v>
      </c>
      <c r="D24" s="151" t="e">
        <f t="shared" si="1"/>
        <v>#REF!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" customHeight="1">
      <c r="A25" s="148">
        <v>17</v>
      </c>
      <c r="B25" s="149" t="str">
        <f>FILIACIÓN!B41</f>
        <v>VEIZAGA YUJRA GIAN MEIJAN</v>
      </c>
      <c r="C25" s="150" t="e">
        <f t="shared" si="0"/>
        <v>#REF!</v>
      </c>
      <c r="D25" s="151" t="e">
        <f t="shared" si="1"/>
        <v>#REF!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" customHeight="1">
      <c r="A26" s="148">
        <v>18</v>
      </c>
      <c r="B26" s="149" t="str">
        <f>FILIACIÓN!B42</f>
        <v>VENTURA SALCEDO GABRIEL</v>
      </c>
      <c r="C26" s="150" t="e">
        <f t="shared" si="0"/>
        <v>#REF!</v>
      </c>
      <c r="D26" s="151" t="e">
        <f t="shared" si="1"/>
        <v>#REF!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" customHeight="1">
      <c r="A27" s="148">
        <v>19</v>
      </c>
      <c r="B27" s="149">
        <f>FILIACIÓN!B43</f>
        <v>0</v>
      </c>
      <c r="C27" s="150" t="e">
        <f t="shared" si="0"/>
        <v>#REF!</v>
      </c>
      <c r="D27" s="151" t="e">
        <f t="shared" si="1"/>
        <v>#REF!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" customHeight="1">
      <c r="A28" s="148">
        <v>20</v>
      </c>
      <c r="B28" s="149">
        <f>FILIACIÓN!B44</f>
        <v>0</v>
      </c>
      <c r="C28" s="150" t="e">
        <f t="shared" si="0"/>
        <v>#REF!</v>
      </c>
      <c r="D28" s="151" t="e">
        <f t="shared" si="1"/>
        <v>#REF!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" customHeight="1">
      <c r="A29" s="148">
        <v>21</v>
      </c>
      <c r="B29" s="149" t="e">
        <f>FILIACIÓN!#REF!</f>
        <v>#REF!</v>
      </c>
      <c r="C29" s="150" t="e">
        <f t="shared" si="0"/>
        <v>#REF!</v>
      </c>
      <c r="D29" s="151" t="e">
        <f t="shared" si="1"/>
        <v>#REF!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" customHeight="1">
      <c r="A30" s="148">
        <v>22</v>
      </c>
      <c r="B30" s="149" t="e">
        <f>FILIACIÓN!#REF!</f>
        <v>#REF!</v>
      </c>
      <c r="C30" s="150" t="e">
        <f t="shared" si="0"/>
        <v>#REF!</v>
      </c>
      <c r="D30" s="151" t="e">
        <f t="shared" si="1"/>
        <v>#REF!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" customHeight="1">
      <c r="A31" s="148">
        <v>23</v>
      </c>
      <c r="B31" s="149" t="e">
        <f>FILIACIÓN!#REF!</f>
        <v>#REF!</v>
      </c>
      <c r="C31" s="150" t="e">
        <f t="shared" si="0"/>
        <v>#REF!</v>
      </c>
      <c r="D31" s="151" t="e">
        <f t="shared" si="1"/>
        <v>#REF!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" customHeight="1">
      <c r="A32" s="148">
        <v>24</v>
      </c>
      <c r="B32" s="149" t="e">
        <f>FILIACIÓN!#REF!</f>
        <v>#REF!</v>
      </c>
      <c r="C32" s="150" t="e">
        <f t="shared" si="0"/>
        <v>#REF!</v>
      </c>
      <c r="D32" s="151" t="e">
        <f t="shared" si="1"/>
        <v>#REF!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" customHeight="1">
      <c r="A33" s="148">
        <v>25</v>
      </c>
      <c r="B33" s="152" t="e">
        <f>FILIACIÓN!#REF!</f>
        <v>#REF!</v>
      </c>
      <c r="C33" s="150" t="e">
        <f t="shared" si="0"/>
        <v>#REF!</v>
      </c>
      <c r="D33" s="151" t="e">
        <f t="shared" si="1"/>
        <v>#REF!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" customHeight="1">
      <c r="A34" s="148">
        <v>26</v>
      </c>
      <c r="B34" s="152" t="e">
        <f>FILIACIÓN!#REF!</f>
        <v>#REF!</v>
      </c>
      <c r="C34" s="150"/>
      <c r="D34" s="151" t="str">
        <f t="shared" si="1"/>
        <v/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" customHeight="1">
      <c r="A35" s="148">
        <v>27</v>
      </c>
      <c r="B35" s="152" t="e">
        <f>FILIACIÓN!#REF!</f>
        <v>#REF!</v>
      </c>
      <c r="C35" s="150"/>
      <c r="D35" s="151" t="str">
        <f t="shared" si="1"/>
        <v/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" customHeight="1">
      <c r="A36" s="148">
        <v>28</v>
      </c>
      <c r="B36" s="152" t="e">
        <f>FILIACIÓN!#REF!</f>
        <v>#REF!</v>
      </c>
      <c r="C36" s="150"/>
      <c r="D36" s="151" t="str">
        <f t="shared" si="1"/>
        <v/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" customHeight="1">
      <c r="A37" s="148">
        <v>29</v>
      </c>
      <c r="B37" s="152" t="e">
        <f>FILIACIÓN!#REF!</f>
        <v>#REF!</v>
      </c>
      <c r="C37" s="150"/>
      <c r="D37" s="151" t="str">
        <f t="shared" si="1"/>
        <v/>
      </c>
      <c r="E37" s="4"/>
      <c r="F37" s="4"/>
      <c r="G37" s="144" t="s">
        <v>124</v>
      </c>
      <c r="H37" s="153">
        <v>13</v>
      </c>
      <c r="I37" s="154">
        <f t="shared" ref="I37:I41" si="2">H37/$H$41</f>
        <v>0.54166666666666663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" customHeight="1">
      <c r="A38" s="148">
        <v>30</v>
      </c>
      <c r="B38" s="152" t="e">
        <f>FILIACIÓN!#REF!</f>
        <v>#REF!</v>
      </c>
      <c r="C38" s="150"/>
      <c r="D38" s="151" t="str">
        <f t="shared" si="1"/>
        <v/>
      </c>
      <c r="E38" s="4"/>
      <c r="F38" s="4"/>
      <c r="G38" s="144" t="s">
        <v>125</v>
      </c>
      <c r="H38" s="153">
        <v>4</v>
      </c>
      <c r="I38" s="154">
        <f t="shared" si="2"/>
        <v>0.16666666666666666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" customHeight="1">
      <c r="A39" s="148">
        <v>31</v>
      </c>
      <c r="B39" s="152" t="e">
        <f>FILIACIÓN!#REF!</f>
        <v>#REF!</v>
      </c>
      <c r="C39" s="150"/>
      <c r="D39" s="151" t="str">
        <f t="shared" si="1"/>
        <v/>
      </c>
      <c r="E39" s="4"/>
      <c r="F39" s="4"/>
      <c r="G39" s="144" t="s">
        <v>126</v>
      </c>
      <c r="H39" s="153">
        <v>0</v>
      </c>
      <c r="I39" s="154">
        <f t="shared" si="2"/>
        <v>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" customHeight="1">
      <c r="A40" s="148">
        <v>32</v>
      </c>
      <c r="B40" s="152" t="e">
        <f>FILIACIÓN!#REF!</f>
        <v>#REF!</v>
      </c>
      <c r="C40" s="150"/>
      <c r="D40" s="151" t="str">
        <f t="shared" si="1"/>
        <v/>
      </c>
      <c r="E40" s="4"/>
      <c r="F40" s="4"/>
      <c r="G40" s="144" t="s">
        <v>127</v>
      </c>
      <c r="H40" s="153">
        <v>7</v>
      </c>
      <c r="I40" s="154">
        <f t="shared" si="2"/>
        <v>0.29166666666666669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" customHeight="1">
      <c r="A41" s="148">
        <v>33</v>
      </c>
      <c r="B41" s="152" t="e">
        <f>FILIACIÓN!#REF!</f>
        <v>#REF!</v>
      </c>
      <c r="C41" s="150"/>
      <c r="D41" s="151" t="str">
        <f t="shared" si="1"/>
        <v/>
      </c>
      <c r="E41" s="4"/>
      <c r="F41" s="4"/>
      <c r="G41" s="144" t="s">
        <v>128</v>
      </c>
      <c r="H41" s="153">
        <f>SUM(H37:H40)</f>
        <v>24</v>
      </c>
      <c r="I41" s="154">
        <f t="shared" si="2"/>
        <v>1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" customHeight="1">
      <c r="A42" s="148">
        <v>34</v>
      </c>
      <c r="B42" s="152" t="e">
        <f>FILIACIÓN!#REF!</f>
        <v>#REF!</v>
      </c>
      <c r="C42" s="150"/>
      <c r="D42" s="151" t="str">
        <f t="shared" si="1"/>
        <v/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" customHeight="1">
      <c r="A43" s="148">
        <v>35</v>
      </c>
      <c r="B43" s="152" t="e">
        <f>FILIACIÓN!#REF!</f>
        <v>#REF!</v>
      </c>
      <c r="C43" s="150"/>
      <c r="D43" s="151" t="str">
        <f t="shared" si="1"/>
        <v/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" customHeight="1">
      <c r="A44" s="148">
        <v>36</v>
      </c>
      <c r="B44" s="152" t="e">
        <f>FILIACIÓN!#REF!</f>
        <v>#REF!</v>
      </c>
      <c r="C44" s="150"/>
      <c r="D44" s="151" t="str">
        <f t="shared" si="1"/>
        <v/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" customHeight="1">
      <c r="A46" s="4"/>
      <c r="B46" s="4"/>
      <c r="C46" s="4"/>
      <c r="D46" s="4"/>
      <c r="E46" s="4"/>
      <c r="F46" s="141"/>
      <c r="G46" s="15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" customHeight="1">
      <c r="A47" s="4"/>
      <c r="B47" s="4"/>
      <c r="C47" s="4"/>
      <c r="D47" s="4"/>
      <c r="E47" s="4"/>
      <c r="F47" s="141"/>
      <c r="G47" s="15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" customHeight="1">
      <c r="A48" s="4"/>
      <c r="B48" s="4"/>
      <c r="C48" s="4"/>
      <c r="D48" s="4"/>
      <c r="E48" s="4"/>
      <c r="F48" s="141"/>
      <c r="G48" s="15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" customHeight="1">
      <c r="A49" s="4"/>
      <c r="B49" s="4"/>
      <c r="C49" s="4"/>
      <c r="D49" s="4"/>
      <c r="E49" s="4"/>
      <c r="F49" s="141"/>
      <c r="G49" s="15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" customHeight="1">
      <c r="A50" s="4"/>
      <c r="B50" s="4"/>
      <c r="C50" s="4"/>
      <c r="D50" s="4"/>
      <c r="E50" s="4"/>
      <c r="F50" s="141"/>
      <c r="G50" s="15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5:E5"/>
    <mergeCell ref="C6:E6"/>
  </mergeCells>
  <conditionalFormatting sqref="C9:C44">
    <cfRule type="cellIs" dxfId="0" priority="1" operator="lessThan">
      <formula>51</formula>
    </cfRule>
  </conditionalFormatting>
  <pageMargins left="0" right="0" top="0" bottom="0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AW1000"/>
  <sheetViews>
    <sheetView workbookViewId="0">
      <pane ySplit="10" topLeftCell="A11" activePane="bottomLeft" state="frozen"/>
      <selection pane="bottomLeft" activeCell="B12" sqref="B12"/>
    </sheetView>
  </sheetViews>
  <sheetFormatPr baseColWidth="10" defaultColWidth="9.1796875" defaultRowHeight="15" customHeight="1"/>
  <cols>
    <col min="1" max="1" width="1.6328125" customWidth="1"/>
    <col min="2" max="2" width="23.7265625" customWidth="1"/>
    <col min="3" max="29" width="1.81640625" customWidth="1"/>
    <col min="30" max="30" width="2.54296875" customWidth="1"/>
    <col min="31" max="31" width="2.1796875" customWidth="1"/>
    <col min="32" max="32" width="1.81640625" customWidth="1"/>
    <col min="33" max="33" width="2.6328125" customWidth="1"/>
    <col min="34" max="34" width="1.7265625" customWidth="1"/>
    <col min="35" max="35" width="1.6328125" customWidth="1"/>
    <col min="36" max="36" width="1.90625" customWidth="1"/>
    <col min="37" max="38" width="1.26953125" customWidth="1"/>
    <col min="39" max="39" width="1.08984375" customWidth="1"/>
    <col min="40" max="40" width="2.26953125" customWidth="1"/>
    <col min="41" max="43" width="1.453125" customWidth="1"/>
    <col min="44" max="47" width="1.6328125" customWidth="1"/>
  </cols>
  <sheetData>
    <row r="1" spans="1:49" ht="12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54"/>
      <c r="AP1" s="54"/>
      <c r="AQ1" s="54"/>
      <c r="AR1" s="54"/>
      <c r="AS1" s="54"/>
      <c r="AT1" s="54"/>
      <c r="AU1" s="54"/>
      <c r="AV1" s="54"/>
      <c r="AW1" s="54"/>
    </row>
    <row r="2" spans="1:49" ht="21" customHeight="1">
      <c r="A2" s="83"/>
      <c r="B2" s="84"/>
      <c r="C2" s="85" t="s">
        <v>131</v>
      </c>
      <c r="D2" s="85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6"/>
      <c r="AF2" s="86"/>
      <c r="AG2" s="87" t="s">
        <v>75</v>
      </c>
      <c r="AH2" s="88"/>
      <c r="AI2" s="255" t="s">
        <v>87</v>
      </c>
      <c r="AJ2" s="220"/>
      <c r="AK2" s="220"/>
      <c r="AL2" s="220"/>
      <c r="AM2" s="253"/>
      <c r="AN2" s="83"/>
      <c r="AO2" s="54"/>
      <c r="AP2" s="54"/>
      <c r="AQ2" s="54"/>
      <c r="AR2" s="89"/>
      <c r="AS2" s="89"/>
      <c r="AT2" s="89"/>
      <c r="AU2" s="89"/>
      <c r="AV2" s="54"/>
      <c r="AW2" s="54"/>
    </row>
    <row r="3" spans="1:49" ht="8.25" customHeight="1">
      <c r="A3" s="83"/>
      <c r="B3" s="90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91"/>
      <c r="AI3" s="91"/>
      <c r="AJ3" s="91"/>
      <c r="AK3" s="91"/>
      <c r="AL3" s="91"/>
      <c r="AM3" s="84"/>
      <c r="AN3" s="83"/>
      <c r="AO3" s="54"/>
      <c r="AP3" s="54"/>
      <c r="AQ3" s="54"/>
      <c r="AR3" s="89"/>
      <c r="AS3" s="89"/>
      <c r="AT3" s="89"/>
      <c r="AU3" s="89"/>
      <c r="AV3" s="54"/>
      <c r="AW3" s="54"/>
    </row>
    <row r="4" spans="1:49" ht="12.75" customHeight="1">
      <c r="A4" s="83"/>
      <c r="B4" s="92" t="s">
        <v>9</v>
      </c>
      <c r="C4" s="93" t="str">
        <f>CARÁTULA!$C$10</f>
        <v>INTERANDINO BOLIVIANO</v>
      </c>
      <c r="D4" s="93"/>
      <c r="E4" s="94"/>
      <c r="F4" s="94"/>
      <c r="G4" s="94"/>
      <c r="H4" s="95"/>
      <c r="I4" s="95"/>
      <c r="J4" s="95"/>
      <c r="K4" s="95"/>
      <c r="L4" s="95"/>
      <c r="M4" s="95"/>
      <c r="N4" s="95"/>
      <c r="O4" s="95"/>
      <c r="P4" s="95"/>
      <c r="Q4" s="95"/>
      <c r="R4" s="84"/>
      <c r="S4" s="92" t="s">
        <v>23</v>
      </c>
      <c r="T4" s="96" t="str">
        <f>CARÁTULA!C20</f>
        <v>CIENCIAS SOCIALES</v>
      </c>
      <c r="U4" s="84"/>
      <c r="V4" s="84"/>
      <c r="W4" s="84"/>
      <c r="X4" s="97"/>
      <c r="Y4" s="97"/>
      <c r="Z4" s="97"/>
      <c r="AA4" s="97"/>
      <c r="AB4" s="97"/>
      <c r="AC4" s="97"/>
      <c r="AD4" s="98" t="s">
        <v>74</v>
      </c>
      <c r="AE4" s="256">
        <f>CARÁTULA!H16</f>
        <v>46153</v>
      </c>
      <c r="AF4" s="229"/>
      <c r="AG4" s="230"/>
      <c r="AH4" s="99"/>
      <c r="AI4" s="84"/>
      <c r="AJ4" s="100" t="s">
        <v>99</v>
      </c>
      <c r="AK4" s="257">
        <f>COUNTIF(AE11:AE46,"ED")</f>
        <v>0</v>
      </c>
      <c r="AL4" s="220"/>
      <c r="AM4" s="253"/>
      <c r="AN4" s="83"/>
      <c r="AO4" s="54"/>
      <c r="AP4" s="54"/>
      <c r="AQ4" s="54"/>
      <c r="AR4" s="54"/>
      <c r="AS4" s="54"/>
      <c r="AT4" s="54"/>
      <c r="AU4" s="54"/>
      <c r="AV4" s="54"/>
      <c r="AW4" s="54"/>
    </row>
    <row r="5" spans="1:49" ht="12.75" customHeight="1">
      <c r="A5" s="83"/>
      <c r="B5" s="92" t="s">
        <v>18</v>
      </c>
      <c r="C5" s="93" t="str">
        <f>CARÁTULA!$C$16</f>
        <v>SECUNDARIO</v>
      </c>
      <c r="D5" s="93"/>
      <c r="E5" s="94"/>
      <c r="F5" s="94"/>
      <c r="G5" s="94"/>
      <c r="H5" s="95"/>
      <c r="I5" s="95"/>
      <c r="J5" s="95"/>
      <c r="K5" s="95"/>
      <c r="L5" s="95"/>
      <c r="M5" s="95"/>
      <c r="N5" s="95"/>
      <c r="O5" s="95"/>
      <c r="P5" s="95"/>
      <c r="Q5" s="95"/>
      <c r="R5" s="84"/>
      <c r="S5" s="92" t="s">
        <v>28</v>
      </c>
      <c r="T5" s="101" t="str">
        <f>CARÁTULA!$C$14</f>
        <v>MARCO A. CHAVEZ CHOQUEHUANCA</v>
      </c>
      <c r="U5" s="84"/>
      <c r="V5" s="84"/>
      <c r="W5" s="84"/>
      <c r="X5" s="94"/>
      <c r="Y5" s="94"/>
      <c r="Z5" s="94"/>
      <c r="AA5" s="94"/>
      <c r="AB5" s="94"/>
      <c r="AC5" s="94"/>
      <c r="AD5" s="98" t="s">
        <v>77</v>
      </c>
      <c r="AE5" s="256">
        <f>CARÁTULA!J16</f>
        <v>46326</v>
      </c>
      <c r="AF5" s="229"/>
      <c r="AG5" s="230"/>
      <c r="AH5" s="99"/>
      <c r="AI5" s="84"/>
      <c r="AJ5" s="102" t="s">
        <v>100</v>
      </c>
      <c r="AK5" s="257">
        <f>COUNTIF(AE11:AE46,"DA")</f>
        <v>0</v>
      </c>
      <c r="AL5" s="220"/>
      <c r="AM5" s="253"/>
      <c r="AN5" s="83"/>
      <c r="AO5" s="54"/>
      <c r="AP5" s="54"/>
      <c r="AQ5" s="54"/>
      <c r="AR5" s="54"/>
      <c r="AS5" s="54"/>
      <c r="AT5" s="54"/>
      <c r="AU5" s="54"/>
      <c r="AV5" s="54"/>
      <c r="AW5" s="54"/>
    </row>
    <row r="6" spans="1:49" ht="12.75" customHeight="1">
      <c r="A6" s="83"/>
      <c r="B6" s="92" t="s">
        <v>76</v>
      </c>
      <c r="C6" s="93" t="str">
        <f>CARÁTULA!$C$18</f>
        <v>5° "A" DE SECUNDARIA</v>
      </c>
      <c r="D6" s="93"/>
      <c r="E6" s="94"/>
      <c r="F6" s="94"/>
      <c r="G6" s="94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95"/>
      <c r="S6" s="99"/>
      <c r="T6" s="99"/>
      <c r="U6" s="99"/>
      <c r="V6" s="99"/>
      <c r="W6" s="269"/>
      <c r="X6" s="229"/>
      <c r="Y6" s="229"/>
      <c r="Z6" s="229"/>
      <c r="AA6" s="229"/>
      <c r="AB6" s="230"/>
      <c r="AC6" s="84"/>
      <c r="AD6" s="104" t="s">
        <v>79</v>
      </c>
      <c r="AE6" s="270">
        <f ca="1">TODAY()</f>
        <v>46138</v>
      </c>
      <c r="AF6" s="229"/>
      <c r="AG6" s="230"/>
      <c r="AH6" s="105"/>
      <c r="AI6" s="84"/>
      <c r="AJ6" s="102" t="s">
        <v>101</v>
      </c>
      <c r="AK6" s="257">
        <f>COUNTIF(AE11:AE46,"DO")</f>
        <v>0</v>
      </c>
      <c r="AL6" s="220"/>
      <c r="AM6" s="253"/>
      <c r="AN6" s="83"/>
      <c r="AO6" s="54"/>
      <c r="AP6" s="54"/>
      <c r="AQ6" s="54"/>
      <c r="AR6" s="54"/>
      <c r="AS6" s="54"/>
      <c r="AT6" s="54"/>
      <c r="AU6" s="54"/>
      <c r="AV6" s="54"/>
      <c r="AW6" s="54"/>
    </row>
    <row r="7" spans="1:49" ht="11.25" customHeight="1">
      <c r="A7" s="83"/>
      <c r="B7" s="103"/>
      <c r="C7" s="93"/>
      <c r="D7" s="93"/>
      <c r="E7" s="94"/>
      <c r="F7" s="94"/>
      <c r="G7" s="94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95"/>
      <c r="S7" s="99"/>
      <c r="T7" s="99"/>
      <c r="U7" s="99"/>
      <c r="V7" s="99"/>
      <c r="W7" s="106"/>
      <c r="X7" s="106"/>
      <c r="Y7" s="106"/>
      <c r="Z7" s="106"/>
      <c r="AA7" s="106"/>
      <c r="AB7" s="106"/>
      <c r="AC7" s="84"/>
      <c r="AD7" s="88"/>
      <c r="AE7" s="84"/>
      <c r="AF7" s="107"/>
      <c r="AG7" s="107"/>
      <c r="AH7" s="107"/>
      <c r="AI7" s="84"/>
      <c r="AJ7" s="102" t="s">
        <v>102</v>
      </c>
      <c r="AK7" s="258">
        <f>COUNTIF(AE11:AE46,"DP")</f>
        <v>0</v>
      </c>
      <c r="AL7" s="220"/>
      <c r="AM7" s="253"/>
      <c r="AN7" s="108"/>
      <c r="AO7" s="109"/>
      <c r="AP7" s="54"/>
      <c r="AQ7" s="54"/>
      <c r="AR7" s="54"/>
      <c r="AS7" s="54"/>
      <c r="AT7" s="54"/>
      <c r="AU7" s="54"/>
      <c r="AV7" s="54"/>
      <c r="AW7" s="54"/>
    </row>
    <row r="8" spans="1:49" ht="12.75" customHeight="1">
      <c r="A8" s="83"/>
      <c r="B8" s="110"/>
      <c r="C8" s="259" t="s">
        <v>103</v>
      </c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53"/>
      <c r="AE8" s="111"/>
      <c r="AF8" s="111"/>
      <c r="AG8" s="112"/>
      <c r="AH8" s="112"/>
      <c r="AI8" s="113"/>
      <c r="AJ8" s="83"/>
      <c r="AK8" s="114"/>
      <c r="AL8" s="114"/>
      <c r="AM8" s="114"/>
      <c r="AN8" s="108"/>
      <c r="AO8" s="109"/>
      <c r="AP8" s="109"/>
      <c r="AQ8" s="109"/>
      <c r="AR8" s="54"/>
      <c r="AS8" s="54"/>
      <c r="AT8" s="54"/>
      <c r="AU8" s="54"/>
      <c r="AV8" s="54"/>
      <c r="AW8" s="54"/>
    </row>
    <row r="9" spans="1:49" ht="12" customHeight="1">
      <c r="A9" s="83"/>
      <c r="B9" s="115"/>
      <c r="C9" s="260" t="s">
        <v>104</v>
      </c>
      <c r="D9" s="220"/>
      <c r="E9" s="220"/>
      <c r="F9" s="253"/>
      <c r="G9" s="261" t="s">
        <v>105</v>
      </c>
      <c r="H9" s="263" t="s">
        <v>106</v>
      </c>
      <c r="I9" s="220"/>
      <c r="J9" s="220"/>
      <c r="K9" s="220"/>
      <c r="L9" s="220"/>
      <c r="M9" s="220"/>
      <c r="N9" s="220"/>
      <c r="O9" s="220"/>
      <c r="P9" s="220"/>
      <c r="Q9" s="264"/>
      <c r="R9" s="265" t="s">
        <v>107</v>
      </c>
      <c r="S9" s="263" t="s">
        <v>108</v>
      </c>
      <c r="T9" s="220"/>
      <c r="U9" s="220"/>
      <c r="V9" s="220"/>
      <c r="W9" s="220"/>
      <c r="X9" s="220"/>
      <c r="Y9" s="220"/>
      <c r="Z9" s="220"/>
      <c r="AA9" s="220"/>
      <c r="AB9" s="253"/>
      <c r="AC9" s="265" t="s">
        <v>109</v>
      </c>
      <c r="AD9" s="271" t="s">
        <v>110</v>
      </c>
      <c r="AE9" s="272" t="s">
        <v>111</v>
      </c>
      <c r="AF9" s="267"/>
      <c r="AG9" s="268" t="s">
        <v>112</v>
      </c>
      <c r="AH9" s="266" t="s">
        <v>113</v>
      </c>
      <c r="AI9" s="244"/>
      <c r="AJ9" s="244"/>
      <c r="AK9" s="244"/>
      <c r="AL9" s="244"/>
      <c r="AM9" s="245"/>
      <c r="AN9" s="116"/>
      <c r="AO9" s="4"/>
      <c r="AP9" s="4"/>
      <c r="AQ9" s="4"/>
      <c r="AR9" s="54"/>
      <c r="AS9" s="54"/>
      <c r="AT9" s="54"/>
      <c r="AU9" s="54"/>
      <c r="AV9" s="54"/>
      <c r="AW9" s="54"/>
    </row>
    <row r="10" spans="1:49" ht="74.25" customHeight="1">
      <c r="A10" s="69" t="s">
        <v>31</v>
      </c>
      <c r="B10" s="117" t="s">
        <v>114</v>
      </c>
      <c r="C10" s="126" t="s">
        <v>115</v>
      </c>
      <c r="D10" s="121" t="s">
        <v>116</v>
      </c>
      <c r="E10" s="121" t="s">
        <v>117</v>
      </c>
      <c r="F10" s="120"/>
      <c r="G10" s="262"/>
      <c r="H10" s="121" t="s">
        <v>118</v>
      </c>
      <c r="I10" s="121" t="s">
        <v>119</v>
      </c>
      <c r="J10" s="121"/>
      <c r="K10" s="121"/>
      <c r="L10" s="121"/>
      <c r="M10" s="121"/>
      <c r="N10" s="121"/>
      <c r="O10" s="121"/>
      <c r="P10" s="121"/>
      <c r="Q10" s="121"/>
      <c r="R10" s="262"/>
      <c r="S10" s="122"/>
      <c r="T10" s="123"/>
      <c r="U10" s="124"/>
      <c r="V10" s="123"/>
      <c r="W10" s="123"/>
      <c r="X10" s="123"/>
      <c r="Y10" s="123"/>
      <c r="Z10" s="125"/>
      <c r="AA10" s="126"/>
      <c r="AB10" s="121"/>
      <c r="AC10" s="262"/>
      <c r="AD10" s="262"/>
      <c r="AE10" s="262"/>
      <c r="AF10" s="262"/>
      <c r="AG10" s="262"/>
      <c r="AH10" s="246"/>
      <c r="AI10" s="247"/>
      <c r="AJ10" s="247"/>
      <c r="AK10" s="247"/>
      <c r="AL10" s="247"/>
      <c r="AM10" s="248"/>
      <c r="AN10" s="127"/>
      <c r="AO10" s="128"/>
      <c r="AP10" s="128"/>
      <c r="AQ10" s="128"/>
      <c r="AR10" s="54"/>
      <c r="AS10" s="54"/>
      <c r="AT10" s="54"/>
      <c r="AU10" s="54"/>
      <c r="AV10" s="54"/>
      <c r="AW10" s="54"/>
    </row>
    <row r="11" spans="1:49" ht="12" customHeight="1">
      <c r="A11" s="129">
        <v>1</v>
      </c>
      <c r="B11" s="130" t="str">
        <f>FILIACIÓN!B9</f>
        <v>APALA YUJRA ROSELIN ANDREA</v>
      </c>
      <c r="C11" s="131"/>
      <c r="D11" s="132"/>
      <c r="E11" s="132"/>
      <c r="F11" s="131"/>
      <c r="G11" s="133" t="str">
        <f t="shared" ref="G11:G46" si="0">IFERROR(ROUND(AVERAGE(C11:F11),0),"")</f>
        <v/>
      </c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3" t="str">
        <f t="shared" ref="R11:R46" si="1">IFERROR(ROUND(AVERAGE(H11:Q11),0),"")</f>
        <v/>
      </c>
      <c r="S11" s="132"/>
      <c r="T11" s="132"/>
      <c r="U11" s="131"/>
      <c r="V11" s="131"/>
      <c r="W11" s="131"/>
      <c r="X11" s="131"/>
      <c r="Y11" s="131"/>
      <c r="Z11" s="131"/>
      <c r="AA11" s="131"/>
      <c r="AB11" s="131"/>
      <c r="AC11" s="133" t="str">
        <f t="shared" ref="AC11:AC46" si="2">IFERROR(ROUND(AVERAGE(S11:AB11),0),"")</f>
        <v/>
      </c>
      <c r="AD11" s="134" t="str">
        <f t="shared" ref="AD11:AD46" si="3">IFERROR((AVERAGE(#REF!,#REF!)),"")</f>
        <v/>
      </c>
      <c r="AE11" s="135" t="str">
        <f t="shared" ref="AE11:AE46" si="4">IF(AG11&lt;20," ",IF(AG11&lt;51,"ED",IF(AG11&lt;67,"DA",IF(AG11&lt;85,"DO","DP"))))</f>
        <v xml:space="preserve"> </v>
      </c>
      <c r="AF11" s="136"/>
      <c r="AG11" s="137">
        <f t="shared" ref="AG11:AG46" si="5">IFERROR((SUM(G11,R11,AC11,AD11,AF11)),"")</f>
        <v>0</v>
      </c>
      <c r="AH11" s="252" t="b">
        <f t="shared" ref="AH11:AH46" si="6">IF(AG11="","",(IF(AND(AG11&gt;=1,AG11&lt;=50.499),"REPROBADO",IF(AND(AG11&gt;=50.5,AG11&lt;=100),"APROBADO"))))</f>
        <v>0</v>
      </c>
      <c r="AI11" s="220"/>
      <c r="AJ11" s="220"/>
      <c r="AK11" s="220"/>
      <c r="AL11" s="220"/>
      <c r="AM11" s="253"/>
      <c r="AN11" s="83"/>
      <c r="AO11" s="54"/>
      <c r="AP11" s="54"/>
      <c r="AQ11" s="138"/>
      <c r="AR11" s="54"/>
      <c r="AS11" s="54"/>
      <c r="AT11" s="54"/>
      <c r="AU11" s="54"/>
      <c r="AV11" s="54"/>
      <c r="AW11" s="54"/>
    </row>
    <row r="12" spans="1:49" ht="12" customHeight="1">
      <c r="A12" s="129">
        <v>2</v>
      </c>
      <c r="B12" s="130" t="str">
        <f>FILIACIÓN!B10</f>
        <v>APAZA ANGULO ARELY BIANCA</v>
      </c>
      <c r="C12" s="131"/>
      <c r="D12" s="132"/>
      <c r="E12" s="132"/>
      <c r="F12" s="131"/>
      <c r="G12" s="133" t="str">
        <f t="shared" si="0"/>
        <v/>
      </c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3" t="str">
        <f t="shared" si="1"/>
        <v/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3" t="str">
        <f t="shared" si="2"/>
        <v/>
      </c>
      <c r="AD12" s="134" t="str">
        <f t="shared" si="3"/>
        <v/>
      </c>
      <c r="AE12" s="135" t="str">
        <f t="shared" si="4"/>
        <v xml:space="preserve"> </v>
      </c>
      <c r="AF12" s="136"/>
      <c r="AG12" s="137">
        <f t="shared" si="5"/>
        <v>0</v>
      </c>
      <c r="AH12" s="252" t="b">
        <f t="shared" si="6"/>
        <v>0</v>
      </c>
      <c r="AI12" s="220"/>
      <c r="AJ12" s="220"/>
      <c r="AK12" s="220"/>
      <c r="AL12" s="220"/>
      <c r="AM12" s="253"/>
      <c r="AN12" s="83"/>
      <c r="AO12" s="54"/>
      <c r="AP12" s="54"/>
      <c r="AQ12" s="138"/>
      <c r="AR12" s="54"/>
      <c r="AS12" s="54"/>
      <c r="AT12" s="54"/>
      <c r="AU12" s="54"/>
      <c r="AV12" s="54"/>
      <c r="AW12" s="54"/>
    </row>
    <row r="13" spans="1:49" ht="12" customHeight="1">
      <c r="A13" s="129">
        <v>3</v>
      </c>
      <c r="B13" s="130" t="str">
        <f>FILIACIÓN!B11</f>
        <v>APAZA TICONA DANAE ALEXANDRA</v>
      </c>
      <c r="C13" s="131"/>
      <c r="D13" s="132"/>
      <c r="E13" s="132"/>
      <c r="F13" s="131"/>
      <c r="G13" s="133" t="str">
        <f t="shared" si="0"/>
        <v/>
      </c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3" t="str">
        <f t="shared" si="1"/>
        <v/>
      </c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3" t="str">
        <f t="shared" si="2"/>
        <v/>
      </c>
      <c r="AD13" s="134" t="str">
        <f t="shared" si="3"/>
        <v/>
      </c>
      <c r="AE13" s="135" t="str">
        <f t="shared" si="4"/>
        <v xml:space="preserve"> </v>
      </c>
      <c r="AF13" s="136"/>
      <c r="AG13" s="137">
        <f t="shared" si="5"/>
        <v>0</v>
      </c>
      <c r="AH13" s="252" t="b">
        <f t="shared" si="6"/>
        <v>0</v>
      </c>
      <c r="AI13" s="220"/>
      <c r="AJ13" s="220"/>
      <c r="AK13" s="220"/>
      <c r="AL13" s="220"/>
      <c r="AM13" s="253"/>
      <c r="AN13" s="83"/>
      <c r="AO13" s="54"/>
      <c r="AP13" s="54"/>
      <c r="AQ13" s="138"/>
      <c r="AR13" s="54"/>
      <c r="AS13" s="54"/>
      <c r="AT13" s="54"/>
      <c r="AU13" s="54"/>
      <c r="AV13" s="54"/>
      <c r="AW13" s="54"/>
    </row>
    <row r="14" spans="1:49" ht="12" customHeight="1">
      <c r="A14" s="129">
        <v>4</v>
      </c>
      <c r="B14" s="130" t="str">
        <f>FILIACIÓN!B12</f>
        <v>ARDORES USNAYO CAMERON GAELLE</v>
      </c>
      <c r="C14" s="131"/>
      <c r="D14" s="132"/>
      <c r="E14" s="132"/>
      <c r="F14" s="131"/>
      <c r="G14" s="133" t="str">
        <f t="shared" si="0"/>
        <v/>
      </c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3" t="str">
        <f t="shared" si="1"/>
        <v/>
      </c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3" t="str">
        <f t="shared" si="2"/>
        <v/>
      </c>
      <c r="AD14" s="134" t="str">
        <f t="shared" si="3"/>
        <v/>
      </c>
      <c r="AE14" s="135" t="str">
        <f t="shared" si="4"/>
        <v xml:space="preserve"> </v>
      </c>
      <c r="AF14" s="136"/>
      <c r="AG14" s="137">
        <f t="shared" si="5"/>
        <v>0</v>
      </c>
      <c r="AH14" s="252" t="b">
        <f t="shared" si="6"/>
        <v>0</v>
      </c>
      <c r="AI14" s="220"/>
      <c r="AJ14" s="220"/>
      <c r="AK14" s="220"/>
      <c r="AL14" s="220"/>
      <c r="AM14" s="253"/>
      <c r="AN14" s="83"/>
      <c r="AO14" s="54"/>
      <c r="AP14" s="54"/>
      <c r="AQ14" s="138"/>
      <c r="AR14" s="54"/>
      <c r="AS14" s="54"/>
      <c r="AT14" s="54"/>
      <c r="AU14" s="54"/>
      <c r="AV14" s="54"/>
      <c r="AW14" s="54"/>
    </row>
    <row r="15" spans="1:49" ht="12" customHeight="1">
      <c r="A15" s="129">
        <v>5</v>
      </c>
      <c r="B15" s="130" t="str">
        <f>FILIACIÓN!B13</f>
        <v>BAUTISTA BLANCO GREIS EVANI</v>
      </c>
      <c r="C15" s="131"/>
      <c r="D15" s="132"/>
      <c r="E15" s="132"/>
      <c r="F15" s="131"/>
      <c r="G15" s="133" t="str">
        <f t="shared" si="0"/>
        <v/>
      </c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3" t="str">
        <f t="shared" si="1"/>
        <v/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3" t="str">
        <f t="shared" si="2"/>
        <v/>
      </c>
      <c r="AD15" s="134" t="str">
        <f t="shared" si="3"/>
        <v/>
      </c>
      <c r="AE15" s="135" t="str">
        <f t="shared" si="4"/>
        <v xml:space="preserve"> </v>
      </c>
      <c r="AF15" s="136"/>
      <c r="AG15" s="137">
        <f t="shared" si="5"/>
        <v>0</v>
      </c>
      <c r="AH15" s="252" t="b">
        <f t="shared" si="6"/>
        <v>0</v>
      </c>
      <c r="AI15" s="220"/>
      <c r="AJ15" s="220"/>
      <c r="AK15" s="220"/>
      <c r="AL15" s="220"/>
      <c r="AM15" s="253"/>
      <c r="AN15" s="139"/>
      <c r="AO15" s="138"/>
      <c r="AP15" s="138"/>
      <c r="AQ15" s="138"/>
      <c r="AR15" s="54"/>
      <c r="AS15" s="54"/>
      <c r="AT15" s="54"/>
      <c r="AU15" s="54"/>
      <c r="AV15" s="54"/>
      <c r="AW15" s="54"/>
    </row>
    <row r="16" spans="1:49" ht="12" customHeight="1">
      <c r="A16" s="129">
        <v>6</v>
      </c>
      <c r="B16" s="130" t="str">
        <f>FILIACIÓN!B14</f>
        <v>CACERES FLORES KIMBERLY AVRIL</v>
      </c>
      <c r="C16" s="131"/>
      <c r="D16" s="132"/>
      <c r="E16" s="132"/>
      <c r="F16" s="131"/>
      <c r="G16" s="133" t="str">
        <f t="shared" si="0"/>
        <v/>
      </c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3" t="str">
        <f t="shared" si="1"/>
        <v/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3" t="str">
        <f t="shared" si="2"/>
        <v/>
      </c>
      <c r="AD16" s="134" t="str">
        <f t="shared" si="3"/>
        <v/>
      </c>
      <c r="AE16" s="135" t="str">
        <f t="shared" si="4"/>
        <v xml:space="preserve"> </v>
      </c>
      <c r="AF16" s="136"/>
      <c r="AG16" s="137">
        <f t="shared" si="5"/>
        <v>0</v>
      </c>
      <c r="AH16" s="252" t="b">
        <f t="shared" si="6"/>
        <v>0</v>
      </c>
      <c r="AI16" s="220"/>
      <c r="AJ16" s="220"/>
      <c r="AK16" s="220"/>
      <c r="AL16" s="220"/>
      <c r="AM16" s="253"/>
      <c r="AN16" s="139"/>
      <c r="AO16" s="138"/>
      <c r="AP16" s="138"/>
      <c r="AQ16" s="138"/>
      <c r="AR16" s="54"/>
      <c r="AS16" s="54"/>
      <c r="AT16" s="54"/>
      <c r="AU16" s="54"/>
      <c r="AV16" s="54"/>
      <c r="AW16" s="54"/>
    </row>
    <row r="17" spans="1:49" ht="12" customHeight="1">
      <c r="A17" s="129">
        <v>7</v>
      </c>
      <c r="B17" s="130" t="str">
        <f>FILIACIÓN!B15</f>
        <v>CALLE MARQUEZ SOL MADELEY</v>
      </c>
      <c r="C17" s="131"/>
      <c r="D17" s="132"/>
      <c r="E17" s="132"/>
      <c r="F17" s="131"/>
      <c r="G17" s="133" t="str">
        <f t="shared" si="0"/>
        <v/>
      </c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3" t="str">
        <f t="shared" si="1"/>
        <v/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3" t="str">
        <f t="shared" si="2"/>
        <v/>
      </c>
      <c r="AD17" s="134" t="str">
        <f t="shared" si="3"/>
        <v/>
      </c>
      <c r="AE17" s="135" t="str">
        <f t="shared" si="4"/>
        <v xml:space="preserve"> </v>
      </c>
      <c r="AF17" s="136"/>
      <c r="AG17" s="137">
        <f t="shared" si="5"/>
        <v>0</v>
      </c>
      <c r="AH17" s="252" t="b">
        <f t="shared" si="6"/>
        <v>0</v>
      </c>
      <c r="AI17" s="220"/>
      <c r="AJ17" s="220"/>
      <c r="AK17" s="220"/>
      <c r="AL17" s="220"/>
      <c r="AM17" s="253"/>
      <c r="AN17" s="139"/>
      <c r="AO17" s="138"/>
      <c r="AP17" s="138"/>
      <c r="AQ17" s="138"/>
      <c r="AR17" s="54"/>
      <c r="AS17" s="54"/>
      <c r="AT17" s="54"/>
      <c r="AU17" s="54"/>
      <c r="AV17" s="54"/>
      <c r="AW17" s="54"/>
    </row>
    <row r="18" spans="1:49" ht="12" customHeight="1">
      <c r="A18" s="129">
        <v>8</v>
      </c>
      <c r="B18" s="130" t="str">
        <f>FILIACIÓN!B16</f>
        <v>CALLISAYA CORONEL BELLA LUZ JAEL</v>
      </c>
      <c r="C18" s="131"/>
      <c r="D18" s="132"/>
      <c r="E18" s="132"/>
      <c r="F18" s="131"/>
      <c r="G18" s="133" t="str">
        <f t="shared" si="0"/>
        <v/>
      </c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3" t="str">
        <f t="shared" si="1"/>
        <v/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3" t="str">
        <f t="shared" si="2"/>
        <v/>
      </c>
      <c r="AD18" s="134" t="str">
        <f t="shared" si="3"/>
        <v/>
      </c>
      <c r="AE18" s="135" t="str">
        <f t="shared" si="4"/>
        <v xml:space="preserve"> </v>
      </c>
      <c r="AF18" s="136"/>
      <c r="AG18" s="137">
        <f t="shared" si="5"/>
        <v>0</v>
      </c>
      <c r="AH18" s="252" t="b">
        <f t="shared" si="6"/>
        <v>0</v>
      </c>
      <c r="AI18" s="220"/>
      <c r="AJ18" s="220"/>
      <c r="AK18" s="220"/>
      <c r="AL18" s="220"/>
      <c r="AM18" s="253"/>
      <c r="AN18" s="139"/>
      <c r="AO18" s="138"/>
      <c r="AP18" s="138"/>
      <c r="AQ18" s="138"/>
      <c r="AR18" s="54"/>
      <c r="AS18" s="54"/>
      <c r="AT18" s="54"/>
      <c r="AU18" s="54"/>
      <c r="AV18" s="54"/>
      <c r="AW18" s="54"/>
    </row>
    <row r="19" spans="1:49" ht="12" customHeight="1">
      <c r="A19" s="129">
        <v>9</v>
      </c>
      <c r="B19" s="130" t="str">
        <f>FILIACIÓN!B17</f>
        <v>CALLISAYA CRUZ CAMILA RIZEL</v>
      </c>
      <c r="C19" s="131"/>
      <c r="D19" s="132"/>
      <c r="E19" s="132"/>
      <c r="F19" s="131"/>
      <c r="G19" s="133" t="str">
        <f t="shared" si="0"/>
        <v/>
      </c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3" t="str">
        <f t="shared" si="1"/>
        <v/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3" t="str">
        <f t="shared" si="2"/>
        <v/>
      </c>
      <c r="AD19" s="134" t="str">
        <f t="shared" si="3"/>
        <v/>
      </c>
      <c r="AE19" s="135" t="str">
        <f t="shared" si="4"/>
        <v xml:space="preserve"> </v>
      </c>
      <c r="AF19" s="136"/>
      <c r="AG19" s="137">
        <f t="shared" si="5"/>
        <v>0</v>
      </c>
      <c r="AH19" s="252" t="b">
        <f t="shared" si="6"/>
        <v>0</v>
      </c>
      <c r="AI19" s="220"/>
      <c r="AJ19" s="220"/>
      <c r="AK19" s="220"/>
      <c r="AL19" s="220"/>
      <c r="AM19" s="253"/>
      <c r="AN19" s="139"/>
      <c r="AO19" s="138"/>
      <c r="AP19" s="138"/>
      <c r="AQ19" s="138"/>
      <c r="AR19" s="54"/>
      <c r="AS19" s="54"/>
      <c r="AT19" s="54"/>
      <c r="AU19" s="54"/>
      <c r="AV19" s="54"/>
      <c r="AW19" s="54"/>
    </row>
    <row r="20" spans="1:49" ht="12" customHeight="1">
      <c r="A20" s="129">
        <v>10</v>
      </c>
      <c r="B20" s="130" t="str">
        <f>FILIACIÓN!B18</f>
        <v>CHARCAS COLQUE ALEJANDRA BRIDGET</v>
      </c>
      <c r="C20" s="131"/>
      <c r="D20" s="132"/>
      <c r="E20" s="132"/>
      <c r="F20" s="131"/>
      <c r="G20" s="133" t="str">
        <f t="shared" si="0"/>
        <v/>
      </c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3" t="str">
        <f t="shared" si="1"/>
        <v/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3" t="str">
        <f t="shared" si="2"/>
        <v/>
      </c>
      <c r="AD20" s="134" t="str">
        <f t="shared" si="3"/>
        <v/>
      </c>
      <c r="AE20" s="135" t="str">
        <f t="shared" si="4"/>
        <v xml:space="preserve"> </v>
      </c>
      <c r="AF20" s="136"/>
      <c r="AG20" s="137">
        <f t="shared" si="5"/>
        <v>0</v>
      </c>
      <c r="AH20" s="252" t="b">
        <f t="shared" si="6"/>
        <v>0</v>
      </c>
      <c r="AI20" s="220"/>
      <c r="AJ20" s="220"/>
      <c r="AK20" s="220"/>
      <c r="AL20" s="220"/>
      <c r="AM20" s="253"/>
      <c r="AN20" s="139"/>
      <c r="AO20" s="138"/>
      <c r="AP20" s="138"/>
      <c r="AQ20" s="138"/>
      <c r="AR20" s="54"/>
      <c r="AS20" s="54"/>
      <c r="AT20" s="54"/>
      <c r="AU20" s="54"/>
      <c r="AV20" s="54"/>
      <c r="AW20" s="54"/>
    </row>
    <row r="21" spans="1:49" ht="12" customHeight="1">
      <c r="A21" s="129">
        <v>11</v>
      </c>
      <c r="B21" s="130" t="str">
        <f>FILIACIÓN!B19</f>
        <v>CONDORI CHOQUE SAYUMI</v>
      </c>
      <c r="C21" s="131"/>
      <c r="D21" s="132"/>
      <c r="E21" s="132"/>
      <c r="F21" s="131"/>
      <c r="G21" s="133" t="str">
        <f t="shared" si="0"/>
        <v/>
      </c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3" t="str">
        <f t="shared" si="1"/>
        <v/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3" t="str">
        <f t="shared" si="2"/>
        <v/>
      </c>
      <c r="AD21" s="134" t="str">
        <f t="shared" si="3"/>
        <v/>
      </c>
      <c r="AE21" s="135" t="str">
        <f t="shared" si="4"/>
        <v xml:space="preserve"> </v>
      </c>
      <c r="AF21" s="136"/>
      <c r="AG21" s="137">
        <f t="shared" si="5"/>
        <v>0</v>
      </c>
      <c r="AH21" s="252" t="b">
        <f t="shared" si="6"/>
        <v>0</v>
      </c>
      <c r="AI21" s="220"/>
      <c r="AJ21" s="220"/>
      <c r="AK21" s="220"/>
      <c r="AL21" s="220"/>
      <c r="AM21" s="253"/>
      <c r="AN21" s="139"/>
      <c r="AO21" s="138"/>
      <c r="AP21" s="138"/>
      <c r="AQ21" s="138"/>
      <c r="AR21" s="54"/>
      <c r="AS21" s="54"/>
      <c r="AT21" s="54"/>
      <c r="AU21" s="54"/>
      <c r="AV21" s="54"/>
      <c r="AW21" s="54"/>
    </row>
    <row r="22" spans="1:49" ht="12" customHeight="1">
      <c r="A22" s="129">
        <v>12</v>
      </c>
      <c r="B22" s="130" t="str">
        <f>FILIACIÓN!B20</f>
        <v>CONDORI MARQUEZ JHUREM ALEX</v>
      </c>
      <c r="C22" s="131"/>
      <c r="D22" s="132"/>
      <c r="E22" s="132"/>
      <c r="F22" s="131"/>
      <c r="G22" s="133" t="str">
        <f t="shared" si="0"/>
        <v/>
      </c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3" t="str">
        <f t="shared" si="1"/>
        <v/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3" t="str">
        <f t="shared" si="2"/>
        <v/>
      </c>
      <c r="AD22" s="134" t="str">
        <f t="shared" si="3"/>
        <v/>
      </c>
      <c r="AE22" s="135" t="str">
        <f t="shared" si="4"/>
        <v xml:space="preserve"> </v>
      </c>
      <c r="AF22" s="136"/>
      <c r="AG22" s="137">
        <f t="shared" si="5"/>
        <v>0</v>
      </c>
      <c r="AH22" s="252" t="b">
        <f t="shared" si="6"/>
        <v>0</v>
      </c>
      <c r="AI22" s="220"/>
      <c r="AJ22" s="220"/>
      <c r="AK22" s="220"/>
      <c r="AL22" s="220"/>
      <c r="AM22" s="253"/>
      <c r="AN22" s="139"/>
      <c r="AO22" s="138"/>
      <c r="AP22" s="138"/>
      <c r="AQ22" s="138"/>
      <c r="AR22" s="54"/>
      <c r="AS22" s="54"/>
      <c r="AT22" s="54"/>
      <c r="AU22" s="54"/>
      <c r="AV22" s="54"/>
      <c r="AW22" s="54"/>
    </row>
    <row r="23" spans="1:49" ht="12" customHeight="1">
      <c r="A23" s="129">
        <v>13</v>
      </c>
      <c r="B23" s="130" t="str">
        <f>FILIACIÓN!B21</f>
        <v>COPANA PLATA IVON</v>
      </c>
      <c r="C23" s="131"/>
      <c r="D23" s="132"/>
      <c r="E23" s="132"/>
      <c r="F23" s="131"/>
      <c r="G23" s="133" t="str">
        <f t="shared" si="0"/>
        <v/>
      </c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3" t="str">
        <f t="shared" si="1"/>
        <v/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3" t="str">
        <f t="shared" si="2"/>
        <v/>
      </c>
      <c r="AD23" s="134" t="str">
        <f t="shared" si="3"/>
        <v/>
      </c>
      <c r="AE23" s="135" t="str">
        <f t="shared" si="4"/>
        <v xml:space="preserve"> </v>
      </c>
      <c r="AF23" s="136"/>
      <c r="AG23" s="137">
        <f t="shared" si="5"/>
        <v>0</v>
      </c>
      <c r="AH23" s="252" t="b">
        <f t="shared" si="6"/>
        <v>0</v>
      </c>
      <c r="AI23" s="220"/>
      <c r="AJ23" s="220"/>
      <c r="AK23" s="220"/>
      <c r="AL23" s="220"/>
      <c r="AM23" s="253"/>
      <c r="AN23" s="139"/>
      <c r="AO23" s="138"/>
      <c r="AP23" s="138"/>
      <c r="AQ23" s="138"/>
      <c r="AR23" s="54"/>
      <c r="AS23" s="54"/>
      <c r="AT23" s="54"/>
      <c r="AU23" s="54"/>
      <c r="AV23" s="54"/>
      <c r="AW23" s="54"/>
    </row>
    <row r="24" spans="1:49" ht="12" customHeight="1">
      <c r="A24" s="129">
        <v>14</v>
      </c>
      <c r="B24" s="130" t="str">
        <f>FILIACIÓN!B22</f>
        <v>CORONEL QUISPE IVAN MAURICIO</v>
      </c>
      <c r="C24" s="131"/>
      <c r="D24" s="132"/>
      <c r="E24" s="132"/>
      <c r="F24" s="131"/>
      <c r="G24" s="133" t="str">
        <f t="shared" si="0"/>
        <v/>
      </c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3" t="str">
        <f t="shared" si="1"/>
        <v/>
      </c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3" t="str">
        <f t="shared" si="2"/>
        <v/>
      </c>
      <c r="AD24" s="134" t="str">
        <f t="shared" si="3"/>
        <v/>
      </c>
      <c r="AE24" s="135" t="str">
        <f t="shared" si="4"/>
        <v xml:space="preserve"> </v>
      </c>
      <c r="AF24" s="136"/>
      <c r="AG24" s="137">
        <f t="shared" si="5"/>
        <v>0</v>
      </c>
      <c r="AH24" s="252" t="b">
        <f t="shared" si="6"/>
        <v>0</v>
      </c>
      <c r="AI24" s="220"/>
      <c r="AJ24" s="220"/>
      <c r="AK24" s="220"/>
      <c r="AL24" s="220"/>
      <c r="AM24" s="253"/>
      <c r="AN24" s="139"/>
      <c r="AO24" s="138"/>
      <c r="AP24" s="138"/>
      <c r="AQ24" s="138"/>
      <c r="AR24" s="54"/>
      <c r="AS24" s="54"/>
      <c r="AT24" s="54"/>
      <c r="AU24" s="54"/>
      <c r="AV24" s="54"/>
      <c r="AW24" s="54"/>
    </row>
    <row r="25" spans="1:49" ht="12" customHeight="1">
      <c r="A25" s="129">
        <v>15</v>
      </c>
      <c r="B25" s="130" t="str">
        <f>FILIACIÓN!B23</f>
        <v>CORONEL RAMOS MALCOM MAURICIO</v>
      </c>
      <c r="C25" s="131"/>
      <c r="D25" s="132"/>
      <c r="E25" s="132"/>
      <c r="F25" s="131"/>
      <c r="G25" s="133" t="str">
        <f t="shared" si="0"/>
        <v/>
      </c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3" t="str">
        <f t="shared" si="1"/>
        <v/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3" t="str">
        <f t="shared" si="2"/>
        <v/>
      </c>
      <c r="AD25" s="134" t="str">
        <f t="shared" si="3"/>
        <v/>
      </c>
      <c r="AE25" s="135" t="str">
        <f t="shared" si="4"/>
        <v xml:space="preserve"> </v>
      </c>
      <c r="AF25" s="136"/>
      <c r="AG25" s="137">
        <f t="shared" si="5"/>
        <v>0</v>
      </c>
      <c r="AH25" s="252" t="b">
        <f t="shared" si="6"/>
        <v>0</v>
      </c>
      <c r="AI25" s="220"/>
      <c r="AJ25" s="220"/>
      <c r="AK25" s="220"/>
      <c r="AL25" s="220"/>
      <c r="AM25" s="253"/>
      <c r="AN25" s="139"/>
      <c r="AO25" s="138"/>
      <c r="AP25" s="138"/>
      <c r="AQ25" s="138"/>
      <c r="AR25" s="54"/>
      <c r="AS25" s="54"/>
      <c r="AT25" s="54"/>
      <c r="AU25" s="54"/>
      <c r="AV25" s="54"/>
      <c r="AW25" s="54"/>
    </row>
    <row r="26" spans="1:49" ht="12.75" customHeight="1">
      <c r="A26" s="129">
        <v>16</v>
      </c>
      <c r="B26" s="130" t="str">
        <f>FILIACIÓN!B24</f>
        <v>GARFIAS TENORIO EMMANUEL</v>
      </c>
      <c r="C26" s="131"/>
      <c r="D26" s="132"/>
      <c r="E26" s="132"/>
      <c r="F26" s="131"/>
      <c r="G26" s="133" t="str">
        <f t="shared" si="0"/>
        <v/>
      </c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3" t="str">
        <f t="shared" si="1"/>
        <v/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3" t="str">
        <f t="shared" si="2"/>
        <v/>
      </c>
      <c r="AD26" s="134" t="str">
        <f t="shared" si="3"/>
        <v/>
      </c>
      <c r="AE26" s="135" t="str">
        <f t="shared" si="4"/>
        <v xml:space="preserve"> </v>
      </c>
      <c r="AF26" s="136"/>
      <c r="AG26" s="137">
        <f t="shared" si="5"/>
        <v>0</v>
      </c>
      <c r="AH26" s="252" t="b">
        <f t="shared" si="6"/>
        <v>0</v>
      </c>
      <c r="AI26" s="220"/>
      <c r="AJ26" s="220"/>
      <c r="AK26" s="220"/>
      <c r="AL26" s="220"/>
      <c r="AM26" s="253"/>
      <c r="AN26" s="139"/>
      <c r="AO26" s="138"/>
      <c r="AP26" s="138"/>
      <c r="AQ26" s="138"/>
      <c r="AR26" s="54"/>
      <c r="AS26" s="54"/>
      <c r="AT26" s="54"/>
      <c r="AU26" s="54"/>
      <c r="AV26" s="54"/>
      <c r="AW26" s="54"/>
    </row>
    <row r="27" spans="1:49" ht="12.75" customHeight="1">
      <c r="A27" s="129">
        <v>17</v>
      </c>
      <c r="B27" s="130" t="str">
        <f>FILIACIÓN!B25</f>
        <v>GOYTIA APAZA GABRIEL JOANCARLOS</v>
      </c>
      <c r="C27" s="131"/>
      <c r="D27" s="132"/>
      <c r="E27" s="132"/>
      <c r="F27" s="131"/>
      <c r="G27" s="133" t="str">
        <f t="shared" si="0"/>
        <v/>
      </c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3" t="str">
        <f t="shared" si="1"/>
        <v/>
      </c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3" t="str">
        <f t="shared" si="2"/>
        <v/>
      </c>
      <c r="AD27" s="134" t="str">
        <f t="shared" si="3"/>
        <v/>
      </c>
      <c r="AE27" s="135" t="str">
        <f t="shared" si="4"/>
        <v xml:space="preserve"> </v>
      </c>
      <c r="AF27" s="136"/>
      <c r="AG27" s="137">
        <f t="shared" si="5"/>
        <v>0</v>
      </c>
      <c r="AH27" s="252" t="b">
        <f t="shared" si="6"/>
        <v>0</v>
      </c>
      <c r="AI27" s="220"/>
      <c r="AJ27" s="220"/>
      <c r="AK27" s="220"/>
      <c r="AL27" s="220"/>
      <c r="AM27" s="253"/>
      <c r="AN27" s="139"/>
      <c r="AO27" s="138"/>
      <c r="AP27" s="138"/>
      <c r="AQ27" s="138"/>
      <c r="AR27" s="54"/>
      <c r="AS27" s="54"/>
      <c r="AT27" s="54"/>
      <c r="AU27" s="54"/>
      <c r="AV27" s="54"/>
      <c r="AW27" s="54"/>
    </row>
    <row r="28" spans="1:49" ht="12.75" customHeight="1">
      <c r="A28" s="129">
        <v>18</v>
      </c>
      <c r="B28" s="130" t="str">
        <f>FILIACIÓN!B26</f>
        <v>GUTIERREZ MAYTA SEBASTIAN</v>
      </c>
      <c r="C28" s="131"/>
      <c r="D28" s="132"/>
      <c r="E28" s="132"/>
      <c r="F28" s="131"/>
      <c r="G28" s="133" t="str">
        <f t="shared" si="0"/>
        <v/>
      </c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3" t="str">
        <f t="shared" si="1"/>
        <v/>
      </c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3" t="str">
        <f t="shared" si="2"/>
        <v/>
      </c>
      <c r="AD28" s="134" t="str">
        <f t="shared" si="3"/>
        <v/>
      </c>
      <c r="AE28" s="135" t="str">
        <f t="shared" si="4"/>
        <v xml:space="preserve"> </v>
      </c>
      <c r="AF28" s="136"/>
      <c r="AG28" s="137">
        <f t="shared" si="5"/>
        <v>0</v>
      </c>
      <c r="AH28" s="252" t="b">
        <f t="shared" si="6"/>
        <v>0</v>
      </c>
      <c r="AI28" s="220"/>
      <c r="AJ28" s="220"/>
      <c r="AK28" s="220"/>
      <c r="AL28" s="220"/>
      <c r="AM28" s="253"/>
      <c r="AN28" s="139"/>
      <c r="AO28" s="138"/>
      <c r="AP28" s="138"/>
      <c r="AQ28" s="138"/>
      <c r="AR28" s="54"/>
      <c r="AS28" s="54"/>
      <c r="AT28" s="54"/>
      <c r="AU28" s="54"/>
      <c r="AV28" s="54"/>
      <c r="AW28" s="54"/>
    </row>
    <row r="29" spans="1:49" ht="12.75" customHeight="1">
      <c r="A29" s="129">
        <v>19</v>
      </c>
      <c r="B29" s="130" t="str">
        <f>FILIACIÓN!B27</f>
        <v>HUASCO LAURA AYELEN</v>
      </c>
      <c r="C29" s="131"/>
      <c r="D29" s="132"/>
      <c r="E29" s="132"/>
      <c r="F29" s="131"/>
      <c r="G29" s="133" t="str">
        <f t="shared" si="0"/>
        <v/>
      </c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3" t="str">
        <f t="shared" si="1"/>
        <v/>
      </c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3" t="str">
        <f t="shared" si="2"/>
        <v/>
      </c>
      <c r="AD29" s="134" t="str">
        <f t="shared" si="3"/>
        <v/>
      </c>
      <c r="AE29" s="135" t="str">
        <f t="shared" si="4"/>
        <v xml:space="preserve"> </v>
      </c>
      <c r="AF29" s="136"/>
      <c r="AG29" s="137">
        <f t="shared" si="5"/>
        <v>0</v>
      </c>
      <c r="AH29" s="252" t="b">
        <f t="shared" si="6"/>
        <v>0</v>
      </c>
      <c r="AI29" s="220"/>
      <c r="AJ29" s="220"/>
      <c r="AK29" s="220"/>
      <c r="AL29" s="220"/>
      <c r="AM29" s="253"/>
      <c r="AN29" s="139"/>
      <c r="AO29" s="138"/>
      <c r="AP29" s="138"/>
      <c r="AQ29" s="138"/>
      <c r="AR29" s="54"/>
      <c r="AS29" s="54"/>
      <c r="AT29" s="54"/>
      <c r="AU29" s="54"/>
      <c r="AV29" s="54"/>
      <c r="AW29" s="54"/>
    </row>
    <row r="30" spans="1:49" ht="12.75" customHeight="1">
      <c r="A30" s="129">
        <v>20</v>
      </c>
      <c r="B30" s="130" t="str">
        <f>FILIACIÓN!B28</f>
        <v>HUAYLLER PEREZ MARINES</v>
      </c>
      <c r="C30" s="131"/>
      <c r="D30" s="132"/>
      <c r="E30" s="132"/>
      <c r="F30" s="131"/>
      <c r="G30" s="133" t="str">
        <f t="shared" si="0"/>
        <v/>
      </c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3" t="str">
        <f t="shared" si="1"/>
        <v/>
      </c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3" t="str">
        <f t="shared" si="2"/>
        <v/>
      </c>
      <c r="AD30" s="134" t="str">
        <f t="shared" si="3"/>
        <v/>
      </c>
      <c r="AE30" s="135" t="str">
        <f t="shared" si="4"/>
        <v xml:space="preserve"> </v>
      </c>
      <c r="AF30" s="136"/>
      <c r="AG30" s="137">
        <f t="shared" si="5"/>
        <v>0</v>
      </c>
      <c r="AH30" s="252" t="b">
        <f t="shared" si="6"/>
        <v>0</v>
      </c>
      <c r="AI30" s="220"/>
      <c r="AJ30" s="220"/>
      <c r="AK30" s="220"/>
      <c r="AL30" s="220"/>
      <c r="AM30" s="253"/>
      <c r="AN30" s="139"/>
      <c r="AO30" s="138"/>
      <c r="AP30" s="138"/>
      <c r="AQ30" s="138"/>
      <c r="AR30" s="54"/>
      <c r="AS30" s="54"/>
      <c r="AT30" s="54"/>
      <c r="AU30" s="54"/>
      <c r="AV30" s="54"/>
      <c r="AW30" s="54"/>
    </row>
    <row r="31" spans="1:49" ht="12.75" customHeight="1">
      <c r="A31" s="129">
        <v>21</v>
      </c>
      <c r="B31" s="130" t="str">
        <f>FILIACIÓN!B29</f>
        <v>LECOÑA ARRATIA MICHELLE</v>
      </c>
      <c r="C31" s="131"/>
      <c r="D31" s="132"/>
      <c r="E31" s="132"/>
      <c r="F31" s="131"/>
      <c r="G31" s="133" t="str">
        <f t="shared" si="0"/>
        <v/>
      </c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3" t="str">
        <f t="shared" si="1"/>
        <v/>
      </c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3" t="str">
        <f t="shared" si="2"/>
        <v/>
      </c>
      <c r="AD31" s="134" t="str">
        <f t="shared" si="3"/>
        <v/>
      </c>
      <c r="AE31" s="135" t="str">
        <f t="shared" si="4"/>
        <v xml:space="preserve"> </v>
      </c>
      <c r="AF31" s="136"/>
      <c r="AG31" s="137">
        <f t="shared" si="5"/>
        <v>0</v>
      </c>
      <c r="AH31" s="252" t="b">
        <f t="shared" si="6"/>
        <v>0</v>
      </c>
      <c r="AI31" s="220"/>
      <c r="AJ31" s="220"/>
      <c r="AK31" s="220"/>
      <c r="AL31" s="220"/>
      <c r="AM31" s="253"/>
      <c r="AN31" s="139"/>
      <c r="AO31" s="138"/>
      <c r="AP31" s="138"/>
      <c r="AQ31" s="138"/>
      <c r="AR31" s="54"/>
      <c r="AS31" s="54"/>
      <c r="AT31" s="54"/>
      <c r="AU31" s="54"/>
      <c r="AV31" s="54"/>
      <c r="AW31" s="54"/>
    </row>
    <row r="32" spans="1:49" ht="12.75" customHeight="1">
      <c r="A32" s="129">
        <v>22</v>
      </c>
      <c r="B32" s="130" t="str">
        <f>FILIACIÓN!B30</f>
        <v>LLUPANQUE SELAEZ DEYVID ALEJANDRO</v>
      </c>
      <c r="C32" s="131"/>
      <c r="D32" s="132"/>
      <c r="E32" s="132"/>
      <c r="F32" s="131"/>
      <c r="G32" s="133" t="str">
        <f t="shared" si="0"/>
        <v/>
      </c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3" t="str">
        <f t="shared" si="1"/>
        <v/>
      </c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3" t="str">
        <f t="shared" si="2"/>
        <v/>
      </c>
      <c r="AD32" s="134" t="str">
        <f t="shared" si="3"/>
        <v/>
      </c>
      <c r="AE32" s="135" t="str">
        <f t="shared" si="4"/>
        <v xml:space="preserve"> </v>
      </c>
      <c r="AF32" s="136"/>
      <c r="AG32" s="137">
        <f t="shared" si="5"/>
        <v>0</v>
      </c>
      <c r="AH32" s="252" t="b">
        <f t="shared" si="6"/>
        <v>0</v>
      </c>
      <c r="AI32" s="220"/>
      <c r="AJ32" s="220"/>
      <c r="AK32" s="220"/>
      <c r="AL32" s="220"/>
      <c r="AM32" s="253"/>
      <c r="AN32" s="139"/>
      <c r="AO32" s="138"/>
      <c r="AP32" s="138"/>
      <c r="AQ32" s="138"/>
      <c r="AR32" s="54"/>
      <c r="AS32" s="54"/>
      <c r="AT32" s="54"/>
      <c r="AU32" s="54"/>
      <c r="AV32" s="54"/>
      <c r="AW32" s="54"/>
    </row>
    <row r="33" spans="1:49" ht="12.75" customHeight="1">
      <c r="A33" s="129">
        <v>23</v>
      </c>
      <c r="B33" s="130" t="str">
        <f>FILIACIÓN!B31</f>
        <v>LOPEZ LIMA ASBEL</v>
      </c>
      <c r="C33" s="131"/>
      <c r="D33" s="132"/>
      <c r="E33" s="132"/>
      <c r="F33" s="131"/>
      <c r="G33" s="133" t="str">
        <f t="shared" si="0"/>
        <v/>
      </c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3" t="str">
        <f t="shared" si="1"/>
        <v/>
      </c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3" t="str">
        <f t="shared" si="2"/>
        <v/>
      </c>
      <c r="AD33" s="134" t="str">
        <f t="shared" si="3"/>
        <v/>
      </c>
      <c r="AE33" s="135" t="str">
        <f t="shared" si="4"/>
        <v xml:space="preserve"> </v>
      </c>
      <c r="AF33" s="136"/>
      <c r="AG33" s="137">
        <f t="shared" si="5"/>
        <v>0</v>
      </c>
      <c r="AH33" s="252" t="b">
        <f t="shared" si="6"/>
        <v>0</v>
      </c>
      <c r="AI33" s="220"/>
      <c r="AJ33" s="220"/>
      <c r="AK33" s="220"/>
      <c r="AL33" s="220"/>
      <c r="AM33" s="253"/>
      <c r="AN33" s="139"/>
      <c r="AO33" s="138"/>
      <c r="AP33" s="138"/>
      <c r="AQ33" s="138"/>
      <c r="AR33" s="54"/>
      <c r="AS33" s="54"/>
      <c r="AT33" s="54"/>
      <c r="AU33" s="54"/>
      <c r="AV33" s="54"/>
      <c r="AW33" s="54"/>
    </row>
    <row r="34" spans="1:49" ht="12.75" customHeight="1">
      <c r="A34" s="129">
        <v>24</v>
      </c>
      <c r="B34" s="130" t="str">
        <f>FILIACIÓN!B32</f>
        <v>MAMANI PAUCARA NICOLE ALEXANDRA</v>
      </c>
      <c r="C34" s="131"/>
      <c r="D34" s="132"/>
      <c r="E34" s="132"/>
      <c r="F34" s="131"/>
      <c r="G34" s="133" t="str">
        <f t="shared" si="0"/>
        <v/>
      </c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3" t="str">
        <f t="shared" si="1"/>
        <v/>
      </c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3" t="str">
        <f t="shared" si="2"/>
        <v/>
      </c>
      <c r="AD34" s="134" t="str">
        <f t="shared" si="3"/>
        <v/>
      </c>
      <c r="AE34" s="135" t="str">
        <f t="shared" si="4"/>
        <v xml:space="preserve"> </v>
      </c>
      <c r="AF34" s="136"/>
      <c r="AG34" s="137">
        <f t="shared" si="5"/>
        <v>0</v>
      </c>
      <c r="AH34" s="252" t="b">
        <f t="shared" si="6"/>
        <v>0</v>
      </c>
      <c r="AI34" s="220"/>
      <c r="AJ34" s="220"/>
      <c r="AK34" s="220"/>
      <c r="AL34" s="220"/>
      <c r="AM34" s="253"/>
      <c r="AN34" s="139"/>
      <c r="AO34" s="138"/>
      <c r="AP34" s="138"/>
      <c r="AQ34" s="138"/>
      <c r="AR34" s="54"/>
      <c r="AS34" s="54"/>
      <c r="AT34" s="54"/>
      <c r="AU34" s="54"/>
      <c r="AV34" s="54"/>
      <c r="AW34" s="54"/>
    </row>
    <row r="35" spans="1:49" ht="12.75" customHeight="1">
      <c r="A35" s="129">
        <v>25</v>
      </c>
      <c r="B35" s="130" t="str">
        <f>FILIACIÓN!B33</f>
        <v>MASCO AGUILAR BRIZIA ALISON</v>
      </c>
      <c r="C35" s="131"/>
      <c r="D35" s="132"/>
      <c r="E35" s="132"/>
      <c r="F35" s="131"/>
      <c r="G35" s="133" t="str">
        <f t="shared" si="0"/>
        <v/>
      </c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3" t="str">
        <f t="shared" si="1"/>
        <v/>
      </c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3" t="str">
        <f t="shared" si="2"/>
        <v/>
      </c>
      <c r="AD35" s="134" t="str">
        <f t="shared" si="3"/>
        <v/>
      </c>
      <c r="AE35" s="135" t="str">
        <f t="shared" si="4"/>
        <v xml:space="preserve"> </v>
      </c>
      <c r="AF35" s="136"/>
      <c r="AG35" s="137">
        <f t="shared" si="5"/>
        <v>0</v>
      </c>
      <c r="AH35" s="252" t="b">
        <f t="shared" si="6"/>
        <v>0</v>
      </c>
      <c r="AI35" s="220"/>
      <c r="AJ35" s="220"/>
      <c r="AK35" s="220"/>
      <c r="AL35" s="220"/>
      <c r="AM35" s="253"/>
      <c r="AN35" s="139"/>
      <c r="AO35" s="138"/>
      <c r="AP35" s="138"/>
      <c r="AQ35" s="138"/>
      <c r="AR35" s="54"/>
      <c r="AS35" s="54"/>
      <c r="AT35" s="54"/>
      <c r="AU35" s="54"/>
      <c r="AV35" s="54"/>
      <c r="AW35" s="54"/>
    </row>
    <row r="36" spans="1:49" ht="12.75" customHeight="1">
      <c r="A36" s="129">
        <v>26</v>
      </c>
      <c r="B36" s="130" t="str">
        <f>FILIACIÓN!B34</f>
        <v>NINA CARATA LUIS FLAVIO</v>
      </c>
      <c r="C36" s="131"/>
      <c r="D36" s="132"/>
      <c r="E36" s="132"/>
      <c r="F36" s="131"/>
      <c r="G36" s="133" t="str">
        <f t="shared" si="0"/>
        <v/>
      </c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3" t="str">
        <f t="shared" si="1"/>
        <v/>
      </c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3" t="str">
        <f t="shared" si="2"/>
        <v/>
      </c>
      <c r="AD36" s="134" t="str">
        <f t="shared" si="3"/>
        <v/>
      </c>
      <c r="AE36" s="135" t="str">
        <f t="shared" si="4"/>
        <v xml:space="preserve"> </v>
      </c>
      <c r="AF36" s="136"/>
      <c r="AG36" s="137">
        <f t="shared" si="5"/>
        <v>0</v>
      </c>
      <c r="AH36" s="252" t="b">
        <f t="shared" si="6"/>
        <v>0</v>
      </c>
      <c r="AI36" s="220"/>
      <c r="AJ36" s="220"/>
      <c r="AK36" s="220"/>
      <c r="AL36" s="220"/>
      <c r="AM36" s="253"/>
      <c r="AN36" s="139"/>
      <c r="AO36" s="138"/>
      <c r="AP36" s="138"/>
      <c r="AQ36" s="138"/>
      <c r="AR36" s="54"/>
      <c r="AS36" s="54"/>
      <c r="AT36" s="54"/>
      <c r="AU36" s="54"/>
      <c r="AV36" s="54"/>
      <c r="AW36" s="54"/>
    </row>
    <row r="37" spans="1:49" ht="12.75" customHeight="1">
      <c r="A37" s="129">
        <v>27</v>
      </c>
      <c r="B37" s="130" t="str">
        <f>FILIACIÓN!B35</f>
        <v>NINA YAHUINCHA EYDAN ENRRIQUE</v>
      </c>
      <c r="C37" s="131"/>
      <c r="D37" s="132"/>
      <c r="E37" s="132"/>
      <c r="F37" s="131"/>
      <c r="G37" s="133" t="str">
        <f t="shared" si="0"/>
        <v/>
      </c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3" t="str">
        <f t="shared" si="1"/>
        <v/>
      </c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3" t="str">
        <f t="shared" si="2"/>
        <v/>
      </c>
      <c r="AD37" s="134" t="str">
        <f t="shared" si="3"/>
        <v/>
      </c>
      <c r="AE37" s="135" t="str">
        <f t="shared" si="4"/>
        <v xml:space="preserve"> </v>
      </c>
      <c r="AF37" s="136"/>
      <c r="AG37" s="137">
        <f t="shared" si="5"/>
        <v>0</v>
      </c>
      <c r="AH37" s="252" t="b">
        <f t="shared" si="6"/>
        <v>0</v>
      </c>
      <c r="AI37" s="220"/>
      <c r="AJ37" s="220"/>
      <c r="AK37" s="220"/>
      <c r="AL37" s="220"/>
      <c r="AM37" s="253"/>
      <c r="AN37" s="139"/>
      <c r="AO37" s="138"/>
      <c r="AP37" s="138"/>
      <c r="AQ37" s="138"/>
      <c r="AR37" s="54"/>
      <c r="AS37" s="54"/>
      <c r="AT37" s="54"/>
      <c r="AU37" s="54"/>
      <c r="AV37" s="54"/>
      <c r="AW37" s="54"/>
    </row>
    <row r="38" spans="1:49" ht="12.75" customHeight="1">
      <c r="A38" s="129">
        <v>28</v>
      </c>
      <c r="B38" s="130" t="str">
        <f>FILIACIÓN!B36</f>
        <v>PACO HUANCA HEYDI MIREYA</v>
      </c>
      <c r="C38" s="131"/>
      <c r="D38" s="132"/>
      <c r="E38" s="132"/>
      <c r="F38" s="131"/>
      <c r="G38" s="133" t="str">
        <f t="shared" si="0"/>
        <v/>
      </c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3" t="str">
        <f t="shared" si="1"/>
        <v/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3" t="str">
        <f t="shared" si="2"/>
        <v/>
      </c>
      <c r="AD38" s="134" t="str">
        <f t="shared" si="3"/>
        <v/>
      </c>
      <c r="AE38" s="135" t="str">
        <f t="shared" si="4"/>
        <v xml:space="preserve"> </v>
      </c>
      <c r="AF38" s="136"/>
      <c r="AG38" s="137">
        <f t="shared" si="5"/>
        <v>0</v>
      </c>
      <c r="AH38" s="252" t="b">
        <f t="shared" si="6"/>
        <v>0</v>
      </c>
      <c r="AI38" s="220"/>
      <c r="AJ38" s="220"/>
      <c r="AK38" s="220"/>
      <c r="AL38" s="220"/>
      <c r="AM38" s="253"/>
      <c r="AN38" s="139"/>
      <c r="AO38" s="138"/>
      <c r="AP38" s="138"/>
      <c r="AQ38" s="138"/>
      <c r="AR38" s="54"/>
      <c r="AS38" s="54"/>
      <c r="AT38" s="54"/>
      <c r="AU38" s="54"/>
      <c r="AV38" s="54"/>
      <c r="AW38" s="54"/>
    </row>
    <row r="39" spans="1:49" ht="12.75" customHeight="1">
      <c r="A39" s="129">
        <v>29</v>
      </c>
      <c r="B39" s="130" t="str">
        <f>FILIACIÓN!B37</f>
        <v>POCOMA VARGAS JOSUE ARMANDO</v>
      </c>
      <c r="C39" s="131"/>
      <c r="D39" s="132"/>
      <c r="E39" s="132"/>
      <c r="F39" s="131"/>
      <c r="G39" s="133" t="str">
        <f t="shared" si="0"/>
        <v/>
      </c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3" t="str">
        <f t="shared" si="1"/>
        <v/>
      </c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3" t="str">
        <f t="shared" si="2"/>
        <v/>
      </c>
      <c r="AD39" s="134" t="str">
        <f t="shared" si="3"/>
        <v/>
      </c>
      <c r="AE39" s="135" t="str">
        <f t="shared" si="4"/>
        <v xml:space="preserve"> </v>
      </c>
      <c r="AF39" s="136"/>
      <c r="AG39" s="137">
        <f t="shared" si="5"/>
        <v>0</v>
      </c>
      <c r="AH39" s="252" t="b">
        <f t="shared" si="6"/>
        <v>0</v>
      </c>
      <c r="AI39" s="220"/>
      <c r="AJ39" s="220"/>
      <c r="AK39" s="220"/>
      <c r="AL39" s="220"/>
      <c r="AM39" s="253"/>
      <c r="AN39" s="139"/>
      <c r="AO39" s="138"/>
      <c r="AP39" s="138"/>
      <c r="AQ39" s="138"/>
      <c r="AR39" s="54"/>
      <c r="AS39" s="54"/>
      <c r="AT39" s="54"/>
      <c r="AU39" s="54"/>
      <c r="AV39" s="54"/>
      <c r="AW39" s="54"/>
    </row>
    <row r="40" spans="1:49" ht="12.75" customHeight="1">
      <c r="A40" s="129">
        <v>30</v>
      </c>
      <c r="B40" s="130" t="str">
        <f>FILIACIÓN!B38</f>
        <v>QUISPE HILARI PAOLA ARACELY</v>
      </c>
      <c r="C40" s="131"/>
      <c r="D40" s="132"/>
      <c r="E40" s="132"/>
      <c r="F40" s="131"/>
      <c r="G40" s="133" t="str">
        <f t="shared" si="0"/>
        <v/>
      </c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3" t="str">
        <f t="shared" si="1"/>
        <v/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3" t="str">
        <f t="shared" si="2"/>
        <v/>
      </c>
      <c r="AD40" s="134" t="str">
        <f t="shared" si="3"/>
        <v/>
      </c>
      <c r="AE40" s="135" t="str">
        <f t="shared" si="4"/>
        <v xml:space="preserve"> </v>
      </c>
      <c r="AF40" s="136"/>
      <c r="AG40" s="137">
        <f t="shared" si="5"/>
        <v>0</v>
      </c>
      <c r="AH40" s="252" t="b">
        <f t="shared" si="6"/>
        <v>0</v>
      </c>
      <c r="AI40" s="220"/>
      <c r="AJ40" s="220"/>
      <c r="AK40" s="220"/>
      <c r="AL40" s="220"/>
      <c r="AM40" s="253"/>
      <c r="AN40" s="139"/>
      <c r="AO40" s="138"/>
      <c r="AP40" s="138"/>
      <c r="AQ40" s="138"/>
      <c r="AR40" s="54"/>
      <c r="AS40" s="54"/>
      <c r="AT40" s="54"/>
      <c r="AU40" s="54"/>
      <c r="AV40" s="54"/>
      <c r="AW40" s="54"/>
    </row>
    <row r="41" spans="1:49" ht="12.75" customHeight="1">
      <c r="A41" s="129">
        <v>31</v>
      </c>
      <c r="B41" s="130" t="str">
        <f>FILIACIÓN!B39</f>
        <v>TORREZ QUISPE MAYRA ADRIANA</v>
      </c>
      <c r="C41" s="131"/>
      <c r="D41" s="132"/>
      <c r="E41" s="132"/>
      <c r="F41" s="131"/>
      <c r="G41" s="133" t="str">
        <f t="shared" si="0"/>
        <v/>
      </c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3" t="str">
        <f t="shared" si="1"/>
        <v/>
      </c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3" t="str">
        <f t="shared" si="2"/>
        <v/>
      </c>
      <c r="AD41" s="134" t="str">
        <f t="shared" si="3"/>
        <v/>
      </c>
      <c r="AE41" s="135" t="str">
        <f t="shared" si="4"/>
        <v xml:space="preserve"> </v>
      </c>
      <c r="AF41" s="136"/>
      <c r="AG41" s="137">
        <f t="shared" si="5"/>
        <v>0</v>
      </c>
      <c r="AH41" s="252" t="b">
        <f t="shared" si="6"/>
        <v>0</v>
      </c>
      <c r="AI41" s="220"/>
      <c r="AJ41" s="220"/>
      <c r="AK41" s="220"/>
      <c r="AL41" s="220"/>
      <c r="AM41" s="253"/>
      <c r="AN41" s="139"/>
      <c r="AO41" s="138"/>
      <c r="AP41" s="138"/>
      <c r="AQ41" s="138"/>
      <c r="AR41" s="54"/>
      <c r="AS41" s="54"/>
      <c r="AT41" s="54"/>
      <c r="AU41" s="54"/>
      <c r="AV41" s="54"/>
      <c r="AW41" s="54"/>
    </row>
    <row r="42" spans="1:49" ht="12.75" customHeight="1">
      <c r="A42" s="129">
        <v>32</v>
      </c>
      <c r="B42" s="130" t="str">
        <f>FILIACIÓN!B40</f>
        <v>USNAYO ROJAS HUASCAR CRISTOPHER</v>
      </c>
      <c r="C42" s="131"/>
      <c r="D42" s="132"/>
      <c r="E42" s="132"/>
      <c r="F42" s="131"/>
      <c r="G42" s="133" t="str">
        <f t="shared" si="0"/>
        <v/>
      </c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3" t="str">
        <f t="shared" si="1"/>
        <v/>
      </c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3" t="str">
        <f t="shared" si="2"/>
        <v/>
      </c>
      <c r="AD42" s="134" t="str">
        <f t="shared" si="3"/>
        <v/>
      </c>
      <c r="AE42" s="135" t="str">
        <f t="shared" si="4"/>
        <v xml:space="preserve"> </v>
      </c>
      <c r="AF42" s="136"/>
      <c r="AG42" s="137">
        <f t="shared" si="5"/>
        <v>0</v>
      </c>
      <c r="AH42" s="252" t="b">
        <f t="shared" si="6"/>
        <v>0</v>
      </c>
      <c r="AI42" s="220"/>
      <c r="AJ42" s="220"/>
      <c r="AK42" s="220"/>
      <c r="AL42" s="220"/>
      <c r="AM42" s="253"/>
      <c r="AN42" s="139"/>
      <c r="AO42" s="138"/>
      <c r="AP42" s="138"/>
      <c r="AQ42" s="138"/>
      <c r="AR42" s="54"/>
      <c r="AS42" s="54"/>
      <c r="AT42" s="54"/>
      <c r="AU42" s="54"/>
      <c r="AV42" s="54"/>
      <c r="AW42" s="54"/>
    </row>
    <row r="43" spans="1:49" ht="12.75" customHeight="1">
      <c r="A43" s="129">
        <v>33</v>
      </c>
      <c r="B43" s="130" t="str">
        <f>FILIACIÓN!B41</f>
        <v>VEIZAGA YUJRA GIAN MEIJAN</v>
      </c>
      <c r="C43" s="131"/>
      <c r="D43" s="132"/>
      <c r="E43" s="132"/>
      <c r="F43" s="131"/>
      <c r="G43" s="133" t="str">
        <f t="shared" si="0"/>
        <v/>
      </c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3" t="str">
        <f t="shared" si="1"/>
        <v/>
      </c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3" t="str">
        <f t="shared" si="2"/>
        <v/>
      </c>
      <c r="AD43" s="134" t="str">
        <f t="shared" si="3"/>
        <v/>
      </c>
      <c r="AE43" s="135" t="str">
        <f t="shared" si="4"/>
        <v xml:space="preserve"> </v>
      </c>
      <c r="AF43" s="136"/>
      <c r="AG43" s="137">
        <f t="shared" si="5"/>
        <v>0</v>
      </c>
      <c r="AH43" s="252" t="b">
        <f t="shared" si="6"/>
        <v>0</v>
      </c>
      <c r="AI43" s="220"/>
      <c r="AJ43" s="220"/>
      <c r="AK43" s="220"/>
      <c r="AL43" s="220"/>
      <c r="AM43" s="253"/>
      <c r="AN43" s="139"/>
      <c r="AO43" s="138"/>
      <c r="AP43" s="138"/>
      <c r="AQ43" s="138"/>
      <c r="AR43" s="54"/>
      <c r="AS43" s="54"/>
      <c r="AT43" s="54"/>
      <c r="AU43" s="54"/>
      <c r="AV43" s="54"/>
      <c r="AW43" s="54"/>
    </row>
    <row r="44" spans="1:49" ht="12.75" customHeight="1">
      <c r="A44" s="129">
        <v>34</v>
      </c>
      <c r="B44" s="130" t="str">
        <f>FILIACIÓN!B42</f>
        <v>VENTURA SALCEDO GABRIEL</v>
      </c>
      <c r="C44" s="131"/>
      <c r="D44" s="132"/>
      <c r="E44" s="132"/>
      <c r="F44" s="131"/>
      <c r="G44" s="133" t="str">
        <f t="shared" si="0"/>
        <v/>
      </c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3" t="str">
        <f t="shared" si="1"/>
        <v/>
      </c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3" t="str">
        <f t="shared" si="2"/>
        <v/>
      </c>
      <c r="AD44" s="134" t="str">
        <f t="shared" si="3"/>
        <v/>
      </c>
      <c r="AE44" s="135" t="str">
        <f t="shared" si="4"/>
        <v xml:space="preserve"> </v>
      </c>
      <c r="AF44" s="136"/>
      <c r="AG44" s="137">
        <f t="shared" si="5"/>
        <v>0</v>
      </c>
      <c r="AH44" s="252" t="b">
        <f t="shared" si="6"/>
        <v>0</v>
      </c>
      <c r="AI44" s="220"/>
      <c r="AJ44" s="220"/>
      <c r="AK44" s="220"/>
      <c r="AL44" s="220"/>
      <c r="AM44" s="253"/>
      <c r="AN44" s="139"/>
      <c r="AO44" s="138"/>
      <c r="AP44" s="138"/>
      <c r="AQ44" s="138"/>
      <c r="AR44" s="54"/>
      <c r="AS44" s="54"/>
      <c r="AT44" s="54"/>
      <c r="AU44" s="54"/>
      <c r="AV44" s="54"/>
      <c r="AW44" s="54"/>
    </row>
    <row r="45" spans="1:49" ht="12.75" customHeight="1">
      <c r="A45" s="129">
        <v>35</v>
      </c>
      <c r="B45" s="130">
        <f>FILIACIÓN!B43</f>
        <v>0</v>
      </c>
      <c r="C45" s="131"/>
      <c r="D45" s="132"/>
      <c r="E45" s="132"/>
      <c r="F45" s="131"/>
      <c r="G45" s="133" t="str">
        <f t="shared" si="0"/>
        <v/>
      </c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3" t="str">
        <f t="shared" si="1"/>
        <v/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3" t="str">
        <f t="shared" si="2"/>
        <v/>
      </c>
      <c r="AD45" s="134" t="str">
        <f t="shared" si="3"/>
        <v/>
      </c>
      <c r="AE45" s="135" t="str">
        <f t="shared" si="4"/>
        <v xml:space="preserve"> </v>
      </c>
      <c r="AF45" s="136"/>
      <c r="AG45" s="137">
        <f t="shared" si="5"/>
        <v>0</v>
      </c>
      <c r="AH45" s="252" t="b">
        <f t="shared" si="6"/>
        <v>0</v>
      </c>
      <c r="AI45" s="220"/>
      <c r="AJ45" s="220"/>
      <c r="AK45" s="220"/>
      <c r="AL45" s="220"/>
      <c r="AM45" s="253"/>
      <c r="AN45" s="139"/>
      <c r="AO45" s="138"/>
      <c r="AP45" s="138"/>
      <c r="AQ45" s="138"/>
      <c r="AR45" s="54"/>
      <c r="AS45" s="54"/>
      <c r="AT45" s="54"/>
      <c r="AU45" s="54"/>
      <c r="AV45" s="54"/>
      <c r="AW45" s="54"/>
    </row>
    <row r="46" spans="1:49" ht="12.75" customHeight="1">
      <c r="A46" s="129">
        <v>36</v>
      </c>
      <c r="B46" s="130">
        <f>FILIACIÓN!B44</f>
        <v>0</v>
      </c>
      <c r="C46" s="131"/>
      <c r="D46" s="132"/>
      <c r="E46" s="132"/>
      <c r="F46" s="131"/>
      <c r="G46" s="133" t="str">
        <f t="shared" si="0"/>
        <v/>
      </c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3" t="str">
        <f t="shared" si="1"/>
        <v/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3" t="str">
        <f t="shared" si="2"/>
        <v/>
      </c>
      <c r="AD46" s="134" t="str">
        <f t="shared" si="3"/>
        <v/>
      </c>
      <c r="AE46" s="135" t="str">
        <f t="shared" si="4"/>
        <v xml:space="preserve"> </v>
      </c>
      <c r="AF46" s="136"/>
      <c r="AG46" s="137">
        <f t="shared" si="5"/>
        <v>0</v>
      </c>
      <c r="AH46" s="252" t="b">
        <f t="shared" si="6"/>
        <v>0</v>
      </c>
      <c r="AI46" s="220"/>
      <c r="AJ46" s="220"/>
      <c r="AK46" s="220"/>
      <c r="AL46" s="220"/>
      <c r="AM46" s="253"/>
      <c r="AN46" s="139"/>
      <c r="AO46" s="138"/>
      <c r="AP46" s="138"/>
      <c r="AQ46" s="138"/>
      <c r="AR46" s="54"/>
      <c r="AS46" s="54"/>
      <c r="AT46" s="54"/>
      <c r="AU46" s="54"/>
      <c r="AV46" s="54"/>
      <c r="AW46" s="54"/>
    </row>
    <row r="47" spans="1:49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</row>
    <row r="48" spans="1:49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</row>
    <row r="49" spans="1:49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</row>
    <row r="50" spans="1:49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</row>
    <row r="51" spans="1:49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</row>
    <row r="52" spans="1:49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</row>
    <row r="53" spans="1:49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</row>
    <row r="54" spans="1:49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</row>
    <row r="55" spans="1:49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</row>
    <row r="56" spans="1:49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</row>
    <row r="57" spans="1:49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</row>
    <row r="58" spans="1:49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</row>
    <row r="59" spans="1:49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</row>
    <row r="60" spans="1:49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</row>
    <row r="61" spans="1:49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</row>
    <row r="62" spans="1:49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</row>
    <row r="63" spans="1:49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</row>
    <row r="64" spans="1:49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</row>
    <row r="65" spans="1:49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</row>
    <row r="66" spans="1:49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</row>
    <row r="67" spans="1:49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</row>
    <row r="68" spans="1:49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</row>
    <row r="69" spans="1:49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</row>
    <row r="70" spans="1:49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</row>
    <row r="71" spans="1:49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</row>
    <row r="72" spans="1:49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</row>
    <row r="73" spans="1:49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</row>
    <row r="74" spans="1:49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</row>
    <row r="75" spans="1:49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</row>
    <row r="76" spans="1:49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</row>
    <row r="77" spans="1:49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</row>
    <row r="78" spans="1:49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</row>
    <row r="79" spans="1:49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</row>
    <row r="80" spans="1:49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</row>
    <row r="81" spans="1:49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</row>
    <row r="82" spans="1:49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</row>
    <row r="83" spans="1:49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</row>
    <row r="84" spans="1:49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</row>
    <row r="85" spans="1:49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</row>
    <row r="86" spans="1:49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</row>
    <row r="87" spans="1:49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</row>
    <row r="88" spans="1:49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</row>
    <row r="89" spans="1:49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</row>
    <row r="90" spans="1:49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</row>
    <row r="91" spans="1:49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</row>
    <row r="92" spans="1:49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</row>
    <row r="93" spans="1:49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</row>
    <row r="94" spans="1:49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</row>
    <row r="95" spans="1:49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</row>
    <row r="96" spans="1:49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</row>
    <row r="97" spans="1:49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</row>
    <row r="98" spans="1:49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</row>
    <row r="99" spans="1:49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</row>
    <row r="100" spans="1:49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</row>
    <row r="101" spans="1:49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</row>
    <row r="102" spans="1:49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</row>
    <row r="103" spans="1:49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</row>
    <row r="104" spans="1:49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</row>
    <row r="105" spans="1:49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</row>
    <row r="106" spans="1:49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</row>
    <row r="107" spans="1:49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</row>
    <row r="108" spans="1:49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</row>
    <row r="109" spans="1:49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</row>
    <row r="110" spans="1:49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</row>
    <row r="111" spans="1:49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</row>
    <row r="112" spans="1:49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</row>
    <row r="113" spans="1:49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</row>
    <row r="114" spans="1:49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</row>
    <row r="115" spans="1:49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</row>
    <row r="116" spans="1:49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</row>
    <row r="117" spans="1:49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</row>
    <row r="118" spans="1:49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</row>
    <row r="119" spans="1:49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</row>
    <row r="120" spans="1:49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</row>
    <row r="121" spans="1:49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</row>
    <row r="122" spans="1:49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</row>
    <row r="123" spans="1:49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</row>
    <row r="124" spans="1:49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</row>
    <row r="125" spans="1:49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</row>
    <row r="126" spans="1:49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</row>
    <row r="127" spans="1:49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</row>
    <row r="128" spans="1:49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</row>
    <row r="129" spans="1:49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</row>
    <row r="130" spans="1:49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</row>
    <row r="131" spans="1:49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</row>
    <row r="132" spans="1:49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</row>
    <row r="133" spans="1:49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</row>
    <row r="134" spans="1:49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</row>
    <row r="135" spans="1:49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</row>
    <row r="136" spans="1:49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</row>
    <row r="137" spans="1:49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</row>
    <row r="138" spans="1:49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</row>
    <row r="139" spans="1:49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</row>
    <row r="140" spans="1:49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</row>
    <row r="141" spans="1:49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</row>
    <row r="142" spans="1:49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</row>
    <row r="143" spans="1:49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</row>
    <row r="144" spans="1:49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</row>
    <row r="145" spans="1:49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</row>
    <row r="146" spans="1:49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</row>
    <row r="147" spans="1:49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</row>
    <row r="148" spans="1:49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</row>
    <row r="149" spans="1:49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</row>
    <row r="150" spans="1:49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</row>
    <row r="151" spans="1:49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</row>
    <row r="152" spans="1:49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</row>
    <row r="153" spans="1:49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</row>
    <row r="154" spans="1:49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</row>
    <row r="155" spans="1:49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</row>
    <row r="156" spans="1:49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</row>
    <row r="157" spans="1:49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</row>
    <row r="158" spans="1:49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</row>
    <row r="159" spans="1:49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</row>
    <row r="160" spans="1:49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</row>
    <row r="161" spans="1:49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</row>
    <row r="162" spans="1:49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</row>
    <row r="163" spans="1:49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</row>
    <row r="164" spans="1:49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</row>
    <row r="165" spans="1:49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</row>
    <row r="166" spans="1:49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</row>
    <row r="167" spans="1:49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</row>
    <row r="168" spans="1:49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</row>
    <row r="169" spans="1:49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</row>
    <row r="170" spans="1:49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</row>
    <row r="171" spans="1:49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</row>
    <row r="172" spans="1:49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</row>
    <row r="173" spans="1:49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</row>
    <row r="174" spans="1:49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</row>
    <row r="175" spans="1:49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</row>
    <row r="176" spans="1:49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</row>
    <row r="177" spans="1:49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</row>
    <row r="178" spans="1:49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</row>
    <row r="179" spans="1:49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</row>
    <row r="180" spans="1:49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</row>
    <row r="181" spans="1:49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</row>
    <row r="182" spans="1:49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</row>
    <row r="183" spans="1:49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</row>
    <row r="184" spans="1:49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</row>
    <row r="185" spans="1:49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</row>
    <row r="186" spans="1:49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</row>
    <row r="187" spans="1:49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</row>
    <row r="188" spans="1:49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</row>
    <row r="189" spans="1:49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</row>
    <row r="190" spans="1:49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</row>
    <row r="191" spans="1:49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</row>
    <row r="192" spans="1:49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</row>
    <row r="193" spans="1:49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</row>
    <row r="194" spans="1:49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</row>
    <row r="195" spans="1:49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</row>
    <row r="196" spans="1:49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</row>
    <row r="197" spans="1:49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</row>
    <row r="198" spans="1:49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</row>
    <row r="199" spans="1:49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</row>
    <row r="200" spans="1:49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</row>
    <row r="201" spans="1:49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</row>
    <row r="202" spans="1:49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</row>
    <row r="203" spans="1:49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</row>
    <row r="204" spans="1:49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</row>
    <row r="205" spans="1:49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</row>
    <row r="206" spans="1:49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</row>
    <row r="207" spans="1:49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</row>
    <row r="208" spans="1:49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</row>
    <row r="209" spans="1:4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</row>
    <row r="210" spans="1:49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</row>
    <row r="211" spans="1:49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</row>
    <row r="212" spans="1:49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</row>
    <row r="213" spans="1:49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</row>
    <row r="214" spans="1:49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</row>
    <row r="215" spans="1:49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</row>
    <row r="216" spans="1:49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</row>
    <row r="217" spans="1:49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</row>
    <row r="218" spans="1:49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</row>
    <row r="219" spans="1:4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</row>
    <row r="220" spans="1:49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</row>
    <row r="221" spans="1:49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</row>
    <row r="222" spans="1:49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</row>
    <row r="223" spans="1:49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</row>
    <row r="224" spans="1:49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</row>
    <row r="225" spans="1:49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</row>
    <row r="226" spans="1:49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</row>
    <row r="227" spans="1:49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</row>
    <row r="228" spans="1:49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</row>
    <row r="229" spans="1:4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</row>
    <row r="230" spans="1:49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</row>
    <row r="231" spans="1:49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</row>
    <row r="232" spans="1:49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</row>
    <row r="233" spans="1:49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</row>
    <row r="234" spans="1:49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</row>
    <row r="235" spans="1:49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</row>
    <row r="236" spans="1:49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</row>
    <row r="237" spans="1:49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</row>
    <row r="238" spans="1:49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</row>
    <row r="239" spans="1:4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</row>
    <row r="240" spans="1:49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</row>
    <row r="241" spans="1:49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</row>
    <row r="242" spans="1:49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</row>
    <row r="243" spans="1:49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</row>
    <row r="244" spans="1:49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</row>
    <row r="245" spans="1:49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</row>
    <row r="246" spans="1:49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</row>
    <row r="247" spans="1:49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</row>
    <row r="248" spans="1:49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</row>
    <row r="249" spans="1: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</row>
    <row r="250" spans="1:49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</row>
    <row r="251" spans="1:49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</row>
    <row r="252" spans="1:49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</row>
    <row r="253" spans="1:49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</row>
    <row r="254" spans="1:49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</row>
    <row r="255" spans="1:49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</row>
    <row r="256" spans="1:49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</row>
    <row r="257" spans="1:49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</row>
    <row r="258" spans="1:49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</row>
    <row r="259" spans="1:4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</row>
    <row r="260" spans="1:49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</row>
    <row r="261" spans="1:49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</row>
    <row r="262" spans="1:49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</row>
    <row r="263" spans="1:49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</row>
    <row r="264" spans="1:49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</row>
    <row r="265" spans="1:49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</row>
    <row r="266" spans="1:49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</row>
    <row r="267" spans="1:49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</row>
    <row r="268" spans="1:49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</row>
    <row r="269" spans="1:4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</row>
    <row r="270" spans="1:49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</row>
    <row r="271" spans="1:49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</row>
    <row r="272" spans="1:49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</row>
    <row r="273" spans="1:49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</row>
    <row r="274" spans="1:49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</row>
    <row r="275" spans="1:49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</row>
    <row r="276" spans="1:49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</row>
    <row r="277" spans="1:49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</row>
    <row r="278" spans="1:49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</row>
    <row r="279" spans="1:4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</row>
    <row r="280" spans="1:49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</row>
    <row r="281" spans="1:49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</row>
    <row r="282" spans="1:49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</row>
    <row r="283" spans="1:49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</row>
    <row r="284" spans="1:49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</row>
    <row r="285" spans="1:49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</row>
    <row r="286" spans="1:49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</row>
    <row r="287" spans="1:49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</row>
    <row r="288" spans="1:49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</row>
    <row r="289" spans="1:4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</row>
    <row r="290" spans="1:49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</row>
    <row r="291" spans="1:49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</row>
    <row r="292" spans="1:49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</row>
    <row r="293" spans="1:49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</row>
    <row r="294" spans="1:49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</row>
    <row r="295" spans="1:49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</row>
    <row r="296" spans="1:49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</row>
    <row r="297" spans="1:49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</row>
    <row r="298" spans="1:49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</row>
    <row r="299" spans="1:4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</row>
    <row r="300" spans="1:49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</row>
    <row r="301" spans="1:49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</row>
    <row r="302" spans="1:49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</row>
    <row r="303" spans="1:49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</row>
    <row r="304" spans="1:49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</row>
    <row r="305" spans="1:49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</row>
    <row r="306" spans="1:49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</row>
    <row r="307" spans="1:49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</row>
    <row r="308" spans="1:49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</row>
    <row r="309" spans="1:4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</row>
    <row r="310" spans="1:49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</row>
    <row r="311" spans="1:49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</row>
    <row r="312" spans="1:49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</row>
    <row r="313" spans="1:49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</row>
    <row r="314" spans="1:49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</row>
    <row r="315" spans="1:49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</row>
    <row r="316" spans="1:49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</row>
    <row r="317" spans="1:49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</row>
    <row r="318" spans="1:49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</row>
    <row r="319" spans="1:4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</row>
    <row r="320" spans="1:49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</row>
    <row r="321" spans="1:49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</row>
    <row r="322" spans="1:49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</row>
    <row r="323" spans="1:49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</row>
    <row r="324" spans="1:49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</row>
    <row r="325" spans="1:49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</row>
    <row r="326" spans="1:49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</row>
    <row r="327" spans="1:49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</row>
    <row r="328" spans="1:49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</row>
    <row r="329" spans="1:4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</row>
    <row r="330" spans="1:49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</row>
    <row r="331" spans="1:49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</row>
    <row r="332" spans="1:49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</row>
    <row r="333" spans="1:49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</row>
    <row r="334" spans="1:49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</row>
    <row r="335" spans="1:49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</row>
    <row r="336" spans="1:49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</row>
    <row r="337" spans="1:49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</row>
    <row r="338" spans="1:49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</row>
    <row r="339" spans="1:4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</row>
    <row r="340" spans="1:49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</row>
    <row r="341" spans="1:49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</row>
    <row r="342" spans="1:49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</row>
    <row r="343" spans="1:49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</row>
    <row r="344" spans="1:49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</row>
    <row r="345" spans="1:49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</row>
    <row r="346" spans="1:49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</row>
    <row r="347" spans="1:49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</row>
    <row r="348" spans="1:49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</row>
    <row r="349" spans="1: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</row>
    <row r="350" spans="1:49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</row>
    <row r="351" spans="1:49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</row>
    <row r="352" spans="1:49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</row>
    <row r="353" spans="1:49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</row>
    <row r="354" spans="1:49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</row>
    <row r="355" spans="1:49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</row>
    <row r="356" spans="1:49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</row>
    <row r="357" spans="1:49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</row>
    <row r="358" spans="1:49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</row>
    <row r="359" spans="1:4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</row>
    <row r="360" spans="1:49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</row>
    <row r="361" spans="1:49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</row>
    <row r="362" spans="1:49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</row>
    <row r="363" spans="1:49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</row>
    <row r="364" spans="1:49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</row>
    <row r="365" spans="1:49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</row>
    <row r="366" spans="1:49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</row>
    <row r="367" spans="1:49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</row>
    <row r="368" spans="1:49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</row>
    <row r="369" spans="1:4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</row>
    <row r="370" spans="1:49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</row>
    <row r="371" spans="1:49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</row>
    <row r="372" spans="1:49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</row>
    <row r="373" spans="1:49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</row>
    <row r="374" spans="1:49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</row>
    <row r="375" spans="1:49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</row>
    <row r="376" spans="1:49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</row>
    <row r="377" spans="1:49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</row>
    <row r="378" spans="1:49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</row>
    <row r="379" spans="1:4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</row>
    <row r="380" spans="1:49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</row>
    <row r="381" spans="1:49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</row>
    <row r="382" spans="1:49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</row>
    <row r="383" spans="1:49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</row>
    <row r="384" spans="1:49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</row>
    <row r="385" spans="1:49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</row>
    <row r="386" spans="1:49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</row>
    <row r="387" spans="1:49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</row>
    <row r="388" spans="1:49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</row>
    <row r="389" spans="1:4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</row>
    <row r="390" spans="1:49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</row>
    <row r="391" spans="1:49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</row>
    <row r="392" spans="1:49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</row>
    <row r="393" spans="1:49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</row>
    <row r="394" spans="1:49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</row>
    <row r="395" spans="1:49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</row>
    <row r="396" spans="1:49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</row>
    <row r="397" spans="1:49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</row>
    <row r="398" spans="1:49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</row>
    <row r="399" spans="1:4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</row>
    <row r="400" spans="1:49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</row>
    <row r="401" spans="1:49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</row>
    <row r="402" spans="1:49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</row>
    <row r="403" spans="1:49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</row>
    <row r="404" spans="1:49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</row>
    <row r="405" spans="1:49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</row>
    <row r="406" spans="1:49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</row>
    <row r="407" spans="1:49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</row>
    <row r="408" spans="1:49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</row>
    <row r="409" spans="1:4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</row>
    <row r="410" spans="1:49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</row>
    <row r="411" spans="1:49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</row>
    <row r="412" spans="1:49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</row>
    <row r="413" spans="1:49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</row>
    <row r="414" spans="1:49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</row>
    <row r="415" spans="1:49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</row>
    <row r="416" spans="1:49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</row>
    <row r="417" spans="1:49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</row>
    <row r="418" spans="1:49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</row>
    <row r="419" spans="1:4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</row>
    <row r="420" spans="1:49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</row>
    <row r="421" spans="1:49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</row>
    <row r="422" spans="1:49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</row>
    <row r="423" spans="1:49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</row>
    <row r="424" spans="1:49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</row>
    <row r="425" spans="1:49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</row>
    <row r="426" spans="1:49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</row>
    <row r="427" spans="1:49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</row>
    <row r="428" spans="1:49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</row>
    <row r="429" spans="1:4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</row>
    <row r="430" spans="1:49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</row>
    <row r="431" spans="1:49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</row>
    <row r="432" spans="1:49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</row>
    <row r="433" spans="1:49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</row>
    <row r="434" spans="1:49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</row>
    <row r="435" spans="1:49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</row>
    <row r="436" spans="1:49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</row>
    <row r="437" spans="1:49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</row>
    <row r="438" spans="1:49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</row>
    <row r="439" spans="1:4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</row>
    <row r="440" spans="1:49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</row>
    <row r="441" spans="1:49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</row>
    <row r="442" spans="1:49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</row>
    <row r="443" spans="1:49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</row>
    <row r="444" spans="1:49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</row>
    <row r="445" spans="1:49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</row>
    <row r="446" spans="1:49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</row>
    <row r="447" spans="1:49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</row>
    <row r="448" spans="1:49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</row>
    <row r="449" spans="1: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</row>
    <row r="450" spans="1:49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</row>
    <row r="451" spans="1:49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</row>
    <row r="452" spans="1:49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</row>
    <row r="453" spans="1:49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</row>
    <row r="454" spans="1:49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</row>
    <row r="455" spans="1:49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</row>
    <row r="456" spans="1:49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</row>
    <row r="457" spans="1:49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</row>
    <row r="458" spans="1:49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</row>
    <row r="459" spans="1:4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</row>
    <row r="460" spans="1:49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</row>
    <row r="461" spans="1:49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</row>
    <row r="462" spans="1:49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</row>
    <row r="463" spans="1:49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</row>
    <row r="464" spans="1:49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</row>
    <row r="465" spans="1:49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</row>
    <row r="466" spans="1:49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</row>
    <row r="467" spans="1:49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</row>
    <row r="468" spans="1:49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</row>
    <row r="469" spans="1:4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</row>
    <row r="470" spans="1:49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</row>
    <row r="471" spans="1:49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</row>
    <row r="472" spans="1:49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</row>
    <row r="473" spans="1:49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</row>
    <row r="474" spans="1:49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</row>
    <row r="475" spans="1:49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</row>
    <row r="476" spans="1:49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</row>
    <row r="477" spans="1:49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</row>
    <row r="478" spans="1:49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</row>
    <row r="479" spans="1:4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</row>
    <row r="480" spans="1:49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</row>
    <row r="481" spans="1:49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</row>
    <row r="482" spans="1:49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</row>
    <row r="483" spans="1:49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</row>
    <row r="484" spans="1:49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</row>
    <row r="485" spans="1:49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</row>
    <row r="486" spans="1:49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</row>
    <row r="487" spans="1:49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</row>
    <row r="488" spans="1:49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</row>
    <row r="489" spans="1:4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</row>
    <row r="490" spans="1:49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</row>
    <row r="491" spans="1:49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</row>
    <row r="492" spans="1:49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</row>
    <row r="493" spans="1:49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</row>
    <row r="494" spans="1:49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</row>
    <row r="495" spans="1:49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</row>
    <row r="496" spans="1:49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</row>
    <row r="497" spans="1:49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</row>
    <row r="498" spans="1:49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</row>
    <row r="499" spans="1:4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</row>
    <row r="500" spans="1:49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</row>
    <row r="501" spans="1:49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</row>
    <row r="502" spans="1:49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</row>
    <row r="503" spans="1:49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</row>
    <row r="504" spans="1:49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</row>
    <row r="505" spans="1:49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</row>
    <row r="506" spans="1:49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</row>
    <row r="507" spans="1:49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</row>
    <row r="508" spans="1:49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</row>
    <row r="509" spans="1:4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</row>
    <row r="510" spans="1:49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</row>
    <row r="511" spans="1:49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</row>
    <row r="512" spans="1:49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</row>
    <row r="513" spans="1:49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</row>
    <row r="514" spans="1:49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</row>
    <row r="515" spans="1:49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</row>
    <row r="516" spans="1:49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</row>
    <row r="517" spans="1:49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</row>
    <row r="518" spans="1:49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</row>
    <row r="519" spans="1:4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</row>
    <row r="520" spans="1:49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</row>
    <row r="521" spans="1:49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</row>
    <row r="522" spans="1:49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</row>
    <row r="523" spans="1:49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</row>
    <row r="524" spans="1:49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</row>
    <row r="525" spans="1:49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</row>
    <row r="526" spans="1:49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</row>
    <row r="527" spans="1:49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</row>
    <row r="528" spans="1:49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</row>
    <row r="529" spans="1:4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</row>
    <row r="530" spans="1:49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</row>
    <row r="531" spans="1:49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</row>
    <row r="532" spans="1:49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</row>
    <row r="533" spans="1:49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</row>
    <row r="534" spans="1:49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</row>
    <row r="535" spans="1:49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</row>
    <row r="536" spans="1:49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</row>
    <row r="537" spans="1:49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</row>
    <row r="538" spans="1:49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</row>
    <row r="539" spans="1:4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</row>
    <row r="540" spans="1:49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</row>
    <row r="541" spans="1:49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</row>
    <row r="542" spans="1:49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</row>
    <row r="543" spans="1:49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</row>
    <row r="544" spans="1:49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</row>
    <row r="545" spans="1:49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</row>
    <row r="546" spans="1:49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</row>
    <row r="547" spans="1:49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</row>
    <row r="548" spans="1:49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</row>
    <row r="549" spans="1: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</row>
    <row r="550" spans="1:49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</row>
    <row r="551" spans="1:49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</row>
    <row r="552" spans="1:49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</row>
    <row r="553" spans="1:49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</row>
    <row r="554" spans="1:49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</row>
    <row r="555" spans="1:49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</row>
    <row r="556" spans="1:49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</row>
    <row r="557" spans="1:49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</row>
    <row r="558" spans="1:49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</row>
    <row r="559" spans="1:4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</row>
    <row r="560" spans="1:49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</row>
    <row r="561" spans="1:49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</row>
    <row r="562" spans="1:49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</row>
    <row r="563" spans="1:49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</row>
    <row r="564" spans="1:49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</row>
    <row r="565" spans="1:49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</row>
    <row r="566" spans="1:49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</row>
    <row r="567" spans="1:49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</row>
    <row r="568" spans="1:49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</row>
    <row r="569" spans="1:4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</row>
    <row r="570" spans="1:49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</row>
    <row r="571" spans="1:49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</row>
    <row r="572" spans="1:49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</row>
    <row r="573" spans="1:49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</row>
    <row r="574" spans="1:49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</row>
    <row r="575" spans="1:49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</row>
    <row r="576" spans="1:49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</row>
    <row r="577" spans="1:49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</row>
    <row r="578" spans="1:49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</row>
    <row r="579" spans="1:4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</row>
    <row r="580" spans="1:49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</row>
    <row r="581" spans="1:49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</row>
    <row r="582" spans="1:49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</row>
    <row r="583" spans="1:49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</row>
    <row r="584" spans="1:49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</row>
    <row r="585" spans="1:49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</row>
    <row r="586" spans="1:49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</row>
    <row r="587" spans="1:49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</row>
    <row r="588" spans="1:49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</row>
    <row r="589" spans="1:4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</row>
    <row r="590" spans="1:49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</row>
    <row r="591" spans="1:49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</row>
    <row r="592" spans="1:49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</row>
    <row r="593" spans="1:49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</row>
    <row r="594" spans="1:49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</row>
    <row r="595" spans="1:49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</row>
    <row r="596" spans="1:49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</row>
    <row r="597" spans="1:49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</row>
    <row r="598" spans="1:49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</row>
    <row r="599" spans="1:4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</row>
    <row r="600" spans="1:49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</row>
    <row r="601" spans="1:49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</row>
    <row r="602" spans="1:49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</row>
    <row r="603" spans="1:49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</row>
    <row r="604" spans="1:49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</row>
    <row r="605" spans="1:49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</row>
    <row r="606" spans="1:49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</row>
    <row r="607" spans="1:49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</row>
    <row r="608" spans="1:49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</row>
    <row r="609" spans="1:4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</row>
    <row r="610" spans="1:49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</row>
    <row r="611" spans="1:49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</row>
    <row r="612" spans="1:49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</row>
    <row r="613" spans="1:49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</row>
    <row r="614" spans="1:49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</row>
    <row r="615" spans="1:49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</row>
    <row r="616" spans="1:49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</row>
    <row r="617" spans="1:49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</row>
    <row r="618" spans="1:49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</row>
    <row r="619" spans="1:4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</row>
    <row r="620" spans="1:49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</row>
    <row r="621" spans="1:49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</row>
    <row r="622" spans="1:49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</row>
    <row r="623" spans="1:49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</row>
    <row r="624" spans="1:49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</row>
    <row r="625" spans="1:49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</row>
    <row r="626" spans="1:49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</row>
    <row r="627" spans="1:49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</row>
    <row r="628" spans="1:49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</row>
    <row r="629" spans="1:4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</row>
    <row r="630" spans="1:49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</row>
    <row r="631" spans="1:49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</row>
    <row r="632" spans="1:49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</row>
    <row r="633" spans="1:49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</row>
    <row r="634" spans="1:49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</row>
    <row r="635" spans="1:49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</row>
    <row r="636" spans="1:49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</row>
    <row r="637" spans="1:49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</row>
    <row r="638" spans="1:49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</row>
    <row r="639" spans="1:4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</row>
    <row r="640" spans="1:49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</row>
    <row r="641" spans="1:49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</row>
    <row r="642" spans="1:49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</row>
    <row r="643" spans="1:49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</row>
    <row r="644" spans="1:49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</row>
    <row r="645" spans="1:49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</row>
    <row r="646" spans="1:49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</row>
    <row r="647" spans="1:49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</row>
    <row r="648" spans="1:49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</row>
    <row r="649" spans="1: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</row>
    <row r="650" spans="1:49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</row>
    <row r="651" spans="1:49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</row>
    <row r="652" spans="1:49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</row>
    <row r="653" spans="1:49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</row>
    <row r="654" spans="1:49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</row>
    <row r="655" spans="1:49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</row>
    <row r="656" spans="1:49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</row>
    <row r="657" spans="1:49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</row>
    <row r="658" spans="1:49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</row>
    <row r="659" spans="1:4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</row>
    <row r="660" spans="1:49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</row>
    <row r="661" spans="1:49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</row>
    <row r="662" spans="1:49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</row>
    <row r="663" spans="1:49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</row>
    <row r="664" spans="1:49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</row>
    <row r="665" spans="1:49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</row>
    <row r="666" spans="1:49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</row>
    <row r="667" spans="1:49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</row>
    <row r="668" spans="1:49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</row>
    <row r="669" spans="1:4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</row>
    <row r="670" spans="1:49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</row>
    <row r="671" spans="1:49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</row>
    <row r="672" spans="1:49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</row>
    <row r="673" spans="1:49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</row>
    <row r="674" spans="1:49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</row>
    <row r="675" spans="1:49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</row>
    <row r="676" spans="1:49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</row>
    <row r="677" spans="1:49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</row>
    <row r="678" spans="1:49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</row>
    <row r="679" spans="1:4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</row>
    <row r="680" spans="1:49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</row>
    <row r="681" spans="1:49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</row>
    <row r="682" spans="1:49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</row>
    <row r="683" spans="1:49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</row>
    <row r="684" spans="1:49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</row>
    <row r="685" spans="1:49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</row>
    <row r="686" spans="1:49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</row>
    <row r="687" spans="1:49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</row>
    <row r="688" spans="1:49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</row>
    <row r="689" spans="1:4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</row>
    <row r="690" spans="1:49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</row>
    <row r="691" spans="1:49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</row>
    <row r="692" spans="1:49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</row>
    <row r="693" spans="1:49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</row>
    <row r="694" spans="1:49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</row>
    <row r="695" spans="1:49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</row>
    <row r="696" spans="1:49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</row>
    <row r="697" spans="1:49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</row>
    <row r="698" spans="1:49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</row>
    <row r="699" spans="1:4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</row>
    <row r="700" spans="1:49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</row>
    <row r="701" spans="1:49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</row>
    <row r="702" spans="1:49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</row>
    <row r="703" spans="1:49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</row>
    <row r="704" spans="1:49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</row>
    <row r="705" spans="1:49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</row>
    <row r="706" spans="1:49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</row>
    <row r="707" spans="1:49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</row>
    <row r="708" spans="1:49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</row>
    <row r="709" spans="1:4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</row>
    <row r="710" spans="1:49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</row>
    <row r="711" spans="1:49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</row>
    <row r="712" spans="1:49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</row>
    <row r="713" spans="1:49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</row>
    <row r="714" spans="1:49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</row>
    <row r="715" spans="1:49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</row>
    <row r="716" spans="1:49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</row>
    <row r="717" spans="1:49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</row>
    <row r="718" spans="1:49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</row>
    <row r="719" spans="1:4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</row>
    <row r="720" spans="1:49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</row>
    <row r="721" spans="1:49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</row>
    <row r="722" spans="1:49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</row>
    <row r="723" spans="1:49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</row>
    <row r="724" spans="1:49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</row>
    <row r="725" spans="1:49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</row>
    <row r="726" spans="1:49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</row>
    <row r="727" spans="1:49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</row>
    <row r="728" spans="1:49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</row>
    <row r="729" spans="1:4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</row>
    <row r="730" spans="1:49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</row>
    <row r="731" spans="1:49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</row>
    <row r="732" spans="1:49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</row>
    <row r="733" spans="1:49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</row>
    <row r="734" spans="1:49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</row>
    <row r="735" spans="1:49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</row>
    <row r="736" spans="1:49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</row>
    <row r="737" spans="1:49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</row>
    <row r="738" spans="1:49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</row>
    <row r="739" spans="1:4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</row>
    <row r="740" spans="1:49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</row>
    <row r="741" spans="1:49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</row>
    <row r="742" spans="1:49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</row>
    <row r="743" spans="1:49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</row>
    <row r="744" spans="1:49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</row>
    <row r="745" spans="1:49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</row>
    <row r="746" spans="1:49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</row>
    <row r="747" spans="1:49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</row>
    <row r="748" spans="1:49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</row>
    <row r="749" spans="1: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</row>
    <row r="750" spans="1:49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</row>
    <row r="751" spans="1:49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</row>
    <row r="752" spans="1:49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</row>
    <row r="753" spans="1:49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</row>
    <row r="754" spans="1:49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</row>
    <row r="755" spans="1:49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</row>
    <row r="756" spans="1:49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</row>
    <row r="757" spans="1:49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</row>
    <row r="758" spans="1:49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</row>
    <row r="759" spans="1:4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</row>
    <row r="760" spans="1:49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</row>
    <row r="761" spans="1:49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</row>
    <row r="762" spans="1:49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</row>
    <row r="763" spans="1:49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</row>
    <row r="764" spans="1:49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</row>
    <row r="765" spans="1:49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</row>
    <row r="766" spans="1:49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</row>
    <row r="767" spans="1:49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</row>
    <row r="768" spans="1:49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</row>
    <row r="769" spans="1:4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</row>
    <row r="770" spans="1:49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</row>
    <row r="771" spans="1:49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</row>
    <row r="772" spans="1:49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</row>
    <row r="773" spans="1:49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</row>
    <row r="774" spans="1:49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</row>
    <row r="775" spans="1:49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</row>
    <row r="776" spans="1:49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</row>
    <row r="777" spans="1:49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</row>
    <row r="778" spans="1:49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</row>
    <row r="779" spans="1:4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</row>
    <row r="780" spans="1:49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</row>
    <row r="781" spans="1:49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</row>
    <row r="782" spans="1:49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</row>
    <row r="783" spans="1:49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</row>
    <row r="784" spans="1:49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</row>
    <row r="785" spans="1:49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</row>
    <row r="786" spans="1:49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</row>
    <row r="787" spans="1:49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</row>
    <row r="788" spans="1:49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</row>
    <row r="789" spans="1:4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</row>
    <row r="790" spans="1:49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</row>
    <row r="791" spans="1:49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</row>
    <row r="792" spans="1:49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</row>
    <row r="793" spans="1:49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</row>
    <row r="794" spans="1:49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</row>
    <row r="795" spans="1:49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</row>
    <row r="796" spans="1:49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</row>
    <row r="797" spans="1:49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</row>
    <row r="798" spans="1:49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</row>
    <row r="799" spans="1:4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</row>
    <row r="800" spans="1:49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</row>
    <row r="801" spans="1:49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</row>
    <row r="802" spans="1:49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</row>
    <row r="803" spans="1:49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</row>
    <row r="804" spans="1:49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</row>
    <row r="805" spans="1:49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</row>
    <row r="806" spans="1:49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</row>
    <row r="807" spans="1:49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</row>
    <row r="808" spans="1:49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</row>
    <row r="809" spans="1:4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</row>
    <row r="810" spans="1:49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</row>
    <row r="811" spans="1:49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</row>
    <row r="812" spans="1:49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</row>
    <row r="813" spans="1:49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</row>
    <row r="814" spans="1:49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</row>
    <row r="815" spans="1:49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</row>
    <row r="816" spans="1:49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</row>
    <row r="817" spans="1:49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</row>
    <row r="818" spans="1:49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</row>
    <row r="819" spans="1:4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</row>
    <row r="820" spans="1:49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</row>
    <row r="821" spans="1:49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</row>
    <row r="822" spans="1:49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</row>
    <row r="823" spans="1:49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</row>
    <row r="824" spans="1:49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</row>
    <row r="825" spans="1:49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</row>
    <row r="826" spans="1:49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</row>
    <row r="827" spans="1:49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</row>
    <row r="828" spans="1:49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</row>
    <row r="829" spans="1:4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</row>
    <row r="830" spans="1:49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</row>
    <row r="831" spans="1:49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</row>
    <row r="832" spans="1:49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</row>
    <row r="833" spans="1:49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</row>
    <row r="834" spans="1:49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</row>
    <row r="835" spans="1:49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</row>
    <row r="836" spans="1:49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</row>
    <row r="837" spans="1:49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</row>
    <row r="838" spans="1:49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</row>
    <row r="839" spans="1:4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</row>
    <row r="840" spans="1:49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</row>
    <row r="841" spans="1:49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</row>
    <row r="842" spans="1:49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</row>
    <row r="843" spans="1:49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</row>
    <row r="844" spans="1:49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</row>
    <row r="845" spans="1:49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</row>
    <row r="846" spans="1:49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</row>
    <row r="847" spans="1:49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</row>
    <row r="848" spans="1:49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</row>
    <row r="849" spans="1: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</row>
    <row r="850" spans="1:49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</row>
    <row r="851" spans="1:49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</row>
    <row r="852" spans="1:49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</row>
    <row r="853" spans="1:49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</row>
    <row r="854" spans="1:49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</row>
    <row r="855" spans="1:49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</row>
    <row r="856" spans="1:49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</row>
    <row r="857" spans="1:49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</row>
    <row r="858" spans="1:49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</row>
    <row r="859" spans="1:4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</row>
    <row r="860" spans="1:49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</row>
    <row r="861" spans="1:49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</row>
    <row r="862" spans="1:49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</row>
    <row r="863" spans="1:49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</row>
    <row r="864" spans="1:49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</row>
    <row r="865" spans="1:49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</row>
    <row r="866" spans="1:49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</row>
    <row r="867" spans="1:49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</row>
    <row r="868" spans="1:49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</row>
    <row r="869" spans="1:4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</row>
    <row r="870" spans="1:49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</row>
    <row r="871" spans="1:49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</row>
    <row r="872" spans="1:49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</row>
    <row r="873" spans="1:49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</row>
    <row r="874" spans="1:49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</row>
    <row r="875" spans="1:49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</row>
    <row r="876" spans="1:49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</row>
    <row r="877" spans="1:49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</row>
    <row r="878" spans="1:49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</row>
    <row r="879" spans="1:4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</row>
    <row r="880" spans="1:49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</row>
    <row r="881" spans="1:49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</row>
    <row r="882" spans="1:49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</row>
    <row r="883" spans="1:49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</row>
    <row r="884" spans="1:49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</row>
    <row r="885" spans="1:49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</row>
    <row r="886" spans="1:49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</row>
    <row r="887" spans="1:49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</row>
    <row r="888" spans="1:49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</row>
    <row r="889" spans="1:4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</row>
    <row r="890" spans="1:49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</row>
    <row r="891" spans="1:49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</row>
    <row r="892" spans="1:49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</row>
    <row r="893" spans="1:49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</row>
    <row r="894" spans="1:49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</row>
    <row r="895" spans="1:49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</row>
    <row r="896" spans="1:49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</row>
    <row r="897" spans="1:49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</row>
    <row r="898" spans="1:49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</row>
    <row r="899" spans="1:4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</row>
    <row r="900" spans="1:49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</row>
    <row r="901" spans="1:49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</row>
    <row r="902" spans="1:49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</row>
    <row r="903" spans="1:49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</row>
    <row r="904" spans="1:49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</row>
    <row r="905" spans="1:49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</row>
    <row r="906" spans="1:49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</row>
    <row r="907" spans="1:49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</row>
    <row r="908" spans="1:49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</row>
    <row r="909" spans="1:4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</row>
    <row r="910" spans="1:49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</row>
    <row r="911" spans="1:49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</row>
    <row r="912" spans="1:49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</row>
    <row r="913" spans="1:49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</row>
    <row r="914" spans="1:49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</row>
    <row r="915" spans="1:49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</row>
    <row r="916" spans="1:49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</row>
    <row r="917" spans="1:49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</row>
    <row r="918" spans="1:49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</row>
    <row r="919" spans="1:4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</row>
    <row r="920" spans="1:49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</row>
    <row r="921" spans="1:49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</row>
    <row r="922" spans="1:49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</row>
    <row r="923" spans="1:49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</row>
    <row r="924" spans="1:49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</row>
    <row r="925" spans="1:49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</row>
    <row r="926" spans="1:49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</row>
    <row r="927" spans="1:49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</row>
    <row r="928" spans="1:49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</row>
    <row r="929" spans="1:4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</row>
    <row r="930" spans="1:49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</row>
    <row r="931" spans="1:49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</row>
    <row r="932" spans="1:49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</row>
    <row r="933" spans="1:49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</row>
    <row r="934" spans="1:49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</row>
    <row r="935" spans="1:49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</row>
    <row r="936" spans="1:49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</row>
    <row r="937" spans="1:49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</row>
    <row r="938" spans="1:49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</row>
    <row r="939" spans="1:4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</row>
    <row r="940" spans="1:49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</row>
    <row r="941" spans="1:49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</row>
    <row r="942" spans="1:49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</row>
    <row r="943" spans="1:49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</row>
    <row r="944" spans="1:49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</row>
    <row r="945" spans="1:49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</row>
    <row r="946" spans="1:49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</row>
    <row r="947" spans="1:49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</row>
    <row r="948" spans="1:49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</row>
    <row r="949" spans="1: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</row>
    <row r="950" spans="1:49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</row>
    <row r="951" spans="1:49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</row>
    <row r="952" spans="1:49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</row>
    <row r="953" spans="1:49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</row>
    <row r="954" spans="1:49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</row>
    <row r="955" spans="1:49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</row>
    <row r="956" spans="1:49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</row>
    <row r="957" spans="1:49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</row>
    <row r="958" spans="1:49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</row>
    <row r="959" spans="1:4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</row>
    <row r="960" spans="1:49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</row>
    <row r="961" spans="1:49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</row>
    <row r="962" spans="1:49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</row>
    <row r="963" spans="1:49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</row>
    <row r="964" spans="1:49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</row>
    <row r="965" spans="1:49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</row>
    <row r="966" spans="1:49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</row>
    <row r="967" spans="1:49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</row>
    <row r="968" spans="1:49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</row>
    <row r="969" spans="1:4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</row>
    <row r="970" spans="1:49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</row>
    <row r="971" spans="1:49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</row>
    <row r="972" spans="1:49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</row>
    <row r="973" spans="1:49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</row>
    <row r="974" spans="1:49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</row>
    <row r="975" spans="1:49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</row>
    <row r="976" spans="1:49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</row>
    <row r="977" spans="1:49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</row>
    <row r="978" spans="1:49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</row>
    <row r="979" spans="1:4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</row>
    <row r="980" spans="1:49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</row>
    <row r="981" spans="1:49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</row>
    <row r="982" spans="1:49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</row>
    <row r="983" spans="1:49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</row>
    <row r="984" spans="1:49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</row>
    <row r="985" spans="1:49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</row>
    <row r="986" spans="1:49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</row>
    <row r="987" spans="1:49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</row>
    <row r="988" spans="1:49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</row>
    <row r="989" spans="1:4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</row>
    <row r="990" spans="1:49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</row>
    <row r="991" spans="1:49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</row>
    <row r="992" spans="1:49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</row>
    <row r="993" spans="1:49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</row>
    <row r="994" spans="1:49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</row>
    <row r="995" spans="1:49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</row>
    <row r="996" spans="1:49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</row>
    <row r="997" spans="1:49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</row>
    <row r="998" spans="1:49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</row>
    <row r="999" spans="1:4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</row>
    <row r="1000" spans="1:49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</row>
  </sheetData>
  <mergeCells count="57">
    <mergeCell ref="AH26:AM26"/>
    <mergeCell ref="AH27:AM27"/>
    <mergeCell ref="AH28:AM28"/>
    <mergeCell ref="AH29:AM29"/>
    <mergeCell ref="AH21:AM21"/>
    <mergeCell ref="AH22:AM22"/>
    <mergeCell ref="AH23:AM23"/>
    <mergeCell ref="AH24:AM24"/>
    <mergeCell ref="AH25:AM25"/>
    <mergeCell ref="AH16:AM16"/>
    <mergeCell ref="AH17:AM17"/>
    <mergeCell ref="AH18:AM18"/>
    <mergeCell ref="AH19:AM19"/>
    <mergeCell ref="AH20:AM20"/>
    <mergeCell ref="AH11:AM11"/>
    <mergeCell ref="AH12:AM12"/>
    <mergeCell ref="AH13:AM13"/>
    <mergeCell ref="AH14:AM14"/>
    <mergeCell ref="AH15:AM15"/>
    <mergeCell ref="AK6:AM6"/>
    <mergeCell ref="AK7:AM7"/>
    <mergeCell ref="C8:AD8"/>
    <mergeCell ref="C9:F9"/>
    <mergeCell ref="G9:G10"/>
    <mergeCell ref="H9:Q9"/>
    <mergeCell ref="R9:R10"/>
    <mergeCell ref="AH9:AM10"/>
    <mergeCell ref="AF9:AF10"/>
    <mergeCell ref="AG9:AG10"/>
    <mergeCell ref="W6:AB6"/>
    <mergeCell ref="AE6:AG6"/>
    <mergeCell ref="S9:AB9"/>
    <mergeCell ref="AC9:AC10"/>
    <mergeCell ref="AD9:AD10"/>
    <mergeCell ref="AE9:AE10"/>
    <mergeCell ref="AI2:AM2"/>
    <mergeCell ref="AE4:AG4"/>
    <mergeCell ref="AK4:AM4"/>
    <mergeCell ref="AE5:AG5"/>
    <mergeCell ref="AK5:AM5"/>
    <mergeCell ref="AH35:AM35"/>
    <mergeCell ref="AH36:AM36"/>
    <mergeCell ref="AH44:AM44"/>
    <mergeCell ref="AH45:AM45"/>
    <mergeCell ref="AH46:AM46"/>
    <mergeCell ref="AH37:AM37"/>
    <mergeCell ref="AH38:AM38"/>
    <mergeCell ref="AH39:AM39"/>
    <mergeCell ref="AH40:AM40"/>
    <mergeCell ref="AH41:AM41"/>
    <mergeCell ref="AH42:AM42"/>
    <mergeCell ref="AH43:AM43"/>
    <mergeCell ref="AH30:AM30"/>
    <mergeCell ref="AH31:AM31"/>
    <mergeCell ref="AH32:AM32"/>
    <mergeCell ref="AH33:AM33"/>
    <mergeCell ref="AH34:AM34"/>
  </mergeCells>
  <dataValidations count="3">
    <dataValidation type="decimal" allowBlank="1" showErrorMessage="1" sqref="H11:Q46" xr:uid="{00000000-0002-0000-0900-000000000000}">
      <formula1>0</formula1>
      <formula2>45</formula2>
    </dataValidation>
    <dataValidation type="decimal" allowBlank="1" showErrorMessage="1" sqref="S11:AB46" xr:uid="{00000000-0002-0000-0900-000001000000}">
      <formula1>0</formula1>
      <formula2>40</formula2>
    </dataValidation>
    <dataValidation type="decimal" allowBlank="1" showErrorMessage="1" sqref="C11:F46" xr:uid="{00000000-0002-0000-0900-000002000000}">
      <formula1>0</formula1>
      <formula2>10</formula2>
    </dataValidation>
  </dataValidations>
  <printOptions horizontalCentered="1" gridLines="1"/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AW1000"/>
  <sheetViews>
    <sheetView workbookViewId="0">
      <pane ySplit="10" topLeftCell="A11" activePane="bottomLeft" state="frozen"/>
      <selection pane="bottomLeft" activeCell="B12" sqref="B12"/>
    </sheetView>
  </sheetViews>
  <sheetFormatPr baseColWidth="10" defaultColWidth="9.1796875" defaultRowHeight="15" customHeight="1"/>
  <cols>
    <col min="1" max="1" width="1.6328125" customWidth="1"/>
    <col min="2" max="2" width="23.7265625" customWidth="1"/>
    <col min="3" max="29" width="1.81640625" customWidth="1"/>
    <col min="30" max="30" width="2.54296875" customWidth="1"/>
    <col min="31" max="32" width="1.81640625" customWidth="1"/>
    <col min="33" max="33" width="2.6328125" customWidth="1"/>
    <col min="34" max="34" width="1.7265625" customWidth="1"/>
    <col min="35" max="35" width="1.6328125" customWidth="1"/>
    <col min="36" max="36" width="1.90625" customWidth="1"/>
    <col min="37" max="38" width="1.26953125" customWidth="1"/>
    <col min="39" max="39" width="1.08984375" customWidth="1"/>
    <col min="40" max="40" width="2.26953125" customWidth="1"/>
    <col min="41" max="43" width="1.453125" customWidth="1"/>
    <col min="44" max="47" width="1.6328125" customWidth="1"/>
  </cols>
  <sheetData>
    <row r="1" spans="1:49" ht="12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54"/>
      <c r="AP1" s="54"/>
      <c r="AQ1" s="54"/>
      <c r="AR1" s="54"/>
      <c r="AS1" s="54"/>
      <c r="AT1" s="54"/>
      <c r="AU1" s="54"/>
      <c r="AV1" s="54"/>
      <c r="AW1" s="54"/>
    </row>
    <row r="2" spans="1:49" ht="21" customHeight="1">
      <c r="A2" s="83"/>
      <c r="B2" s="84"/>
      <c r="C2" s="85" t="s">
        <v>132</v>
      </c>
      <c r="D2" s="85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6"/>
      <c r="AF2" s="86"/>
      <c r="AG2" s="87" t="s">
        <v>75</v>
      </c>
      <c r="AH2" s="88"/>
      <c r="AI2" s="255" t="s">
        <v>93</v>
      </c>
      <c r="AJ2" s="220"/>
      <c r="AK2" s="220"/>
      <c r="AL2" s="220"/>
      <c r="AM2" s="253"/>
      <c r="AN2" s="83"/>
      <c r="AO2" s="54"/>
      <c r="AP2" s="54"/>
      <c r="AQ2" s="54"/>
      <c r="AR2" s="89"/>
      <c r="AS2" s="89"/>
      <c r="AT2" s="89"/>
      <c r="AU2" s="89"/>
      <c r="AV2" s="54"/>
      <c r="AW2" s="54"/>
    </row>
    <row r="3" spans="1:49" ht="8.25" customHeight="1">
      <c r="A3" s="83"/>
      <c r="B3" s="90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91"/>
      <c r="AI3" s="91"/>
      <c r="AJ3" s="91"/>
      <c r="AK3" s="91"/>
      <c r="AL3" s="91"/>
      <c r="AM3" s="84"/>
      <c r="AN3" s="83"/>
      <c r="AO3" s="54"/>
      <c r="AP3" s="54"/>
      <c r="AQ3" s="54"/>
      <c r="AR3" s="89"/>
      <c r="AS3" s="89"/>
      <c r="AT3" s="89"/>
      <c r="AU3" s="89"/>
      <c r="AV3" s="54"/>
      <c r="AW3" s="54"/>
    </row>
    <row r="4" spans="1:49" ht="12.75" customHeight="1">
      <c r="A4" s="83"/>
      <c r="B4" s="92" t="s">
        <v>9</v>
      </c>
      <c r="C4" s="93" t="str">
        <f>CARÁTULA!$C$10</f>
        <v>INTERANDINO BOLIVIANO</v>
      </c>
      <c r="D4" s="93"/>
      <c r="E4" s="94"/>
      <c r="F4" s="94"/>
      <c r="G4" s="94"/>
      <c r="H4" s="95"/>
      <c r="I4" s="95"/>
      <c r="J4" s="95"/>
      <c r="K4" s="95"/>
      <c r="L4" s="95"/>
      <c r="M4" s="95"/>
      <c r="N4" s="95"/>
      <c r="O4" s="95"/>
      <c r="P4" s="95"/>
      <c r="Q4" s="95"/>
      <c r="R4" s="84"/>
      <c r="S4" s="92" t="s">
        <v>23</v>
      </c>
      <c r="T4" s="96" t="str">
        <f>CARÁTULA!C20</f>
        <v>CIENCIAS SOCIALES</v>
      </c>
      <c r="U4" s="84"/>
      <c r="V4" s="84"/>
      <c r="W4" s="84"/>
      <c r="X4" s="97"/>
      <c r="Y4" s="97"/>
      <c r="Z4" s="97"/>
      <c r="AA4" s="97"/>
      <c r="AB4" s="97"/>
      <c r="AC4" s="97"/>
      <c r="AD4" s="98" t="s">
        <v>74</v>
      </c>
      <c r="AE4" s="256">
        <f>CARÁTULA!H21</f>
        <v>46266</v>
      </c>
      <c r="AF4" s="229"/>
      <c r="AG4" s="230"/>
      <c r="AH4" s="99"/>
      <c r="AI4" s="84"/>
      <c r="AJ4" s="100" t="s">
        <v>99</v>
      </c>
      <c r="AK4" s="257">
        <f>COUNTIF(AE11:AE46,"ED")</f>
        <v>0</v>
      </c>
      <c r="AL4" s="220"/>
      <c r="AM4" s="253"/>
      <c r="AN4" s="83"/>
      <c r="AO4" s="54"/>
      <c r="AP4" s="54"/>
      <c r="AQ4" s="54"/>
      <c r="AR4" s="54"/>
      <c r="AS4" s="54"/>
      <c r="AT4" s="54"/>
      <c r="AU4" s="54"/>
      <c r="AV4" s="54"/>
      <c r="AW4" s="54"/>
    </row>
    <row r="5" spans="1:49" ht="12.75" customHeight="1">
      <c r="A5" s="83"/>
      <c r="B5" s="92" t="s">
        <v>18</v>
      </c>
      <c r="C5" s="93" t="str">
        <f>CARÁTULA!$C$16</f>
        <v>SECUNDARIO</v>
      </c>
      <c r="D5" s="93"/>
      <c r="E5" s="94"/>
      <c r="F5" s="94"/>
      <c r="G5" s="94"/>
      <c r="H5" s="95"/>
      <c r="I5" s="95"/>
      <c r="J5" s="95"/>
      <c r="K5" s="95"/>
      <c r="L5" s="95"/>
      <c r="M5" s="95"/>
      <c r="N5" s="95"/>
      <c r="O5" s="95"/>
      <c r="P5" s="95"/>
      <c r="Q5" s="95"/>
      <c r="R5" s="84"/>
      <c r="S5" s="92" t="s">
        <v>28</v>
      </c>
      <c r="T5" s="101" t="str">
        <f>CARÁTULA!$C$14</f>
        <v>MARCO A. CHAVEZ CHOQUEHUANCA</v>
      </c>
      <c r="U5" s="84"/>
      <c r="V5" s="84"/>
      <c r="W5" s="84"/>
      <c r="X5" s="94"/>
      <c r="Y5" s="94"/>
      <c r="Z5" s="94"/>
      <c r="AA5" s="94"/>
      <c r="AB5" s="94"/>
      <c r="AC5" s="94"/>
      <c r="AD5" s="98" t="s">
        <v>77</v>
      </c>
      <c r="AE5" s="256">
        <f>CARÁTULA!J21</f>
        <v>46358</v>
      </c>
      <c r="AF5" s="229"/>
      <c r="AG5" s="230"/>
      <c r="AH5" s="99"/>
      <c r="AI5" s="84"/>
      <c r="AJ5" s="102" t="s">
        <v>100</v>
      </c>
      <c r="AK5" s="257">
        <f>COUNTIF(AE11:AE46,"DA")</f>
        <v>0</v>
      </c>
      <c r="AL5" s="220"/>
      <c r="AM5" s="253"/>
      <c r="AN5" s="83"/>
      <c r="AO5" s="54"/>
      <c r="AP5" s="54"/>
      <c r="AQ5" s="54"/>
      <c r="AR5" s="54"/>
      <c r="AS5" s="54"/>
      <c r="AT5" s="54"/>
      <c r="AU5" s="54"/>
      <c r="AV5" s="54"/>
      <c r="AW5" s="54"/>
    </row>
    <row r="6" spans="1:49" ht="12.75" customHeight="1">
      <c r="A6" s="83"/>
      <c r="B6" s="92" t="s">
        <v>76</v>
      </c>
      <c r="C6" s="93" t="str">
        <f>CARÁTULA!$C$18</f>
        <v>5° "A" DE SECUNDARIA</v>
      </c>
      <c r="D6" s="93"/>
      <c r="E6" s="94"/>
      <c r="F6" s="94"/>
      <c r="G6" s="94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95"/>
      <c r="S6" s="99"/>
      <c r="T6" s="99"/>
      <c r="U6" s="99"/>
      <c r="V6" s="99"/>
      <c r="W6" s="269"/>
      <c r="X6" s="229"/>
      <c r="Y6" s="229"/>
      <c r="Z6" s="229"/>
      <c r="AA6" s="229"/>
      <c r="AB6" s="230"/>
      <c r="AC6" s="84"/>
      <c r="AD6" s="104" t="s">
        <v>79</v>
      </c>
      <c r="AE6" s="270">
        <f ca="1">TODAY()</f>
        <v>46138</v>
      </c>
      <c r="AF6" s="229"/>
      <c r="AG6" s="230"/>
      <c r="AH6" s="105"/>
      <c r="AI6" s="84"/>
      <c r="AJ6" s="102" t="s">
        <v>101</v>
      </c>
      <c r="AK6" s="257">
        <f>COUNTIF(AE11:AE46,"DO")</f>
        <v>0</v>
      </c>
      <c r="AL6" s="220"/>
      <c r="AM6" s="253"/>
      <c r="AN6" s="83"/>
      <c r="AO6" s="54"/>
      <c r="AP6" s="54"/>
      <c r="AQ6" s="54"/>
      <c r="AR6" s="54"/>
      <c r="AS6" s="54"/>
      <c r="AT6" s="54"/>
      <c r="AU6" s="54"/>
      <c r="AV6" s="54"/>
      <c r="AW6" s="54"/>
    </row>
    <row r="7" spans="1:49" ht="11.25" customHeight="1">
      <c r="A7" s="83"/>
      <c r="B7" s="103"/>
      <c r="C7" s="93"/>
      <c r="D7" s="93"/>
      <c r="E7" s="94"/>
      <c r="F7" s="94"/>
      <c r="G7" s="94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95"/>
      <c r="S7" s="99"/>
      <c r="T7" s="99"/>
      <c r="U7" s="99"/>
      <c r="V7" s="99"/>
      <c r="W7" s="106"/>
      <c r="X7" s="106"/>
      <c r="Y7" s="106"/>
      <c r="Z7" s="106"/>
      <c r="AA7" s="106"/>
      <c r="AB7" s="106"/>
      <c r="AC7" s="84"/>
      <c r="AD7" s="88"/>
      <c r="AE7" s="84"/>
      <c r="AF7" s="107"/>
      <c r="AG7" s="107"/>
      <c r="AH7" s="107"/>
      <c r="AI7" s="84"/>
      <c r="AJ7" s="102" t="s">
        <v>102</v>
      </c>
      <c r="AK7" s="258">
        <f>COUNTIF(AE11:AE46,"DP")</f>
        <v>0</v>
      </c>
      <c r="AL7" s="220"/>
      <c r="AM7" s="253"/>
      <c r="AN7" s="108"/>
      <c r="AO7" s="109"/>
      <c r="AP7" s="54"/>
      <c r="AQ7" s="54"/>
      <c r="AR7" s="54"/>
      <c r="AS7" s="54"/>
      <c r="AT7" s="54"/>
      <c r="AU7" s="54"/>
      <c r="AV7" s="54"/>
      <c r="AW7" s="54"/>
    </row>
    <row r="8" spans="1:49" ht="12.75" customHeight="1">
      <c r="A8" s="83"/>
      <c r="B8" s="110"/>
      <c r="C8" s="259" t="s">
        <v>103</v>
      </c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53"/>
      <c r="AE8" s="111"/>
      <c r="AF8" s="111"/>
      <c r="AG8" s="112"/>
      <c r="AH8" s="112"/>
      <c r="AI8" s="113"/>
      <c r="AJ8" s="83"/>
      <c r="AK8" s="114"/>
      <c r="AL8" s="114"/>
      <c r="AM8" s="114"/>
      <c r="AN8" s="108"/>
      <c r="AO8" s="109"/>
      <c r="AP8" s="109"/>
      <c r="AQ8" s="109"/>
      <c r="AR8" s="54"/>
      <c r="AS8" s="54"/>
      <c r="AT8" s="54"/>
      <c r="AU8" s="54"/>
      <c r="AV8" s="54"/>
      <c r="AW8" s="54"/>
    </row>
    <row r="9" spans="1:49" ht="12" customHeight="1">
      <c r="A9" s="83"/>
      <c r="B9" s="115"/>
      <c r="C9" s="260" t="s">
        <v>104</v>
      </c>
      <c r="D9" s="220"/>
      <c r="E9" s="220"/>
      <c r="F9" s="253"/>
      <c r="G9" s="261" t="s">
        <v>105</v>
      </c>
      <c r="H9" s="263" t="s">
        <v>106</v>
      </c>
      <c r="I9" s="220"/>
      <c r="J9" s="220"/>
      <c r="K9" s="220"/>
      <c r="L9" s="220"/>
      <c r="M9" s="220"/>
      <c r="N9" s="220"/>
      <c r="O9" s="220"/>
      <c r="P9" s="220"/>
      <c r="Q9" s="264"/>
      <c r="R9" s="265" t="s">
        <v>107</v>
      </c>
      <c r="S9" s="263" t="s">
        <v>108</v>
      </c>
      <c r="T9" s="220"/>
      <c r="U9" s="220"/>
      <c r="V9" s="220"/>
      <c r="W9" s="220"/>
      <c r="X9" s="220"/>
      <c r="Y9" s="220"/>
      <c r="Z9" s="220"/>
      <c r="AA9" s="220"/>
      <c r="AB9" s="253"/>
      <c r="AC9" s="265" t="s">
        <v>109</v>
      </c>
      <c r="AD9" s="271" t="s">
        <v>110</v>
      </c>
      <c r="AE9" s="272" t="s">
        <v>111</v>
      </c>
      <c r="AF9" s="267"/>
      <c r="AG9" s="268" t="s">
        <v>112</v>
      </c>
      <c r="AH9" s="266" t="s">
        <v>113</v>
      </c>
      <c r="AI9" s="244"/>
      <c r="AJ9" s="244"/>
      <c r="AK9" s="244"/>
      <c r="AL9" s="244"/>
      <c r="AM9" s="245"/>
      <c r="AN9" s="116"/>
      <c r="AO9" s="4"/>
      <c r="AP9" s="4"/>
      <c r="AQ9" s="4"/>
      <c r="AR9" s="54"/>
      <c r="AS9" s="54"/>
      <c r="AT9" s="54"/>
      <c r="AU9" s="54"/>
      <c r="AV9" s="54"/>
      <c r="AW9" s="54"/>
    </row>
    <row r="10" spans="1:49" ht="74.25" customHeight="1">
      <c r="A10" s="69" t="s">
        <v>31</v>
      </c>
      <c r="B10" s="117" t="s">
        <v>114</v>
      </c>
      <c r="C10" s="126" t="s">
        <v>115</v>
      </c>
      <c r="D10" s="121" t="s">
        <v>116</v>
      </c>
      <c r="E10" s="121" t="s">
        <v>117</v>
      </c>
      <c r="F10" s="120"/>
      <c r="G10" s="262"/>
      <c r="H10" s="121" t="s">
        <v>118</v>
      </c>
      <c r="I10" s="121" t="s">
        <v>119</v>
      </c>
      <c r="J10" s="121"/>
      <c r="K10" s="121"/>
      <c r="L10" s="121"/>
      <c r="M10" s="121"/>
      <c r="N10" s="121"/>
      <c r="O10" s="121"/>
      <c r="P10" s="121"/>
      <c r="Q10" s="121"/>
      <c r="R10" s="262"/>
      <c r="S10" s="122"/>
      <c r="T10" s="123"/>
      <c r="U10" s="124"/>
      <c r="V10" s="123"/>
      <c r="W10" s="123"/>
      <c r="X10" s="123"/>
      <c r="Y10" s="123"/>
      <c r="Z10" s="125"/>
      <c r="AA10" s="126"/>
      <c r="AB10" s="121"/>
      <c r="AC10" s="262"/>
      <c r="AD10" s="262"/>
      <c r="AE10" s="262"/>
      <c r="AF10" s="262"/>
      <c r="AG10" s="262"/>
      <c r="AH10" s="246"/>
      <c r="AI10" s="247"/>
      <c r="AJ10" s="247"/>
      <c r="AK10" s="247"/>
      <c r="AL10" s="247"/>
      <c r="AM10" s="248"/>
      <c r="AN10" s="127"/>
      <c r="AO10" s="128"/>
      <c r="AP10" s="128"/>
      <c r="AQ10" s="128"/>
      <c r="AR10" s="54"/>
      <c r="AS10" s="54"/>
      <c r="AT10" s="54"/>
      <c r="AU10" s="54"/>
      <c r="AV10" s="54"/>
      <c r="AW10" s="54"/>
    </row>
    <row r="11" spans="1:49" ht="12" customHeight="1">
      <c r="A11" s="129">
        <v>1</v>
      </c>
      <c r="B11" s="130" t="str">
        <f>FILIACIÓN!B9</f>
        <v>APALA YUJRA ROSELIN ANDREA</v>
      </c>
      <c r="C11" s="131"/>
      <c r="D11" s="132"/>
      <c r="E11" s="132"/>
      <c r="F11" s="131"/>
      <c r="G11" s="133" t="str">
        <f t="shared" ref="G11:G46" si="0">IFERROR(ROUND(AVERAGE(C11:F11),0),"")</f>
        <v/>
      </c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3" t="str">
        <f t="shared" ref="R11:R46" si="1">IFERROR(ROUND(AVERAGE(H11:Q11),0),"")</f>
        <v/>
      </c>
      <c r="S11" s="132"/>
      <c r="T11" s="132"/>
      <c r="U11" s="131"/>
      <c r="V11" s="131"/>
      <c r="W11" s="131"/>
      <c r="X11" s="131"/>
      <c r="Y11" s="131"/>
      <c r="Z11" s="131"/>
      <c r="AA11" s="131"/>
      <c r="AB11" s="131"/>
      <c r="AC11" s="133" t="str">
        <f t="shared" ref="AC11:AC46" si="2">IFERROR(ROUND(AVERAGE(S11:AB11),0),"")</f>
        <v/>
      </c>
      <c r="AD11" s="134" t="str">
        <f t="shared" ref="AD11:AD46" si="3">IFERROR((AVERAGE(#REF!,#REF!)),"")</f>
        <v/>
      </c>
      <c r="AE11" s="135" t="str">
        <f t="shared" ref="AE11:AE46" si="4">IF(AG11&lt;20," ",IF(AG11&lt;51,"ED",IF(AG11&lt;67,"DA",IF(AG11&lt;85,"DO","DP"))))</f>
        <v xml:space="preserve"> </v>
      </c>
      <c r="AF11" s="136"/>
      <c r="AG11" s="137">
        <f t="shared" ref="AG11:AG46" si="5">IFERROR((SUM(G11,R11,AC11,AD11,AF11)),"")</f>
        <v>0</v>
      </c>
      <c r="AH11" s="252" t="b">
        <f t="shared" ref="AH11:AH46" si="6">IF(AG11="","",(IF(AND(AG11&gt;=1,AG11&lt;=50.499),"REPROBADO",IF(AND(AG11&gt;=50.5,AG11&lt;=100),"APROBADO"))))</f>
        <v>0</v>
      </c>
      <c r="AI11" s="220"/>
      <c r="AJ11" s="220"/>
      <c r="AK11" s="220"/>
      <c r="AL11" s="220"/>
      <c r="AM11" s="253"/>
      <c r="AN11" s="83"/>
      <c r="AO11" s="54"/>
      <c r="AP11" s="54"/>
      <c r="AQ11" s="138"/>
      <c r="AR11" s="54"/>
      <c r="AS11" s="54"/>
      <c r="AT11" s="54"/>
      <c r="AU11" s="54"/>
      <c r="AV11" s="54"/>
      <c r="AW11" s="54"/>
    </row>
    <row r="12" spans="1:49" ht="12" customHeight="1">
      <c r="A12" s="129">
        <v>2</v>
      </c>
      <c r="B12" s="130" t="str">
        <f>FILIACIÓN!B10</f>
        <v>APAZA ANGULO ARELY BIANCA</v>
      </c>
      <c r="C12" s="131"/>
      <c r="D12" s="132"/>
      <c r="E12" s="132"/>
      <c r="F12" s="131"/>
      <c r="G12" s="133" t="str">
        <f t="shared" si="0"/>
        <v/>
      </c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3" t="str">
        <f t="shared" si="1"/>
        <v/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3" t="str">
        <f t="shared" si="2"/>
        <v/>
      </c>
      <c r="AD12" s="134" t="str">
        <f t="shared" si="3"/>
        <v/>
      </c>
      <c r="AE12" s="135" t="str">
        <f t="shared" si="4"/>
        <v xml:space="preserve"> </v>
      </c>
      <c r="AF12" s="136"/>
      <c r="AG12" s="137">
        <f t="shared" si="5"/>
        <v>0</v>
      </c>
      <c r="AH12" s="252" t="b">
        <f t="shared" si="6"/>
        <v>0</v>
      </c>
      <c r="AI12" s="220"/>
      <c r="AJ12" s="220"/>
      <c r="AK12" s="220"/>
      <c r="AL12" s="220"/>
      <c r="AM12" s="253"/>
      <c r="AN12" s="83"/>
      <c r="AO12" s="54"/>
      <c r="AP12" s="54"/>
      <c r="AQ12" s="138"/>
      <c r="AR12" s="54"/>
      <c r="AS12" s="54"/>
      <c r="AT12" s="54"/>
      <c r="AU12" s="54"/>
      <c r="AV12" s="54"/>
      <c r="AW12" s="54"/>
    </row>
    <row r="13" spans="1:49" ht="12" customHeight="1">
      <c r="A13" s="129">
        <v>3</v>
      </c>
      <c r="B13" s="130" t="str">
        <f>FILIACIÓN!B11</f>
        <v>APAZA TICONA DANAE ALEXANDRA</v>
      </c>
      <c r="C13" s="131"/>
      <c r="D13" s="132"/>
      <c r="E13" s="132"/>
      <c r="F13" s="131"/>
      <c r="G13" s="133" t="str">
        <f t="shared" si="0"/>
        <v/>
      </c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3" t="str">
        <f t="shared" si="1"/>
        <v/>
      </c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3" t="str">
        <f t="shared" si="2"/>
        <v/>
      </c>
      <c r="AD13" s="134" t="str">
        <f t="shared" si="3"/>
        <v/>
      </c>
      <c r="AE13" s="135" t="str">
        <f t="shared" si="4"/>
        <v xml:space="preserve"> </v>
      </c>
      <c r="AF13" s="136"/>
      <c r="AG13" s="137">
        <f t="shared" si="5"/>
        <v>0</v>
      </c>
      <c r="AH13" s="252" t="b">
        <f t="shared" si="6"/>
        <v>0</v>
      </c>
      <c r="AI13" s="220"/>
      <c r="AJ13" s="220"/>
      <c r="AK13" s="220"/>
      <c r="AL13" s="220"/>
      <c r="AM13" s="253"/>
      <c r="AN13" s="83"/>
      <c r="AO13" s="54"/>
      <c r="AP13" s="54"/>
      <c r="AQ13" s="138"/>
      <c r="AR13" s="54"/>
      <c r="AS13" s="54"/>
      <c r="AT13" s="54"/>
      <c r="AU13" s="54"/>
      <c r="AV13" s="54"/>
      <c r="AW13" s="54"/>
    </row>
    <row r="14" spans="1:49" ht="12" customHeight="1">
      <c r="A14" s="129">
        <v>4</v>
      </c>
      <c r="B14" s="130" t="str">
        <f>FILIACIÓN!B12</f>
        <v>ARDORES USNAYO CAMERON GAELLE</v>
      </c>
      <c r="C14" s="131"/>
      <c r="D14" s="132"/>
      <c r="E14" s="132"/>
      <c r="F14" s="131"/>
      <c r="G14" s="133" t="str">
        <f t="shared" si="0"/>
        <v/>
      </c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3" t="str">
        <f t="shared" si="1"/>
        <v/>
      </c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3" t="str">
        <f t="shared" si="2"/>
        <v/>
      </c>
      <c r="AD14" s="134" t="str">
        <f t="shared" si="3"/>
        <v/>
      </c>
      <c r="AE14" s="135" t="str">
        <f t="shared" si="4"/>
        <v xml:space="preserve"> </v>
      </c>
      <c r="AF14" s="136"/>
      <c r="AG14" s="137">
        <f t="shared" si="5"/>
        <v>0</v>
      </c>
      <c r="AH14" s="252" t="b">
        <f t="shared" si="6"/>
        <v>0</v>
      </c>
      <c r="AI14" s="220"/>
      <c r="AJ14" s="220"/>
      <c r="AK14" s="220"/>
      <c r="AL14" s="220"/>
      <c r="AM14" s="253"/>
      <c r="AN14" s="83"/>
      <c r="AO14" s="54"/>
      <c r="AP14" s="54"/>
      <c r="AQ14" s="138"/>
      <c r="AR14" s="54"/>
      <c r="AS14" s="54"/>
      <c r="AT14" s="54"/>
      <c r="AU14" s="54"/>
      <c r="AV14" s="54"/>
      <c r="AW14" s="54"/>
    </row>
    <row r="15" spans="1:49" ht="12" customHeight="1">
      <c r="A15" s="129">
        <v>5</v>
      </c>
      <c r="B15" s="130" t="str">
        <f>FILIACIÓN!B13</f>
        <v>BAUTISTA BLANCO GREIS EVANI</v>
      </c>
      <c r="C15" s="131"/>
      <c r="D15" s="132"/>
      <c r="E15" s="132"/>
      <c r="F15" s="131"/>
      <c r="G15" s="133" t="str">
        <f t="shared" si="0"/>
        <v/>
      </c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3" t="str">
        <f t="shared" si="1"/>
        <v/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3" t="str">
        <f t="shared" si="2"/>
        <v/>
      </c>
      <c r="AD15" s="134" t="str">
        <f t="shared" si="3"/>
        <v/>
      </c>
      <c r="AE15" s="135" t="str">
        <f t="shared" si="4"/>
        <v xml:space="preserve"> </v>
      </c>
      <c r="AF15" s="136"/>
      <c r="AG15" s="137">
        <f t="shared" si="5"/>
        <v>0</v>
      </c>
      <c r="AH15" s="252" t="b">
        <f t="shared" si="6"/>
        <v>0</v>
      </c>
      <c r="AI15" s="220"/>
      <c r="AJ15" s="220"/>
      <c r="AK15" s="220"/>
      <c r="AL15" s="220"/>
      <c r="AM15" s="253"/>
      <c r="AN15" s="139"/>
      <c r="AO15" s="138"/>
      <c r="AP15" s="138"/>
      <c r="AQ15" s="138"/>
      <c r="AR15" s="54"/>
      <c r="AS15" s="54"/>
      <c r="AT15" s="54"/>
      <c r="AU15" s="54"/>
      <c r="AV15" s="54"/>
      <c r="AW15" s="54"/>
    </row>
    <row r="16" spans="1:49" ht="12" customHeight="1">
      <c r="A16" s="129">
        <v>6</v>
      </c>
      <c r="B16" s="130" t="str">
        <f>FILIACIÓN!B14</f>
        <v>CACERES FLORES KIMBERLY AVRIL</v>
      </c>
      <c r="C16" s="131"/>
      <c r="D16" s="132"/>
      <c r="E16" s="132"/>
      <c r="F16" s="131"/>
      <c r="G16" s="133" t="str">
        <f t="shared" si="0"/>
        <v/>
      </c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3" t="str">
        <f t="shared" si="1"/>
        <v/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3" t="str">
        <f t="shared" si="2"/>
        <v/>
      </c>
      <c r="AD16" s="134" t="str">
        <f t="shared" si="3"/>
        <v/>
      </c>
      <c r="AE16" s="135" t="str">
        <f t="shared" si="4"/>
        <v xml:space="preserve"> </v>
      </c>
      <c r="AF16" s="136"/>
      <c r="AG16" s="137">
        <f t="shared" si="5"/>
        <v>0</v>
      </c>
      <c r="AH16" s="252" t="b">
        <f t="shared" si="6"/>
        <v>0</v>
      </c>
      <c r="AI16" s="220"/>
      <c r="AJ16" s="220"/>
      <c r="AK16" s="220"/>
      <c r="AL16" s="220"/>
      <c r="AM16" s="253"/>
      <c r="AN16" s="139"/>
      <c r="AO16" s="138"/>
      <c r="AP16" s="138"/>
      <c r="AQ16" s="138"/>
      <c r="AR16" s="54"/>
      <c r="AS16" s="54"/>
      <c r="AT16" s="54"/>
      <c r="AU16" s="54"/>
      <c r="AV16" s="54"/>
      <c r="AW16" s="54"/>
    </row>
    <row r="17" spans="1:49" ht="12" customHeight="1">
      <c r="A17" s="129">
        <v>7</v>
      </c>
      <c r="B17" s="130" t="str">
        <f>FILIACIÓN!B15</f>
        <v>CALLE MARQUEZ SOL MADELEY</v>
      </c>
      <c r="C17" s="131"/>
      <c r="D17" s="132"/>
      <c r="E17" s="132"/>
      <c r="F17" s="131"/>
      <c r="G17" s="133" t="str">
        <f t="shared" si="0"/>
        <v/>
      </c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3" t="str">
        <f t="shared" si="1"/>
        <v/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3" t="str">
        <f t="shared" si="2"/>
        <v/>
      </c>
      <c r="AD17" s="134" t="str">
        <f t="shared" si="3"/>
        <v/>
      </c>
      <c r="AE17" s="135" t="str">
        <f t="shared" si="4"/>
        <v xml:space="preserve"> </v>
      </c>
      <c r="AF17" s="136"/>
      <c r="AG17" s="137">
        <f t="shared" si="5"/>
        <v>0</v>
      </c>
      <c r="AH17" s="252" t="b">
        <f t="shared" si="6"/>
        <v>0</v>
      </c>
      <c r="AI17" s="220"/>
      <c r="AJ17" s="220"/>
      <c r="AK17" s="220"/>
      <c r="AL17" s="220"/>
      <c r="AM17" s="253"/>
      <c r="AN17" s="139"/>
      <c r="AO17" s="138"/>
      <c r="AP17" s="138"/>
      <c r="AQ17" s="138"/>
      <c r="AR17" s="54"/>
      <c r="AS17" s="54"/>
      <c r="AT17" s="54"/>
      <c r="AU17" s="54"/>
      <c r="AV17" s="54"/>
      <c r="AW17" s="54"/>
    </row>
    <row r="18" spans="1:49" ht="12" customHeight="1">
      <c r="A18" s="129">
        <v>8</v>
      </c>
      <c r="B18" s="130" t="str">
        <f>FILIACIÓN!B16</f>
        <v>CALLISAYA CORONEL BELLA LUZ JAEL</v>
      </c>
      <c r="C18" s="131"/>
      <c r="D18" s="132"/>
      <c r="E18" s="132"/>
      <c r="F18" s="131"/>
      <c r="G18" s="133" t="str">
        <f t="shared" si="0"/>
        <v/>
      </c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3" t="str">
        <f t="shared" si="1"/>
        <v/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3" t="str">
        <f t="shared" si="2"/>
        <v/>
      </c>
      <c r="AD18" s="134" t="str">
        <f t="shared" si="3"/>
        <v/>
      </c>
      <c r="AE18" s="135" t="str">
        <f t="shared" si="4"/>
        <v xml:space="preserve"> </v>
      </c>
      <c r="AF18" s="136"/>
      <c r="AG18" s="137">
        <f t="shared" si="5"/>
        <v>0</v>
      </c>
      <c r="AH18" s="252" t="b">
        <f t="shared" si="6"/>
        <v>0</v>
      </c>
      <c r="AI18" s="220"/>
      <c r="AJ18" s="220"/>
      <c r="AK18" s="220"/>
      <c r="AL18" s="220"/>
      <c r="AM18" s="253"/>
      <c r="AN18" s="139"/>
      <c r="AO18" s="138"/>
      <c r="AP18" s="138"/>
      <c r="AQ18" s="138"/>
      <c r="AR18" s="54"/>
      <c r="AS18" s="54"/>
      <c r="AT18" s="54"/>
      <c r="AU18" s="54"/>
      <c r="AV18" s="54"/>
      <c r="AW18" s="54"/>
    </row>
    <row r="19" spans="1:49" ht="12" customHeight="1">
      <c r="A19" s="129">
        <v>9</v>
      </c>
      <c r="B19" s="130" t="str">
        <f>FILIACIÓN!B17</f>
        <v>CALLISAYA CRUZ CAMILA RIZEL</v>
      </c>
      <c r="C19" s="131"/>
      <c r="D19" s="132"/>
      <c r="E19" s="132"/>
      <c r="F19" s="131"/>
      <c r="G19" s="133" t="str">
        <f t="shared" si="0"/>
        <v/>
      </c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33" t="str">
        <f t="shared" si="1"/>
        <v/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3" t="str">
        <f t="shared" si="2"/>
        <v/>
      </c>
      <c r="AD19" s="134" t="str">
        <f t="shared" si="3"/>
        <v/>
      </c>
      <c r="AE19" s="135" t="str">
        <f t="shared" si="4"/>
        <v xml:space="preserve"> </v>
      </c>
      <c r="AF19" s="136"/>
      <c r="AG19" s="137">
        <f t="shared" si="5"/>
        <v>0</v>
      </c>
      <c r="AH19" s="252" t="b">
        <f t="shared" si="6"/>
        <v>0</v>
      </c>
      <c r="AI19" s="220"/>
      <c r="AJ19" s="220"/>
      <c r="AK19" s="220"/>
      <c r="AL19" s="220"/>
      <c r="AM19" s="253"/>
      <c r="AN19" s="139"/>
      <c r="AO19" s="138"/>
      <c r="AP19" s="138"/>
      <c r="AQ19" s="138"/>
      <c r="AR19" s="54"/>
      <c r="AS19" s="54"/>
      <c r="AT19" s="54"/>
      <c r="AU19" s="54"/>
      <c r="AV19" s="54"/>
      <c r="AW19" s="54"/>
    </row>
    <row r="20" spans="1:49" ht="12" customHeight="1">
      <c r="A20" s="129">
        <v>10</v>
      </c>
      <c r="B20" s="130" t="str">
        <f>FILIACIÓN!B18</f>
        <v>CHARCAS COLQUE ALEJANDRA BRIDGET</v>
      </c>
      <c r="C20" s="131"/>
      <c r="D20" s="132"/>
      <c r="E20" s="132"/>
      <c r="F20" s="131"/>
      <c r="G20" s="133" t="str">
        <f t="shared" si="0"/>
        <v/>
      </c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3" t="str">
        <f t="shared" si="1"/>
        <v/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3" t="str">
        <f t="shared" si="2"/>
        <v/>
      </c>
      <c r="AD20" s="134" t="str">
        <f t="shared" si="3"/>
        <v/>
      </c>
      <c r="AE20" s="135" t="str">
        <f t="shared" si="4"/>
        <v xml:space="preserve"> </v>
      </c>
      <c r="AF20" s="136"/>
      <c r="AG20" s="137">
        <f t="shared" si="5"/>
        <v>0</v>
      </c>
      <c r="AH20" s="252" t="b">
        <f t="shared" si="6"/>
        <v>0</v>
      </c>
      <c r="AI20" s="220"/>
      <c r="AJ20" s="220"/>
      <c r="AK20" s="220"/>
      <c r="AL20" s="220"/>
      <c r="AM20" s="253"/>
      <c r="AN20" s="139"/>
      <c r="AO20" s="138"/>
      <c r="AP20" s="138"/>
      <c r="AQ20" s="138"/>
      <c r="AR20" s="54"/>
      <c r="AS20" s="54"/>
      <c r="AT20" s="54"/>
      <c r="AU20" s="54"/>
      <c r="AV20" s="54"/>
      <c r="AW20" s="54"/>
    </row>
    <row r="21" spans="1:49" ht="12" customHeight="1">
      <c r="A21" s="129">
        <v>11</v>
      </c>
      <c r="B21" s="130" t="str">
        <f>FILIACIÓN!B19</f>
        <v>CONDORI CHOQUE SAYUMI</v>
      </c>
      <c r="C21" s="131"/>
      <c r="D21" s="132"/>
      <c r="E21" s="132"/>
      <c r="F21" s="131"/>
      <c r="G21" s="133" t="str">
        <f t="shared" si="0"/>
        <v/>
      </c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3" t="str">
        <f t="shared" si="1"/>
        <v/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3" t="str">
        <f t="shared" si="2"/>
        <v/>
      </c>
      <c r="AD21" s="134" t="str">
        <f t="shared" si="3"/>
        <v/>
      </c>
      <c r="AE21" s="135" t="str">
        <f t="shared" si="4"/>
        <v xml:space="preserve"> </v>
      </c>
      <c r="AF21" s="136"/>
      <c r="AG21" s="137">
        <f t="shared" si="5"/>
        <v>0</v>
      </c>
      <c r="AH21" s="252" t="b">
        <f t="shared" si="6"/>
        <v>0</v>
      </c>
      <c r="AI21" s="220"/>
      <c r="AJ21" s="220"/>
      <c r="AK21" s="220"/>
      <c r="AL21" s="220"/>
      <c r="AM21" s="253"/>
      <c r="AN21" s="139"/>
      <c r="AO21" s="138"/>
      <c r="AP21" s="138"/>
      <c r="AQ21" s="138"/>
      <c r="AR21" s="54"/>
      <c r="AS21" s="54"/>
      <c r="AT21" s="54"/>
      <c r="AU21" s="54"/>
      <c r="AV21" s="54"/>
      <c r="AW21" s="54"/>
    </row>
    <row r="22" spans="1:49" ht="12" customHeight="1">
      <c r="A22" s="129">
        <v>12</v>
      </c>
      <c r="B22" s="130" t="str">
        <f>FILIACIÓN!B20</f>
        <v>CONDORI MARQUEZ JHUREM ALEX</v>
      </c>
      <c r="C22" s="131"/>
      <c r="D22" s="132"/>
      <c r="E22" s="132"/>
      <c r="F22" s="131"/>
      <c r="G22" s="133" t="str">
        <f t="shared" si="0"/>
        <v/>
      </c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3" t="str">
        <f t="shared" si="1"/>
        <v/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3" t="str">
        <f t="shared" si="2"/>
        <v/>
      </c>
      <c r="AD22" s="134" t="str">
        <f t="shared" si="3"/>
        <v/>
      </c>
      <c r="AE22" s="135" t="str">
        <f t="shared" si="4"/>
        <v xml:space="preserve"> </v>
      </c>
      <c r="AF22" s="136"/>
      <c r="AG22" s="137">
        <f t="shared" si="5"/>
        <v>0</v>
      </c>
      <c r="AH22" s="252" t="b">
        <f t="shared" si="6"/>
        <v>0</v>
      </c>
      <c r="AI22" s="220"/>
      <c r="AJ22" s="220"/>
      <c r="AK22" s="220"/>
      <c r="AL22" s="220"/>
      <c r="AM22" s="253"/>
      <c r="AN22" s="139"/>
      <c r="AO22" s="138"/>
      <c r="AP22" s="138"/>
      <c r="AQ22" s="138"/>
      <c r="AR22" s="54"/>
      <c r="AS22" s="54"/>
      <c r="AT22" s="54"/>
      <c r="AU22" s="54"/>
      <c r="AV22" s="54"/>
      <c r="AW22" s="54"/>
    </row>
    <row r="23" spans="1:49" ht="12" customHeight="1">
      <c r="A23" s="129">
        <v>13</v>
      </c>
      <c r="B23" s="130" t="str">
        <f>FILIACIÓN!B21</f>
        <v>COPANA PLATA IVON</v>
      </c>
      <c r="C23" s="131"/>
      <c r="D23" s="132"/>
      <c r="E23" s="132"/>
      <c r="F23" s="131"/>
      <c r="G23" s="133" t="str">
        <f t="shared" si="0"/>
        <v/>
      </c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3" t="str">
        <f t="shared" si="1"/>
        <v/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3" t="str">
        <f t="shared" si="2"/>
        <v/>
      </c>
      <c r="AD23" s="134" t="str">
        <f t="shared" si="3"/>
        <v/>
      </c>
      <c r="AE23" s="135" t="str">
        <f t="shared" si="4"/>
        <v xml:space="preserve"> </v>
      </c>
      <c r="AF23" s="136"/>
      <c r="AG23" s="137">
        <f t="shared" si="5"/>
        <v>0</v>
      </c>
      <c r="AH23" s="252" t="b">
        <f t="shared" si="6"/>
        <v>0</v>
      </c>
      <c r="AI23" s="220"/>
      <c r="AJ23" s="220"/>
      <c r="AK23" s="220"/>
      <c r="AL23" s="220"/>
      <c r="AM23" s="253"/>
      <c r="AN23" s="139"/>
      <c r="AO23" s="138"/>
      <c r="AP23" s="138"/>
      <c r="AQ23" s="138"/>
      <c r="AR23" s="54"/>
      <c r="AS23" s="54"/>
      <c r="AT23" s="54"/>
      <c r="AU23" s="54"/>
      <c r="AV23" s="54"/>
      <c r="AW23" s="54"/>
    </row>
    <row r="24" spans="1:49" ht="12" customHeight="1">
      <c r="A24" s="129">
        <v>14</v>
      </c>
      <c r="B24" s="130" t="str">
        <f>FILIACIÓN!B22</f>
        <v>CORONEL QUISPE IVAN MAURICIO</v>
      </c>
      <c r="C24" s="131"/>
      <c r="D24" s="132"/>
      <c r="E24" s="132"/>
      <c r="F24" s="131"/>
      <c r="G24" s="133" t="str">
        <f t="shared" si="0"/>
        <v/>
      </c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3" t="str">
        <f t="shared" si="1"/>
        <v/>
      </c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3" t="str">
        <f t="shared" si="2"/>
        <v/>
      </c>
      <c r="AD24" s="134" t="str">
        <f t="shared" si="3"/>
        <v/>
      </c>
      <c r="AE24" s="135" t="str">
        <f t="shared" si="4"/>
        <v xml:space="preserve"> </v>
      </c>
      <c r="AF24" s="136"/>
      <c r="AG24" s="137">
        <f t="shared" si="5"/>
        <v>0</v>
      </c>
      <c r="AH24" s="252" t="b">
        <f t="shared" si="6"/>
        <v>0</v>
      </c>
      <c r="AI24" s="220"/>
      <c r="AJ24" s="220"/>
      <c r="AK24" s="220"/>
      <c r="AL24" s="220"/>
      <c r="AM24" s="253"/>
      <c r="AN24" s="139"/>
      <c r="AO24" s="138"/>
      <c r="AP24" s="138"/>
      <c r="AQ24" s="138"/>
      <c r="AR24" s="54"/>
      <c r="AS24" s="54"/>
      <c r="AT24" s="54"/>
      <c r="AU24" s="54"/>
      <c r="AV24" s="54"/>
      <c r="AW24" s="54"/>
    </row>
    <row r="25" spans="1:49" ht="12" customHeight="1">
      <c r="A25" s="129">
        <v>15</v>
      </c>
      <c r="B25" s="130" t="str">
        <f>FILIACIÓN!B23</f>
        <v>CORONEL RAMOS MALCOM MAURICIO</v>
      </c>
      <c r="C25" s="131"/>
      <c r="D25" s="132"/>
      <c r="E25" s="132"/>
      <c r="F25" s="131"/>
      <c r="G25" s="133" t="str">
        <f t="shared" si="0"/>
        <v/>
      </c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3" t="str">
        <f t="shared" si="1"/>
        <v/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3" t="str">
        <f t="shared" si="2"/>
        <v/>
      </c>
      <c r="AD25" s="134" t="str">
        <f t="shared" si="3"/>
        <v/>
      </c>
      <c r="AE25" s="135" t="str">
        <f t="shared" si="4"/>
        <v xml:space="preserve"> </v>
      </c>
      <c r="AF25" s="136"/>
      <c r="AG25" s="137">
        <f t="shared" si="5"/>
        <v>0</v>
      </c>
      <c r="AH25" s="252" t="b">
        <f t="shared" si="6"/>
        <v>0</v>
      </c>
      <c r="AI25" s="220"/>
      <c r="AJ25" s="220"/>
      <c r="AK25" s="220"/>
      <c r="AL25" s="220"/>
      <c r="AM25" s="253"/>
      <c r="AN25" s="139"/>
      <c r="AO25" s="138"/>
      <c r="AP25" s="138"/>
      <c r="AQ25" s="138"/>
      <c r="AR25" s="54"/>
      <c r="AS25" s="54"/>
      <c r="AT25" s="54"/>
      <c r="AU25" s="54"/>
      <c r="AV25" s="54"/>
      <c r="AW25" s="54"/>
    </row>
    <row r="26" spans="1:49" ht="12.75" customHeight="1">
      <c r="A26" s="129">
        <v>16</v>
      </c>
      <c r="B26" s="130" t="str">
        <f>FILIACIÓN!B24</f>
        <v>GARFIAS TENORIO EMMANUEL</v>
      </c>
      <c r="C26" s="131"/>
      <c r="D26" s="132"/>
      <c r="E26" s="132"/>
      <c r="F26" s="131"/>
      <c r="G26" s="133" t="str">
        <f t="shared" si="0"/>
        <v/>
      </c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3" t="str">
        <f t="shared" si="1"/>
        <v/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3" t="str">
        <f t="shared" si="2"/>
        <v/>
      </c>
      <c r="AD26" s="134" t="str">
        <f t="shared" si="3"/>
        <v/>
      </c>
      <c r="AE26" s="135" t="str">
        <f t="shared" si="4"/>
        <v xml:space="preserve"> </v>
      </c>
      <c r="AF26" s="136"/>
      <c r="AG26" s="137">
        <f t="shared" si="5"/>
        <v>0</v>
      </c>
      <c r="AH26" s="252" t="b">
        <f t="shared" si="6"/>
        <v>0</v>
      </c>
      <c r="AI26" s="220"/>
      <c r="AJ26" s="220"/>
      <c r="AK26" s="220"/>
      <c r="AL26" s="220"/>
      <c r="AM26" s="253"/>
      <c r="AN26" s="139"/>
      <c r="AO26" s="138"/>
      <c r="AP26" s="138"/>
      <c r="AQ26" s="138"/>
      <c r="AR26" s="54"/>
      <c r="AS26" s="54"/>
      <c r="AT26" s="54"/>
      <c r="AU26" s="54"/>
      <c r="AV26" s="54"/>
      <c r="AW26" s="54"/>
    </row>
    <row r="27" spans="1:49" ht="12.75" customHeight="1">
      <c r="A27" s="129">
        <v>17</v>
      </c>
      <c r="B27" s="130" t="str">
        <f>FILIACIÓN!B25</f>
        <v>GOYTIA APAZA GABRIEL JOANCARLOS</v>
      </c>
      <c r="C27" s="131"/>
      <c r="D27" s="132"/>
      <c r="E27" s="132"/>
      <c r="F27" s="131"/>
      <c r="G27" s="133" t="str">
        <f t="shared" si="0"/>
        <v/>
      </c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3" t="str">
        <f t="shared" si="1"/>
        <v/>
      </c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3" t="str">
        <f t="shared" si="2"/>
        <v/>
      </c>
      <c r="AD27" s="134" t="str">
        <f t="shared" si="3"/>
        <v/>
      </c>
      <c r="AE27" s="135" t="str">
        <f t="shared" si="4"/>
        <v xml:space="preserve"> </v>
      </c>
      <c r="AF27" s="136"/>
      <c r="AG27" s="137">
        <f t="shared" si="5"/>
        <v>0</v>
      </c>
      <c r="AH27" s="252" t="b">
        <f t="shared" si="6"/>
        <v>0</v>
      </c>
      <c r="AI27" s="220"/>
      <c r="AJ27" s="220"/>
      <c r="AK27" s="220"/>
      <c r="AL27" s="220"/>
      <c r="AM27" s="253"/>
      <c r="AN27" s="139"/>
      <c r="AO27" s="138"/>
      <c r="AP27" s="138"/>
      <c r="AQ27" s="138"/>
      <c r="AR27" s="54"/>
      <c r="AS27" s="54"/>
      <c r="AT27" s="54"/>
      <c r="AU27" s="54"/>
      <c r="AV27" s="54"/>
      <c r="AW27" s="54"/>
    </row>
    <row r="28" spans="1:49" ht="12.75" customHeight="1">
      <c r="A28" s="129">
        <v>18</v>
      </c>
      <c r="B28" s="130" t="str">
        <f>FILIACIÓN!B26</f>
        <v>GUTIERREZ MAYTA SEBASTIAN</v>
      </c>
      <c r="C28" s="131"/>
      <c r="D28" s="132"/>
      <c r="E28" s="132"/>
      <c r="F28" s="131"/>
      <c r="G28" s="133" t="str">
        <f t="shared" si="0"/>
        <v/>
      </c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3" t="str">
        <f t="shared" si="1"/>
        <v/>
      </c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3" t="str">
        <f t="shared" si="2"/>
        <v/>
      </c>
      <c r="AD28" s="134" t="str">
        <f t="shared" si="3"/>
        <v/>
      </c>
      <c r="AE28" s="135" t="str">
        <f t="shared" si="4"/>
        <v xml:space="preserve"> </v>
      </c>
      <c r="AF28" s="136"/>
      <c r="AG28" s="137">
        <f t="shared" si="5"/>
        <v>0</v>
      </c>
      <c r="AH28" s="252" t="b">
        <f t="shared" si="6"/>
        <v>0</v>
      </c>
      <c r="AI28" s="220"/>
      <c r="AJ28" s="220"/>
      <c r="AK28" s="220"/>
      <c r="AL28" s="220"/>
      <c r="AM28" s="253"/>
      <c r="AN28" s="139"/>
      <c r="AO28" s="138"/>
      <c r="AP28" s="138"/>
      <c r="AQ28" s="138"/>
      <c r="AR28" s="54"/>
      <c r="AS28" s="54"/>
      <c r="AT28" s="54"/>
      <c r="AU28" s="54"/>
      <c r="AV28" s="54"/>
      <c r="AW28" s="54"/>
    </row>
    <row r="29" spans="1:49" ht="12.75" customHeight="1">
      <c r="A29" s="129">
        <v>19</v>
      </c>
      <c r="B29" s="130" t="str">
        <f>FILIACIÓN!B27</f>
        <v>HUASCO LAURA AYELEN</v>
      </c>
      <c r="C29" s="131"/>
      <c r="D29" s="132"/>
      <c r="E29" s="132"/>
      <c r="F29" s="131"/>
      <c r="G29" s="133" t="str">
        <f t="shared" si="0"/>
        <v/>
      </c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3" t="str">
        <f t="shared" si="1"/>
        <v/>
      </c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3" t="str">
        <f t="shared" si="2"/>
        <v/>
      </c>
      <c r="AD29" s="134" t="str">
        <f t="shared" si="3"/>
        <v/>
      </c>
      <c r="AE29" s="135" t="str">
        <f t="shared" si="4"/>
        <v xml:space="preserve"> </v>
      </c>
      <c r="AF29" s="136"/>
      <c r="AG29" s="137">
        <f t="shared" si="5"/>
        <v>0</v>
      </c>
      <c r="AH29" s="252" t="b">
        <f t="shared" si="6"/>
        <v>0</v>
      </c>
      <c r="AI29" s="220"/>
      <c r="AJ29" s="220"/>
      <c r="AK29" s="220"/>
      <c r="AL29" s="220"/>
      <c r="AM29" s="253"/>
      <c r="AN29" s="139"/>
      <c r="AO29" s="138"/>
      <c r="AP29" s="138"/>
      <c r="AQ29" s="138"/>
      <c r="AR29" s="54"/>
      <c r="AS29" s="54"/>
      <c r="AT29" s="54"/>
      <c r="AU29" s="54"/>
      <c r="AV29" s="54"/>
      <c r="AW29" s="54"/>
    </row>
    <row r="30" spans="1:49" ht="12.75" customHeight="1">
      <c r="A30" s="129">
        <v>20</v>
      </c>
      <c r="B30" s="130" t="str">
        <f>FILIACIÓN!B28</f>
        <v>HUAYLLER PEREZ MARINES</v>
      </c>
      <c r="C30" s="131"/>
      <c r="D30" s="132"/>
      <c r="E30" s="132"/>
      <c r="F30" s="131"/>
      <c r="G30" s="133" t="str">
        <f t="shared" si="0"/>
        <v/>
      </c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3" t="str">
        <f t="shared" si="1"/>
        <v/>
      </c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3" t="str">
        <f t="shared" si="2"/>
        <v/>
      </c>
      <c r="AD30" s="134" t="str">
        <f t="shared" si="3"/>
        <v/>
      </c>
      <c r="AE30" s="135" t="str">
        <f t="shared" si="4"/>
        <v xml:space="preserve"> </v>
      </c>
      <c r="AF30" s="136"/>
      <c r="AG30" s="137">
        <f t="shared" si="5"/>
        <v>0</v>
      </c>
      <c r="AH30" s="252" t="b">
        <f t="shared" si="6"/>
        <v>0</v>
      </c>
      <c r="AI30" s="220"/>
      <c r="AJ30" s="220"/>
      <c r="AK30" s="220"/>
      <c r="AL30" s="220"/>
      <c r="AM30" s="253"/>
      <c r="AN30" s="139"/>
      <c r="AO30" s="138"/>
      <c r="AP30" s="138"/>
      <c r="AQ30" s="138"/>
      <c r="AR30" s="54"/>
      <c r="AS30" s="54"/>
      <c r="AT30" s="54"/>
      <c r="AU30" s="54"/>
      <c r="AV30" s="54"/>
      <c r="AW30" s="54"/>
    </row>
    <row r="31" spans="1:49" ht="12.75" customHeight="1">
      <c r="A31" s="129">
        <v>21</v>
      </c>
      <c r="B31" s="130" t="str">
        <f>FILIACIÓN!B29</f>
        <v>LECOÑA ARRATIA MICHELLE</v>
      </c>
      <c r="C31" s="131"/>
      <c r="D31" s="132"/>
      <c r="E31" s="132"/>
      <c r="F31" s="131"/>
      <c r="G31" s="133" t="str">
        <f t="shared" si="0"/>
        <v/>
      </c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3" t="str">
        <f t="shared" si="1"/>
        <v/>
      </c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3" t="str">
        <f t="shared" si="2"/>
        <v/>
      </c>
      <c r="AD31" s="134" t="str">
        <f t="shared" si="3"/>
        <v/>
      </c>
      <c r="AE31" s="135" t="str">
        <f t="shared" si="4"/>
        <v xml:space="preserve"> </v>
      </c>
      <c r="AF31" s="136"/>
      <c r="AG31" s="137">
        <f t="shared" si="5"/>
        <v>0</v>
      </c>
      <c r="AH31" s="252" t="b">
        <f t="shared" si="6"/>
        <v>0</v>
      </c>
      <c r="AI31" s="220"/>
      <c r="AJ31" s="220"/>
      <c r="AK31" s="220"/>
      <c r="AL31" s="220"/>
      <c r="AM31" s="253"/>
      <c r="AN31" s="139"/>
      <c r="AO31" s="138"/>
      <c r="AP31" s="138"/>
      <c r="AQ31" s="138"/>
      <c r="AR31" s="54"/>
      <c r="AS31" s="54"/>
      <c r="AT31" s="54"/>
      <c r="AU31" s="54"/>
      <c r="AV31" s="54"/>
      <c r="AW31" s="54"/>
    </row>
    <row r="32" spans="1:49" ht="12.75" customHeight="1">
      <c r="A32" s="129">
        <v>22</v>
      </c>
      <c r="B32" s="130" t="str">
        <f>FILIACIÓN!B30</f>
        <v>LLUPANQUE SELAEZ DEYVID ALEJANDRO</v>
      </c>
      <c r="C32" s="131"/>
      <c r="D32" s="132"/>
      <c r="E32" s="132"/>
      <c r="F32" s="131"/>
      <c r="G32" s="133" t="str">
        <f t="shared" si="0"/>
        <v/>
      </c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3" t="str">
        <f t="shared" si="1"/>
        <v/>
      </c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3" t="str">
        <f t="shared" si="2"/>
        <v/>
      </c>
      <c r="AD32" s="134" t="str">
        <f t="shared" si="3"/>
        <v/>
      </c>
      <c r="AE32" s="135" t="str">
        <f t="shared" si="4"/>
        <v xml:space="preserve"> </v>
      </c>
      <c r="AF32" s="136"/>
      <c r="AG32" s="137">
        <f t="shared" si="5"/>
        <v>0</v>
      </c>
      <c r="AH32" s="252" t="b">
        <f t="shared" si="6"/>
        <v>0</v>
      </c>
      <c r="AI32" s="220"/>
      <c r="AJ32" s="220"/>
      <c r="AK32" s="220"/>
      <c r="AL32" s="220"/>
      <c r="AM32" s="253"/>
      <c r="AN32" s="139"/>
      <c r="AO32" s="138"/>
      <c r="AP32" s="138"/>
      <c r="AQ32" s="138"/>
      <c r="AR32" s="54"/>
      <c r="AS32" s="54"/>
      <c r="AT32" s="54"/>
      <c r="AU32" s="54"/>
      <c r="AV32" s="54"/>
      <c r="AW32" s="54"/>
    </row>
    <row r="33" spans="1:49" ht="12.75" customHeight="1">
      <c r="A33" s="129">
        <v>23</v>
      </c>
      <c r="B33" s="130" t="str">
        <f>FILIACIÓN!B31</f>
        <v>LOPEZ LIMA ASBEL</v>
      </c>
      <c r="C33" s="131"/>
      <c r="D33" s="132"/>
      <c r="E33" s="132"/>
      <c r="F33" s="131"/>
      <c r="G33" s="133" t="str">
        <f t="shared" si="0"/>
        <v/>
      </c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3" t="str">
        <f t="shared" si="1"/>
        <v/>
      </c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3" t="str">
        <f t="shared" si="2"/>
        <v/>
      </c>
      <c r="AD33" s="134" t="str">
        <f t="shared" si="3"/>
        <v/>
      </c>
      <c r="AE33" s="135" t="str">
        <f t="shared" si="4"/>
        <v xml:space="preserve"> </v>
      </c>
      <c r="AF33" s="136"/>
      <c r="AG33" s="137">
        <f t="shared" si="5"/>
        <v>0</v>
      </c>
      <c r="AH33" s="252" t="b">
        <f t="shared" si="6"/>
        <v>0</v>
      </c>
      <c r="AI33" s="220"/>
      <c r="AJ33" s="220"/>
      <c r="AK33" s="220"/>
      <c r="AL33" s="220"/>
      <c r="AM33" s="253"/>
      <c r="AN33" s="139"/>
      <c r="AO33" s="138"/>
      <c r="AP33" s="138"/>
      <c r="AQ33" s="138"/>
      <c r="AR33" s="54"/>
      <c r="AS33" s="54"/>
      <c r="AT33" s="54"/>
      <c r="AU33" s="54"/>
      <c r="AV33" s="54"/>
      <c r="AW33" s="54"/>
    </row>
    <row r="34" spans="1:49" ht="12.75" customHeight="1">
      <c r="A34" s="129">
        <v>24</v>
      </c>
      <c r="B34" s="130" t="str">
        <f>FILIACIÓN!B32</f>
        <v>MAMANI PAUCARA NICOLE ALEXANDRA</v>
      </c>
      <c r="C34" s="131"/>
      <c r="D34" s="132"/>
      <c r="E34" s="132"/>
      <c r="F34" s="131"/>
      <c r="G34" s="133" t="str">
        <f t="shared" si="0"/>
        <v/>
      </c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3" t="str">
        <f t="shared" si="1"/>
        <v/>
      </c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3" t="str">
        <f t="shared" si="2"/>
        <v/>
      </c>
      <c r="AD34" s="134" t="str">
        <f t="shared" si="3"/>
        <v/>
      </c>
      <c r="AE34" s="135" t="str">
        <f t="shared" si="4"/>
        <v xml:space="preserve"> </v>
      </c>
      <c r="AF34" s="136"/>
      <c r="AG34" s="137">
        <f t="shared" si="5"/>
        <v>0</v>
      </c>
      <c r="AH34" s="252" t="b">
        <f t="shared" si="6"/>
        <v>0</v>
      </c>
      <c r="AI34" s="220"/>
      <c r="AJ34" s="220"/>
      <c r="AK34" s="220"/>
      <c r="AL34" s="220"/>
      <c r="AM34" s="253"/>
      <c r="AN34" s="139"/>
      <c r="AO34" s="138"/>
      <c r="AP34" s="138"/>
      <c r="AQ34" s="138"/>
      <c r="AR34" s="54"/>
      <c r="AS34" s="54"/>
      <c r="AT34" s="54"/>
      <c r="AU34" s="54"/>
      <c r="AV34" s="54"/>
      <c r="AW34" s="54"/>
    </row>
    <row r="35" spans="1:49" ht="12.75" customHeight="1">
      <c r="A35" s="129">
        <v>25</v>
      </c>
      <c r="B35" s="130" t="str">
        <f>FILIACIÓN!B33</f>
        <v>MASCO AGUILAR BRIZIA ALISON</v>
      </c>
      <c r="C35" s="131"/>
      <c r="D35" s="132"/>
      <c r="E35" s="132"/>
      <c r="F35" s="131"/>
      <c r="G35" s="133" t="str">
        <f t="shared" si="0"/>
        <v/>
      </c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3" t="str">
        <f t="shared" si="1"/>
        <v/>
      </c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3" t="str">
        <f t="shared" si="2"/>
        <v/>
      </c>
      <c r="AD35" s="134" t="str">
        <f t="shared" si="3"/>
        <v/>
      </c>
      <c r="AE35" s="135" t="str">
        <f t="shared" si="4"/>
        <v xml:space="preserve"> </v>
      </c>
      <c r="AF35" s="136"/>
      <c r="AG35" s="137">
        <f t="shared" si="5"/>
        <v>0</v>
      </c>
      <c r="AH35" s="252" t="b">
        <f t="shared" si="6"/>
        <v>0</v>
      </c>
      <c r="AI35" s="220"/>
      <c r="AJ35" s="220"/>
      <c r="AK35" s="220"/>
      <c r="AL35" s="220"/>
      <c r="AM35" s="253"/>
      <c r="AN35" s="139"/>
      <c r="AO35" s="138"/>
      <c r="AP35" s="138"/>
      <c r="AQ35" s="138"/>
      <c r="AR35" s="54"/>
      <c r="AS35" s="54"/>
      <c r="AT35" s="54"/>
      <c r="AU35" s="54"/>
      <c r="AV35" s="54"/>
      <c r="AW35" s="54"/>
    </row>
    <row r="36" spans="1:49" ht="12.75" customHeight="1">
      <c r="A36" s="129">
        <v>26</v>
      </c>
      <c r="B36" s="130" t="str">
        <f>FILIACIÓN!B34</f>
        <v>NINA CARATA LUIS FLAVIO</v>
      </c>
      <c r="C36" s="131"/>
      <c r="D36" s="132"/>
      <c r="E36" s="132"/>
      <c r="F36" s="131"/>
      <c r="G36" s="133" t="str">
        <f t="shared" si="0"/>
        <v/>
      </c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3" t="str">
        <f t="shared" si="1"/>
        <v/>
      </c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3" t="str">
        <f t="shared" si="2"/>
        <v/>
      </c>
      <c r="AD36" s="134" t="str">
        <f t="shared" si="3"/>
        <v/>
      </c>
      <c r="AE36" s="135" t="str">
        <f t="shared" si="4"/>
        <v xml:space="preserve"> </v>
      </c>
      <c r="AF36" s="136"/>
      <c r="AG36" s="137">
        <f t="shared" si="5"/>
        <v>0</v>
      </c>
      <c r="AH36" s="252" t="b">
        <f t="shared" si="6"/>
        <v>0</v>
      </c>
      <c r="AI36" s="220"/>
      <c r="AJ36" s="220"/>
      <c r="AK36" s="220"/>
      <c r="AL36" s="220"/>
      <c r="AM36" s="253"/>
      <c r="AN36" s="139"/>
      <c r="AO36" s="138"/>
      <c r="AP36" s="138"/>
      <c r="AQ36" s="138"/>
      <c r="AR36" s="54"/>
      <c r="AS36" s="54"/>
      <c r="AT36" s="54"/>
      <c r="AU36" s="54"/>
      <c r="AV36" s="54"/>
      <c r="AW36" s="54"/>
    </row>
    <row r="37" spans="1:49" ht="12.75" customHeight="1">
      <c r="A37" s="129">
        <v>27</v>
      </c>
      <c r="B37" s="130" t="str">
        <f>FILIACIÓN!B35</f>
        <v>NINA YAHUINCHA EYDAN ENRRIQUE</v>
      </c>
      <c r="C37" s="131"/>
      <c r="D37" s="132"/>
      <c r="E37" s="132"/>
      <c r="F37" s="131"/>
      <c r="G37" s="133" t="str">
        <f t="shared" si="0"/>
        <v/>
      </c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3" t="str">
        <f t="shared" si="1"/>
        <v/>
      </c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3" t="str">
        <f t="shared" si="2"/>
        <v/>
      </c>
      <c r="AD37" s="134" t="str">
        <f t="shared" si="3"/>
        <v/>
      </c>
      <c r="AE37" s="135" t="str">
        <f t="shared" si="4"/>
        <v xml:space="preserve"> </v>
      </c>
      <c r="AF37" s="136"/>
      <c r="AG37" s="137">
        <f t="shared" si="5"/>
        <v>0</v>
      </c>
      <c r="AH37" s="252" t="b">
        <f t="shared" si="6"/>
        <v>0</v>
      </c>
      <c r="AI37" s="220"/>
      <c r="AJ37" s="220"/>
      <c r="AK37" s="220"/>
      <c r="AL37" s="220"/>
      <c r="AM37" s="253"/>
      <c r="AN37" s="139"/>
      <c r="AO37" s="138"/>
      <c r="AP37" s="138"/>
      <c r="AQ37" s="138"/>
      <c r="AR37" s="54"/>
      <c r="AS37" s="54"/>
      <c r="AT37" s="54"/>
      <c r="AU37" s="54"/>
      <c r="AV37" s="54"/>
      <c r="AW37" s="54"/>
    </row>
    <row r="38" spans="1:49" ht="12.75" customHeight="1">
      <c r="A38" s="129">
        <v>28</v>
      </c>
      <c r="B38" s="130" t="str">
        <f>FILIACIÓN!B36</f>
        <v>PACO HUANCA HEYDI MIREYA</v>
      </c>
      <c r="C38" s="131"/>
      <c r="D38" s="132"/>
      <c r="E38" s="132"/>
      <c r="F38" s="131"/>
      <c r="G38" s="133" t="str">
        <f t="shared" si="0"/>
        <v/>
      </c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3" t="str">
        <f t="shared" si="1"/>
        <v/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3" t="str">
        <f t="shared" si="2"/>
        <v/>
      </c>
      <c r="AD38" s="134" t="str">
        <f t="shared" si="3"/>
        <v/>
      </c>
      <c r="AE38" s="135" t="str">
        <f t="shared" si="4"/>
        <v xml:space="preserve"> </v>
      </c>
      <c r="AF38" s="136"/>
      <c r="AG38" s="137">
        <f t="shared" si="5"/>
        <v>0</v>
      </c>
      <c r="AH38" s="252" t="b">
        <f t="shared" si="6"/>
        <v>0</v>
      </c>
      <c r="AI38" s="220"/>
      <c r="AJ38" s="220"/>
      <c r="AK38" s="220"/>
      <c r="AL38" s="220"/>
      <c r="AM38" s="253"/>
      <c r="AN38" s="139"/>
      <c r="AO38" s="138"/>
      <c r="AP38" s="138"/>
      <c r="AQ38" s="138"/>
      <c r="AR38" s="54"/>
      <c r="AS38" s="54"/>
      <c r="AT38" s="54"/>
      <c r="AU38" s="54"/>
      <c r="AV38" s="54"/>
      <c r="AW38" s="54"/>
    </row>
    <row r="39" spans="1:49" ht="12.75" customHeight="1">
      <c r="A39" s="129">
        <v>29</v>
      </c>
      <c r="B39" s="130" t="str">
        <f>FILIACIÓN!B37</f>
        <v>POCOMA VARGAS JOSUE ARMANDO</v>
      </c>
      <c r="C39" s="131"/>
      <c r="D39" s="132"/>
      <c r="E39" s="132"/>
      <c r="F39" s="131"/>
      <c r="G39" s="133" t="str">
        <f t="shared" si="0"/>
        <v/>
      </c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3" t="str">
        <f t="shared" si="1"/>
        <v/>
      </c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3" t="str">
        <f t="shared" si="2"/>
        <v/>
      </c>
      <c r="AD39" s="134" t="str">
        <f t="shared" si="3"/>
        <v/>
      </c>
      <c r="AE39" s="135" t="str">
        <f t="shared" si="4"/>
        <v xml:space="preserve"> </v>
      </c>
      <c r="AF39" s="136"/>
      <c r="AG39" s="137">
        <f t="shared" si="5"/>
        <v>0</v>
      </c>
      <c r="AH39" s="252" t="b">
        <f t="shared" si="6"/>
        <v>0</v>
      </c>
      <c r="AI39" s="220"/>
      <c r="AJ39" s="220"/>
      <c r="AK39" s="220"/>
      <c r="AL39" s="220"/>
      <c r="AM39" s="253"/>
      <c r="AN39" s="139"/>
      <c r="AO39" s="138"/>
      <c r="AP39" s="138"/>
      <c r="AQ39" s="138"/>
      <c r="AR39" s="54"/>
      <c r="AS39" s="54"/>
      <c r="AT39" s="54"/>
      <c r="AU39" s="54"/>
      <c r="AV39" s="54"/>
      <c r="AW39" s="54"/>
    </row>
    <row r="40" spans="1:49" ht="12.75" customHeight="1">
      <c r="A40" s="129">
        <v>30</v>
      </c>
      <c r="B40" s="130" t="str">
        <f>FILIACIÓN!B38</f>
        <v>QUISPE HILARI PAOLA ARACELY</v>
      </c>
      <c r="C40" s="131"/>
      <c r="D40" s="132"/>
      <c r="E40" s="132"/>
      <c r="F40" s="131"/>
      <c r="G40" s="133" t="str">
        <f t="shared" si="0"/>
        <v/>
      </c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3" t="str">
        <f t="shared" si="1"/>
        <v/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3" t="str">
        <f t="shared" si="2"/>
        <v/>
      </c>
      <c r="AD40" s="134" t="str">
        <f t="shared" si="3"/>
        <v/>
      </c>
      <c r="AE40" s="135" t="str">
        <f t="shared" si="4"/>
        <v xml:space="preserve"> </v>
      </c>
      <c r="AF40" s="136"/>
      <c r="AG40" s="137">
        <f t="shared" si="5"/>
        <v>0</v>
      </c>
      <c r="AH40" s="252" t="b">
        <f t="shared" si="6"/>
        <v>0</v>
      </c>
      <c r="AI40" s="220"/>
      <c r="AJ40" s="220"/>
      <c r="AK40" s="220"/>
      <c r="AL40" s="220"/>
      <c r="AM40" s="253"/>
      <c r="AN40" s="139"/>
      <c r="AO40" s="138"/>
      <c r="AP40" s="138"/>
      <c r="AQ40" s="138"/>
      <c r="AR40" s="54"/>
      <c r="AS40" s="54"/>
      <c r="AT40" s="54"/>
      <c r="AU40" s="54"/>
      <c r="AV40" s="54"/>
      <c r="AW40" s="54"/>
    </row>
    <row r="41" spans="1:49" ht="12.75" customHeight="1">
      <c r="A41" s="129">
        <v>31</v>
      </c>
      <c r="B41" s="130" t="str">
        <f>FILIACIÓN!B39</f>
        <v>TORREZ QUISPE MAYRA ADRIANA</v>
      </c>
      <c r="C41" s="131"/>
      <c r="D41" s="132"/>
      <c r="E41" s="132"/>
      <c r="F41" s="131"/>
      <c r="G41" s="133" t="str">
        <f t="shared" si="0"/>
        <v/>
      </c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3" t="str">
        <f t="shared" si="1"/>
        <v/>
      </c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3" t="str">
        <f t="shared" si="2"/>
        <v/>
      </c>
      <c r="AD41" s="134" t="str">
        <f t="shared" si="3"/>
        <v/>
      </c>
      <c r="AE41" s="135" t="str">
        <f t="shared" si="4"/>
        <v xml:space="preserve"> </v>
      </c>
      <c r="AF41" s="136"/>
      <c r="AG41" s="137">
        <f t="shared" si="5"/>
        <v>0</v>
      </c>
      <c r="AH41" s="252" t="b">
        <f t="shared" si="6"/>
        <v>0</v>
      </c>
      <c r="AI41" s="220"/>
      <c r="AJ41" s="220"/>
      <c r="AK41" s="220"/>
      <c r="AL41" s="220"/>
      <c r="AM41" s="253"/>
      <c r="AN41" s="139"/>
      <c r="AO41" s="138"/>
      <c r="AP41" s="138"/>
      <c r="AQ41" s="138"/>
      <c r="AR41" s="54"/>
      <c r="AS41" s="54"/>
      <c r="AT41" s="54"/>
      <c r="AU41" s="54"/>
      <c r="AV41" s="54"/>
      <c r="AW41" s="54"/>
    </row>
    <row r="42" spans="1:49" ht="12.75" customHeight="1">
      <c r="A42" s="129">
        <v>32</v>
      </c>
      <c r="B42" s="130" t="str">
        <f>FILIACIÓN!B40</f>
        <v>USNAYO ROJAS HUASCAR CRISTOPHER</v>
      </c>
      <c r="C42" s="131"/>
      <c r="D42" s="132"/>
      <c r="E42" s="132"/>
      <c r="F42" s="131"/>
      <c r="G42" s="133" t="str">
        <f t="shared" si="0"/>
        <v/>
      </c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3" t="str">
        <f t="shared" si="1"/>
        <v/>
      </c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3" t="str">
        <f t="shared" si="2"/>
        <v/>
      </c>
      <c r="AD42" s="134" t="str">
        <f t="shared" si="3"/>
        <v/>
      </c>
      <c r="AE42" s="135" t="str">
        <f t="shared" si="4"/>
        <v xml:space="preserve"> </v>
      </c>
      <c r="AF42" s="136"/>
      <c r="AG42" s="137">
        <f t="shared" si="5"/>
        <v>0</v>
      </c>
      <c r="AH42" s="252" t="b">
        <f t="shared" si="6"/>
        <v>0</v>
      </c>
      <c r="AI42" s="220"/>
      <c r="AJ42" s="220"/>
      <c r="AK42" s="220"/>
      <c r="AL42" s="220"/>
      <c r="AM42" s="253"/>
      <c r="AN42" s="139"/>
      <c r="AO42" s="138"/>
      <c r="AP42" s="138"/>
      <c r="AQ42" s="138"/>
      <c r="AR42" s="54"/>
      <c r="AS42" s="54"/>
      <c r="AT42" s="54"/>
      <c r="AU42" s="54"/>
      <c r="AV42" s="54"/>
      <c r="AW42" s="54"/>
    </row>
    <row r="43" spans="1:49" ht="12.75" customHeight="1">
      <c r="A43" s="129">
        <v>33</v>
      </c>
      <c r="B43" s="130" t="str">
        <f>FILIACIÓN!B41</f>
        <v>VEIZAGA YUJRA GIAN MEIJAN</v>
      </c>
      <c r="C43" s="131"/>
      <c r="D43" s="132"/>
      <c r="E43" s="132"/>
      <c r="F43" s="131"/>
      <c r="G43" s="133" t="str">
        <f t="shared" si="0"/>
        <v/>
      </c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3" t="str">
        <f t="shared" si="1"/>
        <v/>
      </c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3" t="str">
        <f t="shared" si="2"/>
        <v/>
      </c>
      <c r="AD43" s="134" t="str">
        <f t="shared" si="3"/>
        <v/>
      </c>
      <c r="AE43" s="135" t="str">
        <f t="shared" si="4"/>
        <v xml:space="preserve"> </v>
      </c>
      <c r="AF43" s="136"/>
      <c r="AG43" s="137">
        <f t="shared" si="5"/>
        <v>0</v>
      </c>
      <c r="AH43" s="252" t="b">
        <f t="shared" si="6"/>
        <v>0</v>
      </c>
      <c r="AI43" s="220"/>
      <c r="AJ43" s="220"/>
      <c r="AK43" s="220"/>
      <c r="AL43" s="220"/>
      <c r="AM43" s="253"/>
      <c r="AN43" s="139"/>
      <c r="AO43" s="138"/>
      <c r="AP43" s="138"/>
      <c r="AQ43" s="138"/>
      <c r="AR43" s="54"/>
      <c r="AS43" s="54"/>
      <c r="AT43" s="54"/>
      <c r="AU43" s="54"/>
      <c r="AV43" s="54"/>
      <c r="AW43" s="54"/>
    </row>
    <row r="44" spans="1:49" ht="12.75" customHeight="1">
      <c r="A44" s="129">
        <v>34</v>
      </c>
      <c r="B44" s="130" t="str">
        <f>FILIACIÓN!B42</f>
        <v>VENTURA SALCEDO GABRIEL</v>
      </c>
      <c r="C44" s="131"/>
      <c r="D44" s="132"/>
      <c r="E44" s="132"/>
      <c r="F44" s="131"/>
      <c r="G44" s="133" t="str">
        <f t="shared" si="0"/>
        <v/>
      </c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3" t="str">
        <f t="shared" si="1"/>
        <v/>
      </c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3" t="str">
        <f t="shared" si="2"/>
        <v/>
      </c>
      <c r="AD44" s="134" t="str">
        <f t="shared" si="3"/>
        <v/>
      </c>
      <c r="AE44" s="135" t="str">
        <f t="shared" si="4"/>
        <v xml:space="preserve"> </v>
      </c>
      <c r="AF44" s="136"/>
      <c r="AG44" s="137">
        <f t="shared" si="5"/>
        <v>0</v>
      </c>
      <c r="AH44" s="252" t="b">
        <f t="shared" si="6"/>
        <v>0</v>
      </c>
      <c r="AI44" s="220"/>
      <c r="AJ44" s="220"/>
      <c r="AK44" s="220"/>
      <c r="AL44" s="220"/>
      <c r="AM44" s="253"/>
      <c r="AN44" s="139"/>
      <c r="AO44" s="138"/>
      <c r="AP44" s="138"/>
      <c r="AQ44" s="138"/>
      <c r="AR44" s="54"/>
      <c r="AS44" s="54"/>
      <c r="AT44" s="54"/>
      <c r="AU44" s="54"/>
      <c r="AV44" s="54"/>
      <c r="AW44" s="54"/>
    </row>
    <row r="45" spans="1:49" ht="12.75" customHeight="1">
      <c r="A45" s="129">
        <v>35</v>
      </c>
      <c r="B45" s="130">
        <f>FILIACIÓN!B43</f>
        <v>0</v>
      </c>
      <c r="C45" s="131"/>
      <c r="D45" s="132"/>
      <c r="E45" s="132"/>
      <c r="F45" s="131"/>
      <c r="G45" s="133" t="str">
        <f t="shared" si="0"/>
        <v/>
      </c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3" t="str">
        <f t="shared" si="1"/>
        <v/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3" t="str">
        <f t="shared" si="2"/>
        <v/>
      </c>
      <c r="AD45" s="134" t="str">
        <f t="shared" si="3"/>
        <v/>
      </c>
      <c r="AE45" s="135" t="str">
        <f t="shared" si="4"/>
        <v xml:space="preserve"> </v>
      </c>
      <c r="AF45" s="136"/>
      <c r="AG45" s="137">
        <f t="shared" si="5"/>
        <v>0</v>
      </c>
      <c r="AH45" s="252" t="b">
        <f t="shared" si="6"/>
        <v>0</v>
      </c>
      <c r="AI45" s="220"/>
      <c r="AJ45" s="220"/>
      <c r="AK45" s="220"/>
      <c r="AL45" s="220"/>
      <c r="AM45" s="253"/>
      <c r="AN45" s="139"/>
      <c r="AO45" s="138"/>
      <c r="AP45" s="138"/>
      <c r="AQ45" s="138"/>
      <c r="AR45" s="54"/>
      <c r="AS45" s="54"/>
      <c r="AT45" s="54"/>
      <c r="AU45" s="54"/>
      <c r="AV45" s="54"/>
      <c r="AW45" s="54"/>
    </row>
    <row r="46" spans="1:49" ht="12.75" customHeight="1">
      <c r="A46" s="129">
        <v>36</v>
      </c>
      <c r="B46" s="130">
        <f>FILIACIÓN!B44</f>
        <v>0</v>
      </c>
      <c r="C46" s="131"/>
      <c r="D46" s="132"/>
      <c r="E46" s="132"/>
      <c r="F46" s="131"/>
      <c r="G46" s="133" t="str">
        <f t="shared" si="0"/>
        <v/>
      </c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3" t="str">
        <f t="shared" si="1"/>
        <v/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3" t="str">
        <f t="shared" si="2"/>
        <v/>
      </c>
      <c r="AD46" s="134" t="str">
        <f t="shared" si="3"/>
        <v/>
      </c>
      <c r="AE46" s="135" t="str">
        <f t="shared" si="4"/>
        <v xml:space="preserve"> </v>
      </c>
      <c r="AF46" s="136"/>
      <c r="AG46" s="137">
        <f t="shared" si="5"/>
        <v>0</v>
      </c>
      <c r="AH46" s="252" t="b">
        <f t="shared" si="6"/>
        <v>0</v>
      </c>
      <c r="AI46" s="220"/>
      <c r="AJ46" s="220"/>
      <c r="AK46" s="220"/>
      <c r="AL46" s="220"/>
      <c r="AM46" s="253"/>
      <c r="AN46" s="139"/>
      <c r="AO46" s="138"/>
      <c r="AP46" s="138"/>
      <c r="AQ46" s="138"/>
      <c r="AR46" s="54"/>
      <c r="AS46" s="54"/>
      <c r="AT46" s="54"/>
      <c r="AU46" s="54"/>
      <c r="AV46" s="54"/>
      <c r="AW46" s="54"/>
    </row>
    <row r="47" spans="1:49" ht="12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</row>
    <row r="48" spans="1:49" ht="12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</row>
    <row r="49" spans="1:49" ht="12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</row>
    <row r="50" spans="1:49" ht="12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</row>
    <row r="51" spans="1:49" ht="12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</row>
    <row r="52" spans="1:49" ht="12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</row>
    <row r="53" spans="1:49" ht="12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</row>
    <row r="54" spans="1:49" ht="12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</row>
    <row r="55" spans="1:49" ht="12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</row>
    <row r="56" spans="1:49" ht="12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</row>
    <row r="57" spans="1:49" ht="12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</row>
    <row r="58" spans="1:49" ht="12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</row>
    <row r="59" spans="1:49" ht="12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</row>
    <row r="60" spans="1:49" ht="12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</row>
    <row r="61" spans="1:49" ht="12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</row>
    <row r="62" spans="1:49" ht="12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</row>
    <row r="63" spans="1:49" ht="12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</row>
    <row r="64" spans="1:49" ht="12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</row>
    <row r="65" spans="1:49" ht="12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</row>
    <row r="66" spans="1:49" ht="12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</row>
    <row r="67" spans="1:49" ht="12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</row>
    <row r="68" spans="1:49" ht="12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</row>
    <row r="69" spans="1:49" ht="12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</row>
    <row r="70" spans="1:49" ht="12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</row>
    <row r="71" spans="1:49" ht="12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</row>
    <row r="72" spans="1:49" ht="12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</row>
    <row r="73" spans="1:49" ht="12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</row>
    <row r="74" spans="1:49" ht="12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</row>
    <row r="75" spans="1:49" ht="12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</row>
    <row r="76" spans="1:49" ht="12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</row>
    <row r="77" spans="1:49" ht="12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</row>
    <row r="78" spans="1:49" ht="12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</row>
    <row r="79" spans="1:49" ht="12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</row>
    <row r="80" spans="1:49" ht="12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</row>
    <row r="81" spans="1:49" ht="12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</row>
    <row r="82" spans="1:49" ht="12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</row>
    <row r="83" spans="1:49" ht="12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</row>
    <row r="84" spans="1:49" ht="12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</row>
    <row r="85" spans="1:49" ht="12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</row>
    <row r="86" spans="1:49" ht="12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</row>
    <row r="87" spans="1:49" ht="12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</row>
    <row r="88" spans="1:49" ht="12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</row>
    <row r="89" spans="1:49" ht="12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</row>
    <row r="90" spans="1:49" ht="12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</row>
    <row r="91" spans="1:49" ht="12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</row>
    <row r="92" spans="1:49" ht="12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</row>
    <row r="93" spans="1:49" ht="12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</row>
    <row r="94" spans="1:49" ht="12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</row>
    <row r="95" spans="1:49" ht="12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</row>
    <row r="96" spans="1:49" ht="12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</row>
    <row r="97" spans="1:49" ht="12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</row>
    <row r="98" spans="1:49" ht="12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</row>
    <row r="99" spans="1:49" ht="12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</row>
    <row r="100" spans="1:49" ht="12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</row>
    <row r="101" spans="1:49" ht="12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</row>
    <row r="102" spans="1:49" ht="12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</row>
    <row r="103" spans="1:49" ht="12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</row>
    <row r="104" spans="1:49" ht="12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</row>
    <row r="105" spans="1:49" ht="12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</row>
    <row r="106" spans="1:49" ht="12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</row>
    <row r="107" spans="1:49" ht="12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4"/>
      <c r="AQ107" s="54"/>
      <c r="AR107" s="54"/>
      <c r="AS107" s="54"/>
      <c r="AT107" s="54"/>
      <c r="AU107" s="54"/>
      <c r="AV107" s="54"/>
      <c r="AW107" s="54"/>
    </row>
    <row r="108" spans="1:49" ht="12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</row>
    <row r="109" spans="1:49" ht="12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</row>
    <row r="110" spans="1:49" ht="12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</row>
    <row r="111" spans="1:49" ht="12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</row>
    <row r="112" spans="1:49" ht="12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</row>
    <row r="113" spans="1:49" ht="12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</row>
    <row r="114" spans="1:49" ht="12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</row>
    <row r="115" spans="1:49" ht="12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</row>
    <row r="116" spans="1:49" ht="12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</row>
    <row r="117" spans="1:49" ht="12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</row>
    <row r="118" spans="1:49" ht="12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</row>
    <row r="119" spans="1:49" ht="12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</row>
    <row r="120" spans="1:49" ht="12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</row>
    <row r="121" spans="1:49" ht="12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</row>
    <row r="122" spans="1:49" ht="12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</row>
    <row r="123" spans="1:49" ht="12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</row>
    <row r="124" spans="1:49" ht="12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</row>
    <row r="125" spans="1:49" ht="12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</row>
    <row r="126" spans="1:49" ht="12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</row>
    <row r="127" spans="1:49" ht="12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</row>
    <row r="128" spans="1:49" ht="12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</row>
    <row r="129" spans="1:49" ht="12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</row>
    <row r="130" spans="1:49" ht="12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</row>
    <row r="131" spans="1:49" ht="12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</row>
    <row r="132" spans="1:49" ht="12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</row>
    <row r="133" spans="1:49" ht="12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</row>
    <row r="134" spans="1:49" ht="12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</row>
    <row r="135" spans="1:49" ht="12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</row>
    <row r="136" spans="1:49" ht="12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</row>
    <row r="137" spans="1:49" ht="12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</row>
    <row r="138" spans="1:49" ht="12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</row>
    <row r="139" spans="1:49" ht="12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</row>
    <row r="140" spans="1:49" ht="12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</row>
    <row r="141" spans="1:49" ht="12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</row>
    <row r="142" spans="1:49" ht="12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</row>
    <row r="143" spans="1:49" ht="12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</row>
    <row r="144" spans="1:49" ht="12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</row>
    <row r="145" spans="1:49" ht="12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</row>
    <row r="146" spans="1:49" ht="12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</row>
    <row r="147" spans="1:49" ht="12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</row>
    <row r="148" spans="1:49" ht="12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</row>
    <row r="149" spans="1:49" ht="12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</row>
    <row r="150" spans="1:49" ht="12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</row>
    <row r="151" spans="1:49" ht="12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</row>
    <row r="152" spans="1:49" ht="12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</row>
    <row r="153" spans="1:49" ht="12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</row>
    <row r="154" spans="1:49" ht="12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</row>
    <row r="155" spans="1:49" ht="12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</row>
    <row r="156" spans="1:49" ht="12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</row>
    <row r="157" spans="1:49" ht="12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</row>
    <row r="158" spans="1:49" ht="12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</row>
    <row r="159" spans="1:49" ht="12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</row>
    <row r="160" spans="1:49" ht="12.7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</row>
    <row r="161" spans="1:49" ht="12.7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</row>
    <row r="162" spans="1:49" ht="12.7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</row>
    <row r="163" spans="1:49" ht="12.7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</row>
    <row r="164" spans="1:49" ht="12.7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</row>
    <row r="165" spans="1:49" ht="12.7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</row>
    <row r="166" spans="1:49" ht="12.7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</row>
    <row r="167" spans="1:49" ht="12.7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</row>
    <row r="168" spans="1:49" ht="12.7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</row>
    <row r="169" spans="1:49" ht="12.7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</row>
    <row r="170" spans="1:49" ht="12.7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</row>
    <row r="171" spans="1:49" ht="12.7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</row>
    <row r="172" spans="1:49" ht="12.7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</row>
    <row r="173" spans="1:49" ht="12.7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</row>
    <row r="174" spans="1:49" ht="12.7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</row>
    <row r="175" spans="1:49" ht="12.7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</row>
    <row r="176" spans="1:49" ht="12.7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</row>
    <row r="177" spans="1:49" ht="12.7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</row>
    <row r="178" spans="1:49" ht="12.7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</row>
    <row r="179" spans="1:49" ht="12.7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</row>
    <row r="180" spans="1:49" ht="12.7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</row>
    <row r="181" spans="1:49" ht="12.7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</row>
    <row r="182" spans="1:49" ht="12.7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</row>
    <row r="183" spans="1:49" ht="12.7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</row>
    <row r="184" spans="1:49" ht="12.7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</row>
    <row r="185" spans="1:49" ht="12.7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</row>
    <row r="186" spans="1:49" ht="12.7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</row>
    <row r="187" spans="1:49" ht="12.7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</row>
    <row r="188" spans="1:49" ht="12.7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</row>
    <row r="189" spans="1:49" ht="12.7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</row>
    <row r="190" spans="1:49" ht="12.7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</row>
    <row r="191" spans="1:49" ht="12.7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</row>
    <row r="192" spans="1:49" ht="12.7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</row>
    <row r="193" spans="1:49" ht="12.7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</row>
    <row r="194" spans="1:49" ht="12.7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</row>
    <row r="195" spans="1:49" ht="12.7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</row>
    <row r="196" spans="1:49" ht="12.7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</row>
    <row r="197" spans="1:49" ht="12.7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</row>
    <row r="198" spans="1:49" ht="12.7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</row>
    <row r="199" spans="1:49" ht="12.7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54"/>
      <c r="AL199" s="54"/>
      <c r="AM199" s="54"/>
      <c r="AN199" s="54"/>
      <c r="AO199" s="54"/>
      <c r="AP199" s="54"/>
      <c r="AQ199" s="54"/>
      <c r="AR199" s="54"/>
      <c r="AS199" s="54"/>
      <c r="AT199" s="54"/>
      <c r="AU199" s="54"/>
      <c r="AV199" s="54"/>
      <c r="AW199" s="54"/>
    </row>
    <row r="200" spans="1:49" ht="12.7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</row>
    <row r="201" spans="1:49" ht="12.7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</row>
    <row r="202" spans="1:49" ht="12.7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</row>
    <row r="203" spans="1:49" ht="12.7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</row>
    <row r="204" spans="1:49" ht="12.7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</row>
    <row r="205" spans="1:49" ht="12.7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</row>
    <row r="206" spans="1:49" ht="12.7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</row>
    <row r="207" spans="1:49" ht="12.7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</row>
    <row r="208" spans="1:49" ht="12.7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</row>
    <row r="209" spans="1:49" ht="12.7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</row>
    <row r="210" spans="1:49" ht="12.7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  <c r="AF210" s="54"/>
      <c r="AG210" s="54"/>
      <c r="AH210" s="54"/>
      <c r="AI210" s="54"/>
      <c r="AJ210" s="54"/>
      <c r="AK210" s="54"/>
      <c r="AL210" s="54"/>
      <c r="AM210" s="54"/>
      <c r="AN210" s="54"/>
      <c r="AO210" s="54"/>
      <c r="AP210" s="54"/>
      <c r="AQ210" s="54"/>
      <c r="AR210" s="54"/>
      <c r="AS210" s="54"/>
      <c r="AT210" s="54"/>
      <c r="AU210" s="54"/>
      <c r="AV210" s="54"/>
      <c r="AW210" s="54"/>
    </row>
    <row r="211" spans="1:49" ht="12.7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  <c r="AF211" s="54"/>
      <c r="AG211" s="54"/>
      <c r="AH211" s="54"/>
      <c r="AI211" s="54"/>
      <c r="AJ211" s="54"/>
      <c r="AK211" s="54"/>
      <c r="AL211" s="54"/>
      <c r="AM211" s="54"/>
      <c r="AN211" s="54"/>
      <c r="AO211" s="54"/>
      <c r="AP211" s="54"/>
      <c r="AQ211" s="54"/>
      <c r="AR211" s="54"/>
      <c r="AS211" s="54"/>
      <c r="AT211" s="54"/>
      <c r="AU211" s="54"/>
      <c r="AV211" s="54"/>
      <c r="AW211" s="54"/>
    </row>
    <row r="212" spans="1:49" ht="12.7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  <c r="AF212" s="54"/>
      <c r="AG212" s="54"/>
      <c r="AH212" s="54"/>
      <c r="AI212" s="54"/>
      <c r="AJ212" s="54"/>
      <c r="AK212" s="54"/>
      <c r="AL212" s="54"/>
      <c r="AM212" s="54"/>
      <c r="AN212" s="54"/>
      <c r="AO212" s="54"/>
      <c r="AP212" s="54"/>
      <c r="AQ212" s="54"/>
      <c r="AR212" s="54"/>
      <c r="AS212" s="54"/>
      <c r="AT212" s="54"/>
      <c r="AU212" s="54"/>
      <c r="AV212" s="54"/>
      <c r="AW212" s="54"/>
    </row>
    <row r="213" spans="1:49" ht="12.7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  <c r="AF213" s="54"/>
      <c r="AG213" s="54"/>
      <c r="AH213" s="54"/>
      <c r="AI213" s="54"/>
      <c r="AJ213" s="54"/>
      <c r="AK213" s="54"/>
      <c r="AL213" s="54"/>
      <c r="AM213" s="54"/>
      <c r="AN213" s="54"/>
      <c r="AO213" s="54"/>
      <c r="AP213" s="54"/>
      <c r="AQ213" s="54"/>
      <c r="AR213" s="54"/>
      <c r="AS213" s="54"/>
      <c r="AT213" s="54"/>
      <c r="AU213" s="54"/>
      <c r="AV213" s="54"/>
      <c r="AW213" s="54"/>
    </row>
    <row r="214" spans="1:49" ht="12.7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  <c r="AF214" s="54"/>
      <c r="AG214" s="54"/>
      <c r="AH214" s="54"/>
      <c r="AI214" s="54"/>
      <c r="AJ214" s="54"/>
      <c r="AK214" s="54"/>
      <c r="AL214" s="54"/>
      <c r="AM214" s="54"/>
      <c r="AN214" s="54"/>
      <c r="AO214" s="54"/>
      <c r="AP214" s="54"/>
      <c r="AQ214" s="54"/>
      <c r="AR214" s="54"/>
      <c r="AS214" s="54"/>
      <c r="AT214" s="54"/>
      <c r="AU214" s="54"/>
      <c r="AV214" s="54"/>
      <c r="AW214" s="54"/>
    </row>
    <row r="215" spans="1:49" ht="12.7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  <c r="AP215" s="54"/>
      <c r="AQ215" s="54"/>
      <c r="AR215" s="54"/>
      <c r="AS215" s="54"/>
      <c r="AT215" s="54"/>
      <c r="AU215" s="54"/>
      <c r="AV215" s="54"/>
      <c r="AW215" s="54"/>
    </row>
    <row r="216" spans="1:49" ht="12.7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  <c r="AF216" s="54"/>
      <c r="AG216" s="54"/>
      <c r="AH216" s="54"/>
      <c r="AI216" s="54"/>
      <c r="AJ216" s="54"/>
      <c r="AK216" s="54"/>
      <c r="AL216" s="54"/>
      <c r="AM216" s="54"/>
      <c r="AN216" s="54"/>
      <c r="AO216" s="54"/>
      <c r="AP216" s="54"/>
      <c r="AQ216" s="54"/>
      <c r="AR216" s="54"/>
      <c r="AS216" s="54"/>
      <c r="AT216" s="54"/>
      <c r="AU216" s="54"/>
      <c r="AV216" s="54"/>
      <c r="AW216" s="54"/>
    </row>
    <row r="217" spans="1:49" ht="12.7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  <c r="AF217" s="54"/>
      <c r="AG217" s="54"/>
      <c r="AH217" s="54"/>
      <c r="AI217" s="54"/>
      <c r="AJ217" s="54"/>
      <c r="AK217" s="54"/>
      <c r="AL217" s="54"/>
      <c r="AM217" s="54"/>
      <c r="AN217" s="54"/>
      <c r="AO217" s="54"/>
      <c r="AP217" s="54"/>
      <c r="AQ217" s="54"/>
      <c r="AR217" s="54"/>
      <c r="AS217" s="54"/>
      <c r="AT217" s="54"/>
      <c r="AU217" s="54"/>
      <c r="AV217" s="54"/>
      <c r="AW217" s="54"/>
    </row>
    <row r="218" spans="1:49" ht="12.7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  <c r="AF218" s="54"/>
      <c r="AG218" s="54"/>
      <c r="AH218" s="54"/>
      <c r="AI218" s="54"/>
      <c r="AJ218" s="54"/>
      <c r="AK218" s="54"/>
      <c r="AL218" s="54"/>
      <c r="AM218" s="54"/>
      <c r="AN218" s="54"/>
      <c r="AO218" s="54"/>
      <c r="AP218" s="54"/>
      <c r="AQ218" s="54"/>
      <c r="AR218" s="54"/>
      <c r="AS218" s="54"/>
      <c r="AT218" s="54"/>
      <c r="AU218" s="54"/>
      <c r="AV218" s="54"/>
      <c r="AW218" s="54"/>
    </row>
    <row r="219" spans="1:49" ht="12.7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  <c r="AF219" s="54"/>
      <c r="AG219" s="54"/>
      <c r="AH219" s="54"/>
      <c r="AI219" s="54"/>
      <c r="AJ219" s="54"/>
      <c r="AK219" s="54"/>
      <c r="AL219" s="54"/>
      <c r="AM219" s="54"/>
      <c r="AN219" s="54"/>
      <c r="AO219" s="54"/>
      <c r="AP219" s="54"/>
      <c r="AQ219" s="54"/>
      <c r="AR219" s="54"/>
      <c r="AS219" s="54"/>
      <c r="AT219" s="54"/>
      <c r="AU219" s="54"/>
      <c r="AV219" s="54"/>
      <c r="AW219" s="54"/>
    </row>
    <row r="220" spans="1:49" ht="12.7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  <c r="AF220" s="54"/>
      <c r="AG220" s="54"/>
      <c r="AH220" s="54"/>
      <c r="AI220" s="54"/>
      <c r="AJ220" s="54"/>
      <c r="AK220" s="54"/>
      <c r="AL220" s="54"/>
      <c r="AM220" s="54"/>
      <c r="AN220" s="54"/>
      <c r="AO220" s="54"/>
      <c r="AP220" s="54"/>
      <c r="AQ220" s="54"/>
      <c r="AR220" s="54"/>
      <c r="AS220" s="54"/>
      <c r="AT220" s="54"/>
      <c r="AU220" s="54"/>
      <c r="AV220" s="54"/>
      <c r="AW220" s="54"/>
    </row>
    <row r="221" spans="1:49" ht="12.7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  <c r="AF221" s="54"/>
      <c r="AG221" s="54"/>
      <c r="AH221" s="54"/>
      <c r="AI221" s="54"/>
      <c r="AJ221" s="54"/>
      <c r="AK221" s="54"/>
      <c r="AL221" s="54"/>
      <c r="AM221" s="54"/>
      <c r="AN221" s="54"/>
      <c r="AO221" s="54"/>
      <c r="AP221" s="54"/>
      <c r="AQ221" s="54"/>
      <c r="AR221" s="54"/>
      <c r="AS221" s="54"/>
      <c r="AT221" s="54"/>
      <c r="AU221" s="54"/>
      <c r="AV221" s="54"/>
      <c r="AW221" s="54"/>
    </row>
    <row r="222" spans="1:49" ht="12.7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  <c r="AP222" s="54"/>
      <c r="AQ222" s="54"/>
      <c r="AR222" s="54"/>
      <c r="AS222" s="54"/>
      <c r="AT222" s="54"/>
      <c r="AU222" s="54"/>
      <c r="AV222" s="54"/>
      <c r="AW222" s="54"/>
    </row>
    <row r="223" spans="1:49" ht="12.7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  <c r="AF223" s="54"/>
      <c r="AG223" s="54"/>
      <c r="AH223" s="54"/>
      <c r="AI223" s="54"/>
      <c r="AJ223" s="54"/>
      <c r="AK223" s="54"/>
      <c r="AL223" s="54"/>
      <c r="AM223" s="54"/>
      <c r="AN223" s="54"/>
      <c r="AO223" s="54"/>
      <c r="AP223" s="54"/>
      <c r="AQ223" s="54"/>
      <c r="AR223" s="54"/>
      <c r="AS223" s="54"/>
      <c r="AT223" s="54"/>
      <c r="AU223" s="54"/>
      <c r="AV223" s="54"/>
      <c r="AW223" s="54"/>
    </row>
    <row r="224" spans="1:49" ht="12.7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  <c r="AP224" s="54"/>
      <c r="AQ224" s="54"/>
      <c r="AR224" s="54"/>
      <c r="AS224" s="54"/>
      <c r="AT224" s="54"/>
      <c r="AU224" s="54"/>
      <c r="AV224" s="54"/>
      <c r="AW224" s="54"/>
    </row>
    <row r="225" spans="1:49" ht="12.7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  <c r="AF225" s="54"/>
      <c r="AG225" s="54"/>
      <c r="AH225" s="54"/>
      <c r="AI225" s="54"/>
      <c r="AJ225" s="54"/>
      <c r="AK225" s="54"/>
      <c r="AL225" s="54"/>
      <c r="AM225" s="54"/>
      <c r="AN225" s="54"/>
      <c r="AO225" s="54"/>
      <c r="AP225" s="54"/>
      <c r="AQ225" s="54"/>
      <c r="AR225" s="54"/>
      <c r="AS225" s="54"/>
      <c r="AT225" s="54"/>
      <c r="AU225" s="54"/>
      <c r="AV225" s="54"/>
      <c r="AW225" s="54"/>
    </row>
    <row r="226" spans="1:49" ht="12.7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  <c r="AF226" s="54"/>
      <c r="AG226" s="54"/>
      <c r="AH226" s="54"/>
      <c r="AI226" s="54"/>
      <c r="AJ226" s="54"/>
      <c r="AK226" s="54"/>
      <c r="AL226" s="54"/>
      <c r="AM226" s="54"/>
      <c r="AN226" s="54"/>
      <c r="AO226" s="54"/>
      <c r="AP226" s="54"/>
      <c r="AQ226" s="54"/>
      <c r="AR226" s="54"/>
      <c r="AS226" s="54"/>
      <c r="AT226" s="54"/>
      <c r="AU226" s="54"/>
      <c r="AV226" s="54"/>
      <c r="AW226" s="54"/>
    </row>
    <row r="227" spans="1:49" ht="12.7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  <c r="AF227" s="54"/>
      <c r="AG227" s="54"/>
      <c r="AH227" s="54"/>
      <c r="AI227" s="54"/>
      <c r="AJ227" s="54"/>
      <c r="AK227" s="54"/>
      <c r="AL227" s="54"/>
      <c r="AM227" s="54"/>
      <c r="AN227" s="54"/>
      <c r="AO227" s="54"/>
      <c r="AP227" s="54"/>
      <c r="AQ227" s="54"/>
      <c r="AR227" s="54"/>
      <c r="AS227" s="54"/>
      <c r="AT227" s="54"/>
      <c r="AU227" s="54"/>
      <c r="AV227" s="54"/>
      <c r="AW227" s="54"/>
    </row>
    <row r="228" spans="1:49" ht="12.7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  <c r="AF228" s="54"/>
      <c r="AG228" s="54"/>
      <c r="AH228" s="54"/>
      <c r="AI228" s="54"/>
      <c r="AJ228" s="54"/>
      <c r="AK228" s="54"/>
      <c r="AL228" s="54"/>
      <c r="AM228" s="54"/>
      <c r="AN228" s="54"/>
      <c r="AO228" s="54"/>
      <c r="AP228" s="54"/>
      <c r="AQ228" s="54"/>
      <c r="AR228" s="54"/>
      <c r="AS228" s="54"/>
      <c r="AT228" s="54"/>
      <c r="AU228" s="54"/>
      <c r="AV228" s="54"/>
      <c r="AW228" s="54"/>
    </row>
    <row r="229" spans="1:49" ht="12.7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  <c r="AF229" s="54"/>
      <c r="AG229" s="54"/>
      <c r="AH229" s="54"/>
      <c r="AI229" s="54"/>
      <c r="AJ229" s="54"/>
      <c r="AK229" s="54"/>
      <c r="AL229" s="54"/>
      <c r="AM229" s="54"/>
      <c r="AN229" s="54"/>
      <c r="AO229" s="54"/>
      <c r="AP229" s="54"/>
      <c r="AQ229" s="54"/>
      <c r="AR229" s="54"/>
      <c r="AS229" s="54"/>
      <c r="AT229" s="54"/>
      <c r="AU229" s="54"/>
      <c r="AV229" s="54"/>
      <c r="AW229" s="54"/>
    </row>
    <row r="230" spans="1:49" ht="12.7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  <c r="AF230" s="54"/>
      <c r="AG230" s="54"/>
      <c r="AH230" s="54"/>
      <c r="AI230" s="54"/>
      <c r="AJ230" s="54"/>
      <c r="AK230" s="54"/>
      <c r="AL230" s="54"/>
      <c r="AM230" s="54"/>
      <c r="AN230" s="54"/>
      <c r="AO230" s="54"/>
      <c r="AP230" s="54"/>
      <c r="AQ230" s="54"/>
      <c r="AR230" s="54"/>
      <c r="AS230" s="54"/>
      <c r="AT230" s="54"/>
      <c r="AU230" s="54"/>
      <c r="AV230" s="54"/>
      <c r="AW230" s="54"/>
    </row>
    <row r="231" spans="1:49" ht="12.7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  <c r="AF231" s="54"/>
      <c r="AG231" s="54"/>
      <c r="AH231" s="54"/>
      <c r="AI231" s="54"/>
      <c r="AJ231" s="54"/>
      <c r="AK231" s="54"/>
      <c r="AL231" s="54"/>
      <c r="AM231" s="54"/>
      <c r="AN231" s="54"/>
      <c r="AO231" s="54"/>
      <c r="AP231" s="54"/>
      <c r="AQ231" s="54"/>
      <c r="AR231" s="54"/>
      <c r="AS231" s="54"/>
      <c r="AT231" s="54"/>
      <c r="AU231" s="54"/>
      <c r="AV231" s="54"/>
      <c r="AW231" s="54"/>
    </row>
    <row r="232" spans="1:49" ht="12.7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  <c r="AF232" s="54"/>
      <c r="AG232" s="54"/>
      <c r="AH232" s="54"/>
      <c r="AI232" s="54"/>
      <c r="AJ232" s="54"/>
      <c r="AK232" s="54"/>
      <c r="AL232" s="54"/>
      <c r="AM232" s="54"/>
      <c r="AN232" s="54"/>
      <c r="AO232" s="54"/>
      <c r="AP232" s="54"/>
      <c r="AQ232" s="54"/>
      <c r="AR232" s="54"/>
      <c r="AS232" s="54"/>
      <c r="AT232" s="54"/>
      <c r="AU232" s="54"/>
      <c r="AV232" s="54"/>
      <c r="AW232" s="54"/>
    </row>
    <row r="233" spans="1:49" ht="12.7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  <c r="AF233" s="54"/>
      <c r="AG233" s="54"/>
      <c r="AH233" s="54"/>
      <c r="AI233" s="54"/>
      <c r="AJ233" s="54"/>
      <c r="AK233" s="54"/>
      <c r="AL233" s="54"/>
      <c r="AM233" s="54"/>
      <c r="AN233" s="54"/>
      <c r="AO233" s="54"/>
      <c r="AP233" s="54"/>
      <c r="AQ233" s="54"/>
      <c r="AR233" s="54"/>
      <c r="AS233" s="54"/>
      <c r="AT233" s="54"/>
      <c r="AU233" s="54"/>
      <c r="AV233" s="54"/>
      <c r="AW233" s="54"/>
    </row>
    <row r="234" spans="1:49" ht="12.7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/>
    </row>
    <row r="235" spans="1:49" ht="12.7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</row>
    <row r="236" spans="1:49" ht="12.7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</row>
    <row r="237" spans="1:49" ht="12.7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54"/>
      <c r="AL237" s="54"/>
      <c r="AM237" s="54"/>
      <c r="AN237" s="54"/>
      <c r="AO237" s="54"/>
      <c r="AP237" s="54"/>
      <c r="AQ237" s="54"/>
      <c r="AR237" s="54"/>
      <c r="AS237" s="54"/>
      <c r="AT237" s="54"/>
      <c r="AU237" s="54"/>
      <c r="AV237" s="54"/>
      <c r="AW237" s="54"/>
    </row>
    <row r="238" spans="1:49" ht="12.7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</row>
    <row r="239" spans="1:49" ht="12.7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</row>
    <row r="240" spans="1:49" ht="12.7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</row>
    <row r="241" spans="1:49" ht="12.7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</row>
    <row r="242" spans="1:49" ht="12.7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</row>
    <row r="243" spans="1:49" ht="12.7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</row>
    <row r="244" spans="1:49" ht="12.7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</row>
    <row r="245" spans="1:49" ht="12.7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</row>
    <row r="246" spans="1:49" ht="15.7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</row>
    <row r="247" spans="1:49" ht="15.7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</row>
    <row r="248" spans="1:49" ht="15.7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  <c r="AF248" s="54"/>
      <c r="AG248" s="54"/>
      <c r="AH248" s="54"/>
      <c r="AI248" s="54"/>
      <c r="AJ248" s="54"/>
      <c r="AK248" s="54"/>
      <c r="AL248" s="54"/>
      <c r="AM248" s="54"/>
      <c r="AN248" s="54"/>
      <c r="AO248" s="54"/>
      <c r="AP248" s="54"/>
      <c r="AQ248" s="54"/>
      <c r="AR248" s="54"/>
      <c r="AS248" s="54"/>
      <c r="AT248" s="54"/>
      <c r="AU248" s="54"/>
      <c r="AV248" s="54"/>
      <c r="AW248" s="54"/>
    </row>
    <row r="249" spans="1:49" ht="15.7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  <c r="AF249" s="54"/>
      <c r="AG249" s="54"/>
      <c r="AH249" s="54"/>
      <c r="AI249" s="54"/>
      <c r="AJ249" s="54"/>
      <c r="AK249" s="54"/>
      <c r="AL249" s="54"/>
      <c r="AM249" s="54"/>
      <c r="AN249" s="54"/>
      <c r="AO249" s="54"/>
      <c r="AP249" s="54"/>
      <c r="AQ249" s="54"/>
      <c r="AR249" s="54"/>
      <c r="AS249" s="54"/>
      <c r="AT249" s="54"/>
      <c r="AU249" s="54"/>
      <c r="AV249" s="54"/>
      <c r="AW249" s="54"/>
    </row>
    <row r="250" spans="1:49" ht="15.7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  <c r="AF250" s="54"/>
      <c r="AG250" s="54"/>
      <c r="AH250" s="54"/>
      <c r="AI250" s="54"/>
      <c r="AJ250" s="54"/>
      <c r="AK250" s="54"/>
      <c r="AL250" s="54"/>
      <c r="AM250" s="54"/>
      <c r="AN250" s="54"/>
      <c r="AO250" s="54"/>
      <c r="AP250" s="54"/>
      <c r="AQ250" s="54"/>
      <c r="AR250" s="54"/>
      <c r="AS250" s="54"/>
      <c r="AT250" s="54"/>
      <c r="AU250" s="54"/>
      <c r="AV250" s="54"/>
      <c r="AW250" s="54"/>
    </row>
    <row r="251" spans="1:49" ht="15.7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  <c r="AF251" s="54"/>
      <c r="AG251" s="54"/>
      <c r="AH251" s="54"/>
      <c r="AI251" s="54"/>
      <c r="AJ251" s="54"/>
      <c r="AK251" s="54"/>
      <c r="AL251" s="54"/>
      <c r="AM251" s="54"/>
      <c r="AN251" s="54"/>
      <c r="AO251" s="54"/>
      <c r="AP251" s="54"/>
      <c r="AQ251" s="54"/>
      <c r="AR251" s="54"/>
      <c r="AS251" s="54"/>
      <c r="AT251" s="54"/>
      <c r="AU251" s="54"/>
      <c r="AV251" s="54"/>
      <c r="AW251" s="54"/>
    </row>
    <row r="252" spans="1:49" ht="15.7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  <c r="AF252" s="54"/>
      <c r="AG252" s="54"/>
      <c r="AH252" s="54"/>
      <c r="AI252" s="54"/>
      <c r="AJ252" s="54"/>
      <c r="AK252" s="54"/>
      <c r="AL252" s="54"/>
      <c r="AM252" s="54"/>
      <c r="AN252" s="54"/>
      <c r="AO252" s="54"/>
      <c r="AP252" s="54"/>
      <c r="AQ252" s="54"/>
      <c r="AR252" s="54"/>
      <c r="AS252" s="54"/>
      <c r="AT252" s="54"/>
      <c r="AU252" s="54"/>
      <c r="AV252" s="54"/>
      <c r="AW252" s="54"/>
    </row>
    <row r="253" spans="1:49" ht="15.7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  <c r="AF253" s="54"/>
      <c r="AG253" s="54"/>
      <c r="AH253" s="54"/>
      <c r="AI253" s="54"/>
      <c r="AJ253" s="54"/>
      <c r="AK253" s="54"/>
      <c r="AL253" s="54"/>
      <c r="AM253" s="54"/>
      <c r="AN253" s="54"/>
      <c r="AO253" s="54"/>
      <c r="AP253" s="54"/>
      <c r="AQ253" s="54"/>
      <c r="AR253" s="54"/>
      <c r="AS253" s="54"/>
      <c r="AT253" s="54"/>
      <c r="AU253" s="54"/>
      <c r="AV253" s="54"/>
      <c r="AW253" s="54"/>
    </row>
    <row r="254" spans="1:49" ht="15.7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  <c r="AF254" s="54"/>
      <c r="AG254" s="54"/>
      <c r="AH254" s="54"/>
      <c r="AI254" s="54"/>
      <c r="AJ254" s="54"/>
      <c r="AK254" s="54"/>
      <c r="AL254" s="54"/>
      <c r="AM254" s="54"/>
      <c r="AN254" s="54"/>
      <c r="AO254" s="54"/>
      <c r="AP254" s="54"/>
      <c r="AQ254" s="54"/>
      <c r="AR254" s="54"/>
      <c r="AS254" s="54"/>
      <c r="AT254" s="54"/>
      <c r="AU254" s="54"/>
      <c r="AV254" s="54"/>
      <c r="AW254" s="54"/>
    </row>
    <row r="255" spans="1:49" ht="15.7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  <c r="AF255" s="54"/>
      <c r="AG255" s="54"/>
      <c r="AH255" s="54"/>
      <c r="AI255" s="54"/>
      <c r="AJ255" s="54"/>
      <c r="AK255" s="54"/>
      <c r="AL255" s="54"/>
      <c r="AM255" s="54"/>
      <c r="AN255" s="54"/>
      <c r="AO255" s="54"/>
      <c r="AP255" s="54"/>
      <c r="AQ255" s="54"/>
      <c r="AR255" s="54"/>
      <c r="AS255" s="54"/>
      <c r="AT255" s="54"/>
      <c r="AU255" s="54"/>
      <c r="AV255" s="54"/>
      <c r="AW255" s="54"/>
    </row>
    <row r="256" spans="1:49" ht="15.7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  <c r="AF256" s="54"/>
      <c r="AG256" s="54"/>
      <c r="AH256" s="54"/>
      <c r="AI256" s="54"/>
      <c r="AJ256" s="54"/>
      <c r="AK256" s="54"/>
      <c r="AL256" s="54"/>
      <c r="AM256" s="54"/>
      <c r="AN256" s="54"/>
      <c r="AO256" s="54"/>
      <c r="AP256" s="54"/>
      <c r="AQ256" s="54"/>
      <c r="AR256" s="54"/>
      <c r="AS256" s="54"/>
      <c r="AT256" s="54"/>
      <c r="AU256" s="54"/>
      <c r="AV256" s="54"/>
      <c r="AW256" s="54"/>
    </row>
    <row r="257" spans="1:49" ht="15.7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  <c r="AF257" s="54"/>
      <c r="AG257" s="54"/>
      <c r="AH257" s="54"/>
      <c r="AI257" s="54"/>
      <c r="AJ257" s="54"/>
      <c r="AK257" s="54"/>
      <c r="AL257" s="54"/>
      <c r="AM257" s="54"/>
      <c r="AN257" s="54"/>
      <c r="AO257" s="54"/>
      <c r="AP257" s="54"/>
      <c r="AQ257" s="54"/>
      <c r="AR257" s="54"/>
      <c r="AS257" s="54"/>
      <c r="AT257" s="54"/>
      <c r="AU257" s="54"/>
      <c r="AV257" s="54"/>
      <c r="AW257" s="54"/>
    </row>
    <row r="258" spans="1:49" ht="15.7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  <c r="AF258" s="54"/>
      <c r="AG258" s="54"/>
      <c r="AH258" s="54"/>
      <c r="AI258" s="54"/>
      <c r="AJ258" s="54"/>
      <c r="AK258" s="54"/>
      <c r="AL258" s="54"/>
      <c r="AM258" s="54"/>
      <c r="AN258" s="54"/>
      <c r="AO258" s="54"/>
      <c r="AP258" s="54"/>
      <c r="AQ258" s="54"/>
      <c r="AR258" s="54"/>
      <c r="AS258" s="54"/>
      <c r="AT258" s="54"/>
      <c r="AU258" s="54"/>
      <c r="AV258" s="54"/>
      <c r="AW258" s="54"/>
    </row>
    <row r="259" spans="1:49" ht="15.7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  <c r="AF259" s="54"/>
      <c r="AG259" s="54"/>
      <c r="AH259" s="54"/>
      <c r="AI259" s="54"/>
      <c r="AJ259" s="54"/>
      <c r="AK259" s="54"/>
      <c r="AL259" s="54"/>
      <c r="AM259" s="54"/>
      <c r="AN259" s="54"/>
      <c r="AO259" s="54"/>
      <c r="AP259" s="54"/>
      <c r="AQ259" s="54"/>
      <c r="AR259" s="54"/>
      <c r="AS259" s="54"/>
      <c r="AT259" s="54"/>
      <c r="AU259" s="54"/>
      <c r="AV259" s="54"/>
      <c r="AW259" s="54"/>
    </row>
    <row r="260" spans="1:49" ht="15.7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  <c r="AF260" s="54"/>
      <c r="AG260" s="54"/>
      <c r="AH260" s="54"/>
      <c r="AI260" s="54"/>
      <c r="AJ260" s="54"/>
      <c r="AK260" s="54"/>
      <c r="AL260" s="54"/>
      <c r="AM260" s="54"/>
      <c r="AN260" s="54"/>
      <c r="AO260" s="54"/>
      <c r="AP260" s="54"/>
      <c r="AQ260" s="54"/>
      <c r="AR260" s="54"/>
      <c r="AS260" s="54"/>
      <c r="AT260" s="54"/>
      <c r="AU260" s="54"/>
      <c r="AV260" s="54"/>
      <c r="AW260" s="54"/>
    </row>
    <row r="261" spans="1:49" ht="15.7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  <c r="AF261" s="54"/>
      <c r="AG261" s="54"/>
      <c r="AH261" s="54"/>
      <c r="AI261" s="54"/>
      <c r="AJ261" s="54"/>
      <c r="AK261" s="54"/>
      <c r="AL261" s="54"/>
      <c r="AM261" s="54"/>
      <c r="AN261" s="54"/>
      <c r="AO261" s="54"/>
      <c r="AP261" s="54"/>
      <c r="AQ261" s="54"/>
      <c r="AR261" s="54"/>
      <c r="AS261" s="54"/>
      <c r="AT261" s="54"/>
      <c r="AU261" s="54"/>
      <c r="AV261" s="54"/>
      <c r="AW261" s="54"/>
    </row>
    <row r="262" spans="1:49" ht="15.7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  <c r="AF262" s="54"/>
      <c r="AG262" s="54"/>
      <c r="AH262" s="54"/>
      <c r="AI262" s="54"/>
      <c r="AJ262" s="54"/>
      <c r="AK262" s="54"/>
      <c r="AL262" s="54"/>
      <c r="AM262" s="54"/>
      <c r="AN262" s="54"/>
      <c r="AO262" s="54"/>
      <c r="AP262" s="54"/>
      <c r="AQ262" s="54"/>
      <c r="AR262" s="54"/>
      <c r="AS262" s="54"/>
      <c r="AT262" s="54"/>
      <c r="AU262" s="54"/>
      <c r="AV262" s="54"/>
      <c r="AW262" s="54"/>
    </row>
    <row r="263" spans="1:49" ht="15.7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  <c r="AF263" s="54"/>
      <c r="AG263" s="54"/>
      <c r="AH263" s="54"/>
      <c r="AI263" s="54"/>
      <c r="AJ263" s="54"/>
      <c r="AK263" s="54"/>
      <c r="AL263" s="54"/>
      <c r="AM263" s="54"/>
      <c r="AN263" s="54"/>
      <c r="AO263" s="54"/>
      <c r="AP263" s="54"/>
      <c r="AQ263" s="54"/>
      <c r="AR263" s="54"/>
      <c r="AS263" s="54"/>
      <c r="AT263" s="54"/>
      <c r="AU263" s="54"/>
      <c r="AV263" s="54"/>
      <c r="AW263" s="54"/>
    </row>
    <row r="264" spans="1:49" ht="15.7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  <c r="AF264" s="54"/>
      <c r="AG264" s="54"/>
      <c r="AH264" s="54"/>
      <c r="AI264" s="54"/>
      <c r="AJ264" s="54"/>
      <c r="AK264" s="54"/>
      <c r="AL264" s="54"/>
      <c r="AM264" s="54"/>
      <c r="AN264" s="54"/>
      <c r="AO264" s="54"/>
      <c r="AP264" s="54"/>
      <c r="AQ264" s="54"/>
      <c r="AR264" s="54"/>
      <c r="AS264" s="54"/>
      <c r="AT264" s="54"/>
      <c r="AU264" s="54"/>
      <c r="AV264" s="54"/>
      <c r="AW264" s="54"/>
    </row>
    <row r="265" spans="1:49" ht="15.7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  <c r="AF265" s="54"/>
      <c r="AG265" s="54"/>
      <c r="AH265" s="54"/>
      <c r="AI265" s="54"/>
      <c r="AJ265" s="54"/>
      <c r="AK265" s="54"/>
      <c r="AL265" s="54"/>
      <c r="AM265" s="54"/>
      <c r="AN265" s="54"/>
      <c r="AO265" s="54"/>
      <c r="AP265" s="54"/>
      <c r="AQ265" s="54"/>
      <c r="AR265" s="54"/>
      <c r="AS265" s="54"/>
      <c r="AT265" s="54"/>
      <c r="AU265" s="54"/>
      <c r="AV265" s="54"/>
      <c r="AW265" s="54"/>
    </row>
    <row r="266" spans="1:49" ht="15.7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  <c r="AF266" s="54"/>
      <c r="AG266" s="54"/>
      <c r="AH266" s="54"/>
      <c r="AI266" s="54"/>
      <c r="AJ266" s="54"/>
      <c r="AK266" s="54"/>
      <c r="AL266" s="54"/>
      <c r="AM266" s="54"/>
      <c r="AN266" s="54"/>
      <c r="AO266" s="54"/>
      <c r="AP266" s="54"/>
      <c r="AQ266" s="54"/>
      <c r="AR266" s="54"/>
      <c r="AS266" s="54"/>
      <c r="AT266" s="54"/>
      <c r="AU266" s="54"/>
      <c r="AV266" s="54"/>
      <c r="AW266" s="54"/>
    </row>
    <row r="267" spans="1:49" ht="15.7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  <c r="AF267" s="54"/>
      <c r="AG267" s="54"/>
      <c r="AH267" s="54"/>
      <c r="AI267" s="54"/>
      <c r="AJ267" s="54"/>
      <c r="AK267" s="54"/>
      <c r="AL267" s="54"/>
      <c r="AM267" s="54"/>
      <c r="AN267" s="54"/>
      <c r="AO267" s="54"/>
      <c r="AP267" s="54"/>
      <c r="AQ267" s="54"/>
      <c r="AR267" s="54"/>
      <c r="AS267" s="54"/>
      <c r="AT267" s="54"/>
      <c r="AU267" s="54"/>
      <c r="AV267" s="54"/>
      <c r="AW267" s="54"/>
    </row>
    <row r="268" spans="1:49" ht="15.7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  <c r="AF268" s="54"/>
      <c r="AG268" s="54"/>
      <c r="AH268" s="54"/>
      <c r="AI268" s="54"/>
      <c r="AJ268" s="54"/>
      <c r="AK268" s="54"/>
      <c r="AL268" s="54"/>
      <c r="AM268" s="54"/>
      <c r="AN268" s="54"/>
      <c r="AO268" s="54"/>
      <c r="AP268" s="54"/>
      <c r="AQ268" s="54"/>
      <c r="AR268" s="54"/>
      <c r="AS268" s="54"/>
      <c r="AT268" s="54"/>
      <c r="AU268" s="54"/>
      <c r="AV268" s="54"/>
      <c r="AW268" s="54"/>
    </row>
    <row r="269" spans="1:49" ht="15.7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  <c r="AF269" s="54"/>
      <c r="AG269" s="54"/>
      <c r="AH269" s="54"/>
      <c r="AI269" s="54"/>
      <c r="AJ269" s="54"/>
      <c r="AK269" s="54"/>
      <c r="AL269" s="54"/>
      <c r="AM269" s="54"/>
      <c r="AN269" s="54"/>
      <c r="AO269" s="54"/>
      <c r="AP269" s="54"/>
      <c r="AQ269" s="54"/>
      <c r="AR269" s="54"/>
      <c r="AS269" s="54"/>
      <c r="AT269" s="54"/>
      <c r="AU269" s="54"/>
      <c r="AV269" s="54"/>
      <c r="AW269" s="54"/>
    </row>
    <row r="270" spans="1:49" ht="15.7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  <c r="AF270" s="54"/>
      <c r="AG270" s="54"/>
      <c r="AH270" s="54"/>
      <c r="AI270" s="54"/>
      <c r="AJ270" s="54"/>
      <c r="AK270" s="54"/>
      <c r="AL270" s="54"/>
      <c r="AM270" s="54"/>
      <c r="AN270" s="54"/>
      <c r="AO270" s="54"/>
      <c r="AP270" s="54"/>
      <c r="AQ270" s="54"/>
      <c r="AR270" s="54"/>
      <c r="AS270" s="54"/>
      <c r="AT270" s="54"/>
      <c r="AU270" s="54"/>
      <c r="AV270" s="54"/>
      <c r="AW270" s="54"/>
    </row>
    <row r="271" spans="1:49" ht="15.7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  <c r="AH271" s="54"/>
      <c r="AI271" s="54"/>
      <c r="AJ271" s="54"/>
      <c r="AK271" s="54"/>
      <c r="AL271" s="54"/>
      <c r="AM271" s="54"/>
      <c r="AN271" s="54"/>
      <c r="AO271" s="54"/>
      <c r="AP271" s="54"/>
      <c r="AQ271" s="54"/>
      <c r="AR271" s="54"/>
      <c r="AS271" s="54"/>
      <c r="AT271" s="54"/>
      <c r="AU271" s="54"/>
      <c r="AV271" s="54"/>
      <c r="AW271" s="54"/>
    </row>
    <row r="272" spans="1:49" ht="15.7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/>
    </row>
    <row r="273" spans="1:49" ht="15.7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</row>
    <row r="274" spans="1:49" ht="15.7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  <c r="AF274" s="54"/>
      <c r="AG274" s="54"/>
      <c r="AH274" s="54"/>
      <c r="AI274" s="54"/>
      <c r="AJ274" s="54"/>
      <c r="AK274" s="54"/>
      <c r="AL274" s="54"/>
      <c r="AM274" s="54"/>
      <c r="AN274" s="54"/>
      <c r="AO274" s="54"/>
      <c r="AP274" s="54"/>
      <c r="AQ274" s="54"/>
      <c r="AR274" s="54"/>
      <c r="AS274" s="54"/>
      <c r="AT274" s="54"/>
      <c r="AU274" s="54"/>
      <c r="AV274" s="54"/>
      <c r="AW274" s="54"/>
    </row>
    <row r="275" spans="1:49" ht="15.7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54"/>
      <c r="AL275" s="54"/>
      <c r="AM275" s="54"/>
      <c r="AN275" s="54"/>
      <c r="AO275" s="54"/>
      <c r="AP275" s="54"/>
      <c r="AQ275" s="54"/>
      <c r="AR275" s="54"/>
      <c r="AS275" s="54"/>
      <c r="AT275" s="54"/>
      <c r="AU275" s="54"/>
      <c r="AV275" s="54"/>
      <c r="AW275" s="54"/>
    </row>
    <row r="276" spans="1:49" ht="15.7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</row>
    <row r="277" spans="1:49" ht="15.7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</row>
    <row r="278" spans="1:49" ht="15.7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</row>
    <row r="279" spans="1:49" ht="15.7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</row>
    <row r="280" spans="1:49" ht="15.7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</row>
    <row r="281" spans="1:49" ht="15.7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</row>
    <row r="282" spans="1:49" ht="15.7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</row>
    <row r="283" spans="1:49" ht="15.7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</row>
    <row r="284" spans="1:49" ht="15.7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</row>
    <row r="285" spans="1:49" ht="15.7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</row>
    <row r="286" spans="1:49" ht="15.7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  <c r="AF286" s="54"/>
      <c r="AG286" s="54"/>
      <c r="AH286" s="54"/>
      <c r="AI286" s="54"/>
      <c r="AJ286" s="54"/>
      <c r="AK286" s="54"/>
      <c r="AL286" s="54"/>
      <c r="AM286" s="54"/>
      <c r="AN286" s="54"/>
      <c r="AO286" s="54"/>
      <c r="AP286" s="54"/>
      <c r="AQ286" s="54"/>
      <c r="AR286" s="54"/>
      <c r="AS286" s="54"/>
      <c r="AT286" s="54"/>
      <c r="AU286" s="54"/>
      <c r="AV286" s="54"/>
      <c r="AW286" s="54"/>
    </row>
    <row r="287" spans="1:49" ht="15.7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  <c r="AF287" s="54"/>
      <c r="AG287" s="54"/>
      <c r="AH287" s="54"/>
      <c r="AI287" s="54"/>
      <c r="AJ287" s="54"/>
      <c r="AK287" s="54"/>
      <c r="AL287" s="54"/>
      <c r="AM287" s="54"/>
      <c r="AN287" s="54"/>
      <c r="AO287" s="54"/>
      <c r="AP287" s="54"/>
      <c r="AQ287" s="54"/>
      <c r="AR287" s="54"/>
      <c r="AS287" s="54"/>
      <c r="AT287" s="54"/>
      <c r="AU287" s="54"/>
      <c r="AV287" s="54"/>
      <c r="AW287" s="54"/>
    </row>
    <row r="288" spans="1:49" ht="15.7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  <c r="AF288" s="54"/>
      <c r="AG288" s="54"/>
      <c r="AH288" s="54"/>
      <c r="AI288" s="54"/>
      <c r="AJ288" s="54"/>
      <c r="AK288" s="54"/>
      <c r="AL288" s="54"/>
      <c r="AM288" s="54"/>
      <c r="AN288" s="54"/>
      <c r="AO288" s="54"/>
      <c r="AP288" s="54"/>
      <c r="AQ288" s="54"/>
      <c r="AR288" s="54"/>
      <c r="AS288" s="54"/>
      <c r="AT288" s="54"/>
      <c r="AU288" s="54"/>
      <c r="AV288" s="54"/>
      <c r="AW288" s="54"/>
    </row>
    <row r="289" spans="1:49" ht="15.7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  <c r="AF289" s="54"/>
      <c r="AG289" s="54"/>
      <c r="AH289" s="54"/>
      <c r="AI289" s="54"/>
      <c r="AJ289" s="54"/>
      <c r="AK289" s="54"/>
      <c r="AL289" s="54"/>
      <c r="AM289" s="54"/>
      <c r="AN289" s="54"/>
      <c r="AO289" s="54"/>
      <c r="AP289" s="54"/>
      <c r="AQ289" s="54"/>
      <c r="AR289" s="54"/>
      <c r="AS289" s="54"/>
      <c r="AT289" s="54"/>
      <c r="AU289" s="54"/>
      <c r="AV289" s="54"/>
      <c r="AW289" s="54"/>
    </row>
    <row r="290" spans="1:49" ht="15.7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  <c r="AF290" s="54"/>
      <c r="AG290" s="54"/>
      <c r="AH290" s="54"/>
      <c r="AI290" s="54"/>
      <c r="AJ290" s="54"/>
      <c r="AK290" s="54"/>
      <c r="AL290" s="54"/>
      <c r="AM290" s="54"/>
      <c r="AN290" s="54"/>
      <c r="AO290" s="54"/>
      <c r="AP290" s="54"/>
      <c r="AQ290" s="54"/>
      <c r="AR290" s="54"/>
      <c r="AS290" s="54"/>
      <c r="AT290" s="54"/>
      <c r="AU290" s="54"/>
      <c r="AV290" s="54"/>
      <c r="AW290" s="54"/>
    </row>
    <row r="291" spans="1:49" ht="15.7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  <c r="AF291" s="54"/>
      <c r="AG291" s="54"/>
      <c r="AH291" s="54"/>
      <c r="AI291" s="54"/>
      <c r="AJ291" s="54"/>
      <c r="AK291" s="54"/>
      <c r="AL291" s="54"/>
      <c r="AM291" s="54"/>
      <c r="AN291" s="54"/>
      <c r="AO291" s="54"/>
      <c r="AP291" s="54"/>
      <c r="AQ291" s="54"/>
      <c r="AR291" s="54"/>
      <c r="AS291" s="54"/>
      <c r="AT291" s="54"/>
      <c r="AU291" s="54"/>
      <c r="AV291" s="54"/>
      <c r="AW291" s="54"/>
    </row>
    <row r="292" spans="1:49" ht="15.7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  <c r="AF292" s="54"/>
      <c r="AG292" s="54"/>
      <c r="AH292" s="54"/>
      <c r="AI292" s="54"/>
      <c r="AJ292" s="54"/>
      <c r="AK292" s="54"/>
      <c r="AL292" s="54"/>
      <c r="AM292" s="54"/>
      <c r="AN292" s="54"/>
      <c r="AO292" s="54"/>
      <c r="AP292" s="54"/>
      <c r="AQ292" s="54"/>
      <c r="AR292" s="54"/>
      <c r="AS292" s="54"/>
      <c r="AT292" s="54"/>
      <c r="AU292" s="54"/>
      <c r="AV292" s="54"/>
      <c r="AW292" s="54"/>
    </row>
    <row r="293" spans="1:49" ht="15.7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  <c r="AF293" s="54"/>
      <c r="AG293" s="54"/>
      <c r="AH293" s="54"/>
      <c r="AI293" s="54"/>
      <c r="AJ293" s="54"/>
      <c r="AK293" s="54"/>
      <c r="AL293" s="54"/>
      <c r="AM293" s="54"/>
      <c r="AN293" s="54"/>
      <c r="AO293" s="54"/>
      <c r="AP293" s="54"/>
      <c r="AQ293" s="54"/>
      <c r="AR293" s="54"/>
      <c r="AS293" s="54"/>
      <c r="AT293" s="54"/>
      <c r="AU293" s="54"/>
      <c r="AV293" s="54"/>
      <c r="AW293" s="54"/>
    </row>
    <row r="294" spans="1:49" ht="15.7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  <c r="AF294" s="54"/>
      <c r="AG294" s="54"/>
      <c r="AH294" s="54"/>
      <c r="AI294" s="54"/>
      <c r="AJ294" s="54"/>
      <c r="AK294" s="54"/>
      <c r="AL294" s="54"/>
      <c r="AM294" s="54"/>
      <c r="AN294" s="54"/>
      <c r="AO294" s="54"/>
      <c r="AP294" s="54"/>
      <c r="AQ294" s="54"/>
      <c r="AR294" s="54"/>
      <c r="AS294" s="54"/>
      <c r="AT294" s="54"/>
      <c r="AU294" s="54"/>
      <c r="AV294" s="54"/>
      <c r="AW294" s="54"/>
    </row>
    <row r="295" spans="1:49" ht="15.7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  <c r="AF295" s="54"/>
      <c r="AG295" s="54"/>
      <c r="AH295" s="54"/>
      <c r="AI295" s="54"/>
      <c r="AJ295" s="54"/>
      <c r="AK295" s="54"/>
      <c r="AL295" s="54"/>
      <c r="AM295" s="54"/>
      <c r="AN295" s="54"/>
      <c r="AO295" s="54"/>
      <c r="AP295" s="54"/>
      <c r="AQ295" s="54"/>
      <c r="AR295" s="54"/>
      <c r="AS295" s="54"/>
      <c r="AT295" s="54"/>
      <c r="AU295" s="54"/>
      <c r="AV295" s="54"/>
      <c r="AW295" s="54"/>
    </row>
    <row r="296" spans="1:49" ht="15.7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  <c r="AF296" s="54"/>
      <c r="AG296" s="54"/>
      <c r="AH296" s="54"/>
      <c r="AI296" s="54"/>
      <c r="AJ296" s="54"/>
      <c r="AK296" s="54"/>
      <c r="AL296" s="54"/>
      <c r="AM296" s="54"/>
      <c r="AN296" s="54"/>
      <c r="AO296" s="54"/>
      <c r="AP296" s="54"/>
      <c r="AQ296" s="54"/>
      <c r="AR296" s="54"/>
      <c r="AS296" s="54"/>
      <c r="AT296" s="54"/>
      <c r="AU296" s="54"/>
      <c r="AV296" s="54"/>
      <c r="AW296" s="54"/>
    </row>
    <row r="297" spans="1:49" ht="15.7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  <c r="AF297" s="54"/>
      <c r="AG297" s="54"/>
      <c r="AH297" s="54"/>
      <c r="AI297" s="54"/>
      <c r="AJ297" s="54"/>
      <c r="AK297" s="54"/>
      <c r="AL297" s="54"/>
      <c r="AM297" s="54"/>
      <c r="AN297" s="54"/>
      <c r="AO297" s="54"/>
      <c r="AP297" s="54"/>
      <c r="AQ297" s="54"/>
      <c r="AR297" s="54"/>
      <c r="AS297" s="54"/>
      <c r="AT297" s="54"/>
      <c r="AU297" s="54"/>
      <c r="AV297" s="54"/>
      <c r="AW297" s="54"/>
    </row>
    <row r="298" spans="1:49" ht="15.7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  <c r="AF298" s="54"/>
      <c r="AG298" s="54"/>
      <c r="AH298" s="54"/>
      <c r="AI298" s="54"/>
      <c r="AJ298" s="54"/>
      <c r="AK298" s="54"/>
      <c r="AL298" s="54"/>
      <c r="AM298" s="54"/>
      <c r="AN298" s="54"/>
      <c r="AO298" s="54"/>
      <c r="AP298" s="54"/>
      <c r="AQ298" s="54"/>
      <c r="AR298" s="54"/>
      <c r="AS298" s="54"/>
      <c r="AT298" s="54"/>
      <c r="AU298" s="54"/>
      <c r="AV298" s="54"/>
      <c r="AW298" s="54"/>
    </row>
    <row r="299" spans="1:49" ht="15.7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  <c r="AF299" s="54"/>
      <c r="AG299" s="54"/>
      <c r="AH299" s="54"/>
      <c r="AI299" s="54"/>
      <c r="AJ299" s="54"/>
      <c r="AK299" s="54"/>
      <c r="AL299" s="54"/>
      <c r="AM299" s="54"/>
      <c r="AN299" s="54"/>
      <c r="AO299" s="54"/>
      <c r="AP299" s="54"/>
      <c r="AQ299" s="54"/>
      <c r="AR299" s="54"/>
      <c r="AS299" s="54"/>
      <c r="AT299" s="54"/>
      <c r="AU299" s="54"/>
      <c r="AV299" s="54"/>
      <c r="AW299" s="54"/>
    </row>
    <row r="300" spans="1:49" ht="15.7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  <c r="AF300" s="54"/>
      <c r="AG300" s="54"/>
      <c r="AH300" s="54"/>
      <c r="AI300" s="54"/>
      <c r="AJ300" s="54"/>
      <c r="AK300" s="54"/>
      <c r="AL300" s="54"/>
      <c r="AM300" s="54"/>
      <c r="AN300" s="54"/>
      <c r="AO300" s="54"/>
      <c r="AP300" s="54"/>
      <c r="AQ300" s="54"/>
      <c r="AR300" s="54"/>
      <c r="AS300" s="54"/>
      <c r="AT300" s="54"/>
      <c r="AU300" s="54"/>
      <c r="AV300" s="54"/>
      <c r="AW300" s="54"/>
    </row>
    <row r="301" spans="1:49" ht="15.7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  <c r="AF301" s="54"/>
      <c r="AG301" s="54"/>
      <c r="AH301" s="54"/>
      <c r="AI301" s="54"/>
      <c r="AJ301" s="54"/>
      <c r="AK301" s="54"/>
      <c r="AL301" s="54"/>
      <c r="AM301" s="54"/>
      <c r="AN301" s="54"/>
      <c r="AO301" s="54"/>
      <c r="AP301" s="54"/>
      <c r="AQ301" s="54"/>
      <c r="AR301" s="54"/>
      <c r="AS301" s="54"/>
      <c r="AT301" s="54"/>
      <c r="AU301" s="54"/>
      <c r="AV301" s="54"/>
      <c r="AW301" s="54"/>
    </row>
    <row r="302" spans="1:49" ht="15.7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  <c r="AF302" s="54"/>
      <c r="AG302" s="54"/>
      <c r="AH302" s="54"/>
      <c r="AI302" s="54"/>
      <c r="AJ302" s="54"/>
      <c r="AK302" s="54"/>
      <c r="AL302" s="54"/>
      <c r="AM302" s="54"/>
      <c r="AN302" s="54"/>
      <c r="AO302" s="54"/>
      <c r="AP302" s="54"/>
      <c r="AQ302" s="54"/>
      <c r="AR302" s="54"/>
      <c r="AS302" s="54"/>
      <c r="AT302" s="54"/>
      <c r="AU302" s="54"/>
      <c r="AV302" s="54"/>
      <c r="AW302" s="54"/>
    </row>
    <row r="303" spans="1:49" ht="15.7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  <c r="AF303" s="54"/>
      <c r="AG303" s="54"/>
      <c r="AH303" s="54"/>
      <c r="AI303" s="54"/>
      <c r="AJ303" s="54"/>
      <c r="AK303" s="54"/>
      <c r="AL303" s="54"/>
      <c r="AM303" s="54"/>
      <c r="AN303" s="54"/>
      <c r="AO303" s="54"/>
      <c r="AP303" s="54"/>
      <c r="AQ303" s="54"/>
      <c r="AR303" s="54"/>
      <c r="AS303" s="54"/>
      <c r="AT303" s="54"/>
      <c r="AU303" s="54"/>
      <c r="AV303" s="54"/>
      <c r="AW303" s="54"/>
    </row>
    <row r="304" spans="1:49" ht="15.7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  <c r="AF304" s="54"/>
      <c r="AG304" s="54"/>
      <c r="AH304" s="54"/>
      <c r="AI304" s="54"/>
      <c r="AJ304" s="54"/>
      <c r="AK304" s="54"/>
      <c r="AL304" s="54"/>
      <c r="AM304" s="54"/>
      <c r="AN304" s="54"/>
      <c r="AO304" s="54"/>
      <c r="AP304" s="54"/>
      <c r="AQ304" s="54"/>
      <c r="AR304" s="54"/>
      <c r="AS304" s="54"/>
      <c r="AT304" s="54"/>
      <c r="AU304" s="54"/>
      <c r="AV304" s="54"/>
      <c r="AW304" s="54"/>
    </row>
    <row r="305" spans="1:49" ht="15.7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  <c r="AF305" s="54"/>
      <c r="AG305" s="54"/>
      <c r="AH305" s="54"/>
      <c r="AI305" s="54"/>
      <c r="AJ305" s="54"/>
      <c r="AK305" s="54"/>
      <c r="AL305" s="54"/>
      <c r="AM305" s="54"/>
      <c r="AN305" s="54"/>
      <c r="AO305" s="54"/>
      <c r="AP305" s="54"/>
      <c r="AQ305" s="54"/>
      <c r="AR305" s="54"/>
      <c r="AS305" s="54"/>
      <c r="AT305" s="54"/>
      <c r="AU305" s="54"/>
      <c r="AV305" s="54"/>
      <c r="AW305" s="54"/>
    </row>
    <row r="306" spans="1:49" ht="15.7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  <c r="AF306" s="54"/>
      <c r="AG306" s="54"/>
      <c r="AH306" s="54"/>
      <c r="AI306" s="54"/>
      <c r="AJ306" s="54"/>
      <c r="AK306" s="54"/>
      <c r="AL306" s="54"/>
      <c r="AM306" s="54"/>
      <c r="AN306" s="54"/>
      <c r="AO306" s="54"/>
      <c r="AP306" s="54"/>
      <c r="AQ306" s="54"/>
      <c r="AR306" s="54"/>
      <c r="AS306" s="54"/>
      <c r="AT306" s="54"/>
      <c r="AU306" s="54"/>
      <c r="AV306" s="54"/>
      <c r="AW306" s="54"/>
    </row>
    <row r="307" spans="1:49" ht="15.7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  <c r="AF307" s="54"/>
      <c r="AG307" s="54"/>
      <c r="AH307" s="54"/>
      <c r="AI307" s="54"/>
      <c r="AJ307" s="54"/>
      <c r="AK307" s="54"/>
      <c r="AL307" s="54"/>
      <c r="AM307" s="54"/>
      <c r="AN307" s="54"/>
      <c r="AO307" s="54"/>
      <c r="AP307" s="54"/>
      <c r="AQ307" s="54"/>
      <c r="AR307" s="54"/>
      <c r="AS307" s="54"/>
      <c r="AT307" s="54"/>
      <c r="AU307" s="54"/>
      <c r="AV307" s="54"/>
      <c r="AW307" s="54"/>
    </row>
    <row r="308" spans="1:49" ht="15.7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  <c r="AF308" s="54"/>
      <c r="AG308" s="54"/>
      <c r="AH308" s="54"/>
      <c r="AI308" s="54"/>
      <c r="AJ308" s="54"/>
      <c r="AK308" s="54"/>
      <c r="AL308" s="54"/>
      <c r="AM308" s="54"/>
      <c r="AN308" s="54"/>
      <c r="AO308" s="54"/>
      <c r="AP308" s="54"/>
      <c r="AQ308" s="54"/>
      <c r="AR308" s="54"/>
      <c r="AS308" s="54"/>
      <c r="AT308" s="54"/>
      <c r="AU308" s="54"/>
      <c r="AV308" s="54"/>
      <c r="AW308" s="54"/>
    </row>
    <row r="309" spans="1:49" ht="15.7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  <c r="AF309" s="54"/>
      <c r="AG309" s="54"/>
      <c r="AH309" s="54"/>
      <c r="AI309" s="54"/>
      <c r="AJ309" s="54"/>
      <c r="AK309" s="54"/>
      <c r="AL309" s="54"/>
      <c r="AM309" s="54"/>
      <c r="AN309" s="54"/>
      <c r="AO309" s="54"/>
      <c r="AP309" s="54"/>
      <c r="AQ309" s="54"/>
      <c r="AR309" s="54"/>
      <c r="AS309" s="54"/>
      <c r="AT309" s="54"/>
      <c r="AU309" s="54"/>
      <c r="AV309" s="54"/>
      <c r="AW309" s="54"/>
    </row>
    <row r="310" spans="1:49" ht="15.7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/>
    </row>
    <row r="311" spans="1:49" ht="15.7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</row>
    <row r="312" spans="1:49" ht="15.7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  <c r="AF312" s="54"/>
      <c r="AG312" s="54"/>
      <c r="AH312" s="54"/>
      <c r="AI312" s="54"/>
      <c r="AJ312" s="54"/>
      <c r="AK312" s="54"/>
      <c r="AL312" s="54"/>
      <c r="AM312" s="54"/>
      <c r="AN312" s="54"/>
      <c r="AO312" s="54"/>
      <c r="AP312" s="54"/>
      <c r="AQ312" s="54"/>
      <c r="AR312" s="54"/>
      <c r="AS312" s="54"/>
      <c r="AT312" s="54"/>
      <c r="AU312" s="54"/>
      <c r="AV312" s="54"/>
      <c r="AW312" s="54"/>
    </row>
    <row r="313" spans="1:49" ht="15.7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54"/>
      <c r="AL313" s="54"/>
      <c r="AM313" s="54"/>
      <c r="AN313" s="54"/>
      <c r="AO313" s="54"/>
      <c r="AP313" s="54"/>
      <c r="AQ313" s="54"/>
      <c r="AR313" s="54"/>
      <c r="AS313" s="54"/>
      <c r="AT313" s="54"/>
      <c r="AU313" s="54"/>
      <c r="AV313" s="54"/>
      <c r="AW313" s="54"/>
    </row>
    <row r="314" spans="1:49" ht="15.7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</row>
    <row r="315" spans="1:49" ht="15.7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</row>
    <row r="316" spans="1:49" ht="15.7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</row>
    <row r="317" spans="1:49" ht="15.7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</row>
    <row r="318" spans="1:49" ht="15.7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</row>
    <row r="319" spans="1:49" ht="15.7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</row>
    <row r="320" spans="1:49" ht="15.7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</row>
    <row r="321" spans="1:49" ht="15.7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</row>
    <row r="322" spans="1:49" ht="15.7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</row>
    <row r="323" spans="1:49" ht="15.7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</row>
    <row r="324" spans="1:49" ht="15.7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  <c r="AF324" s="54"/>
      <c r="AG324" s="54"/>
      <c r="AH324" s="54"/>
      <c r="AI324" s="54"/>
      <c r="AJ324" s="54"/>
      <c r="AK324" s="54"/>
      <c r="AL324" s="54"/>
      <c r="AM324" s="54"/>
      <c r="AN324" s="54"/>
      <c r="AO324" s="54"/>
      <c r="AP324" s="54"/>
      <c r="AQ324" s="54"/>
      <c r="AR324" s="54"/>
      <c r="AS324" s="54"/>
      <c r="AT324" s="54"/>
      <c r="AU324" s="54"/>
      <c r="AV324" s="54"/>
      <c r="AW324" s="54"/>
    </row>
    <row r="325" spans="1:49" ht="15.7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  <c r="AF325" s="54"/>
      <c r="AG325" s="54"/>
      <c r="AH325" s="54"/>
      <c r="AI325" s="54"/>
      <c r="AJ325" s="54"/>
      <c r="AK325" s="54"/>
      <c r="AL325" s="54"/>
      <c r="AM325" s="54"/>
      <c r="AN325" s="54"/>
      <c r="AO325" s="54"/>
      <c r="AP325" s="54"/>
      <c r="AQ325" s="54"/>
      <c r="AR325" s="54"/>
      <c r="AS325" s="54"/>
      <c r="AT325" s="54"/>
      <c r="AU325" s="54"/>
      <c r="AV325" s="54"/>
      <c r="AW325" s="54"/>
    </row>
    <row r="326" spans="1:49" ht="15.7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  <c r="AF326" s="54"/>
      <c r="AG326" s="54"/>
      <c r="AH326" s="54"/>
      <c r="AI326" s="54"/>
      <c r="AJ326" s="54"/>
      <c r="AK326" s="54"/>
      <c r="AL326" s="54"/>
      <c r="AM326" s="54"/>
      <c r="AN326" s="54"/>
      <c r="AO326" s="54"/>
      <c r="AP326" s="54"/>
      <c r="AQ326" s="54"/>
      <c r="AR326" s="54"/>
      <c r="AS326" s="54"/>
      <c r="AT326" s="54"/>
      <c r="AU326" s="54"/>
      <c r="AV326" s="54"/>
      <c r="AW326" s="54"/>
    </row>
    <row r="327" spans="1:49" ht="15.7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  <c r="AF327" s="54"/>
      <c r="AG327" s="54"/>
      <c r="AH327" s="54"/>
      <c r="AI327" s="54"/>
      <c r="AJ327" s="54"/>
      <c r="AK327" s="54"/>
      <c r="AL327" s="54"/>
      <c r="AM327" s="54"/>
      <c r="AN327" s="54"/>
      <c r="AO327" s="54"/>
      <c r="AP327" s="54"/>
      <c r="AQ327" s="54"/>
      <c r="AR327" s="54"/>
      <c r="AS327" s="54"/>
      <c r="AT327" s="54"/>
      <c r="AU327" s="54"/>
      <c r="AV327" s="54"/>
      <c r="AW327" s="54"/>
    </row>
    <row r="328" spans="1:49" ht="15.7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  <c r="AF328" s="54"/>
      <c r="AG328" s="54"/>
      <c r="AH328" s="54"/>
      <c r="AI328" s="54"/>
      <c r="AJ328" s="54"/>
      <c r="AK328" s="54"/>
      <c r="AL328" s="54"/>
      <c r="AM328" s="54"/>
      <c r="AN328" s="54"/>
      <c r="AO328" s="54"/>
      <c r="AP328" s="54"/>
      <c r="AQ328" s="54"/>
      <c r="AR328" s="54"/>
      <c r="AS328" s="54"/>
      <c r="AT328" s="54"/>
      <c r="AU328" s="54"/>
      <c r="AV328" s="54"/>
      <c r="AW328" s="54"/>
    </row>
    <row r="329" spans="1:49" ht="15.7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  <c r="AF329" s="54"/>
      <c r="AG329" s="54"/>
      <c r="AH329" s="54"/>
      <c r="AI329" s="54"/>
      <c r="AJ329" s="54"/>
      <c r="AK329" s="54"/>
      <c r="AL329" s="54"/>
      <c r="AM329" s="54"/>
      <c r="AN329" s="54"/>
      <c r="AO329" s="54"/>
      <c r="AP329" s="54"/>
      <c r="AQ329" s="54"/>
      <c r="AR329" s="54"/>
      <c r="AS329" s="54"/>
      <c r="AT329" s="54"/>
      <c r="AU329" s="54"/>
      <c r="AV329" s="54"/>
      <c r="AW329" s="54"/>
    </row>
    <row r="330" spans="1:49" ht="15.7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  <c r="AF330" s="54"/>
      <c r="AG330" s="54"/>
      <c r="AH330" s="54"/>
      <c r="AI330" s="54"/>
      <c r="AJ330" s="54"/>
      <c r="AK330" s="54"/>
      <c r="AL330" s="54"/>
      <c r="AM330" s="54"/>
      <c r="AN330" s="54"/>
      <c r="AO330" s="54"/>
      <c r="AP330" s="54"/>
      <c r="AQ330" s="54"/>
      <c r="AR330" s="54"/>
      <c r="AS330" s="54"/>
      <c r="AT330" s="54"/>
      <c r="AU330" s="54"/>
      <c r="AV330" s="54"/>
      <c r="AW330" s="54"/>
    </row>
    <row r="331" spans="1:49" ht="15.7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  <c r="AF331" s="54"/>
      <c r="AG331" s="54"/>
      <c r="AH331" s="54"/>
      <c r="AI331" s="54"/>
      <c r="AJ331" s="54"/>
      <c r="AK331" s="54"/>
      <c r="AL331" s="54"/>
      <c r="AM331" s="54"/>
      <c r="AN331" s="54"/>
      <c r="AO331" s="54"/>
      <c r="AP331" s="54"/>
      <c r="AQ331" s="54"/>
      <c r="AR331" s="54"/>
      <c r="AS331" s="54"/>
      <c r="AT331" s="54"/>
      <c r="AU331" s="54"/>
      <c r="AV331" s="54"/>
      <c r="AW331" s="54"/>
    </row>
    <row r="332" spans="1:49" ht="15.7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  <c r="AF332" s="54"/>
      <c r="AG332" s="54"/>
      <c r="AH332" s="54"/>
      <c r="AI332" s="54"/>
      <c r="AJ332" s="54"/>
      <c r="AK332" s="54"/>
      <c r="AL332" s="54"/>
      <c r="AM332" s="54"/>
      <c r="AN332" s="54"/>
      <c r="AO332" s="54"/>
      <c r="AP332" s="54"/>
      <c r="AQ332" s="54"/>
      <c r="AR332" s="54"/>
      <c r="AS332" s="54"/>
      <c r="AT332" s="54"/>
      <c r="AU332" s="54"/>
      <c r="AV332" s="54"/>
      <c r="AW332" s="54"/>
    </row>
    <row r="333" spans="1:49" ht="15.7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  <c r="AF333" s="54"/>
      <c r="AG333" s="54"/>
      <c r="AH333" s="54"/>
      <c r="AI333" s="54"/>
      <c r="AJ333" s="54"/>
      <c r="AK333" s="54"/>
      <c r="AL333" s="54"/>
      <c r="AM333" s="54"/>
      <c r="AN333" s="54"/>
      <c r="AO333" s="54"/>
      <c r="AP333" s="54"/>
      <c r="AQ333" s="54"/>
      <c r="AR333" s="54"/>
      <c r="AS333" s="54"/>
      <c r="AT333" s="54"/>
      <c r="AU333" s="54"/>
      <c r="AV333" s="54"/>
      <c r="AW333" s="54"/>
    </row>
    <row r="334" spans="1:49" ht="15.7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  <c r="AF334" s="54"/>
      <c r="AG334" s="54"/>
      <c r="AH334" s="54"/>
      <c r="AI334" s="54"/>
      <c r="AJ334" s="54"/>
      <c r="AK334" s="54"/>
      <c r="AL334" s="54"/>
      <c r="AM334" s="54"/>
      <c r="AN334" s="54"/>
      <c r="AO334" s="54"/>
      <c r="AP334" s="54"/>
      <c r="AQ334" s="54"/>
      <c r="AR334" s="54"/>
      <c r="AS334" s="54"/>
      <c r="AT334" s="54"/>
      <c r="AU334" s="54"/>
      <c r="AV334" s="54"/>
      <c r="AW334" s="54"/>
    </row>
    <row r="335" spans="1:49" ht="15.7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  <c r="AF335" s="54"/>
      <c r="AG335" s="54"/>
      <c r="AH335" s="54"/>
      <c r="AI335" s="54"/>
      <c r="AJ335" s="54"/>
      <c r="AK335" s="54"/>
      <c r="AL335" s="54"/>
      <c r="AM335" s="54"/>
      <c r="AN335" s="54"/>
      <c r="AO335" s="54"/>
      <c r="AP335" s="54"/>
      <c r="AQ335" s="54"/>
      <c r="AR335" s="54"/>
      <c r="AS335" s="54"/>
      <c r="AT335" s="54"/>
      <c r="AU335" s="54"/>
      <c r="AV335" s="54"/>
      <c r="AW335" s="54"/>
    </row>
    <row r="336" spans="1:49" ht="15.7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  <c r="AF336" s="54"/>
      <c r="AG336" s="54"/>
      <c r="AH336" s="54"/>
      <c r="AI336" s="54"/>
      <c r="AJ336" s="54"/>
      <c r="AK336" s="54"/>
      <c r="AL336" s="54"/>
      <c r="AM336" s="54"/>
      <c r="AN336" s="54"/>
      <c r="AO336" s="54"/>
      <c r="AP336" s="54"/>
      <c r="AQ336" s="54"/>
      <c r="AR336" s="54"/>
      <c r="AS336" s="54"/>
      <c r="AT336" s="54"/>
      <c r="AU336" s="54"/>
      <c r="AV336" s="54"/>
      <c r="AW336" s="54"/>
    </row>
    <row r="337" spans="1:49" ht="15.7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  <c r="AF337" s="54"/>
      <c r="AG337" s="54"/>
      <c r="AH337" s="54"/>
      <c r="AI337" s="54"/>
      <c r="AJ337" s="54"/>
      <c r="AK337" s="54"/>
      <c r="AL337" s="54"/>
      <c r="AM337" s="54"/>
      <c r="AN337" s="54"/>
      <c r="AO337" s="54"/>
      <c r="AP337" s="54"/>
      <c r="AQ337" s="54"/>
      <c r="AR337" s="54"/>
      <c r="AS337" s="54"/>
      <c r="AT337" s="54"/>
      <c r="AU337" s="54"/>
      <c r="AV337" s="54"/>
      <c r="AW337" s="54"/>
    </row>
    <row r="338" spans="1:49" ht="15.7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  <c r="AF338" s="54"/>
      <c r="AG338" s="54"/>
      <c r="AH338" s="54"/>
      <c r="AI338" s="54"/>
      <c r="AJ338" s="54"/>
      <c r="AK338" s="54"/>
      <c r="AL338" s="54"/>
      <c r="AM338" s="54"/>
      <c r="AN338" s="54"/>
      <c r="AO338" s="54"/>
      <c r="AP338" s="54"/>
      <c r="AQ338" s="54"/>
      <c r="AR338" s="54"/>
      <c r="AS338" s="54"/>
      <c r="AT338" s="54"/>
      <c r="AU338" s="54"/>
      <c r="AV338" s="54"/>
      <c r="AW338" s="54"/>
    </row>
    <row r="339" spans="1:49" ht="15.7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  <c r="AF339" s="54"/>
      <c r="AG339" s="54"/>
      <c r="AH339" s="54"/>
      <c r="AI339" s="54"/>
      <c r="AJ339" s="54"/>
      <c r="AK339" s="54"/>
      <c r="AL339" s="54"/>
      <c r="AM339" s="54"/>
      <c r="AN339" s="54"/>
      <c r="AO339" s="54"/>
      <c r="AP339" s="54"/>
      <c r="AQ339" s="54"/>
      <c r="AR339" s="54"/>
      <c r="AS339" s="54"/>
      <c r="AT339" s="54"/>
      <c r="AU339" s="54"/>
      <c r="AV339" s="54"/>
      <c r="AW339" s="54"/>
    </row>
    <row r="340" spans="1:49" ht="15.7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  <c r="AF340" s="54"/>
      <c r="AG340" s="54"/>
      <c r="AH340" s="54"/>
      <c r="AI340" s="54"/>
      <c r="AJ340" s="54"/>
      <c r="AK340" s="54"/>
      <c r="AL340" s="54"/>
      <c r="AM340" s="54"/>
      <c r="AN340" s="54"/>
      <c r="AO340" s="54"/>
      <c r="AP340" s="54"/>
      <c r="AQ340" s="54"/>
      <c r="AR340" s="54"/>
      <c r="AS340" s="54"/>
      <c r="AT340" s="54"/>
      <c r="AU340" s="54"/>
      <c r="AV340" s="54"/>
      <c r="AW340" s="54"/>
    </row>
    <row r="341" spans="1:49" ht="15.7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  <c r="AF341" s="54"/>
      <c r="AG341" s="54"/>
      <c r="AH341" s="54"/>
      <c r="AI341" s="54"/>
      <c r="AJ341" s="54"/>
      <c r="AK341" s="54"/>
      <c r="AL341" s="54"/>
      <c r="AM341" s="54"/>
      <c r="AN341" s="54"/>
      <c r="AO341" s="54"/>
      <c r="AP341" s="54"/>
      <c r="AQ341" s="54"/>
      <c r="AR341" s="54"/>
      <c r="AS341" s="54"/>
      <c r="AT341" s="54"/>
      <c r="AU341" s="54"/>
      <c r="AV341" s="54"/>
      <c r="AW341" s="54"/>
    </row>
    <row r="342" spans="1:49" ht="15.7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  <c r="AF342" s="54"/>
      <c r="AG342" s="54"/>
      <c r="AH342" s="54"/>
      <c r="AI342" s="54"/>
      <c r="AJ342" s="54"/>
      <c r="AK342" s="54"/>
      <c r="AL342" s="54"/>
      <c r="AM342" s="54"/>
      <c r="AN342" s="54"/>
      <c r="AO342" s="54"/>
      <c r="AP342" s="54"/>
      <c r="AQ342" s="54"/>
      <c r="AR342" s="54"/>
      <c r="AS342" s="54"/>
      <c r="AT342" s="54"/>
      <c r="AU342" s="54"/>
      <c r="AV342" s="54"/>
      <c r="AW342" s="54"/>
    </row>
    <row r="343" spans="1:49" ht="15.7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  <c r="AF343" s="54"/>
      <c r="AG343" s="54"/>
      <c r="AH343" s="54"/>
      <c r="AI343" s="54"/>
      <c r="AJ343" s="54"/>
      <c r="AK343" s="54"/>
      <c r="AL343" s="54"/>
      <c r="AM343" s="54"/>
      <c r="AN343" s="54"/>
      <c r="AO343" s="54"/>
      <c r="AP343" s="54"/>
      <c r="AQ343" s="54"/>
      <c r="AR343" s="54"/>
      <c r="AS343" s="54"/>
      <c r="AT343" s="54"/>
      <c r="AU343" s="54"/>
      <c r="AV343" s="54"/>
      <c r="AW343" s="54"/>
    </row>
    <row r="344" spans="1:49" ht="15.7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  <c r="AF344" s="54"/>
      <c r="AG344" s="54"/>
      <c r="AH344" s="54"/>
      <c r="AI344" s="54"/>
      <c r="AJ344" s="54"/>
      <c r="AK344" s="54"/>
      <c r="AL344" s="54"/>
      <c r="AM344" s="54"/>
      <c r="AN344" s="54"/>
      <c r="AO344" s="54"/>
      <c r="AP344" s="54"/>
      <c r="AQ344" s="54"/>
      <c r="AR344" s="54"/>
      <c r="AS344" s="54"/>
      <c r="AT344" s="54"/>
      <c r="AU344" s="54"/>
      <c r="AV344" s="54"/>
      <c r="AW344" s="54"/>
    </row>
    <row r="345" spans="1:49" ht="15.7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  <c r="AF345" s="54"/>
      <c r="AG345" s="54"/>
      <c r="AH345" s="54"/>
      <c r="AI345" s="54"/>
      <c r="AJ345" s="54"/>
      <c r="AK345" s="54"/>
      <c r="AL345" s="54"/>
      <c r="AM345" s="54"/>
      <c r="AN345" s="54"/>
      <c r="AO345" s="54"/>
      <c r="AP345" s="54"/>
      <c r="AQ345" s="54"/>
      <c r="AR345" s="54"/>
      <c r="AS345" s="54"/>
      <c r="AT345" s="54"/>
      <c r="AU345" s="54"/>
      <c r="AV345" s="54"/>
      <c r="AW345" s="54"/>
    </row>
    <row r="346" spans="1:49" ht="15.7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  <c r="AF346" s="54"/>
      <c r="AG346" s="54"/>
      <c r="AH346" s="54"/>
      <c r="AI346" s="54"/>
      <c r="AJ346" s="54"/>
      <c r="AK346" s="54"/>
      <c r="AL346" s="54"/>
      <c r="AM346" s="54"/>
      <c r="AN346" s="54"/>
      <c r="AO346" s="54"/>
      <c r="AP346" s="54"/>
      <c r="AQ346" s="54"/>
      <c r="AR346" s="54"/>
      <c r="AS346" s="54"/>
      <c r="AT346" s="54"/>
      <c r="AU346" s="54"/>
      <c r="AV346" s="54"/>
      <c r="AW346" s="54"/>
    </row>
    <row r="347" spans="1:49" ht="15.7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  <c r="AF347" s="54"/>
      <c r="AG347" s="54"/>
      <c r="AH347" s="54"/>
      <c r="AI347" s="54"/>
      <c r="AJ347" s="54"/>
      <c r="AK347" s="54"/>
      <c r="AL347" s="54"/>
      <c r="AM347" s="54"/>
      <c r="AN347" s="54"/>
      <c r="AO347" s="54"/>
      <c r="AP347" s="54"/>
      <c r="AQ347" s="54"/>
      <c r="AR347" s="54"/>
      <c r="AS347" s="54"/>
      <c r="AT347" s="54"/>
      <c r="AU347" s="54"/>
      <c r="AV347" s="54"/>
      <c r="AW347" s="54"/>
    </row>
    <row r="348" spans="1:49" ht="15.7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/>
    </row>
    <row r="349" spans="1:49" ht="15.7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</row>
    <row r="350" spans="1:49" ht="15.7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  <c r="AF350" s="54"/>
      <c r="AG350" s="54"/>
      <c r="AH350" s="54"/>
      <c r="AI350" s="54"/>
      <c r="AJ350" s="54"/>
      <c r="AK350" s="54"/>
      <c r="AL350" s="54"/>
      <c r="AM350" s="54"/>
      <c r="AN350" s="54"/>
      <c r="AO350" s="54"/>
      <c r="AP350" s="54"/>
      <c r="AQ350" s="54"/>
      <c r="AR350" s="54"/>
      <c r="AS350" s="54"/>
      <c r="AT350" s="54"/>
      <c r="AU350" s="54"/>
      <c r="AV350" s="54"/>
      <c r="AW350" s="54"/>
    </row>
    <row r="351" spans="1:49" ht="15.7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54"/>
      <c r="AL351" s="54"/>
      <c r="AM351" s="54"/>
      <c r="AN351" s="54"/>
      <c r="AO351" s="54"/>
      <c r="AP351" s="54"/>
      <c r="AQ351" s="54"/>
      <c r="AR351" s="54"/>
      <c r="AS351" s="54"/>
      <c r="AT351" s="54"/>
      <c r="AU351" s="54"/>
      <c r="AV351" s="54"/>
      <c r="AW351" s="54"/>
    </row>
    <row r="352" spans="1:49" ht="15.7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</row>
    <row r="353" spans="1:49" ht="15.7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</row>
    <row r="354" spans="1:49" ht="15.7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</row>
    <row r="355" spans="1:49" ht="15.7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</row>
    <row r="356" spans="1:49" ht="15.7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</row>
    <row r="357" spans="1:49" ht="15.7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</row>
    <row r="358" spans="1:49" ht="15.7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</row>
    <row r="359" spans="1:49" ht="15.7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</row>
    <row r="360" spans="1:49" ht="15.7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</row>
    <row r="361" spans="1:49" ht="15.7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</row>
    <row r="362" spans="1:49" ht="15.7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  <c r="AF362" s="54"/>
      <c r="AG362" s="54"/>
      <c r="AH362" s="54"/>
      <c r="AI362" s="54"/>
      <c r="AJ362" s="54"/>
      <c r="AK362" s="54"/>
      <c r="AL362" s="54"/>
      <c r="AM362" s="54"/>
      <c r="AN362" s="54"/>
      <c r="AO362" s="54"/>
      <c r="AP362" s="54"/>
      <c r="AQ362" s="54"/>
      <c r="AR362" s="54"/>
      <c r="AS362" s="54"/>
      <c r="AT362" s="54"/>
      <c r="AU362" s="54"/>
      <c r="AV362" s="54"/>
      <c r="AW362" s="54"/>
    </row>
    <row r="363" spans="1:49" ht="15.7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  <c r="AF363" s="54"/>
      <c r="AG363" s="54"/>
      <c r="AH363" s="54"/>
      <c r="AI363" s="54"/>
      <c r="AJ363" s="54"/>
      <c r="AK363" s="54"/>
      <c r="AL363" s="54"/>
      <c r="AM363" s="54"/>
      <c r="AN363" s="54"/>
      <c r="AO363" s="54"/>
      <c r="AP363" s="54"/>
      <c r="AQ363" s="54"/>
      <c r="AR363" s="54"/>
      <c r="AS363" s="54"/>
      <c r="AT363" s="54"/>
      <c r="AU363" s="54"/>
      <c r="AV363" s="54"/>
      <c r="AW363" s="54"/>
    </row>
    <row r="364" spans="1:49" ht="15.7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  <c r="AF364" s="54"/>
      <c r="AG364" s="54"/>
      <c r="AH364" s="54"/>
      <c r="AI364" s="54"/>
      <c r="AJ364" s="54"/>
      <c r="AK364" s="54"/>
      <c r="AL364" s="54"/>
      <c r="AM364" s="54"/>
      <c r="AN364" s="54"/>
      <c r="AO364" s="54"/>
      <c r="AP364" s="54"/>
      <c r="AQ364" s="54"/>
      <c r="AR364" s="54"/>
      <c r="AS364" s="54"/>
      <c r="AT364" s="54"/>
      <c r="AU364" s="54"/>
      <c r="AV364" s="54"/>
      <c r="AW364" s="54"/>
    </row>
    <row r="365" spans="1:49" ht="15.7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  <c r="AF365" s="54"/>
      <c r="AG365" s="54"/>
      <c r="AH365" s="54"/>
      <c r="AI365" s="54"/>
      <c r="AJ365" s="54"/>
      <c r="AK365" s="54"/>
      <c r="AL365" s="54"/>
      <c r="AM365" s="54"/>
      <c r="AN365" s="54"/>
      <c r="AO365" s="54"/>
      <c r="AP365" s="54"/>
      <c r="AQ365" s="54"/>
      <c r="AR365" s="54"/>
      <c r="AS365" s="54"/>
      <c r="AT365" s="54"/>
      <c r="AU365" s="54"/>
      <c r="AV365" s="54"/>
      <c r="AW365" s="54"/>
    </row>
    <row r="366" spans="1:49" ht="15.7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  <c r="AF366" s="54"/>
      <c r="AG366" s="54"/>
      <c r="AH366" s="54"/>
      <c r="AI366" s="54"/>
      <c r="AJ366" s="54"/>
      <c r="AK366" s="54"/>
      <c r="AL366" s="54"/>
      <c r="AM366" s="54"/>
      <c r="AN366" s="54"/>
      <c r="AO366" s="54"/>
      <c r="AP366" s="54"/>
      <c r="AQ366" s="54"/>
      <c r="AR366" s="54"/>
      <c r="AS366" s="54"/>
      <c r="AT366" s="54"/>
      <c r="AU366" s="54"/>
      <c r="AV366" s="54"/>
      <c r="AW366" s="54"/>
    </row>
    <row r="367" spans="1:49" ht="15.7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  <c r="AF367" s="54"/>
      <c r="AG367" s="54"/>
      <c r="AH367" s="54"/>
      <c r="AI367" s="54"/>
      <c r="AJ367" s="54"/>
      <c r="AK367" s="54"/>
      <c r="AL367" s="54"/>
      <c r="AM367" s="54"/>
      <c r="AN367" s="54"/>
      <c r="AO367" s="54"/>
      <c r="AP367" s="54"/>
      <c r="AQ367" s="54"/>
      <c r="AR367" s="54"/>
      <c r="AS367" s="54"/>
      <c r="AT367" s="54"/>
      <c r="AU367" s="54"/>
      <c r="AV367" s="54"/>
      <c r="AW367" s="54"/>
    </row>
    <row r="368" spans="1:49" ht="15.7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  <c r="AF368" s="54"/>
      <c r="AG368" s="54"/>
      <c r="AH368" s="54"/>
      <c r="AI368" s="54"/>
      <c r="AJ368" s="54"/>
      <c r="AK368" s="54"/>
      <c r="AL368" s="54"/>
      <c r="AM368" s="54"/>
      <c r="AN368" s="54"/>
      <c r="AO368" s="54"/>
      <c r="AP368" s="54"/>
      <c r="AQ368" s="54"/>
      <c r="AR368" s="54"/>
      <c r="AS368" s="54"/>
      <c r="AT368" s="54"/>
      <c r="AU368" s="54"/>
      <c r="AV368" s="54"/>
      <c r="AW368" s="54"/>
    </row>
    <row r="369" spans="1:49" ht="15.7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  <c r="AF369" s="54"/>
      <c r="AG369" s="54"/>
      <c r="AH369" s="54"/>
      <c r="AI369" s="54"/>
      <c r="AJ369" s="54"/>
      <c r="AK369" s="54"/>
      <c r="AL369" s="54"/>
      <c r="AM369" s="54"/>
      <c r="AN369" s="54"/>
      <c r="AO369" s="54"/>
      <c r="AP369" s="54"/>
      <c r="AQ369" s="54"/>
      <c r="AR369" s="54"/>
      <c r="AS369" s="54"/>
      <c r="AT369" s="54"/>
      <c r="AU369" s="54"/>
      <c r="AV369" s="54"/>
      <c r="AW369" s="54"/>
    </row>
    <row r="370" spans="1:49" ht="15.7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  <c r="AF370" s="54"/>
      <c r="AG370" s="54"/>
      <c r="AH370" s="54"/>
      <c r="AI370" s="54"/>
      <c r="AJ370" s="54"/>
      <c r="AK370" s="54"/>
      <c r="AL370" s="54"/>
      <c r="AM370" s="54"/>
      <c r="AN370" s="54"/>
      <c r="AO370" s="54"/>
      <c r="AP370" s="54"/>
      <c r="AQ370" s="54"/>
      <c r="AR370" s="54"/>
      <c r="AS370" s="54"/>
      <c r="AT370" s="54"/>
      <c r="AU370" s="54"/>
      <c r="AV370" s="54"/>
      <c r="AW370" s="54"/>
    </row>
    <row r="371" spans="1:49" ht="15.7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  <c r="AF371" s="54"/>
      <c r="AG371" s="54"/>
      <c r="AH371" s="54"/>
      <c r="AI371" s="54"/>
      <c r="AJ371" s="54"/>
      <c r="AK371" s="54"/>
      <c r="AL371" s="54"/>
      <c r="AM371" s="54"/>
      <c r="AN371" s="54"/>
      <c r="AO371" s="54"/>
      <c r="AP371" s="54"/>
      <c r="AQ371" s="54"/>
      <c r="AR371" s="54"/>
      <c r="AS371" s="54"/>
      <c r="AT371" s="54"/>
      <c r="AU371" s="54"/>
      <c r="AV371" s="54"/>
      <c r="AW371" s="54"/>
    </row>
    <row r="372" spans="1:49" ht="15.7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  <c r="AF372" s="54"/>
      <c r="AG372" s="54"/>
      <c r="AH372" s="54"/>
      <c r="AI372" s="54"/>
      <c r="AJ372" s="54"/>
      <c r="AK372" s="54"/>
      <c r="AL372" s="54"/>
      <c r="AM372" s="54"/>
      <c r="AN372" s="54"/>
      <c r="AO372" s="54"/>
      <c r="AP372" s="54"/>
      <c r="AQ372" s="54"/>
      <c r="AR372" s="54"/>
      <c r="AS372" s="54"/>
      <c r="AT372" s="54"/>
      <c r="AU372" s="54"/>
      <c r="AV372" s="54"/>
      <c r="AW372" s="54"/>
    </row>
    <row r="373" spans="1:49" ht="15.7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  <c r="AF373" s="54"/>
      <c r="AG373" s="54"/>
      <c r="AH373" s="54"/>
      <c r="AI373" s="54"/>
      <c r="AJ373" s="54"/>
      <c r="AK373" s="54"/>
      <c r="AL373" s="54"/>
      <c r="AM373" s="54"/>
      <c r="AN373" s="54"/>
      <c r="AO373" s="54"/>
      <c r="AP373" s="54"/>
      <c r="AQ373" s="54"/>
      <c r="AR373" s="54"/>
      <c r="AS373" s="54"/>
      <c r="AT373" s="54"/>
      <c r="AU373" s="54"/>
      <c r="AV373" s="54"/>
      <c r="AW373" s="54"/>
    </row>
    <row r="374" spans="1:49" ht="15.7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  <c r="AF374" s="54"/>
      <c r="AG374" s="54"/>
      <c r="AH374" s="54"/>
      <c r="AI374" s="54"/>
      <c r="AJ374" s="54"/>
      <c r="AK374" s="54"/>
      <c r="AL374" s="54"/>
      <c r="AM374" s="54"/>
      <c r="AN374" s="54"/>
      <c r="AO374" s="54"/>
      <c r="AP374" s="54"/>
      <c r="AQ374" s="54"/>
      <c r="AR374" s="54"/>
      <c r="AS374" s="54"/>
      <c r="AT374" s="54"/>
      <c r="AU374" s="54"/>
      <c r="AV374" s="54"/>
      <c r="AW374" s="54"/>
    </row>
    <row r="375" spans="1:49" ht="15.7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  <c r="AF375" s="54"/>
      <c r="AG375" s="54"/>
      <c r="AH375" s="54"/>
      <c r="AI375" s="54"/>
      <c r="AJ375" s="54"/>
      <c r="AK375" s="54"/>
      <c r="AL375" s="54"/>
      <c r="AM375" s="54"/>
      <c r="AN375" s="54"/>
      <c r="AO375" s="54"/>
      <c r="AP375" s="54"/>
      <c r="AQ375" s="54"/>
      <c r="AR375" s="54"/>
      <c r="AS375" s="54"/>
      <c r="AT375" s="54"/>
      <c r="AU375" s="54"/>
      <c r="AV375" s="54"/>
      <c r="AW375" s="54"/>
    </row>
    <row r="376" spans="1:49" ht="15.7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  <c r="AF376" s="54"/>
      <c r="AG376" s="54"/>
      <c r="AH376" s="54"/>
      <c r="AI376" s="54"/>
      <c r="AJ376" s="54"/>
      <c r="AK376" s="54"/>
      <c r="AL376" s="54"/>
      <c r="AM376" s="54"/>
      <c r="AN376" s="54"/>
      <c r="AO376" s="54"/>
      <c r="AP376" s="54"/>
      <c r="AQ376" s="54"/>
      <c r="AR376" s="54"/>
      <c r="AS376" s="54"/>
      <c r="AT376" s="54"/>
      <c r="AU376" s="54"/>
      <c r="AV376" s="54"/>
      <c r="AW376" s="54"/>
    </row>
    <row r="377" spans="1:49" ht="15.7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  <c r="AF377" s="54"/>
      <c r="AG377" s="54"/>
      <c r="AH377" s="54"/>
      <c r="AI377" s="54"/>
      <c r="AJ377" s="54"/>
      <c r="AK377" s="54"/>
      <c r="AL377" s="54"/>
      <c r="AM377" s="54"/>
      <c r="AN377" s="54"/>
      <c r="AO377" s="54"/>
      <c r="AP377" s="54"/>
      <c r="AQ377" s="54"/>
      <c r="AR377" s="54"/>
      <c r="AS377" s="54"/>
      <c r="AT377" s="54"/>
      <c r="AU377" s="54"/>
      <c r="AV377" s="54"/>
      <c r="AW377" s="54"/>
    </row>
    <row r="378" spans="1:49" ht="15.7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  <c r="AF378" s="54"/>
      <c r="AG378" s="54"/>
      <c r="AH378" s="54"/>
      <c r="AI378" s="54"/>
      <c r="AJ378" s="54"/>
      <c r="AK378" s="54"/>
      <c r="AL378" s="54"/>
      <c r="AM378" s="54"/>
      <c r="AN378" s="54"/>
      <c r="AO378" s="54"/>
      <c r="AP378" s="54"/>
      <c r="AQ378" s="54"/>
      <c r="AR378" s="54"/>
      <c r="AS378" s="54"/>
      <c r="AT378" s="54"/>
      <c r="AU378" s="54"/>
      <c r="AV378" s="54"/>
      <c r="AW378" s="54"/>
    </row>
    <row r="379" spans="1:49" ht="15.7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  <c r="AF379" s="54"/>
      <c r="AG379" s="54"/>
      <c r="AH379" s="54"/>
      <c r="AI379" s="54"/>
      <c r="AJ379" s="54"/>
      <c r="AK379" s="54"/>
      <c r="AL379" s="54"/>
      <c r="AM379" s="54"/>
      <c r="AN379" s="54"/>
      <c r="AO379" s="54"/>
      <c r="AP379" s="54"/>
      <c r="AQ379" s="54"/>
      <c r="AR379" s="54"/>
      <c r="AS379" s="54"/>
      <c r="AT379" s="54"/>
      <c r="AU379" s="54"/>
      <c r="AV379" s="54"/>
      <c r="AW379" s="54"/>
    </row>
    <row r="380" spans="1:49" ht="15.7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  <c r="AF380" s="54"/>
      <c r="AG380" s="54"/>
      <c r="AH380" s="54"/>
      <c r="AI380" s="54"/>
      <c r="AJ380" s="54"/>
      <c r="AK380" s="54"/>
      <c r="AL380" s="54"/>
      <c r="AM380" s="54"/>
      <c r="AN380" s="54"/>
      <c r="AO380" s="54"/>
      <c r="AP380" s="54"/>
      <c r="AQ380" s="54"/>
      <c r="AR380" s="54"/>
      <c r="AS380" s="54"/>
      <c r="AT380" s="54"/>
      <c r="AU380" s="54"/>
      <c r="AV380" s="54"/>
      <c r="AW380" s="54"/>
    </row>
    <row r="381" spans="1:49" ht="15.7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  <c r="AF381" s="54"/>
      <c r="AG381" s="54"/>
      <c r="AH381" s="54"/>
      <c r="AI381" s="54"/>
      <c r="AJ381" s="54"/>
      <c r="AK381" s="54"/>
      <c r="AL381" s="54"/>
      <c r="AM381" s="54"/>
      <c r="AN381" s="54"/>
      <c r="AO381" s="54"/>
      <c r="AP381" s="54"/>
      <c r="AQ381" s="54"/>
      <c r="AR381" s="54"/>
      <c r="AS381" s="54"/>
      <c r="AT381" s="54"/>
      <c r="AU381" s="54"/>
      <c r="AV381" s="54"/>
      <c r="AW381" s="54"/>
    </row>
    <row r="382" spans="1:49" ht="15.7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  <c r="AF382" s="54"/>
      <c r="AG382" s="54"/>
      <c r="AH382" s="54"/>
      <c r="AI382" s="54"/>
      <c r="AJ382" s="54"/>
      <c r="AK382" s="54"/>
      <c r="AL382" s="54"/>
      <c r="AM382" s="54"/>
      <c r="AN382" s="54"/>
      <c r="AO382" s="54"/>
      <c r="AP382" s="54"/>
      <c r="AQ382" s="54"/>
      <c r="AR382" s="54"/>
      <c r="AS382" s="54"/>
      <c r="AT382" s="54"/>
      <c r="AU382" s="54"/>
      <c r="AV382" s="54"/>
      <c r="AW382" s="54"/>
    </row>
    <row r="383" spans="1:49" ht="15.7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  <c r="AF383" s="54"/>
      <c r="AG383" s="54"/>
      <c r="AH383" s="54"/>
      <c r="AI383" s="54"/>
      <c r="AJ383" s="54"/>
      <c r="AK383" s="54"/>
      <c r="AL383" s="54"/>
      <c r="AM383" s="54"/>
      <c r="AN383" s="54"/>
      <c r="AO383" s="54"/>
      <c r="AP383" s="54"/>
      <c r="AQ383" s="54"/>
      <c r="AR383" s="54"/>
      <c r="AS383" s="54"/>
      <c r="AT383" s="54"/>
      <c r="AU383" s="54"/>
      <c r="AV383" s="54"/>
      <c r="AW383" s="54"/>
    </row>
    <row r="384" spans="1:49" ht="15.7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  <c r="AF384" s="54"/>
      <c r="AG384" s="54"/>
      <c r="AH384" s="54"/>
      <c r="AI384" s="54"/>
      <c r="AJ384" s="54"/>
      <c r="AK384" s="54"/>
      <c r="AL384" s="54"/>
      <c r="AM384" s="54"/>
      <c r="AN384" s="54"/>
      <c r="AO384" s="54"/>
      <c r="AP384" s="54"/>
      <c r="AQ384" s="54"/>
      <c r="AR384" s="54"/>
      <c r="AS384" s="54"/>
      <c r="AT384" s="54"/>
      <c r="AU384" s="54"/>
      <c r="AV384" s="54"/>
      <c r="AW384" s="54"/>
    </row>
    <row r="385" spans="1:49" ht="15.7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  <c r="AF385" s="54"/>
      <c r="AG385" s="54"/>
      <c r="AH385" s="54"/>
      <c r="AI385" s="54"/>
      <c r="AJ385" s="54"/>
      <c r="AK385" s="54"/>
      <c r="AL385" s="54"/>
      <c r="AM385" s="54"/>
      <c r="AN385" s="54"/>
      <c r="AO385" s="54"/>
      <c r="AP385" s="54"/>
      <c r="AQ385" s="54"/>
      <c r="AR385" s="54"/>
      <c r="AS385" s="54"/>
      <c r="AT385" s="54"/>
      <c r="AU385" s="54"/>
      <c r="AV385" s="54"/>
      <c r="AW385" s="54"/>
    </row>
    <row r="386" spans="1:49" ht="15.7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/>
    </row>
    <row r="387" spans="1:49" ht="15.7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</row>
    <row r="388" spans="1:49" ht="15.7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  <c r="AF388" s="54"/>
      <c r="AG388" s="54"/>
      <c r="AH388" s="54"/>
      <c r="AI388" s="54"/>
      <c r="AJ388" s="54"/>
      <c r="AK388" s="54"/>
      <c r="AL388" s="54"/>
      <c r="AM388" s="54"/>
      <c r="AN388" s="54"/>
      <c r="AO388" s="54"/>
      <c r="AP388" s="54"/>
      <c r="AQ388" s="54"/>
      <c r="AR388" s="54"/>
      <c r="AS388" s="54"/>
      <c r="AT388" s="54"/>
      <c r="AU388" s="54"/>
      <c r="AV388" s="54"/>
      <c r="AW388" s="54"/>
    </row>
    <row r="389" spans="1:49" ht="15.7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54"/>
      <c r="AL389" s="54"/>
      <c r="AM389" s="54"/>
      <c r="AN389" s="54"/>
      <c r="AO389" s="54"/>
      <c r="AP389" s="54"/>
      <c r="AQ389" s="54"/>
      <c r="AR389" s="54"/>
      <c r="AS389" s="54"/>
      <c r="AT389" s="54"/>
      <c r="AU389" s="54"/>
      <c r="AV389" s="54"/>
      <c r="AW389" s="54"/>
    </row>
    <row r="390" spans="1:49" ht="15.7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</row>
    <row r="391" spans="1:49" ht="15.7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</row>
    <row r="392" spans="1:49" ht="15.7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</row>
    <row r="393" spans="1:49" ht="15.7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</row>
    <row r="394" spans="1:49" ht="15.7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</row>
    <row r="395" spans="1:49" ht="15.7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</row>
    <row r="396" spans="1:49" ht="15.7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</row>
    <row r="397" spans="1:49" ht="15.7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</row>
    <row r="398" spans="1:49" ht="15.7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</row>
    <row r="399" spans="1:49" ht="15.7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</row>
    <row r="400" spans="1:49" ht="15.7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  <c r="AF400" s="54"/>
      <c r="AG400" s="54"/>
      <c r="AH400" s="54"/>
      <c r="AI400" s="54"/>
      <c r="AJ400" s="54"/>
      <c r="AK400" s="54"/>
      <c r="AL400" s="54"/>
      <c r="AM400" s="54"/>
      <c r="AN400" s="54"/>
      <c r="AO400" s="54"/>
      <c r="AP400" s="54"/>
      <c r="AQ400" s="54"/>
      <c r="AR400" s="54"/>
      <c r="AS400" s="54"/>
      <c r="AT400" s="54"/>
      <c r="AU400" s="54"/>
      <c r="AV400" s="54"/>
      <c r="AW400" s="54"/>
    </row>
    <row r="401" spans="1:49" ht="15.7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  <c r="AF401" s="54"/>
      <c r="AG401" s="54"/>
      <c r="AH401" s="54"/>
      <c r="AI401" s="54"/>
      <c r="AJ401" s="54"/>
      <c r="AK401" s="54"/>
      <c r="AL401" s="54"/>
      <c r="AM401" s="54"/>
      <c r="AN401" s="54"/>
      <c r="AO401" s="54"/>
      <c r="AP401" s="54"/>
      <c r="AQ401" s="54"/>
      <c r="AR401" s="54"/>
      <c r="AS401" s="54"/>
      <c r="AT401" s="54"/>
      <c r="AU401" s="54"/>
      <c r="AV401" s="54"/>
      <c r="AW401" s="54"/>
    </row>
    <row r="402" spans="1:49" ht="15.7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  <c r="AF402" s="54"/>
      <c r="AG402" s="54"/>
      <c r="AH402" s="54"/>
      <c r="AI402" s="54"/>
      <c r="AJ402" s="54"/>
      <c r="AK402" s="54"/>
      <c r="AL402" s="54"/>
      <c r="AM402" s="54"/>
      <c r="AN402" s="54"/>
      <c r="AO402" s="54"/>
      <c r="AP402" s="54"/>
      <c r="AQ402" s="54"/>
      <c r="AR402" s="54"/>
      <c r="AS402" s="54"/>
      <c r="AT402" s="54"/>
      <c r="AU402" s="54"/>
      <c r="AV402" s="54"/>
      <c r="AW402" s="54"/>
    </row>
    <row r="403" spans="1:49" ht="15.7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  <c r="AF403" s="54"/>
      <c r="AG403" s="54"/>
      <c r="AH403" s="54"/>
      <c r="AI403" s="54"/>
      <c r="AJ403" s="54"/>
      <c r="AK403" s="54"/>
      <c r="AL403" s="54"/>
      <c r="AM403" s="54"/>
      <c r="AN403" s="54"/>
      <c r="AO403" s="54"/>
      <c r="AP403" s="54"/>
      <c r="AQ403" s="54"/>
      <c r="AR403" s="54"/>
      <c r="AS403" s="54"/>
      <c r="AT403" s="54"/>
      <c r="AU403" s="54"/>
      <c r="AV403" s="54"/>
      <c r="AW403" s="54"/>
    </row>
    <row r="404" spans="1:49" ht="15.7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  <c r="AF404" s="54"/>
      <c r="AG404" s="54"/>
      <c r="AH404" s="54"/>
      <c r="AI404" s="54"/>
      <c r="AJ404" s="54"/>
      <c r="AK404" s="54"/>
      <c r="AL404" s="54"/>
      <c r="AM404" s="54"/>
      <c r="AN404" s="54"/>
      <c r="AO404" s="54"/>
      <c r="AP404" s="54"/>
      <c r="AQ404" s="54"/>
      <c r="AR404" s="54"/>
      <c r="AS404" s="54"/>
      <c r="AT404" s="54"/>
      <c r="AU404" s="54"/>
      <c r="AV404" s="54"/>
      <c r="AW404" s="54"/>
    </row>
    <row r="405" spans="1:49" ht="15.7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  <c r="AF405" s="54"/>
      <c r="AG405" s="54"/>
      <c r="AH405" s="54"/>
      <c r="AI405" s="54"/>
      <c r="AJ405" s="54"/>
      <c r="AK405" s="54"/>
      <c r="AL405" s="54"/>
      <c r="AM405" s="54"/>
      <c r="AN405" s="54"/>
      <c r="AO405" s="54"/>
      <c r="AP405" s="54"/>
      <c r="AQ405" s="54"/>
      <c r="AR405" s="54"/>
      <c r="AS405" s="54"/>
      <c r="AT405" s="54"/>
      <c r="AU405" s="54"/>
      <c r="AV405" s="54"/>
      <c r="AW405" s="54"/>
    </row>
    <row r="406" spans="1:49" ht="15.7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  <c r="AF406" s="54"/>
      <c r="AG406" s="54"/>
      <c r="AH406" s="54"/>
      <c r="AI406" s="54"/>
      <c r="AJ406" s="54"/>
      <c r="AK406" s="54"/>
      <c r="AL406" s="54"/>
      <c r="AM406" s="54"/>
      <c r="AN406" s="54"/>
      <c r="AO406" s="54"/>
      <c r="AP406" s="54"/>
      <c r="AQ406" s="54"/>
      <c r="AR406" s="54"/>
      <c r="AS406" s="54"/>
      <c r="AT406" s="54"/>
      <c r="AU406" s="54"/>
      <c r="AV406" s="54"/>
      <c r="AW406" s="54"/>
    </row>
    <row r="407" spans="1:49" ht="15.7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  <c r="AF407" s="54"/>
      <c r="AG407" s="54"/>
      <c r="AH407" s="54"/>
      <c r="AI407" s="54"/>
      <c r="AJ407" s="54"/>
      <c r="AK407" s="54"/>
      <c r="AL407" s="54"/>
      <c r="AM407" s="54"/>
      <c r="AN407" s="54"/>
      <c r="AO407" s="54"/>
      <c r="AP407" s="54"/>
      <c r="AQ407" s="54"/>
      <c r="AR407" s="54"/>
      <c r="AS407" s="54"/>
      <c r="AT407" s="54"/>
      <c r="AU407" s="54"/>
      <c r="AV407" s="54"/>
      <c r="AW407" s="54"/>
    </row>
    <row r="408" spans="1:49" ht="15.7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  <c r="AF408" s="54"/>
      <c r="AG408" s="54"/>
      <c r="AH408" s="54"/>
      <c r="AI408" s="54"/>
      <c r="AJ408" s="54"/>
      <c r="AK408" s="54"/>
      <c r="AL408" s="54"/>
      <c r="AM408" s="54"/>
      <c r="AN408" s="54"/>
      <c r="AO408" s="54"/>
      <c r="AP408" s="54"/>
      <c r="AQ408" s="54"/>
      <c r="AR408" s="54"/>
      <c r="AS408" s="54"/>
      <c r="AT408" s="54"/>
      <c r="AU408" s="54"/>
      <c r="AV408" s="54"/>
      <c r="AW408" s="54"/>
    </row>
    <row r="409" spans="1:49" ht="15.7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  <c r="AF409" s="54"/>
      <c r="AG409" s="54"/>
      <c r="AH409" s="54"/>
      <c r="AI409" s="54"/>
      <c r="AJ409" s="54"/>
      <c r="AK409" s="54"/>
      <c r="AL409" s="54"/>
      <c r="AM409" s="54"/>
      <c r="AN409" s="54"/>
      <c r="AO409" s="54"/>
      <c r="AP409" s="54"/>
      <c r="AQ409" s="54"/>
      <c r="AR409" s="54"/>
      <c r="AS409" s="54"/>
      <c r="AT409" s="54"/>
      <c r="AU409" s="54"/>
      <c r="AV409" s="54"/>
      <c r="AW409" s="54"/>
    </row>
    <row r="410" spans="1:49" ht="15.7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  <c r="AF410" s="54"/>
      <c r="AG410" s="54"/>
      <c r="AH410" s="54"/>
      <c r="AI410" s="54"/>
      <c r="AJ410" s="54"/>
      <c r="AK410" s="54"/>
      <c r="AL410" s="54"/>
      <c r="AM410" s="54"/>
      <c r="AN410" s="54"/>
      <c r="AO410" s="54"/>
      <c r="AP410" s="54"/>
      <c r="AQ410" s="54"/>
      <c r="AR410" s="54"/>
      <c r="AS410" s="54"/>
      <c r="AT410" s="54"/>
      <c r="AU410" s="54"/>
      <c r="AV410" s="54"/>
      <c r="AW410" s="54"/>
    </row>
    <row r="411" spans="1:49" ht="15.7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  <c r="AF411" s="54"/>
      <c r="AG411" s="54"/>
      <c r="AH411" s="54"/>
      <c r="AI411" s="54"/>
      <c r="AJ411" s="54"/>
      <c r="AK411" s="54"/>
      <c r="AL411" s="54"/>
      <c r="AM411" s="54"/>
      <c r="AN411" s="54"/>
      <c r="AO411" s="54"/>
      <c r="AP411" s="54"/>
      <c r="AQ411" s="54"/>
      <c r="AR411" s="54"/>
      <c r="AS411" s="54"/>
      <c r="AT411" s="54"/>
      <c r="AU411" s="54"/>
      <c r="AV411" s="54"/>
      <c r="AW411" s="54"/>
    </row>
    <row r="412" spans="1:49" ht="15.7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  <c r="AF412" s="54"/>
      <c r="AG412" s="54"/>
      <c r="AH412" s="54"/>
      <c r="AI412" s="54"/>
      <c r="AJ412" s="54"/>
      <c r="AK412" s="54"/>
      <c r="AL412" s="54"/>
      <c r="AM412" s="54"/>
      <c r="AN412" s="54"/>
      <c r="AO412" s="54"/>
      <c r="AP412" s="54"/>
      <c r="AQ412" s="54"/>
      <c r="AR412" s="54"/>
      <c r="AS412" s="54"/>
      <c r="AT412" s="54"/>
      <c r="AU412" s="54"/>
      <c r="AV412" s="54"/>
      <c r="AW412" s="54"/>
    </row>
    <row r="413" spans="1:49" ht="15.7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  <c r="AF413" s="54"/>
      <c r="AG413" s="54"/>
      <c r="AH413" s="54"/>
      <c r="AI413" s="54"/>
      <c r="AJ413" s="54"/>
      <c r="AK413" s="54"/>
      <c r="AL413" s="54"/>
      <c r="AM413" s="54"/>
      <c r="AN413" s="54"/>
      <c r="AO413" s="54"/>
      <c r="AP413" s="54"/>
      <c r="AQ413" s="54"/>
      <c r="AR413" s="54"/>
      <c r="AS413" s="54"/>
      <c r="AT413" s="54"/>
      <c r="AU413" s="54"/>
      <c r="AV413" s="54"/>
      <c r="AW413" s="54"/>
    </row>
    <row r="414" spans="1:49" ht="15.7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  <c r="AF414" s="54"/>
      <c r="AG414" s="54"/>
      <c r="AH414" s="54"/>
      <c r="AI414" s="54"/>
      <c r="AJ414" s="54"/>
      <c r="AK414" s="54"/>
      <c r="AL414" s="54"/>
      <c r="AM414" s="54"/>
      <c r="AN414" s="54"/>
      <c r="AO414" s="54"/>
      <c r="AP414" s="54"/>
      <c r="AQ414" s="54"/>
      <c r="AR414" s="54"/>
      <c r="AS414" s="54"/>
      <c r="AT414" s="54"/>
      <c r="AU414" s="54"/>
      <c r="AV414" s="54"/>
      <c r="AW414" s="54"/>
    </row>
    <row r="415" spans="1:49" ht="15.7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  <c r="AF415" s="54"/>
      <c r="AG415" s="54"/>
      <c r="AH415" s="54"/>
      <c r="AI415" s="54"/>
      <c r="AJ415" s="54"/>
      <c r="AK415" s="54"/>
      <c r="AL415" s="54"/>
      <c r="AM415" s="54"/>
      <c r="AN415" s="54"/>
      <c r="AO415" s="54"/>
      <c r="AP415" s="54"/>
      <c r="AQ415" s="54"/>
      <c r="AR415" s="54"/>
      <c r="AS415" s="54"/>
      <c r="AT415" s="54"/>
      <c r="AU415" s="54"/>
      <c r="AV415" s="54"/>
      <c r="AW415" s="54"/>
    </row>
    <row r="416" spans="1:49" ht="15.7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  <c r="AF416" s="54"/>
      <c r="AG416" s="54"/>
      <c r="AH416" s="54"/>
      <c r="AI416" s="54"/>
      <c r="AJ416" s="54"/>
      <c r="AK416" s="54"/>
      <c r="AL416" s="54"/>
      <c r="AM416" s="54"/>
      <c r="AN416" s="54"/>
      <c r="AO416" s="54"/>
      <c r="AP416" s="54"/>
      <c r="AQ416" s="54"/>
      <c r="AR416" s="54"/>
      <c r="AS416" s="54"/>
      <c r="AT416" s="54"/>
      <c r="AU416" s="54"/>
      <c r="AV416" s="54"/>
      <c r="AW416" s="54"/>
    </row>
    <row r="417" spans="1:49" ht="15.7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  <c r="AF417" s="54"/>
      <c r="AG417" s="54"/>
      <c r="AH417" s="54"/>
      <c r="AI417" s="54"/>
      <c r="AJ417" s="54"/>
      <c r="AK417" s="54"/>
      <c r="AL417" s="54"/>
      <c r="AM417" s="54"/>
      <c r="AN417" s="54"/>
      <c r="AO417" s="54"/>
      <c r="AP417" s="54"/>
      <c r="AQ417" s="54"/>
      <c r="AR417" s="54"/>
      <c r="AS417" s="54"/>
      <c r="AT417" s="54"/>
      <c r="AU417" s="54"/>
      <c r="AV417" s="54"/>
      <c r="AW417" s="54"/>
    </row>
    <row r="418" spans="1:49" ht="15.7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  <c r="AF418" s="54"/>
      <c r="AG418" s="54"/>
      <c r="AH418" s="54"/>
      <c r="AI418" s="54"/>
      <c r="AJ418" s="54"/>
      <c r="AK418" s="54"/>
      <c r="AL418" s="54"/>
      <c r="AM418" s="54"/>
      <c r="AN418" s="54"/>
      <c r="AO418" s="54"/>
      <c r="AP418" s="54"/>
      <c r="AQ418" s="54"/>
      <c r="AR418" s="54"/>
      <c r="AS418" s="54"/>
      <c r="AT418" s="54"/>
      <c r="AU418" s="54"/>
      <c r="AV418" s="54"/>
      <c r="AW418" s="54"/>
    </row>
    <row r="419" spans="1:49" ht="15.7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  <c r="AF419" s="54"/>
      <c r="AG419" s="54"/>
      <c r="AH419" s="54"/>
      <c r="AI419" s="54"/>
      <c r="AJ419" s="54"/>
      <c r="AK419" s="54"/>
      <c r="AL419" s="54"/>
      <c r="AM419" s="54"/>
      <c r="AN419" s="54"/>
      <c r="AO419" s="54"/>
      <c r="AP419" s="54"/>
      <c r="AQ419" s="54"/>
      <c r="AR419" s="54"/>
      <c r="AS419" s="54"/>
      <c r="AT419" s="54"/>
      <c r="AU419" s="54"/>
      <c r="AV419" s="54"/>
      <c r="AW419" s="54"/>
    </row>
    <row r="420" spans="1:49" ht="15.7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  <c r="AF420" s="54"/>
      <c r="AG420" s="54"/>
      <c r="AH420" s="54"/>
      <c r="AI420" s="54"/>
      <c r="AJ420" s="54"/>
      <c r="AK420" s="54"/>
      <c r="AL420" s="54"/>
      <c r="AM420" s="54"/>
      <c r="AN420" s="54"/>
      <c r="AO420" s="54"/>
      <c r="AP420" s="54"/>
      <c r="AQ420" s="54"/>
      <c r="AR420" s="54"/>
      <c r="AS420" s="54"/>
      <c r="AT420" s="54"/>
      <c r="AU420" s="54"/>
      <c r="AV420" s="54"/>
      <c r="AW420" s="54"/>
    </row>
    <row r="421" spans="1:49" ht="15.7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  <c r="AF421" s="54"/>
      <c r="AG421" s="54"/>
      <c r="AH421" s="54"/>
      <c r="AI421" s="54"/>
      <c r="AJ421" s="54"/>
      <c r="AK421" s="54"/>
      <c r="AL421" s="54"/>
      <c r="AM421" s="54"/>
      <c r="AN421" s="54"/>
      <c r="AO421" s="54"/>
      <c r="AP421" s="54"/>
      <c r="AQ421" s="54"/>
      <c r="AR421" s="54"/>
      <c r="AS421" s="54"/>
      <c r="AT421" s="54"/>
      <c r="AU421" s="54"/>
      <c r="AV421" s="54"/>
      <c r="AW421" s="54"/>
    </row>
    <row r="422" spans="1:49" ht="15.7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  <c r="AF422" s="54"/>
      <c r="AG422" s="54"/>
      <c r="AH422" s="54"/>
      <c r="AI422" s="54"/>
      <c r="AJ422" s="54"/>
      <c r="AK422" s="54"/>
      <c r="AL422" s="54"/>
      <c r="AM422" s="54"/>
      <c r="AN422" s="54"/>
      <c r="AO422" s="54"/>
      <c r="AP422" s="54"/>
      <c r="AQ422" s="54"/>
      <c r="AR422" s="54"/>
      <c r="AS422" s="54"/>
      <c r="AT422" s="54"/>
      <c r="AU422" s="54"/>
      <c r="AV422" s="54"/>
      <c r="AW422" s="54"/>
    </row>
    <row r="423" spans="1:49" ht="15.7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  <c r="AF423" s="54"/>
      <c r="AG423" s="54"/>
      <c r="AH423" s="54"/>
      <c r="AI423" s="54"/>
      <c r="AJ423" s="54"/>
      <c r="AK423" s="54"/>
      <c r="AL423" s="54"/>
      <c r="AM423" s="54"/>
      <c r="AN423" s="54"/>
      <c r="AO423" s="54"/>
      <c r="AP423" s="54"/>
      <c r="AQ423" s="54"/>
      <c r="AR423" s="54"/>
      <c r="AS423" s="54"/>
      <c r="AT423" s="54"/>
      <c r="AU423" s="54"/>
      <c r="AV423" s="54"/>
      <c r="AW423" s="54"/>
    </row>
    <row r="424" spans="1:49" ht="15.7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/>
    </row>
    <row r="425" spans="1:49" ht="15.7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</row>
    <row r="426" spans="1:49" ht="15.7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  <c r="AF426" s="54"/>
      <c r="AG426" s="54"/>
      <c r="AH426" s="54"/>
      <c r="AI426" s="54"/>
      <c r="AJ426" s="54"/>
      <c r="AK426" s="54"/>
      <c r="AL426" s="54"/>
      <c r="AM426" s="54"/>
      <c r="AN426" s="54"/>
      <c r="AO426" s="54"/>
      <c r="AP426" s="54"/>
      <c r="AQ426" s="54"/>
      <c r="AR426" s="54"/>
      <c r="AS426" s="54"/>
      <c r="AT426" s="54"/>
      <c r="AU426" s="54"/>
      <c r="AV426" s="54"/>
      <c r="AW426" s="54"/>
    </row>
    <row r="427" spans="1:49" ht="15.7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54"/>
      <c r="AL427" s="54"/>
      <c r="AM427" s="54"/>
      <c r="AN427" s="54"/>
      <c r="AO427" s="54"/>
      <c r="AP427" s="54"/>
      <c r="AQ427" s="54"/>
      <c r="AR427" s="54"/>
      <c r="AS427" s="54"/>
      <c r="AT427" s="54"/>
      <c r="AU427" s="54"/>
      <c r="AV427" s="54"/>
      <c r="AW427" s="54"/>
    </row>
    <row r="428" spans="1:49" ht="15.7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</row>
    <row r="429" spans="1:49" ht="15.7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</row>
    <row r="430" spans="1:49" ht="15.7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</row>
    <row r="431" spans="1:49" ht="15.7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</row>
    <row r="432" spans="1:49" ht="15.7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</row>
    <row r="433" spans="1:49" ht="15.7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</row>
    <row r="434" spans="1:49" ht="15.7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</row>
    <row r="435" spans="1:49" ht="15.7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</row>
    <row r="436" spans="1:49" ht="15.7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</row>
    <row r="437" spans="1:49" ht="15.7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</row>
    <row r="438" spans="1:49" ht="15.7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  <c r="AF438" s="54"/>
      <c r="AG438" s="54"/>
      <c r="AH438" s="54"/>
      <c r="AI438" s="54"/>
      <c r="AJ438" s="54"/>
      <c r="AK438" s="54"/>
      <c r="AL438" s="54"/>
      <c r="AM438" s="54"/>
      <c r="AN438" s="54"/>
      <c r="AO438" s="54"/>
      <c r="AP438" s="54"/>
      <c r="AQ438" s="54"/>
      <c r="AR438" s="54"/>
      <c r="AS438" s="54"/>
      <c r="AT438" s="54"/>
      <c r="AU438" s="54"/>
      <c r="AV438" s="54"/>
      <c r="AW438" s="54"/>
    </row>
    <row r="439" spans="1:49" ht="15.7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  <c r="AF439" s="54"/>
      <c r="AG439" s="54"/>
      <c r="AH439" s="54"/>
      <c r="AI439" s="54"/>
      <c r="AJ439" s="54"/>
      <c r="AK439" s="54"/>
      <c r="AL439" s="54"/>
      <c r="AM439" s="54"/>
      <c r="AN439" s="54"/>
      <c r="AO439" s="54"/>
      <c r="AP439" s="54"/>
      <c r="AQ439" s="54"/>
      <c r="AR439" s="54"/>
      <c r="AS439" s="54"/>
      <c r="AT439" s="54"/>
      <c r="AU439" s="54"/>
      <c r="AV439" s="54"/>
      <c r="AW439" s="54"/>
    </row>
    <row r="440" spans="1:49" ht="15.7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  <c r="AF440" s="54"/>
      <c r="AG440" s="54"/>
      <c r="AH440" s="54"/>
      <c r="AI440" s="54"/>
      <c r="AJ440" s="54"/>
      <c r="AK440" s="54"/>
      <c r="AL440" s="54"/>
      <c r="AM440" s="54"/>
      <c r="AN440" s="54"/>
      <c r="AO440" s="54"/>
      <c r="AP440" s="54"/>
      <c r="AQ440" s="54"/>
      <c r="AR440" s="54"/>
      <c r="AS440" s="54"/>
      <c r="AT440" s="54"/>
      <c r="AU440" s="54"/>
      <c r="AV440" s="54"/>
      <c r="AW440" s="54"/>
    </row>
    <row r="441" spans="1:49" ht="15.7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  <c r="AF441" s="54"/>
      <c r="AG441" s="54"/>
      <c r="AH441" s="54"/>
      <c r="AI441" s="54"/>
      <c r="AJ441" s="54"/>
      <c r="AK441" s="54"/>
      <c r="AL441" s="54"/>
      <c r="AM441" s="54"/>
      <c r="AN441" s="54"/>
      <c r="AO441" s="54"/>
      <c r="AP441" s="54"/>
      <c r="AQ441" s="54"/>
      <c r="AR441" s="54"/>
      <c r="AS441" s="54"/>
      <c r="AT441" s="54"/>
      <c r="AU441" s="54"/>
      <c r="AV441" s="54"/>
      <c r="AW441" s="54"/>
    </row>
    <row r="442" spans="1:49" ht="15.7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  <c r="AF442" s="54"/>
      <c r="AG442" s="54"/>
      <c r="AH442" s="54"/>
      <c r="AI442" s="54"/>
      <c r="AJ442" s="54"/>
      <c r="AK442" s="54"/>
      <c r="AL442" s="54"/>
      <c r="AM442" s="54"/>
      <c r="AN442" s="54"/>
      <c r="AO442" s="54"/>
      <c r="AP442" s="54"/>
      <c r="AQ442" s="54"/>
      <c r="AR442" s="54"/>
      <c r="AS442" s="54"/>
      <c r="AT442" s="54"/>
      <c r="AU442" s="54"/>
      <c r="AV442" s="54"/>
      <c r="AW442" s="54"/>
    </row>
    <row r="443" spans="1:49" ht="15.7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  <c r="AF443" s="54"/>
      <c r="AG443" s="54"/>
      <c r="AH443" s="54"/>
      <c r="AI443" s="54"/>
      <c r="AJ443" s="54"/>
      <c r="AK443" s="54"/>
      <c r="AL443" s="54"/>
      <c r="AM443" s="54"/>
      <c r="AN443" s="54"/>
      <c r="AO443" s="54"/>
      <c r="AP443" s="54"/>
      <c r="AQ443" s="54"/>
      <c r="AR443" s="54"/>
      <c r="AS443" s="54"/>
      <c r="AT443" s="54"/>
      <c r="AU443" s="54"/>
      <c r="AV443" s="54"/>
      <c r="AW443" s="54"/>
    </row>
    <row r="444" spans="1:49" ht="15.7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  <c r="AF444" s="54"/>
      <c r="AG444" s="54"/>
      <c r="AH444" s="54"/>
      <c r="AI444" s="54"/>
      <c r="AJ444" s="54"/>
      <c r="AK444" s="54"/>
      <c r="AL444" s="54"/>
      <c r="AM444" s="54"/>
      <c r="AN444" s="54"/>
      <c r="AO444" s="54"/>
      <c r="AP444" s="54"/>
      <c r="AQ444" s="54"/>
      <c r="AR444" s="54"/>
      <c r="AS444" s="54"/>
      <c r="AT444" s="54"/>
      <c r="AU444" s="54"/>
      <c r="AV444" s="54"/>
      <c r="AW444" s="54"/>
    </row>
    <row r="445" spans="1:49" ht="15.7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  <c r="AF445" s="54"/>
      <c r="AG445" s="54"/>
      <c r="AH445" s="54"/>
      <c r="AI445" s="54"/>
      <c r="AJ445" s="54"/>
      <c r="AK445" s="54"/>
      <c r="AL445" s="54"/>
      <c r="AM445" s="54"/>
      <c r="AN445" s="54"/>
      <c r="AO445" s="54"/>
      <c r="AP445" s="54"/>
      <c r="AQ445" s="54"/>
      <c r="AR445" s="54"/>
      <c r="AS445" s="54"/>
      <c r="AT445" s="54"/>
      <c r="AU445" s="54"/>
      <c r="AV445" s="54"/>
      <c r="AW445" s="54"/>
    </row>
    <row r="446" spans="1:49" ht="15.7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  <c r="AF446" s="54"/>
      <c r="AG446" s="54"/>
      <c r="AH446" s="54"/>
      <c r="AI446" s="54"/>
      <c r="AJ446" s="54"/>
      <c r="AK446" s="54"/>
      <c r="AL446" s="54"/>
      <c r="AM446" s="54"/>
      <c r="AN446" s="54"/>
      <c r="AO446" s="54"/>
      <c r="AP446" s="54"/>
      <c r="AQ446" s="54"/>
      <c r="AR446" s="54"/>
      <c r="AS446" s="54"/>
      <c r="AT446" s="54"/>
      <c r="AU446" s="54"/>
      <c r="AV446" s="54"/>
      <c r="AW446" s="54"/>
    </row>
    <row r="447" spans="1:49" ht="15.7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  <c r="AF447" s="54"/>
      <c r="AG447" s="54"/>
      <c r="AH447" s="54"/>
      <c r="AI447" s="54"/>
      <c r="AJ447" s="54"/>
      <c r="AK447" s="54"/>
      <c r="AL447" s="54"/>
      <c r="AM447" s="54"/>
      <c r="AN447" s="54"/>
      <c r="AO447" s="54"/>
      <c r="AP447" s="54"/>
      <c r="AQ447" s="54"/>
      <c r="AR447" s="54"/>
      <c r="AS447" s="54"/>
      <c r="AT447" s="54"/>
      <c r="AU447" s="54"/>
      <c r="AV447" s="54"/>
      <c r="AW447" s="54"/>
    </row>
    <row r="448" spans="1:49" ht="15.7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  <c r="AF448" s="54"/>
      <c r="AG448" s="54"/>
      <c r="AH448" s="54"/>
      <c r="AI448" s="54"/>
      <c r="AJ448" s="54"/>
      <c r="AK448" s="54"/>
      <c r="AL448" s="54"/>
      <c r="AM448" s="54"/>
      <c r="AN448" s="54"/>
      <c r="AO448" s="54"/>
      <c r="AP448" s="54"/>
      <c r="AQ448" s="54"/>
      <c r="AR448" s="54"/>
      <c r="AS448" s="54"/>
      <c r="AT448" s="54"/>
      <c r="AU448" s="54"/>
      <c r="AV448" s="54"/>
      <c r="AW448" s="54"/>
    </row>
    <row r="449" spans="1:49" ht="15.7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  <c r="AF449" s="54"/>
      <c r="AG449" s="54"/>
      <c r="AH449" s="54"/>
      <c r="AI449" s="54"/>
      <c r="AJ449" s="54"/>
      <c r="AK449" s="54"/>
      <c r="AL449" s="54"/>
      <c r="AM449" s="54"/>
      <c r="AN449" s="54"/>
      <c r="AO449" s="54"/>
      <c r="AP449" s="54"/>
      <c r="AQ449" s="54"/>
      <c r="AR449" s="54"/>
      <c r="AS449" s="54"/>
      <c r="AT449" s="54"/>
      <c r="AU449" s="54"/>
      <c r="AV449" s="54"/>
      <c r="AW449" s="54"/>
    </row>
    <row r="450" spans="1:49" ht="15.7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  <c r="AF450" s="54"/>
      <c r="AG450" s="54"/>
      <c r="AH450" s="54"/>
      <c r="AI450" s="54"/>
      <c r="AJ450" s="54"/>
      <c r="AK450" s="54"/>
      <c r="AL450" s="54"/>
      <c r="AM450" s="54"/>
      <c r="AN450" s="54"/>
      <c r="AO450" s="54"/>
      <c r="AP450" s="54"/>
      <c r="AQ450" s="54"/>
      <c r="AR450" s="54"/>
      <c r="AS450" s="54"/>
      <c r="AT450" s="54"/>
      <c r="AU450" s="54"/>
      <c r="AV450" s="54"/>
      <c r="AW450" s="54"/>
    </row>
    <row r="451" spans="1:49" ht="15.7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  <c r="AF451" s="54"/>
      <c r="AG451" s="54"/>
      <c r="AH451" s="54"/>
      <c r="AI451" s="54"/>
      <c r="AJ451" s="54"/>
      <c r="AK451" s="54"/>
      <c r="AL451" s="54"/>
      <c r="AM451" s="54"/>
      <c r="AN451" s="54"/>
      <c r="AO451" s="54"/>
      <c r="AP451" s="54"/>
      <c r="AQ451" s="54"/>
      <c r="AR451" s="54"/>
      <c r="AS451" s="54"/>
      <c r="AT451" s="54"/>
      <c r="AU451" s="54"/>
      <c r="AV451" s="54"/>
      <c r="AW451" s="54"/>
    </row>
    <row r="452" spans="1:49" ht="15.7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  <c r="AF452" s="54"/>
      <c r="AG452" s="54"/>
      <c r="AH452" s="54"/>
      <c r="AI452" s="54"/>
      <c r="AJ452" s="54"/>
      <c r="AK452" s="54"/>
      <c r="AL452" s="54"/>
      <c r="AM452" s="54"/>
      <c r="AN452" s="54"/>
      <c r="AO452" s="54"/>
      <c r="AP452" s="54"/>
      <c r="AQ452" s="54"/>
      <c r="AR452" s="54"/>
      <c r="AS452" s="54"/>
      <c r="AT452" s="54"/>
      <c r="AU452" s="54"/>
      <c r="AV452" s="54"/>
      <c r="AW452" s="54"/>
    </row>
    <row r="453" spans="1:49" ht="15.7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  <c r="AF453" s="54"/>
      <c r="AG453" s="54"/>
      <c r="AH453" s="54"/>
      <c r="AI453" s="54"/>
      <c r="AJ453" s="54"/>
      <c r="AK453" s="54"/>
      <c r="AL453" s="54"/>
      <c r="AM453" s="54"/>
      <c r="AN453" s="54"/>
      <c r="AO453" s="54"/>
      <c r="AP453" s="54"/>
      <c r="AQ453" s="54"/>
      <c r="AR453" s="54"/>
      <c r="AS453" s="54"/>
      <c r="AT453" s="54"/>
      <c r="AU453" s="54"/>
      <c r="AV453" s="54"/>
      <c r="AW453" s="54"/>
    </row>
    <row r="454" spans="1:49" ht="15.7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  <c r="AF454" s="54"/>
      <c r="AG454" s="54"/>
      <c r="AH454" s="54"/>
      <c r="AI454" s="54"/>
      <c r="AJ454" s="54"/>
      <c r="AK454" s="54"/>
      <c r="AL454" s="54"/>
      <c r="AM454" s="54"/>
      <c r="AN454" s="54"/>
      <c r="AO454" s="54"/>
      <c r="AP454" s="54"/>
      <c r="AQ454" s="54"/>
      <c r="AR454" s="54"/>
      <c r="AS454" s="54"/>
      <c r="AT454" s="54"/>
      <c r="AU454" s="54"/>
      <c r="AV454" s="54"/>
      <c r="AW454" s="54"/>
    </row>
    <row r="455" spans="1:49" ht="15.7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  <c r="AF455" s="54"/>
      <c r="AG455" s="54"/>
      <c r="AH455" s="54"/>
      <c r="AI455" s="54"/>
      <c r="AJ455" s="54"/>
      <c r="AK455" s="54"/>
      <c r="AL455" s="54"/>
      <c r="AM455" s="54"/>
      <c r="AN455" s="54"/>
      <c r="AO455" s="54"/>
      <c r="AP455" s="54"/>
      <c r="AQ455" s="54"/>
      <c r="AR455" s="54"/>
      <c r="AS455" s="54"/>
      <c r="AT455" s="54"/>
      <c r="AU455" s="54"/>
      <c r="AV455" s="54"/>
      <c r="AW455" s="54"/>
    </row>
    <row r="456" spans="1:49" ht="15.7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  <c r="AF456" s="54"/>
      <c r="AG456" s="54"/>
      <c r="AH456" s="54"/>
      <c r="AI456" s="54"/>
      <c r="AJ456" s="54"/>
      <c r="AK456" s="54"/>
      <c r="AL456" s="54"/>
      <c r="AM456" s="54"/>
      <c r="AN456" s="54"/>
      <c r="AO456" s="54"/>
      <c r="AP456" s="54"/>
      <c r="AQ456" s="54"/>
      <c r="AR456" s="54"/>
      <c r="AS456" s="54"/>
      <c r="AT456" s="54"/>
      <c r="AU456" s="54"/>
      <c r="AV456" s="54"/>
      <c r="AW456" s="54"/>
    </row>
    <row r="457" spans="1:49" ht="15.7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  <c r="AF457" s="54"/>
      <c r="AG457" s="54"/>
      <c r="AH457" s="54"/>
      <c r="AI457" s="54"/>
      <c r="AJ457" s="54"/>
      <c r="AK457" s="54"/>
      <c r="AL457" s="54"/>
      <c r="AM457" s="54"/>
      <c r="AN457" s="54"/>
      <c r="AO457" s="54"/>
      <c r="AP457" s="54"/>
      <c r="AQ457" s="54"/>
      <c r="AR457" s="54"/>
      <c r="AS457" s="54"/>
      <c r="AT457" s="54"/>
      <c r="AU457" s="54"/>
      <c r="AV457" s="54"/>
      <c r="AW457" s="54"/>
    </row>
    <row r="458" spans="1:49" ht="15.7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  <c r="AF458" s="54"/>
      <c r="AG458" s="54"/>
      <c r="AH458" s="54"/>
      <c r="AI458" s="54"/>
      <c r="AJ458" s="54"/>
      <c r="AK458" s="54"/>
      <c r="AL458" s="54"/>
      <c r="AM458" s="54"/>
      <c r="AN458" s="54"/>
      <c r="AO458" s="54"/>
      <c r="AP458" s="54"/>
      <c r="AQ458" s="54"/>
      <c r="AR458" s="54"/>
      <c r="AS458" s="54"/>
      <c r="AT458" s="54"/>
      <c r="AU458" s="54"/>
      <c r="AV458" s="54"/>
      <c r="AW458" s="54"/>
    </row>
    <row r="459" spans="1:49" ht="15.7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  <c r="AF459" s="54"/>
      <c r="AG459" s="54"/>
      <c r="AH459" s="54"/>
      <c r="AI459" s="54"/>
      <c r="AJ459" s="54"/>
      <c r="AK459" s="54"/>
      <c r="AL459" s="54"/>
      <c r="AM459" s="54"/>
      <c r="AN459" s="54"/>
      <c r="AO459" s="54"/>
      <c r="AP459" s="54"/>
      <c r="AQ459" s="54"/>
      <c r="AR459" s="54"/>
      <c r="AS459" s="54"/>
      <c r="AT459" s="54"/>
      <c r="AU459" s="54"/>
      <c r="AV459" s="54"/>
      <c r="AW459" s="54"/>
    </row>
    <row r="460" spans="1:49" ht="15.7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  <c r="AF460" s="54"/>
      <c r="AG460" s="54"/>
      <c r="AH460" s="54"/>
      <c r="AI460" s="54"/>
      <c r="AJ460" s="54"/>
      <c r="AK460" s="54"/>
      <c r="AL460" s="54"/>
      <c r="AM460" s="54"/>
      <c r="AN460" s="54"/>
      <c r="AO460" s="54"/>
      <c r="AP460" s="54"/>
      <c r="AQ460" s="54"/>
      <c r="AR460" s="54"/>
      <c r="AS460" s="54"/>
      <c r="AT460" s="54"/>
      <c r="AU460" s="54"/>
      <c r="AV460" s="54"/>
      <c r="AW460" s="54"/>
    </row>
    <row r="461" spans="1:49" ht="15.7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  <c r="AF461" s="54"/>
      <c r="AG461" s="54"/>
      <c r="AH461" s="54"/>
      <c r="AI461" s="54"/>
      <c r="AJ461" s="54"/>
      <c r="AK461" s="54"/>
      <c r="AL461" s="54"/>
      <c r="AM461" s="54"/>
      <c r="AN461" s="54"/>
      <c r="AO461" s="54"/>
      <c r="AP461" s="54"/>
      <c r="AQ461" s="54"/>
      <c r="AR461" s="54"/>
      <c r="AS461" s="54"/>
      <c r="AT461" s="54"/>
      <c r="AU461" s="54"/>
      <c r="AV461" s="54"/>
      <c r="AW461" s="54"/>
    </row>
    <row r="462" spans="1:49" ht="15.7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/>
    </row>
    <row r="463" spans="1:49" ht="15.7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</row>
    <row r="464" spans="1:49" ht="15.7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  <c r="AF464" s="54"/>
      <c r="AG464" s="54"/>
      <c r="AH464" s="54"/>
      <c r="AI464" s="54"/>
      <c r="AJ464" s="54"/>
      <c r="AK464" s="54"/>
      <c r="AL464" s="54"/>
      <c r="AM464" s="54"/>
      <c r="AN464" s="54"/>
      <c r="AO464" s="54"/>
      <c r="AP464" s="54"/>
      <c r="AQ464" s="54"/>
      <c r="AR464" s="54"/>
      <c r="AS464" s="54"/>
      <c r="AT464" s="54"/>
      <c r="AU464" s="54"/>
      <c r="AV464" s="54"/>
      <c r="AW464" s="54"/>
    </row>
    <row r="465" spans="1:49" ht="15.7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54"/>
      <c r="AL465" s="54"/>
      <c r="AM465" s="54"/>
      <c r="AN465" s="54"/>
      <c r="AO465" s="54"/>
      <c r="AP465" s="54"/>
      <c r="AQ465" s="54"/>
      <c r="AR465" s="54"/>
      <c r="AS465" s="54"/>
      <c r="AT465" s="54"/>
      <c r="AU465" s="54"/>
      <c r="AV465" s="54"/>
      <c r="AW465" s="54"/>
    </row>
    <row r="466" spans="1:49" ht="15.7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</row>
    <row r="467" spans="1:49" ht="15.7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</row>
    <row r="468" spans="1:49" ht="15.7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</row>
    <row r="469" spans="1:49" ht="15.7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</row>
    <row r="470" spans="1:49" ht="15.7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</row>
    <row r="471" spans="1:49" ht="15.7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</row>
    <row r="472" spans="1:49" ht="15.7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</row>
    <row r="473" spans="1:49" ht="15.7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</row>
    <row r="474" spans="1:49" ht="15.7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</row>
    <row r="475" spans="1:49" ht="15.7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</row>
    <row r="476" spans="1:49" ht="15.7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  <c r="AF476" s="54"/>
      <c r="AG476" s="54"/>
      <c r="AH476" s="54"/>
      <c r="AI476" s="54"/>
      <c r="AJ476" s="54"/>
      <c r="AK476" s="54"/>
      <c r="AL476" s="54"/>
      <c r="AM476" s="54"/>
      <c r="AN476" s="54"/>
      <c r="AO476" s="54"/>
      <c r="AP476" s="54"/>
      <c r="AQ476" s="54"/>
      <c r="AR476" s="54"/>
      <c r="AS476" s="54"/>
      <c r="AT476" s="54"/>
      <c r="AU476" s="54"/>
      <c r="AV476" s="54"/>
      <c r="AW476" s="54"/>
    </row>
    <row r="477" spans="1:49" ht="15.7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  <c r="AF477" s="54"/>
      <c r="AG477" s="54"/>
      <c r="AH477" s="54"/>
      <c r="AI477" s="54"/>
      <c r="AJ477" s="54"/>
      <c r="AK477" s="54"/>
      <c r="AL477" s="54"/>
      <c r="AM477" s="54"/>
      <c r="AN477" s="54"/>
      <c r="AO477" s="54"/>
      <c r="AP477" s="54"/>
      <c r="AQ477" s="54"/>
      <c r="AR477" s="54"/>
      <c r="AS477" s="54"/>
      <c r="AT477" s="54"/>
      <c r="AU477" s="54"/>
      <c r="AV477" s="54"/>
      <c r="AW477" s="54"/>
    </row>
    <row r="478" spans="1:49" ht="15.7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  <c r="AF478" s="54"/>
      <c r="AG478" s="54"/>
      <c r="AH478" s="54"/>
      <c r="AI478" s="54"/>
      <c r="AJ478" s="54"/>
      <c r="AK478" s="54"/>
      <c r="AL478" s="54"/>
      <c r="AM478" s="54"/>
      <c r="AN478" s="54"/>
      <c r="AO478" s="54"/>
      <c r="AP478" s="54"/>
      <c r="AQ478" s="54"/>
      <c r="AR478" s="54"/>
      <c r="AS478" s="54"/>
      <c r="AT478" s="54"/>
      <c r="AU478" s="54"/>
      <c r="AV478" s="54"/>
      <c r="AW478" s="54"/>
    </row>
    <row r="479" spans="1:49" ht="15.7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  <c r="AF479" s="54"/>
      <c r="AG479" s="54"/>
      <c r="AH479" s="54"/>
      <c r="AI479" s="54"/>
      <c r="AJ479" s="54"/>
      <c r="AK479" s="54"/>
      <c r="AL479" s="54"/>
      <c r="AM479" s="54"/>
      <c r="AN479" s="54"/>
      <c r="AO479" s="54"/>
      <c r="AP479" s="54"/>
      <c r="AQ479" s="54"/>
      <c r="AR479" s="54"/>
      <c r="AS479" s="54"/>
      <c r="AT479" s="54"/>
      <c r="AU479" s="54"/>
      <c r="AV479" s="54"/>
      <c r="AW479" s="54"/>
    </row>
    <row r="480" spans="1:49" ht="15.7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  <c r="AF480" s="54"/>
      <c r="AG480" s="54"/>
      <c r="AH480" s="54"/>
      <c r="AI480" s="54"/>
      <c r="AJ480" s="54"/>
      <c r="AK480" s="54"/>
      <c r="AL480" s="54"/>
      <c r="AM480" s="54"/>
      <c r="AN480" s="54"/>
      <c r="AO480" s="54"/>
      <c r="AP480" s="54"/>
      <c r="AQ480" s="54"/>
      <c r="AR480" s="54"/>
      <c r="AS480" s="54"/>
      <c r="AT480" s="54"/>
      <c r="AU480" s="54"/>
      <c r="AV480" s="54"/>
      <c r="AW480" s="54"/>
    </row>
    <row r="481" spans="1:49" ht="15.7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  <c r="AF481" s="54"/>
      <c r="AG481" s="54"/>
      <c r="AH481" s="54"/>
      <c r="AI481" s="54"/>
      <c r="AJ481" s="54"/>
      <c r="AK481" s="54"/>
      <c r="AL481" s="54"/>
      <c r="AM481" s="54"/>
      <c r="AN481" s="54"/>
      <c r="AO481" s="54"/>
      <c r="AP481" s="54"/>
      <c r="AQ481" s="54"/>
      <c r="AR481" s="54"/>
      <c r="AS481" s="54"/>
      <c r="AT481" s="54"/>
      <c r="AU481" s="54"/>
      <c r="AV481" s="54"/>
      <c r="AW481" s="54"/>
    </row>
    <row r="482" spans="1:49" ht="15.7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  <c r="AF482" s="54"/>
      <c r="AG482" s="54"/>
      <c r="AH482" s="54"/>
      <c r="AI482" s="54"/>
      <c r="AJ482" s="54"/>
      <c r="AK482" s="54"/>
      <c r="AL482" s="54"/>
      <c r="AM482" s="54"/>
      <c r="AN482" s="54"/>
      <c r="AO482" s="54"/>
      <c r="AP482" s="54"/>
      <c r="AQ482" s="54"/>
      <c r="AR482" s="54"/>
      <c r="AS482" s="54"/>
      <c r="AT482" s="54"/>
      <c r="AU482" s="54"/>
      <c r="AV482" s="54"/>
      <c r="AW482" s="54"/>
    </row>
    <row r="483" spans="1:49" ht="15.7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  <c r="AF483" s="54"/>
      <c r="AG483" s="54"/>
      <c r="AH483" s="54"/>
      <c r="AI483" s="54"/>
      <c r="AJ483" s="54"/>
      <c r="AK483" s="54"/>
      <c r="AL483" s="54"/>
      <c r="AM483" s="54"/>
      <c r="AN483" s="54"/>
      <c r="AO483" s="54"/>
      <c r="AP483" s="54"/>
      <c r="AQ483" s="54"/>
      <c r="AR483" s="54"/>
      <c r="AS483" s="54"/>
      <c r="AT483" s="54"/>
      <c r="AU483" s="54"/>
      <c r="AV483" s="54"/>
      <c r="AW483" s="54"/>
    </row>
    <row r="484" spans="1:49" ht="15.7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  <c r="AF484" s="54"/>
      <c r="AG484" s="54"/>
      <c r="AH484" s="54"/>
      <c r="AI484" s="54"/>
      <c r="AJ484" s="54"/>
      <c r="AK484" s="54"/>
      <c r="AL484" s="54"/>
      <c r="AM484" s="54"/>
      <c r="AN484" s="54"/>
      <c r="AO484" s="54"/>
      <c r="AP484" s="54"/>
      <c r="AQ484" s="54"/>
      <c r="AR484" s="54"/>
      <c r="AS484" s="54"/>
      <c r="AT484" s="54"/>
      <c r="AU484" s="54"/>
      <c r="AV484" s="54"/>
      <c r="AW484" s="54"/>
    </row>
    <row r="485" spans="1:49" ht="15.7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  <c r="AF485" s="54"/>
      <c r="AG485" s="54"/>
      <c r="AH485" s="54"/>
      <c r="AI485" s="54"/>
      <c r="AJ485" s="54"/>
      <c r="AK485" s="54"/>
      <c r="AL485" s="54"/>
      <c r="AM485" s="54"/>
      <c r="AN485" s="54"/>
      <c r="AO485" s="54"/>
      <c r="AP485" s="54"/>
      <c r="AQ485" s="54"/>
      <c r="AR485" s="54"/>
      <c r="AS485" s="54"/>
      <c r="AT485" s="54"/>
      <c r="AU485" s="54"/>
      <c r="AV485" s="54"/>
      <c r="AW485" s="54"/>
    </row>
    <row r="486" spans="1:49" ht="15.7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  <c r="AF486" s="54"/>
      <c r="AG486" s="54"/>
      <c r="AH486" s="54"/>
      <c r="AI486" s="54"/>
      <c r="AJ486" s="54"/>
      <c r="AK486" s="54"/>
      <c r="AL486" s="54"/>
      <c r="AM486" s="54"/>
      <c r="AN486" s="54"/>
      <c r="AO486" s="54"/>
      <c r="AP486" s="54"/>
      <c r="AQ486" s="54"/>
      <c r="AR486" s="54"/>
      <c r="AS486" s="54"/>
      <c r="AT486" s="54"/>
      <c r="AU486" s="54"/>
      <c r="AV486" s="54"/>
      <c r="AW486" s="54"/>
    </row>
    <row r="487" spans="1:49" ht="15.7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  <c r="AF487" s="54"/>
      <c r="AG487" s="54"/>
      <c r="AH487" s="54"/>
      <c r="AI487" s="54"/>
      <c r="AJ487" s="54"/>
      <c r="AK487" s="54"/>
      <c r="AL487" s="54"/>
      <c r="AM487" s="54"/>
      <c r="AN487" s="54"/>
      <c r="AO487" s="54"/>
      <c r="AP487" s="54"/>
      <c r="AQ487" s="54"/>
      <c r="AR487" s="54"/>
      <c r="AS487" s="54"/>
      <c r="AT487" s="54"/>
      <c r="AU487" s="54"/>
      <c r="AV487" s="54"/>
      <c r="AW487" s="54"/>
    </row>
    <row r="488" spans="1:49" ht="15.7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  <c r="AF488" s="54"/>
      <c r="AG488" s="54"/>
      <c r="AH488" s="54"/>
      <c r="AI488" s="54"/>
      <c r="AJ488" s="54"/>
      <c r="AK488" s="54"/>
      <c r="AL488" s="54"/>
      <c r="AM488" s="54"/>
      <c r="AN488" s="54"/>
      <c r="AO488" s="54"/>
      <c r="AP488" s="54"/>
      <c r="AQ488" s="54"/>
      <c r="AR488" s="54"/>
      <c r="AS488" s="54"/>
      <c r="AT488" s="54"/>
      <c r="AU488" s="54"/>
      <c r="AV488" s="54"/>
      <c r="AW488" s="54"/>
    </row>
    <row r="489" spans="1:49" ht="15.7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  <c r="AF489" s="54"/>
      <c r="AG489" s="54"/>
      <c r="AH489" s="54"/>
      <c r="AI489" s="54"/>
      <c r="AJ489" s="54"/>
      <c r="AK489" s="54"/>
      <c r="AL489" s="54"/>
      <c r="AM489" s="54"/>
      <c r="AN489" s="54"/>
      <c r="AO489" s="54"/>
      <c r="AP489" s="54"/>
      <c r="AQ489" s="54"/>
      <c r="AR489" s="54"/>
      <c r="AS489" s="54"/>
      <c r="AT489" s="54"/>
      <c r="AU489" s="54"/>
      <c r="AV489" s="54"/>
      <c r="AW489" s="54"/>
    </row>
    <row r="490" spans="1:49" ht="15.7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  <c r="AF490" s="54"/>
      <c r="AG490" s="54"/>
      <c r="AH490" s="54"/>
      <c r="AI490" s="54"/>
      <c r="AJ490" s="54"/>
      <c r="AK490" s="54"/>
      <c r="AL490" s="54"/>
      <c r="AM490" s="54"/>
      <c r="AN490" s="54"/>
      <c r="AO490" s="54"/>
      <c r="AP490" s="54"/>
      <c r="AQ490" s="54"/>
      <c r="AR490" s="54"/>
      <c r="AS490" s="54"/>
      <c r="AT490" s="54"/>
      <c r="AU490" s="54"/>
      <c r="AV490" s="54"/>
      <c r="AW490" s="54"/>
    </row>
    <row r="491" spans="1:49" ht="15.7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  <c r="AF491" s="54"/>
      <c r="AG491" s="54"/>
      <c r="AH491" s="54"/>
      <c r="AI491" s="54"/>
      <c r="AJ491" s="54"/>
      <c r="AK491" s="54"/>
      <c r="AL491" s="54"/>
      <c r="AM491" s="54"/>
      <c r="AN491" s="54"/>
      <c r="AO491" s="54"/>
      <c r="AP491" s="54"/>
      <c r="AQ491" s="54"/>
      <c r="AR491" s="54"/>
      <c r="AS491" s="54"/>
      <c r="AT491" s="54"/>
      <c r="AU491" s="54"/>
      <c r="AV491" s="54"/>
      <c r="AW491" s="54"/>
    </row>
    <row r="492" spans="1:49" ht="15.7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  <c r="AF492" s="54"/>
      <c r="AG492" s="54"/>
      <c r="AH492" s="54"/>
      <c r="AI492" s="54"/>
      <c r="AJ492" s="54"/>
      <c r="AK492" s="54"/>
      <c r="AL492" s="54"/>
      <c r="AM492" s="54"/>
      <c r="AN492" s="54"/>
      <c r="AO492" s="54"/>
      <c r="AP492" s="54"/>
      <c r="AQ492" s="54"/>
      <c r="AR492" s="54"/>
      <c r="AS492" s="54"/>
      <c r="AT492" s="54"/>
      <c r="AU492" s="54"/>
      <c r="AV492" s="54"/>
      <c r="AW492" s="54"/>
    </row>
    <row r="493" spans="1:49" ht="15.7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  <c r="AF493" s="54"/>
      <c r="AG493" s="54"/>
      <c r="AH493" s="54"/>
      <c r="AI493" s="54"/>
      <c r="AJ493" s="54"/>
      <c r="AK493" s="54"/>
      <c r="AL493" s="54"/>
      <c r="AM493" s="54"/>
      <c r="AN493" s="54"/>
      <c r="AO493" s="54"/>
      <c r="AP493" s="54"/>
      <c r="AQ493" s="54"/>
      <c r="AR493" s="54"/>
      <c r="AS493" s="54"/>
      <c r="AT493" s="54"/>
      <c r="AU493" s="54"/>
      <c r="AV493" s="54"/>
      <c r="AW493" s="54"/>
    </row>
    <row r="494" spans="1:49" ht="15.7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  <c r="AF494" s="54"/>
      <c r="AG494" s="54"/>
      <c r="AH494" s="54"/>
      <c r="AI494" s="54"/>
      <c r="AJ494" s="54"/>
      <c r="AK494" s="54"/>
      <c r="AL494" s="54"/>
      <c r="AM494" s="54"/>
      <c r="AN494" s="54"/>
      <c r="AO494" s="54"/>
      <c r="AP494" s="54"/>
      <c r="AQ494" s="54"/>
      <c r="AR494" s="54"/>
      <c r="AS494" s="54"/>
      <c r="AT494" s="54"/>
      <c r="AU494" s="54"/>
      <c r="AV494" s="54"/>
      <c r="AW494" s="54"/>
    </row>
    <row r="495" spans="1:49" ht="15.7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54"/>
      <c r="AP495" s="54"/>
      <c r="AQ495" s="54"/>
      <c r="AR495" s="54"/>
      <c r="AS495" s="54"/>
      <c r="AT495" s="54"/>
      <c r="AU495" s="54"/>
      <c r="AV495" s="54"/>
      <c r="AW495" s="54"/>
    </row>
    <row r="496" spans="1:49" ht="15.7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  <c r="AF496" s="54"/>
      <c r="AG496" s="54"/>
      <c r="AH496" s="54"/>
      <c r="AI496" s="54"/>
      <c r="AJ496" s="54"/>
      <c r="AK496" s="54"/>
      <c r="AL496" s="54"/>
      <c r="AM496" s="54"/>
      <c r="AN496" s="54"/>
      <c r="AO496" s="54"/>
      <c r="AP496" s="54"/>
      <c r="AQ496" s="54"/>
      <c r="AR496" s="54"/>
      <c r="AS496" s="54"/>
      <c r="AT496" s="54"/>
      <c r="AU496" s="54"/>
      <c r="AV496" s="54"/>
      <c r="AW496" s="54"/>
    </row>
    <row r="497" spans="1:49" ht="15.7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  <c r="AF497" s="54"/>
      <c r="AG497" s="54"/>
      <c r="AH497" s="54"/>
      <c r="AI497" s="54"/>
      <c r="AJ497" s="54"/>
      <c r="AK497" s="54"/>
      <c r="AL497" s="54"/>
      <c r="AM497" s="54"/>
      <c r="AN497" s="54"/>
      <c r="AO497" s="54"/>
      <c r="AP497" s="54"/>
      <c r="AQ497" s="54"/>
      <c r="AR497" s="54"/>
      <c r="AS497" s="54"/>
      <c r="AT497" s="54"/>
      <c r="AU497" s="54"/>
      <c r="AV497" s="54"/>
      <c r="AW497" s="54"/>
    </row>
    <row r="498" spans="1:49" ht="15.7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  <c r="AF498" s="54"/>
      <c r="AG498" s="54"/>
      <c r="AH498" s="54"/>
      <c r="AI498" s="54"/>
      <c r="AJ498" s="54"/>
      <c r="AK498" s="54"/>
      <c r="AL498" s="54"/>
      <c r="AM498" s="54"/>
      <c r="AN498" s="54"/>
      <c r="AO498" s="54"/>
      <c r="AP498" s="54"/>
      <c r="AQ498" s="54"/>
      <c r="AR498" s="54"/>
      <c r="AS498" s="54"/>
      <c r="AT498" s="54"/>
      <c r="AU498" s="54"/>
      <c r="AV498" s="54"/>
      <c r="AW498" s="54"/>
    </row>
    <row r="499" spans="1:49" ht="15.7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  <c r="AF499" s="54"/>
      <c r="AG499" s="54"/>
      <c r="AH499" s="54"/>
      <c r="AI499" s="54"/>
      <c r="AJ499" s="54"/>
      <c r="AK499" s="54"/>
      <c r="AL499" s="54"/>
      <c r="AM499" s="54"/>
      <c r="AN499" s="54"/>
      <c r="AO499" s="54"/>
      <c r="AP499" s="54"/>
      <c r="AQ499" s="54"/>
      <c r="AR499" s="54"/>
      <c r="AS499" s="54"/>
      <c r="AT499" s="54"/>
      <c r="AU499" s="54"/>
      <c r="AV499" s="54"/>
      <c r="AW499" s="54"/>
    </row>
    <row r="500" spans="1:49" ht="15.7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/>
    </row>
    <row r="501" spans="1:49" ht="15.7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</row>
    <row r="502" spans="1:49" ht="15.7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  <c r="AF502" s="54"/>
      <c r="AG502" s="54"/>
      <c r="AH502" s="54"/>
      <c r="AI502" s="54"/>
      <c r="AJ502" s="54"/>
      <c r="AK502" s="54"/>
      <c r="AL502" s="54"/>
      <c r="AM502" s="54"/>
      <c r="AN502" s="54"/>
      <c r="AO502" s="54"/>
      <c r="AP502" s="54"/>
      <c r="AQ502" s="54"/>
      <c r="AR502" s="54"/>
      <c r="AS502" s="54"/>
      <c r="AT502" s="54"/>
      <c r="AU502" s="54"/>
      <c r="AV502" s="54"/>
      <c r="AW502" s="54"/>
    </row>
    <row r="503" spans="1:49" ht="15.7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54"/>
      <c r="AL503" s="54"/>
      <c r="AM503" s="54"/>
      <c r="AN503" s="54"/>
      <c r="AO503" s="54"/>
      <c r="AP503" s="54"/>
      <c r="AQ503" s="54"/>
      <c r="AR503" s="54"/>
      <c r="AS503" s="54"/>
      <c r="AT503" s="54"/>
      <c r="AU503" s="54"/>
      <c r="AV503" s="54"/>
      <c r="AW503" s="54"/>
    </row>
    <row r="504" spans="1:49" ht="15.7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</row>
    <row r="505" spans="1:49" ht="15.7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</row>
    <row r="506" spans="1:49" ht="15.7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</row>
    <row r="507" spans="1:49" ht="15.7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</row>
    <row r="508" spans="1:49" ht="15.7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</row>
    <row r="509" spans="1:49" ht="15.7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</row>
    <row r="510" spans="1:49" ht="15.7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</row>
    <row r="511" spans="1:49" ht="15.7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</row>
    <row r="512" spans="1:49" ht="15.7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</row>
    <row r="513" spans="1:49" ht="15.7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</row>
    <row r="514" spans="1:49" ht="15.7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  <c r="AF514" s="54"/>
      <c r="AG514" s="54"/>
      <c r="AH514" s="54"/>
      <c r="AI514" s="54"/>
      <c r="AJ514" s="54"/>
      <c r="AK514" s="54"/>
      <c r="AL514" s="54"/>
      <c r="AM514" s="54"/>
      <c r="AN514" s="54"/>
      <c r="AO514" s="54"/>
      <c r="AP514" s="54"/>
      <c r="AQ514" s="54"/>
      <c r="AR514" s="54"/>
      <c r="AS514" s="54"/>
      <c r="AT514" s="54"/>
      <c r="AU514" s="54"/>
      <c r="AV514" s="54"/>
      <c r="AW514" s="54"/>
    </row>
    <row r="515" spans="1:49" ht="15.7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  <c r="AF515" s="54"/>
      <c r="AG515" s="54"/>
      <c r="AH515" s="54"/>
      <c r="AI515" s="54"/>
      <c r="AJ515" s="54"/>
      <c r="AK515" s="54"/>
      <c r="AL515" s="54"/>
      <c r="AM515" s="54"/>
      <c r="AN515" s="54"/>
      <c r="AO515" s="54"/>
      <c r="AP515" s="54"/>
      <c r="AQ515" s="54"/>
      <c r="AR515" s="54"/>
      <c r="AS515" s="54"/>
      <c r="AT515" s="54"/>
      <c r="AU515" s="54"/>
      <c r="AV515" s="54"/>
      <c r="AW515" s="54"/>
    </row>
    <row r="516" spans="1:49" ht="15.7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  <c r="AF516" s="54"/>
      <c r="AG516" s="54"/>
      <c r="AH516" s="54"/>
      <c r="AI516" s="54"/>
      <c r="AJ516" s="54"/>
      <c r="AK516" s="54"/>
      <c r="AL516" s="54"/>
      <c r="AM516" s="54"/>
      <c r="AN516" s="54"/>
      <c r="AO516" s="54"/>
      <c r="AP516" s="54"/>
      <c r="AQ516" s="54"/>
      <c r="AR516" s="54"/>
      <c r="AS516" s="54"/>
      <c r="AT516" s="54"/>
      <c r="AU516" s="54"/>
      <c r="AV516" s="54"/>
      <c r="AW516" s="54"/>
    </row>
    <row r="517" spans="1:49" ht="15.7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  <c r="AF517" s="54"/>
      <c r="AG517" s="54"/>
      <c r="AH517" s="54"/>
      <c r="AI517" s="54"/>
      <c r="AJ517" s="54"/>
      <c r="AK517" s="54"/>
      <c r="AL517" s="54"/>
      <c r="AM517" s="54"/>
      <c r="AN517" s="54"/>
      <c r="AO517" s="54"/>
      <c r="AP517" s="54"/>
      <c r="AQ517" s="54"/>
      <c r="AR517" s="54"/>
      <c r="AS517" s="54"/>
      <c r="AT517" s="54"/>
      <c r="AU517" s="54"/>
      <c r="AV517" s="54"/>
      <c r="AW517" s="54"/>
    </row>
    <row r="518" spans="1:49" ht="15.7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  <c r="AF518" s="54"/>
      <c r="AG518" s="54"/>
      <c r="AH518" s="54"/>
      <c r="AI518" s="54"/>
      <c r="AJ518" s="54"/>
      <c r="AK518" s="54"/>
      <c r="AL518" s="54"/>
      <c r="AM518" s="54"/>
      <c r="AN518" s="54"/>
      <c r="AO518" s="54"/>
      <c r="AP518" s="54"/>
      <c r="AQ518" s="54"/>
      <c r="AR518" s="54"/>
      <c r="AS518" s="54"/>
      <c r="AT518" s="54"/>
      <c r="AU518" s="54"/>
      <c r="AV518" s="54"/>
      <c r="AW518" s="54"/>
    </row>
    <row r="519" spans="1:49" ht="15.7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  <c r="AF519" s="54"/>
      <c r="AG519" s="54"/>
      <c r="AH519" s="54"/>
      <c r="AI519" s="54"/>
      <c r="AJ519" s="54"/>
      <c r="AK519" s="54"/>
      <c r="AL519" s="54"/>
      <c r="AM519" s="54"/>
      <c r="AN519" s="54"/>
      <c r="AO519" s="54"/>
      <c r="AP519" s="54"/>
      <c r="AQ519" s="54"/>
      <c r="AR519" s="54"/>
      <c r="AS519" s="54"/>
      <c r="AT519" s="54"/>
      <c r="AU519" s="54"/>
      <c r="AV519" s="54"/>
      <c r="AW519" s="54"/>
    </row>
    <row r="520" spans="1:49" ht="15.7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  <c r="AF520" s="54"/>
      <c r="AG520" s="54"/>
      <c r="AH520" s="54"/>
      <c r="AI520" s="54"/>
      <c r="AJ520" s="54"/>
      <c r="AK520" s="54"/>
      <c r="AL520" s="54"/>
      <c r="AM520" s="54"/>
      <c r="AN520" s="54"/>
      <c r="AO520" s="54"/>
      <c r="AP520" s="54"/>
      <c r="AQ520" s="54"/>
      <c r="AR520" s="54"/>
      <c r="AS520" s="54"/>
      <c r="AT520" s="54"/>
      <c r="AU520" s="54"/>
      <c r="AV520" s="54"/>
      <c r="AW520" s="54"/>
    </row>
    <row r="521" spans="1:49" ht="15.7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  <c r="AF521" s="54"/>
      <c r="AG521" s="54"/>
      <c r="AH521" s="54"/>
      <c r="AI521" s="54"/>
      <c r="AJ521" s="54"/>
      <c r="AK521" s="54"/>
      <c r="AL521" s="54"/>
      <c r="AM521" s="54"/>
      <c r="AN521" s="54"/>
      <c r="AO521" s="54"/>
      <c r="AP521" s="54"/>
      <c r="AQ521" s="54"/>
      <c r="AR521" s="54"/>
      <c r="AS521" s="54"/>
      <c r="AT521" s="54"/>
      <c r="AU521" s="54"/>
      <c r="AV521" s="54"/>
      <c r="AW521" s="54"/>
    </row>
    <row r="522" spans="1:49" ht="15.7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  <c r="AF522" s="54"/>
      <c r="AG522" s="54"/>
      <c r="AH522" s="54"/>
      <c r="AI522" s="54"/>
      <c r="AJ522" s="54"/>
      <c r="AK522" s="54"/>
      <c r="AL522" s="54"/>
      <c r="AM522" s="54"/>
      <c r="AN522" s="54"/>
      <c r="AO522" s="54"/>
      <c r="AP522" s="54"/>
      <c r="AQ522" s="54"/>
      <c r="AR522" s="54"/>
      <c r="AS522" s="54"/>
      <c r="AT522" s="54"/>
      <c r="AU522" s="54"/>
      <c r="AV522" s="54"/>
      <c r="AW522" s="54"/>
    </row>
    <row r="523" spans="1:49" ht="15.7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  <c r="AF523" s="54"/>
      <c r="AG523" s="54"/>
      <c r="AH523" s="54"/>
      <c r="AI523" s="54"/>
      <c r="AJ523" s="54"/>
      <c r="AK523" s="54"/>
      <c r="AL523" s="54"/>
      <c r="AM523" s="54"/>
      <c r="AN523" s="54"/>
      <c r="AO523" s="54"/>
      <c r="AP523" s="54"/>
      <c r="AQ523" s="54"/>
      <c r="AR523" s="54"/>
      <c r="AS523" s="54"/>
      <c r="AT523" s="54"/>
      <c r="AU523" s="54"/>
      <c r="AV523" s="54"/>
      <c r="AW523" s="54"/>
    </row>
    <row r="524" spans="1:49" ht="15.7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  <c r="AF524" s="54"/>
      <c r="AG524" s="54"/>
      <c r="AH524" s="54"/>
      <c r="AI524" s="54"/>
      <c r="AJ524" s="54"/>
      <c r="AK524" s="54"/>
      <c r="AL524" s="54"/>
      <c r="AM524" s="54"/>
      <c r="AN524" s="54"/>
      <c r="AO524" s="54"/>
      <c r="AP524" s="54"/>
      <c r="AQ524" s="54"/>
      <c r="AR524" s="54"/>
      <c r="AS524" s="54"/>
      <c r="AT524" s="54"/>
      <c r="AU524" s="54"/>
      <c r="AV524" s="54"/>
      <c r="AW524" s="54"/>
    </row>
    <row r="525" spans="1:49" ht="15.7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  <c r="AF525" s="54"/>
      <c r="AG525" s="54"/>
      <c r="AH525" s="54"/>
      <c r="AI525" s="54"/>
      <c r="AJ525" s="54"/>
      <c r="AK525" s="54"/>
      <c r="AL525" s="54"/>
      <c r="AM525" s="54"/>
      <c r="AN525" s="54"/>
      <c r="AO525" s="54"/>
      <c r="AP525" s="54"/>
      <c r="AQ525" s="54"/>
      <c r="AR525" s="54"/>
      <c r="AS525" s="54"/>
      <c r="AT525" s="54"/>
      <c r="AU525" s="54"/>
      <c r="AV525" s="54"/>
      <c r="AW525" s="54"/>
    </row>
    <row r="526" spans="1:49" ht="15.7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  <c r="AF526" s="54"/>
      <c r="AG526" s="54"/>
      <c r="AH526" s="54"/>
      <c r="AI526" s="54"/>
      <c r="AJ526" s="54"/>
      <c r="AK526" s="54"/>
      <c r="AL526" s="54"/>
      <c r="AM526" s="54"/>
      <c r="AN526" s="54"/>
      <c r="AO526" s="54"/>
      <c r="AP526" s="54"/>
      <c r="AQ526" s="54"/>
      <c r="AR526" s="54"/>
      <c r="AS526" s="54"/>
      <c r="AT526" s="54"/>
      <c r="AU526" s="54"/>
      <c r="AV526" s="54"/>
      <c r="AW526" s="54"/>
    </row>
    <row r="527" spans="1:49" ht="15.7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  <c r="AF527" s="54"/>
      <c r="AG527" s="54"/>
      <c r="AH527" s="54"/>
      <c r="AI527" s="54"/>
      <c r="AJ527" s="54"/>
      <c r="AK527" s="54"/>
      <c r="AL527" s="54"/>
      <c r="AM527" s="54"/>
      <c r="AN527" s="54"/>
      <c r="AO527" s="54"/>
      <c r="AP527" s="54"/>
      <c r="AQ527" s="54"/>
      <c r="AR527" s="54"/>
      <c r="AS527" s="54"/>
      <c r="AT527" s="54"/>
      <c r="AU527" s="54"/>
      <c r="AV527" s="54"/>
      <c r="AW527" s="54"/>
    </row>
    <row r="528" spans="1:49" ht="15.7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  <c r="AF528" s="54"/>
      <c r="AG528" s="54"/>
      <c r="AH528" s="54"/>
      <c r="AI528" s="54"/>
      <c r="AJ528" s="54"/>
      <c r="AK528" s="54"/>
      <c r="AL528" s="54"/>
      <c r="AM528" s="54"/>
      <c r="AN528" s="54"/>
      <c r="AO528" s="54"/>
      <c r="AP528" s="54"/>
      <c r="AQ528" s="54"/>
      <c r="AR528" s="54"/>
      <c r="AS528" s="54"/>
      <c r="AT528" s="54"/>
      <c r="AU528" s="54"/>
      <c r="AV528" s="54"/>
      <c r="AW528" s="54"/>
    </row>
    <row r="529" spans="1:49" ht="15.7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  <c r="AF529" s="54"/>
      <c r="AG529" s="54"/>
      <c r="AH529" s="54"/>
      <c r="AI529" s="54"/>
      <c r="AJ529" s="54"/>
      <c r="AK529" s="54"/>
      <c r="AL529" s="54"/>
      <c r="AM529" s="54"/>
      <c r="AN529" s="54"/>
      <c r="AO529" s="54"/>
      <c r="AP529" s="54"/>
      <c r="AQ529" s="54"/>
      <c r="AR529" s="54"/>
      <c r="AS529" s="54"/>
      <c r="AT529" s="54"/>
      <c r="AU529" s="54"/>
      <c r="AV529" s="54"/>
      <c r="AW529" s="54"/>
    </row>
    <row r="530" spans="1:49" ht="15.7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  <c r="AF530" s="54"/>
      <c r="AG530" s="54"/>
      <c r="AH530" s="54"/>
      <c r="AI530" s="54"/>
      <c r="AJ530" s="54"/>
      <c r="AK530" s="54"/>
      <c r="AL530" s="54"/>
      <c r="AM530" s="54"/>
      <c r="AN530" s="54"/>
      <c r="AO530" s="54"/>
      <c r="AP530" s="54"/>
      <c r="AQ530" s="54"/>
      <c r="AR530" s="54"/>
      <c r="AS530" s="54"/>
      <c r="AT530" s="54"/>
      <c r="AU530" s="54"/>
      <c r="AV530" s="54"/>
      <c r="AW530" s="54"/>
    </row>
    <row r="531" spans="1:49" ht="15.7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  <c r="AF531" s="54"/>
      <c r="AG531" s="54"/>
      <c r="AH531" s="54"/>
      <c r="AI531" s="54"/>
      <c r="AJ531" s="54"/>
      <c r="AK531" s="54"/>
      <c r="AL531" s="54"/>
      <c r="AM531" s="54"/>
      <c r="AN531" s="54"/>
      <c r="AO531" s="54"/>
      <c r="AP531" s="54"/>
      <c r="AQ531" s="54"/>
      <c r="AR531" s="54"/>
      <c r="AS531" s="54"/>
      <c r="AT531" s="54"/>
      <c r="AU531" s="54"/>
      <c r="AV531" s="54"/>
      <c r="AW531" s="54"/>
    </row>
    <row r="532" spans="1:49" ht="15.7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  <c r="AF532" s="54"/>
      <c r="AG532" s="54"/>
      <c r="AH532" s="54"/>
      <c r="AI532" s="54"/>
      <c r="AJ532" s="54"/>
      <c r="AK532" s="54"/>
      <c r="AL532" s="54"/>
      <c r="AM532" s="54"/>
      <c r="AN532" s="54"/>
      <c r="AO532" s="54"/>
      <c r="AP532" s="54"/>
      <c r="AQ532" s="54"/>
      <c r="AR532" s="54"/>
      <c r="AS532" s="54"/>
      <c r="AT532" s="54"/>
      <c r="AU532" s="54"/>
      <c r="AV532" s="54"/>
      <c r="AW532" s="54"/>
    </row>
    <row r="533" spans="1:49" ht="15.7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  <c r="AF533" s="54"/>
      <c r="AG533" s="54"/>
      <c r="AH533" s="54"/>
      <c r="AI533" s="54"/>
      <c r="AJ533" s="54"/>
      <c r="AK533" s="54"/>
      <c r="AL533" s="54"/>
      <c r="AM533" s="54"/>
      <c r="AN533" s="54"/>
      <c r="AO533" s="54"/>
      <c r="AP533" s="54"/>
      <c r="AQ533" s="54"/>
      <c r="AR533" s="54"/>
      <c r="AS533" s="54"/>
      <c r="AT533" s="54"/>
      <c r="AU533" s="54"/>
      <c r="AV533" s="54"/>
      <c r="AW533" s="54"/>
    </row>
    <row r="534" spans="1:49" ht="15.7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  <c r="AF534" s="54"/>
      <c r="AG534" s="54"/>
      <c r="AH534" s="54"/>
      <c r="AI534" s="54"/>
      <c r="AJ534" s="54"/>
      <c r="AK534" s="54"/>
      <c r="AL534" s="54"/>
      <c r="AM534" s="54"/>
      <c r="AN534" s="54"/>
      <c r="AO534" s="54"/>
      <c r="AP534" s="54"/>
      <c r="AQ534" s="54"/>
      <c r="AR534" s="54"/>
      <c r="AS534" s="54"/>
      <c r="AT534" s="54"/>
      <c r="AU534" s="54"/>
      <c r="AV534" s="54"/>
      <c r="AW534" s="54"/>
    </row>
    <row r="535" spans="1:49" ht="15.7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  <c r="AF535" s="54"/>
      <c r="AG535" s="54"/>
      <c r="AH535" s="54"/>
      <c r="AI535" s="54"/>
      <c r="AJ535" s="54"/>
      <c r="AK535" s="54"/>
      <c r="AL535" s="54"/>
      <c r="AM535" s="54"/>
      <c r="AN535" s="54"/>
      <c r="AO535" s="54"/>
      <c r="AP535" s="54"/>
      <c r="AQ535" s="54"/>
      <c r="AR535" s="54"/>
      <c r="AS535" s="54"/>
      <c r="AT535" s="54"/>
      <c r="AU535" s="54"/>
      <c r="AV535" s="54"/>
      <c r="AW535" s="54"/>
    </row>
    <row r="536" spans="1:49" ht="15.7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  <c r="AF536" s="54"/>
      <c r="AG536" s="54"/>
      <c r="AH536" s="54"/>
      <c r="AI536" s="54"/>
      <c r="AJ536" s="54"/>
      <c r="AK536" s="54"/>
      <c r="AL536" s="54"/>
      <c r="AM536" s="54"/>
      <c r="AN536" s="54"/>
      <c r="AO536" s="54"/>
      <c r="AP536" s="54"/>
      <c r="AQ536" s="54"/>
      <c r="AR536" s="54"/>
      <c r="AS536" s="54"/>
      <c r="AT536" s="54"/>
      <c r="AU536" s="54"/>
      <c r="AV536" s="54"/>
      <c r="AW536" s="54"/>
    </row>
    <row r="537" spans="1:49" ht="15.7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  <c r="AF537" s="54"/>
      <c r="AG537" s="54"/>
      <c r="AH537" s="54"/>
      <c r="AI537" s="54"/>
      <c r="AJ537" s="54"/>
      <c r="AK537" s="54"/>
      <c r="AL537" s="54"/>
      <c r="AM537" s="54"/>
      <c r="AN537" s="54"/>
      <c r="AO537" s="54"/>
      <c r="AP537" s="54"/>
      <c r="AQ537" s="54"/>
      <c r="AR537" s="54"/>
      <c r="AS537" s="54"/>
      <c r="AT537" s="54"/>
      <c r="AU537" s="54"/>
      <c r="AV537" s="54"/>
      <c r="AW537" s="54"/>
    </row>
    <row r="538" spans="1:49" ht="15.7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/>
    </row>
    <row r="539" spans="1:49" ht="15.7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</row>
    <row r="540" spans="1:49" ht="15.7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  <c r="AF540" s="54"/>
      <c r="AG540" s="54"/>
      <c r="AH540" s="54"/>
      <c r="AI540" s="54"/>
      <c r="AJ540" s="54"/>
      <c r="AK540" s="54"/>
      <c r="AL540" s="54"/>
      <c r="AM540" s="54"/>
      <c r="AN540" s="54"/>
      <c r="AO540" s="54"/>
      <c r="AP540" s="54"/>
      <c r="AQ540" s="54"/>
      <c r="AR540" s="54"/>
      <c r="AS540" s="54"/>
      <c r="AT540" s="54"/>
      <c r="AU540" s="54"/>
      <c r="AV540" s="54"/>
      <c r="AW540" s="54"/>
    </row>
    <row r="541" spans="1:49" ht="15.7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54"/>
      <c r="AL541" s="54"/>
      <c r="AM541" s="54"/>
      <c r="AN541" s="54"/>
      <c r="AO541" s="54"/>
      <c r="AP541" s="54"/>
      <c r="AQ541" s="54"/>
      <c r="AR541" s="54"/>
      <c r="AS541" s="54"/>
      <c r="AT541" s="54"/>
      <c r="AU541" s="54"/>
      <c r="AV541" s="54"/>
      <c r="AW541" s="54"/>
    </row>
    <row r="542" spans="1:49" ht="15.7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</row>
    <row r="543" spans="1:49" ht="15.7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</row>
    <row r="544" spans="1:49" ht="15.7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</row>
    <row r="545" spans="1:49" ht="15.7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</row>
    <row r="546" spans="1:49" ht="15.7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</row>
    <row r="547" spans="1:49" ht="15.7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</row>
    <row r="548" spans="1:49" ht="15.7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</row>
    <row r="549" spans="1:49" ht="15.7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</row>
    <row r="550" spans="1:49" ht="15.7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</row>
    <row r="551" spans="1:49" ht="15.7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</row>
    <row r="552" spans="1:49" ht="15.7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  <c r="AF552" s="54"/>
      <c r="AG552" s="54"/>
      <c r="AH552" s="54"/>
      <c r="AI552" s="54"/>
      <c r="AJ552" s="54"/>
      <c r="AK552" s="54"/>
      <c r="AL552" s="54"/>
      <c r="AM552" s="54"/>
      <c r="AN552" s="54"/>
      <c r="AO552" s="54"/>
      <c r="AP552" s="54"/>
      <c r="AQ552" s="54"/>
      <c r="AR552" s="54"/>
      <c r="AS552" s="54"/>
      <c r="AT552" s="54"/>
      <c r="AU552" s="54"/>
      <c r="AV552" s="54"/>
      <c r="AW552" s="54"/>
    </row>
    <row r="553" spans="1:49" ht="15.7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  <c r="AF553" s="54"/>
      <c r="AG553" s="54"/>
      <c r="AH553" s="54"/>
      <c r="AI553" s="54"/>
      <c r="AJ553" s="54"/>
      <c r="AK553" s="54"/>
      <c r="AL553" s="54"/>
      <c r="AM553" s="54"/>
      <c r="AN553" s="54"/>
      <c r="AO553" s="54"/>
      <c r="AP553" s="54"/>
      <c r="AQ553" s="54"/>
      <c r="AR553" s="54"/>
      <c r="AS553" s="54"/>
      <c r="AT553" s="54"/>
      <c r="AU553" s="54"/>
      <c r="AV553" s="54"/>
      <c r="AW553" s="54"/>
    </row>
    <row r="554" spans="1:49" ht="15.7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  <c r="AF554" s="54"/>
      <c r="AG554" s="54"/>
      <c r="AH554" s="54"/>
      <c r="AI554" s="54"/>
      <c r="AJ554" s="54"/>
      <c r="AK554" s="54"/>
      <c r="AL554" s="54"/>
      <c r="AM554" s="54"/>
      <c r="AN554" s="54"/>
      <c r="AO554" s="54"/>
      <c r="AP554" s="54"/>
      <c r="AQ554" s="54"/>
      <c r="AR554" s="54"/>
      <c r="AS554" s="54"/>
      <c r="AT554" s="54"/>
      <c r="AU554" s="54"/>
      <c r="AV554" s="54"/>
      <c r="AW554" s="54"/>
    </row>
    <row r="555" spans="1:49" ht="15.7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  <c r="AF555" s="54"/>
      <c r="AG555" s="54"/>
      <c r="AH555" s="54"/>
      <c r="AI555" s="54"/>
      <c r="AJ555" s="54"/>
      <c r="AK555" s="54"/>
      <c r="AL555" s="54"/>
      <c r="AM555" s="54"/>
      <c r="AN555" s="54"/>
      <c r="AO555" s="54"/>
      <c r="AP555" s="54"/>
      <c r="AQ555" s="54"/>
      <c r="AR555" s="54"/>
      <c r="AS555" s="54"/>
      <c r="AT555" s="54"/>
      <c r="AU555" s="54"/>
      <c r="AV555" s="54"/>
      <c r="AW555" s="54"/>
    </row>
    <row r="556" spans="1:49" ht="15.7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  <c r="AF556" s="54"/>
      <c r="AG556" s="54"/>
      <c r="AH556" s="54"/>
      <c r="AI556" s="54"/>
      <c r="AJ556" s="54"/>
      <c r="AK556" s="54"/>
      <c r="AL556" s="54"/>
      <c r="AM556" s="54"/>
      <c r="AN556" s="54"/>
      <c r="AO556" s="54"/>
      <c r="AP556" s="54"/>
      <c r="AQ556" s="54"/>
      <c r="AR556" s="54"/>
      <c r="AS556" s="54"/>
      <c r="AT556" s="54"/>
      <c r="AU556" s="54"/>
      <c r="AV556" s="54"/>
      <c r="AW556" s="54"/>
    </row>
    <row r="557" spans="1:49" ht="15.7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  <c r="AF557" s="54"/>
      <c r="AG557" s="54"/>
      <c r="AH557" s="54"/>
      <c r="AI557" s="54"/>
      <c r="AJ557" s="54"/>
      <c r="AK557" s="54"/>
      <c r="AL557" s="54"/>
      <c r="AM557" s="54"/>
      <c r="AN557" s="54"/>
      <c r="AO557" s="54"/>
      <c r="AP557" s="54"/>
      <c r="AQ557" s="54"/>
      <c r="AR557" s="54"/>
      <c r="AS557" s="54"/>
      <c r="AT557" s="54"/>
      <c r="AU557" s="54"/>
      <c r="AV557" s="54"/>
      <c r="AW557" s="54"/>
    </row>
    <row r="558" spans="1:49" ht="15.7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  <c r="AF558" s="54"/>
      <c r="AG558" s="54"/>
      <c r="AH558" s="54"/>
      <c r="AI558" s="54"/>
      <c r="AJ558" s="54"/>
      <c r="AK558" s="54"/>
      <c r="AL558" s="54"/>
      <c r="AM558" s="54"/>
      <c r="AN558" s="54"/>
      <c r="AO558" s="54"/>
      <c r="AP558" s="54"/>
      <c r="AQ558" s="54"/>
      <c r="AR558" s="54"/>
      <c r="AS558" s="54"/>
      <c r="AT558" s="54"/>
      <c r="AU558" s="54"/>
      <c r="AV558" s="54"/>
      <c r="AW558" s="54"/>
    </row>
    <row r="559" spans="1:49" ht="15.7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  <c r="AF559" s="54"/>
      <c r="AG559" s="54"/>
      <c r="AH559" s="54"/>
      <c r="AI559" s="54"/>
      <c r="AJ559" s="54"/>
      <c r="AK559" s="54"/>
      <c r="AL559" s="54"/>
      <c r="AM559" s="54"/>
      <c r="AN559" s="54"/>
      <c r="AO559" s="54"/>
      <c r="AP559" s="54"/>
      <c r="AQ559" s="54"/>
      <c r="AR559" s="54"/>
      <c r="AS559" s="54"/>
      <c r="AT559" s="54"/>
      <c r="AU559" s="54"/>
      <c r="AV559" s="54"/>
      <c r="AW559" s="54"/>
    </row>
    <row r="560" spans="1:49" ht="15.7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  <c r="AF560" s="54"/>
      <c r="AG560" s="54"/>
      <c r="AH560" s="54"/>
      <c r="AI560" s="54"/>
      <c r="AJ560" s="54"/>
      <c r="AK560" s="54"/>
      <c r="AL560" s="54"/>
      <c r="AM560" s="54"/>
      <c r="AN560" s="54"/>
      <c r="AO560" s="54"/>
      <c r="AP560" s="54"/>
      <c r="AQ560" s="54"/>
      <c r="AR560" s="54"/>
      <c r="AS560" s="54"/>
      <c r="AT560" s="54"/>
      <c r="AU560" s="54"/>
      <c r="AV560" s="54"/>
      <c r="AW560" s="54"/>
    </row>
    <row r="561" spans="1:49" ht="15.7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  <c r="AF561" s="54"/>
      <c r="AG561" s="54"/>
      <c r="AH561" s="54"/>
      <c r="AI561" s="54"/>
      <c r="AJ561" s="54"/>
      <c r="AK561" s="54"/>
      <c r="AL561" s="54"/>
      <c r="AM561" s="54"/>
      <c r="AN561" s="54"/>
      <c r="AO561" s="54"/>
      <c r="AP561" s="54"/>
      <c r="AQ561" s="54"/>
      <c r="AR561" s="54"/>
      <c r="AS561" s="54"/>
      <c r="AT561" s="54"/>
      <c r="AU561" s="54"/>
      <c r="AV561" s="54"/>
      <c r="AW561" s="54"/>
    </row>
    <row r="562" spans="1:49" ht="15.7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  <c r="AF562" s="54"/>
      <c r="AG562" s="54"/>
      <c r="AH562" s="54"/>
      <c r="AI562" s="54"/>
      <c r="AJ562" s="54"/>
      <c r="AK562" s="54"/>
      <c r="AL562" s="54"/>
      <c r="AM562" s="54"/>
      <c r="AN562" s="54"/>
      <c r="AO562" s="54"/>
      <c r="AP562" s="54"/>
      <c r="AQ562" s="54"/>
      <c r="AR562" s="54"/>
      <c r="AS562" s="54"/>
      <c r="AT562" s="54"/>
      <c r="AU562" s="54"/>
      <c r="AV562" s="54"/>
      <c r="AW562" s="54"/>
    </row>
    <row r="563" spans="1:49" ht="15.7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  <c r="AF563" s="54"/>
      <c r="AG563" s="54"/>
      <c r="AH563" s="54"/>
      <c r="AI563" s="54"/>
      <c r="AJ563" s="54"/>
      <c r="AK563" s="54"/>
      <c r="AL563" s="54"/>
      <c r="AM563" s="54"/>
      <c r="AN563" s="54"/>
      <c r="AO563" s="54"/>
      <c r="AP563" s="54"/>
      <c r="AQ563" s="54"/>
      <c r="AR563" s="54"/>
      <c r="AS563" s="54"/>
      <c r="AT563" s="54"/>
      <c r="AU563" s="54"/>
      <c r="AV563" s="54"/>
      <c r="AW563" s="54"/>
    </row>
    <row r="564" spans="1:49" ht="15.7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  <c r="AF564" s="54"/>
      <c r="AG564" s="54"/>
      <c r="AH564" s="54"/>
      <c r="AI564" s="54"/>
      <c r="AJ564" s="54"/>
      <c r="AK564" s="54"/>
      <c r="AL564" s="54"/>
      <c r="AM564" s="54"/>
      <c r="AN564" s="54"/>
      <c r="AO564" s="54"/>
      <c r="AP564" s="54"/>
      <c r="AQ564" s="54"/>
      <c r="AR564" s="54"/>
      <c r="AS564" s="54"/>
      <c r="AT564" s="54"/>
      <c r="AU564" s="54"/>
      <c r="AV564" s="54"/>
      <c r="AW564" s="54"/>
    </row>
    <row r="565" spans="1:49" ht="15.7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  <c r="AF565" s="54"/>
      <c r="AG565" s="54"/>
      <c r="AH565" s="54"/>
      <c r="AI565" s="54"/>
      <c r="AJ565" s="54"/>
      <c r="AK565" s="54"/>
      <c r="AL565" s="54"/>
      <c r="AM565" s="54"/>
      <c r="AN565" s="54"/>
      <c r="AO565" s="54"/>
      <c r="AP565" s="54"/>
      <c r="AQ565" s="54"/>
      <c r="AR565" s="54"/>
      <c r="AS565" s="54"/>
      <c r="AT565" s="54"/>
      <c r="AU565" s="54"/>
      <c r="AV565" s="54"/>
      <c r="AW565" s="54"/>
    </row>
    <row r="566" spans="1:49" ht="15.7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  <c r="AF566" s="54"/>
      <c r="AG566" s="54"/>
      <c r="AH566" s="54"/>
      <c r="AI566" s="54"/>
      <c r="AJ566" s="54"/>
      <c r="AK566" s="54"/>
      <c r="AL566" s="54"/>
      <c r="AM566" s="54"/>
      <c r="AN566" s="54"/>
      <c r="AO566" s="54"/>
      <c r="AP566" s="54"/>
      <c r="AQ566" s="54"/>
      <c r="AR566" s="54"/>
      <c r="AS566" s="54"/>
      <c r="AT566" s="54"/>
      <c r="AU566" s="54"/>
      <c r="AV566" s="54"/>
      <c r="AW566" s="54"/>
    </row>
    <row r="567" spans="1:49" ht="15.7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  <c r="AF567" s="54"/>
      <c r="AG567" s="54"/>
      <c r="AH567" s="54"/>
      <c r="AI567" s="54"/>
      <c r="AJ567" s="54"/>
      <c r="AK567" s="54"/>
      <c r="AL567" s="54"/>
      <c r="AM567" s="54"/>
      <c r="AN567" s="54"/>
      <c r="AO567" s="54"/>
      <c r="AP567" s="54"/>
      <c r="AQ567" s="54"/>
      <c r="AR567" s="54"/>
      <c r="AS567" s="54"/>
      <c r="AT567" s="54"/>
      <c r="AU567" s="54"/>
      <c r="AV567" s="54"/>
      <c r="AW567" s="54"/>
    </row>
    <row r="568" spans="1:49" ht="15.7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  <c r="AF568" s="54"/>
      <c r="AG568" s="54"/>
      <c r="AH568" s="54"/>
      <c r="AI568" s="54"/>
      <c r="AJ568" s="54"/>
      <c r="AK568" s="54"/>
      <c r="AL568" s="54"/>
      <c r="AM568" s="54"/>
      <c r="AN568" s="54"/>
      <c r="AO568" s="54"/>
      <c r="AP568" s="54"/>
      <c r="AQ568" s="54"/>
      <c r="AR568" s="54"/>
      <c r="AS568" s="54"/>
      <c r="AT568" s="54"/>
      <c r="AU568" s="54"/>
      <c r="AV568" s="54"/>
      <c r="AW568" s="54"/>
    </row>
    <row r="569" spans="1:49" ht="15.7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  <c r="AF569" s="54"/>
      <c r="AG569" s="54"/>
      <c r="AH569" s="54"/>
      <c r="AI569" s="54"/>
      <c r="AJ569" s="54"/>
      <c r="AK569" s="54"/>
      <c r="AL569" s="54"/>
      <c r="AM569" s="54"/>
      <c r="AN569" s="54"/>
      <c r="AO569" s="54"/>
      <c r="AP569" s="54"/>
      <c r="AQ569" s="54"/>
      <c r="AR569" s="54"/>
      <c r="AS569" s="54"/>
      <c r="AT569" s="54"/>
      <c r="AU569" s="54"/>
      <c r="AV569" s="54"/>
      <c r="AW569" s="54"/>
    </row>
    <row r="570" spans="1:49" ht="15.7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  <c r="AF570" s="54"/>
      <c r="AG570" s="54"/>
      <c r="AH570" s="54"/>
      <c r="AI570" s="54"/>
      <c r="AJ570" s="54"/>
      <c r="AK570" s="54"/>
      <c r="AL570" s="54"/>
      <c r="AM570" s="54"/>
      <c r="AN570" s="54"/>
      <c r="AO570" s="54"/>
      <c r="AP570" s="54"/>
      <c r="AQ570" s="54"/>
      <c r="AR570" s="54"/>
      <c r="AS570" s="54"/>
      <c r="AT570" s="54"/>
      <c r="AU570" s="54"/>
      <c r="AV570" s="54"/>
      <c r="AW570" s="54"/>
    </row>
    <row r="571" spans="1:49" ht="15.7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  <c r="AF571" s="54"/>
      <c r="AG571" s="54"/>
      <c r="AH571" s="54"/>
      <c r="AI571" s="54"/>
      <c r="AJ571" s="54"/>
      <c r="AK571" s="54"/>
      <c r="AL571" s="54"/>
      <c r="AM571" s="54"/>
      <c r="AN571" s="54"/>
      <c r="AO571" s="54"/>
      <c r="AP571" s="54"/>
      <c r="AQ571" s="54"/>
      <c r="AR571" s="54"/>
      <c r="AS571" s="54"/>
      <c r="AT571" s="54"/>
      <c r="AU571" s="54"/>
      <c r="AV571" s="54"/>
      <c r="AW571" s="54"/>
    </row>
    <row r="572" spans="1:49" ht="15.7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  <c r="AF572" s="54"/>
      <c r="AG572" s="54"/>
      <c r="AH572" s="54"/>
      <c r="AI572" s="54"/>
      <c r="AJ572" s="54"/>
      <c r="AK572" s="54"/>
      <c r="AL572" s="54"/>
      <c r="AM572" s="54"/>
      <c r="AN572" s="54"/>
      <c r="AO572" s="54"/>
      <c r="AP572" s="54"/>
      <c r="AQ572" s="54"/>
      <c r="AR572" s="54"/>
      <c r="AS572" s="54"/>
      <c r="AT572" s="54"/>
      <c r="AU572" s="54"/>
      <c r="AV572" s="54"/>
      <c r="AW572" s="54"/>
    </row>
    <row r="573" spans="1:49" ht="15.7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  <c r="AF573" s="54"/>
      <c r="AG573" s="54"/>
      <c r="AH573" s="54"/>
      <c r="AI573" s="54"/>
      <c r="AJ573" s="54"/>
      <c r="AK573" s="54"/>
      <c r="AL573" s="54"/>
      <c r="AM573" s="54"/>
      <c r="AN573" s="54"/>
      <c r="AO573" s="54"/>
      <c r="AP573" s="54"/>
      <c r="AQ573" s="54"/>
      <c r="AR573" s="54"/>
      <c r="AS573" s="54"/>
      <c r="AT573" s="54"/>
      <c r="AU573" s="54"/>
      <c r="AV573" s="54"/>
      <c r="AW573" s="54"/>
    </row>
    <row r="574" spans="1:49" ht="15.7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  <c r="AF574" s="54"/>
      <c r="AG574" s="54"/>
      <c r="AH574" s="54"/>
      <c r="AI574" s="54"/>
      <c r="AJ574" s="54"/>
      <c r="AK574" s="54"/>
      <c r="AL574" s="54"/>
      <c r="AM574" s="54"/>
      <c r="AN574" s="54"/>
      <c r="AO574" s="54"/>
      <c r="AP574" s="54"/>
      <c r="AQ574" s="54"/>
      <c r="AR574" s="54"/>
      <c r="AS574" s="54"/>
      <c r="AT574" s="54"/>
      <c r="AU574" s="54"/>
      <c r="AV574" s="54"/>
      <c r="AW574" s="54"/>
    </row>
    <row r="575" spans="1:49" ht="15.7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  <c r="AF575" s="54"/>
      <c r="AG575" s="54"/>
      <c r="AH575" s="54"/>
      <c r="AI575" s="54"/>
      <c r="AJ575" s="54"/>
      <c r="AK575" s="54"/>
      <c r="AL575" s="54"/>
      <c r="AM575" s="54"/>
      <c r="AN575" s="54"/>
      <c r="AO575" s="54"/>
      <c r="AP575" s="54"/>
      <c r="AQ575" s="54"/>
      <c r="AR575" s="54"/>
      <c r="AS575" s="54"/>
      <c r="AT575" s="54"/>
      <c r="AU575" s="54"/>
      <c r="AV575" s="54"/>
      <c r="AW575" s="54"/>
    </row>
    <row r="576" spans="1:49" ht="15.7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/>
    </row>
    <row r="577" spans="1:49" ht="15.7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</row>
    <row r="578" spans="1:49" ht="15.7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  <c r="AF578" s="54"/>
      <c r="AG578" s="54"/>
      <c r="AH578" s="54"/>
      <c r="AI578" s="54"/>
      <c r="AJ578" s="54"/>
      <c r="AK578" s="54"/>
      <c r="AL578" s="54"/>
      <c r="AM578" s="54"/>
      <c r="AN578" s="54"/>
      <c r="AO578" s="54"/>
      <c r="AP578" s="54"/>
      <c r="AQ578" s="54"/>
      <c r="AR578" s="54"/>
      <c r="AS578" s="54"/>
      <c r="AT578" s="54"/>
      <c r="AU578" s="54"/>
      <c r="AV578" s="54"/>
      <c r="AW578" s="54"/>
    </row>
    <row r="579" spans="1:49" ht="15.7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54"/>
      <c r="AL579" s="54"/>
      <c r="AM579" s="54"/>
      <c r="AN579" s="54"/>
      <c r="AO579" s="54"/>
      <c r="AP579" s="54"/>
      <c r="AQ579" s="54"/>
      <c r="AR579" s="54"/>
      <c r="AS579" s="54"/>
      <c r="AT579" s="54"/>
      <c r="AU579" s="54"/>
      <c r="AV579" s="54"/>
      <c r="AW579" s="54"/>
    </row>
    <row r="580" spans="1:49" ht="15.7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</row>
    <row r="581" spans="1:49" ht="15.7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</row>
    <row r="582" spans="1:49" ht="15.7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</row>
    <row r="583" spans="1:49" ht="15.7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</row>
    <row r="584" spans="1:49" ht="15.7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</row>
    <row r="585" spans="1:49" ht="15.7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</row>
    <row r="586" spans="1:49" ht="15.7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</row>
    <row r="587" spans="1:49" ht="15.7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</row>
    <row r="588" spans="1:49" ht="15.7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</row>
    <row r="589" spans="1:49" ht="15.7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</row>
    <row r="590" spans="1:49" ht="15.7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  <c r="AF590" s="54"/>
      <c r="AG590" s="54"/>
      <c r="AH590" s="54"/>
      <c r="AI590" s="54"/>
      <c r="AJ590" s="54"/>
      <c r="AK590" s="54"/>
      <c r="AL590" s="54"/>
      <c r="AM590" s="54"/>
      <c r="AN590" s="54"/>
      <c r="AO590" s="54"/>
      <c r="AP590" s="54"/>
      <c r="AQ590" s="54"/>
      <c r="AR590" s="54"/>
      <c r="AS590" s="54"/>
      <c r="AT590" s="54"/>
      <c r="AU590" s="54"/>
      <c r="AV590" s="54"/>
      <c r="AW590" s="54"/>
    </row>
    <row r="591" spans="1:49" ht="15.7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  <c r="AF591" s="54"/>
      <c r="AG591" s="54"/>
      <c r="AH591" s="54"/>
      <c r="AI591" s="54"/>
      <c r="AJ591" s="54"/>
      <c r="AK591" s="54"/>
      <c r="AL591" s="54"/>
      <c r="AM591" s="54"/>
      <c r="AN591" s="54"/>
      <c r="AO591" s="54"/>
      <c r="AP591" s="54"/>
      <c r="AQ591" s="54"/>
      <c r="AR591" s="54"/>
      <c r="AS591" s="54"/>
      <c r="AT591" s="54"/>
      <c r="AU591" s="54"/>
      <c r="AV591" s="54"/>
      <c r="AW591" s="54"/>
    </row>
    <row r="592" spans="1:49" ht="15.7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  <c r="AF592" s="54"/>
      <c r="AG592" s="54"/>
      <c r="AH592" s="54"/>
      <c r="AI592" s="54"/>
      <c r="AJ592" s="54"/>
      <c r="AK592" s="54"/>
      <c r="AL592" s="54"/>
      <c r="AM592" s="54"/>
      <c r="AN592" s="54"/>
      <c r="AO592" s="54"/>
      <c r="AP592" s="54"/>
      <c r="AQ592" s="54"/>
      <c r="AR592" s="54"/>
      <c r="AS592" s="54"/>
      <c r="AT592" s="54"/>
      <c r="AU592" s="54"/>
      <c r="AV592" s="54"/>
      <c r="AW592" s="54"/>
    </row>
    <row r="593" spans="1:49" ht="15.7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  <c r="AF593" s="54"/>
      <c r="AG593" s="54"/>
      <c r="AH593" s="54"/>
      <c r="AI593" s="54"/>
      <c r="AJ593" s="54"/>
      <c r="AK593" s="54"/>
      <c r="AL593" s="54"/>
      <c r="AM593" s="54"/>
      <c r="AN593" s="54"/>
      <c r="AO593" s="54"/>
      <c r="AP593" s="54"/>
      <c r="AQ593" s="54"/>
      <c r="AR593" s="54"/>
      <c r="AS593" s="54"/>
      <c r="AT593" s="54"/>
      <c r="AU593" s="54"/>
      <c r="AV593" s="54"/>
      <c r="AW593" s="54"/>
    </row>
    <row r="594" spans="1:49" ht="15.7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  <c r="AF594" s="54"/>
      <c r="AG594" s="54"/>
      <c r="AH594" s="54"/>
      <c r="AI594" s="54"/>
      <c r="AJ594" s="54"/>
      <c r="AK594" s="54"/>
      <c r="AL594" s="54"/>
      <c r="AM594" s="54"/>
      <c r="AN594" s="54"/>
      <c r="AO594" s="54"/>
      <c r="AP594" s="54"/>
      <c r="AQ594" s="54"/>
      <c r="AR594" s="54"/>
      <c r="AS594" s="54"/>
      <c r="AT594" s="54"/>
      <c r="AU594" s="54"/>
      <c r="AV594" s="54"/>
      <c r="AW594" s="54"/>
    </row>
    <row r="595" spans="1:49" ht="15.7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  <c r="AF595" s="54"/>
      <c r="AG595" s="54"/>
      <c r="AH595" s="54"/>
      <c r="AI595" s="54"/>
      <c r="AJ595" s="54"/>
      <c r="AK595" s="54"/>
      <c r="AL595" s="54"/>
      <c r="AM595" s="54"/>
      <c r="AN595" s="54"/>
      <c r="AO595" s="54"/>
      <c r="AP595" s="54"/>
      <c r="AQ595" s="54"/>
      <c r="AR595" s="54"/>
      <c r="AS595" s="54"/>
      <c r="AT595" s="54"/>
      <c r="AU595" s="54"/>
      <c r="AV595" s="54"/>
      <c r="AW595" s="54"/>
    </row>
    <row r="596" spans="1:49" ht="15.7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  <c r="AF596" s="54"/>
      <c r="AG596" s="54"/>
      <c r="AH596" s="54"/>
      <c r="AI596" s="54"/>
      <c r="AJ596" s="54"/>
      <c r="AK596" s="54"/>
      <c r="AL596" s="54"/>
      <c r="AM596" s="54"/>
      <c r="AN596" s="54"/>
      <c r="AO596" s="54"/>
      <c r="AP596" s="54"/>
      <c r="AQ596" s="54"/>
      <c r="AR596" s="54"/>
      <c r="AS596" s="54"/>
      <c r="AT596" s="54"/>
      <c r="AU596" s="54"/>
      <c r="AV596" s="54"/>
      <c r="AW596" s="54"/>
    </row>
    <row r="597" spans="1:49" ht="15.7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  <c r="AF597" s="54"/>
      <c r="AG597" s="54"/>
      <c r="AH597" s="54"/>
      <c r="AI597" s="54"/>
      <c r="AJ597" s="54"/>
      <c r="AK597" s="54"/>
      <c r="AL597" s="54"/>
      <c r="AM597" s="54"/>
      <c r="AN597" s="54"/>
      <c r="AO597" s="54"/>
      <c r="AP597" s="54"/>
      <c r="AQ597" s="54"/>
      <c r="AR597" s="54"/>
      <c r="AS597" s="54"/>
      <c r="AT597" s="54"/>
      <c r="AU597" s="54"/>
      <c r="AV597" s="54"/>
      <c r="AW597" s="54"/>
    </row>
    <row r="598" spans="1:49" ht="15.7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  <c r="AF598" s="54"/>
      <c r="AG598" s="54"/>
      <c r="AH598" s="54"/>
      <c r="AI598" s="54"/>
      <c r="AJ598" s="54"/>
      <c r="AK598" s="54"/>
      <c r="AL598" s="54"/>
      <c r="AM598" s="54"/>
      <c r="AN598" s="54"/>
      <c r="AO598" s="54"/>
      <c r="AP598" s="54"/>
      <c r="AQ598" s="54"/>
      <c r="AR598" s="54"/>
      <c r="AS598" s="54"/>
      <c r="AT598" s="54"/>
      <c r="AU598" s="54"/>
      <c r="AV598" s="54"/>
      <c r="AW598" s="54"/>
    </row>
    <row r="599" spans="1:49" ht="15.7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  <c r="AF599" s="54"/>
      <c r="AG599" s="54"/>
      <c r="AH599" s="54"/>
      <c r="AI599" s="54"/>
      <c r="AJ599" s="54"/>
      <c r="AK599" s="54"/>
      <c r="AL599" s="54"/>
      <c r="AM599" s="54"/>
      <c r="AN599" s="54"/>
      <c r="AO599" s="54"/>
      <c r="AP599" s="54"/>
      <c r="AQ599" s="54"/>
      <c r="AR599" s="54"/>
      <c r="AS599" s="54"/>
      <c r="AT599" s="54"/>
      <c r="AU599" s="54"/>
      <c r="AV599" s="54"/>
      <c r="AW599" s="54"/>
    </row>
    <row r="600" spans="1:49" ht="15.7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  <c r="AF600" s="54"/>
      <c r="AG600" s="54"/>
      <c r="AH600" s="54"/>
      <c r="AI600" s="54"/>
      <c r="AJ600" s="54"/>
      <c r="AK600" s="54"/>
      <c r="AL600" s="54"/>
      <c r="AM600" s="54"/>
      <c r="AN600" s="54"/>
      <c r="AO600" s="54"/>
      <c r="AP600" s="54"/>
      <c r="AQ600" s="54"/>
      <c r="AR600" s="54"/>
      <c r="AS600" s="54"/>
      <c r="AT600" s="54"/>
      <c r="AU600" s="54"/>
      <c r="AV600" s="54"/>
      <c r="AW600" s="54"/>
    </row>
    <row r="601" spans="1:49" ht="15.7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  <c r="AF601" s="54"/>
      <c r="AG601" s="54"/>
      <c r="AH601" s="54"/>
      <c r="AI601" s="54"/>
      <c r="AJ601" s="54"/>
      <c r="AK601" s="54"/>
      <c r="AL601" s="54"/>
      <c r="AM601" s="54"/>
      <c r="AN601" s="54"/>
      <c r="AO601" s="54"/>
      <c r="AP601" s="54"/>
      <c r="AQ601" s="54"/>
      <c r="AR601" s="54"/>
      <c r="AS601" s="54"/>
      <c r="AT601" s="54"/>
      <c r="AU601" s="54"/>
      <c r="AV601" s="54"/>
      <c r="AW601" s="54"/>
    </row>
    <row r="602" spans="1:49" ht="15.7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  <c r="AF602" s="54"/>
      <c r="AG602" s="54"/>
      <c r="AH602" s="54"/>
      <c r="AI602" s="54"/>
      <c r="AJ602" s="54"/>
      <c r="AK602" s="54"/>
      <c r="AL602" s="54"/>
      <c r="AM602" s="54"/>
      <c r="AN602" s="54"/>
      <c r="AO602" s="54"/>
      <c r="AP602" s="54"/>
      <c r="AQ602" s="54"/>
      <c r="AR602" s="54"/>
      <c r="AS602" s="54"/>
      <c r="AT602" s="54"/>
      <c r="AU602" s="54"/>
      <c r="AV602" s="54"/>
      <c r="AW602" s="54"/>
    </row>
    <row r="603" spans="1:49" ht="15.7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  <c r="AF603" s="54"/>
      <c r="AG603" s="54"/>
      <c r="AH603" s="54"/>
      <c r="AI603" s="54"/>
      <c r="AJ603" s="54"/>
      <c r="AK603" s="54"/>
      <c r="AL603" s="54"/>
      <c r="AM603" s="54"/>
      <c r="AN603" s="54"/>
      <c r="AO603" s="54"/>
      <c r="AP603" s="54"/>
      <c r="AQ603" s="54"/>
      <c r="AR603" s="54"/>
      <c r="AS603" s="54"/>
      <c r="AT603" s="54"/>
      <c r="AU603" s="54"/>
      <c r="AV603" s="54"/>
      <c r="AW603" s="54"/>
    </row>
    <row r="604" spans="1:49" ht="15.7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  <c r="AF604" s="54"/>
      <c r="AG604" s="54"/>
      <c r="AH604" s="54"/>
      <c r="AI604" s="54"/>
      <c r="AJ604" s="54"/>
      <c r="AK604" s="54"/>
      <c r="AL604" s="54"/>
      <c r="AM604" s="54"/>
      <c r="AN604" s="54"/>
      <c r="AO604" s="54"/>
      <c r="AP604" s="54"/>
      <c r="AQ604" s="54"/>
      <c r="AR604" s="54"/>
      <c r="AS604" s="54"/>
      <c r="AT604" s="54"/>
      <c r="AU604" s="54"/>
      <c r="AV604" s="54"/>
      <c r="AW604" s="54"/>
    </row>
    <row r="605" spans="1:49" ht="15.7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  <c r="AF605" s="54"/>
      <c r="AG605" s="54"/>
      <c r="AH605" s="54"/>
      <c r="AI605" s="54"/>
      <c r="AJ605" s="54"/>
      <c r="AK605" s="54"/>
      <c r="AL605" s="54"/>
      <c r="AM605" s="54"/>
      <c r="AN605" s="54"/>
      <c r="AO605" s="54"/>
      <c r="AP605" s="54"/>
      <c r="AQ605" s="54"/>
      <c r="AR605" s="54"/>
      <c r="AS605" s="54"/>
      <c r="AT605" s="54"/>
      <c r="AU605" s="54"/>
      <c r="AV605" s="54"/>
      <c r="AW605" s="54"/>
    </row>
    <row r="606" spans="1:49" ht="15.7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  <c r="AF606" s="54"/>
      <c r="AG606" s="54"/>
      <c r="AH606" s="54"/>
      <c r="AI606" s="54"/>
      <c r="AJ606" s="54"/>
      <c r="AK606" s="54"/>
      <c r="AL606" s="54"/>
      <c r="AM606" s="54"/>
      <c r="AN606" s="54"/>
      <c r="AO606" s="54"/>
      <c r="AP606" s="54"/>
      <c r="AQ606" s="54"/>
      <c r="AR606" s="54"/>
      <c r="AS606" s="54"/>
      <c r="AT606" s="54"/>
      <c r="AU606" s="54"/>
      <c r="AV606" s="54"/>
      <c r="AW606" s="54"/>
    </row>
    <row r="607" spans="1:49" ht="15.7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  <c r="AF607" s="54"/>
      <c r="AG607" s="54"/>
      <c r="AH607" s="54"/>
      <c r="AI607" s="54"/>
      <c r="AJ607" s="54"/>
      <c r="AK607" s="54"/>
      <c r="AL607" s="54"/>
      <c r="AM607" s="54"/>
      <c r="AN607" s="54"/>
      <c r="AO607" s="54"/>
      <c r="AP607" s="54"/>
      <c r="AQ607" s="54"/>
      <c r="AR607" s="54"/>
      <c r="AS607" s="54"/>
      <c r="AT607" s="54"/>
      <c r="AU607" s="54"/>
      <c r="AV607" s="54"/>
      <c r="AW607" s="54"/>
    </row>
    <row r="608" spans="1:49" ht="15.7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  <c r="AF608" s="54"/>
      <c r="AG608" s="54"/>
      <c r="AH608" s="54"/>
      <c r="AI608" s="54"/>
      <c r="AJ608" s="54"/>
      <c r="AK608" s="54"/>
      <c r="AL608" s="54"/>
      <c r="AM608" s="54"/>
      <c r="AN608" s="54"/>
      <c r="AO608" s="54"/>
      <c r="AP608" s="54"/>
      <c r="AQ608" s="54"/>
      <c r="AR608" s="54"/>
      <c r="AS608" s="54"/>
      <c r="AT608" s="54"/>
      <c r="AU608" s="54"/>
      <c r="AV608" s="54"/>
      <c r="AW608" s="54"/>
    </row>
    <row r="609" spans="1:49" ht="15.7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  <c r="AF609" s="54"/>
      <c r="AG609" s="54"/>
      <c r="AH609" s="54"/>
      <c r="AI609" s="54"/>
      <c r="AJ609" s="54"/>
      <c r="AK609" s="54"/>
      <c r="AL609" s="54"/>
      <c r="AM609" s="54"/>
      <c r="AN609" s="54"/>
      <c r="AO609" s="54"/>
      <c r="AP609" s="54"/>
      <c r="AQ609" s="54"/>
      <c r="AR609" s="54"/>
      <c r="AS609" s="54"/>
      <c r="AT609" s="54"/>
      <c r="AU609" s="54"/>
      <c r="AV609" s="54"/>
      <c r="AW609" s="54"/>
    </row>
    <row r="610" spans="1:49" ht="15.7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  <c r="AF610" s="54"/>
      <c r="AG610" s="54"/>
      <c r="AH610" s="54"/>
      <c r="AI610" s="54"/>
      <c r="AJ610" s="54"/>
      <c r="AK610" s="54"/>
      <c r="AL610" s="54"/>
      <c r="AM610" s="54"/>
      <c r="AN610" s="54"/>
      <c r="AO610" s="54"/>
      <c r="AP610" s="54"/>
      <c r="AQ610" s="54"/>
      <c r="AR610" s="54"/>
      <c r="AS610" s="54"/>
      <c r="AT610" s="54"/>
      <c r="AU610" s="54"/>
      <c r="AV610" s="54"/>
      <c r="AW610" s="54"/>
    </row>
    <row r="611" spans="1:49" ht="15.7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  <c r="AF611" s="54"/>
      <c r="AG611" s="54"/>
      <c r="AH611" s="54"/>
      <c r="AI611" s="54"/>
      <c r="AJ611" s="54"/>
      <c r="AK611" s="54"/>
      <c r="AL611" s="54"/>
      <c r="AM611" s="54"/>
      <c r="AN611" s="54"/>
      <c r="AO611" s="54"/>
      <c r="AP611" s="54"/>
      <c r="AQ611" s="54"/>
      <c r="AR611" s="54"/>
      <c r="AS611" s="54"/>
      <c r="AT611" s="54"/>
      <c r="AU611" s="54"/>
      <c r="AV611" s="54"/>
      <c r="AW611" s="54"/>
    </row>
    <row r="612" spans="1:49" ht="15.7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54"/>
      <c r="AG612" s="54"/>
      <c r="AH612" s="54"/>
      <c r="AI612" s="54"/>
      <c r="AJ612" s="54"/>
      <c r="AK612" s="54"/>
      <c r="AL612" s="54"/>
      <c r="AM612" s="54"/>
      <c r="AN612" s="54"/>
      <c r="AO612" s="54"/>
      <c r="AP612" s="54"/>
      <c r="AQ612" s="54"/>
      <c r="AR612" s="54"/>
      <c r="AS612" s="54"/>
      <c r="AT612" s="54"/>
      <c r="AU612" s="54"/>
      <c r="AV612" s="54"/>
      <c r="AW612" s="54"/>
    </row>
    <row r="613" spans="1:49" ht="15.7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  <c r="AF613" s="54"/>
      <c r="AG613" s="54"/>
      <c r="AH613" s="54"/>
      <c r="AI613" s="54"/>
      <c r="AJ613" s="54"/>
      <c r="AK613" s="54"/>
      <c r="AL613" s="54"/>
      <c r="AM613" s="54"/>
      <c r="AN613" s="54"/>
      <c r="AO613" s="54"/>
      <c r="AP613" s="54"/>
      <c r="AQ613" s="54"/>
      <c r="AR613" s="54"/>
      <c r="AS613" s="54"/>
      <c r="AT613" s="54"/>
      <c r="AU613" s="54"/>
      <c r="AV613" s="54"/>
      <c r="AW613" s="54"/>
    </row>
    <row r="614" spans="1:49" ht="15.7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/>
    </row>
    <row r="615" spans="1:49" ht="15.7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</row>
    <row r="616" spans="1:49" ht="15.7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  <c r="AF616" s="54"/>
      <c r="AG616" s="54"/>
      <c r="AH616" s="54"/>
      <c r="AI616" s="54"/>
      <c r="AJ616" s="54"/>
      <c r="AK616" s="54"/>
      <c r="AL616" s="54"/>
      <c r="AM616" s="54"/>
      <c r="AN616" s="54"/>
      <c r="AO616" s="54"/>
      <c r="AP616" s="54"/>
      <c r="AQ616" s="54"/>
      <c r="AR616" s="54"/>
      <c r="AS616" s="54"/>
      <c r="AT616" s="54"/>
      <c r="AU616" s="54"/>
      <c r="AV616" s="54"/>
      <c r="AW616" s="54"/>
    </row>
    <row r="617" spans="1:49" ht="15.7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54"/>
      <c r="AL617" s="54"/>
      <c r="AM617" s="54"/>
      <c r="AN617" s="54"/>
      <c r="AO617" s="54"/>
      <c r="AP617" s="54"/>
      <c r="AQ617" s="54"/>
      <c r="AR617" s="54"/>
      <c r="AS617" s="54"/>
      <c r="AT617" s="54"/>
      <c r="AU617" s="54"/>
      <c r="AV617" s="54"/>
      <c r="AW617" s="54"/>
    </row>
    <row r="618" spans="1:49" ht="15.7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</row>
    <row r="619" spans="1:49" ht="15.7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</row>
    <row r="620" spans="1:49" ht="15.7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</row>
    <row r="621" spans="1:49" ht="15.7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</row>
    <row r="622" spans="1:49" ht="15.7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</row>
    <row r="623" spans="1:49" ht="15.7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</row>
    <row r="624" spans="1:49" ht="15.7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</row>
    <row r="625" spans="1:49" ht="15.7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</row>
    <row r="626" spans="1:49" ht="15.7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</row>
    <row r="627" spans="1:49" ht="15.7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</row>
    <row r="628" spans="1:49" ht="15.7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  <c r="AF628" s="54"/>
      <c r="AG628" s="54"/>
      <c r="AH628" s="54"/>
      <c r="AI628" s="54"/>
      <c r="AJ628" s="54"/>
      <c r="AK628" s="54"/>
      <c r="AL628" s="54"/>
      <c r="AM628" s="54"/>
      <c r="AN628" s="54"/>
      <c r="AO628" s="54"/>
      <c r="AP628" s="54"/>
      <c r="AQ628" s="54"/>
      <c r="AR628" s="54"/>
      <c r="AS628" s="54"/>
      <c r="AT628" s="54"/>
      <c r="AU628" s="54"/>
      <c r="AV628" s="54"/>
      <c r="AW628" s="54"/>
    </row>
    <row r="629" spans="1:49" ht="15.7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  <c r="AF629" s="54"/>
      <c r="AG629" s="54"/>
      <c r="AH629" s="54"/>
      <c r="AI629" s="54"/>
      <c r="AJ629" s="54"/>
      <c r="AK629" s="54"/>
      <c r="AL629" s="54"/>
      <c r="AM629" s="54"/>
      <c r="AN629" s="54"/>
      <c r="AO629" s="54"/>
      <c r="AP629" s="54"/>
      <c r="AQ629" s="54"/>
      <c r="AR629" s="54"/>
      <c r="AS629" s="54"/>
      <c r="AT629" s="54"/>
      <c r="AU629" s="54"/>
      <c r="AV629" s="54"/>
      <c r="AW629" s="54"/>
    </row>
    <row r="630" spans="1:49" ht="15.7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  <c r="AF630" s="54"/>
      <c r="AG630" s="54"/>
      <c r="AH630" s="54"/>
      <c r="AI630" s="54"/>
      <c r="AJ630" s="54"/>
      <c r="AK630" s="54"/>
      <c r="AL630" s="54"/>
      <c r="AM630" s="54"/>
      <c r="AN630" s="54"/>
      <c r="AO630" s="54"/>
      <c r="AP630" s="54"/>
      <c r="AQ630" s="54"/>
      <c r="AR630" s="54"/>
      <c r="AS630" s="54"/>
      <c r="AT630" s="54"/>
      <c r="AU630" s="54"/>
      <c r="AV630" s="54"/>
      <c r="AW630" s="54"/>
    </row>
    <row r="631" spans="1:49" ht="15.7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  <c r="AF631" s="54"/>
      <c r="AG631" s="54"/>
      <c r="AH631" s="54"/>
      <c r="AI631" s="54"/>
      <c r="AJ631" s="54"/>
      <c r="AK631" s="54"/>
      <c r="AL631" s="54"/>
      <c r="AM631" s="54"/>
      <c r="AN631" s="54"/>
      <c r="AO631" s="54"/>
      <c r="AP631" s="54"/>
      <c r="AQ631" s="54"/>
      <c r="AR631" s="54"/>
      <c r="AS631" s="54"/>
      <c r="AT631" s="54"/>
      <c r="AU631" s="54"/>
      <c r="AV631" s="54"/>
      <c r="AW631" s="54"/>
    </row>
    <row r="632" spans="1:49" ht="15.7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  <c r="AF632" s="54"/>
      <c r="AG632" s="54"/>
      <c r="AH632" s="54"/>
      <c r="AI632" s="54"/>
      <c r="AJ632" s="54"/>
      <c r="AK632" s="54"/>
      <c r="AL632" s="54"/>
      <c r="AM632" s="54"/>
      <c r="AN632" s="54"/>
      <c r="AO632" s="54"/>
      <c r="AP632" s="54"/>
      <c r="AQ632" s="54"/>
      <c r="AR632" s="54"/>
      <c r="AS632" s="54"/>
      <c r="AT632" s="54"/>
      <c r="AU632" s="54"/>
      <c r="AV632" s="54"/>
      <c r="AW632" s="54"/>
    </row>
    <row r="633" spans="1:49" ht="15.7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  <c r="AF633" s="54"/>
      <c r="AG633" s="54"/>
      <c r="AH633" s="54"/>
      <c r="AI633" s="54"/>
      <c r="AJ633" s="54"/>
      <c r="AK633" s="54"/>
      <c r="AL633" s="54"/>
      <c r="AM633" s="54"/>
      <c r="AN633" s="54"/>
      <c r="AO633" s="54"/>
      <c r="AP633" s="54"/>
      <c r="AQ633" s="54"/>
      <c r="AR633" s="54"/>
      <c r="AS633" s="54"/>
      <c r="AT633" s="54"/>
      <c r="AU633" s="54"/>
      <c r="AV633" s="54"/>
      <c r="AW633" s="54"/>
    </row>
    <row r="634" spans="1:49" ht="15.7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  <c r="AF634" s="54"/>
      <c r="AG634" s="54"/>
      <c r="AH634" s="54"/>
      <c r="AI634" s="54"/>
      <c r="AJ634" s="54"/>
      <c r="AK634" s="54"/>
      <c r="AL634" s="54"/>
      <c r="AM634" s="54"/>
      <c r="AN634" s="54"/>
      <c r="AO634" s="54"/>
      <c r="AP634" s="54"/>
      <c r="AQ634" s="54"/>
      <c r="AR634" s="54"/>
      <c r="AS634" s="54"/>
      <c r="AT634" s="54"/>
      <c r="AU634" s="54"/>
      <c r="AV634" s="54"/>
      <c r="AW634" s="54"/>
    </row>
    <row r="635" spans="1:49" ht="15.7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  <c r="AF635" s="54"/>
      <c r="AG635" s="54"/>
      <c r="AH635" s="54"/>
      <c r="AI635" s="54"/>
      <c r="AJ635" s="54"/>
      <c r="AK635" s="54"/>
      <c r="AL635" s="54"/>
      <c r="AM635" s="54"/>
      <c r="AN635" s="54"/>
      <c r="AO635" s="54"/>
      <c r="AP635" s="54"/>
      <c r="AQ635" s="54"/>
      <c r="AR635" s="54"/>
      <c r="AS635" s="54"/>
      <c r="AT635" s="54"/>
      <c r="AU635" s="54"/>
      <c r="AV635" s="54"/>
      <c r="AW635" s="54"/>
    </row>
    <row r="636" spans="1:49" ht="15.7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  <c r="AF636" s="54"/>
      <c r="AG636" s="54"/>
      <c r="AH636" s="54"/>
      <c r="AI636" s="54"/>
      <c r="AJ636" s="54"/>
      <c r="AK636" s="54"/>
      <c r="AL636" s="54"/>
      <c r="AM636" s="54"/>
      <c r="AN636" s="54"/>
      <c r="AO636" s="54"/>
      <c r="AP636" s="54"/>
      <c r="AQ636" s="54"/>
      <c r="AR636" s="54"/>
      <c r="AS636" s="54"/>
      <c r="AT636" s="54"/>
      <c r="AU636" s="54"/>
      <c r="AV636" s="54"/>
      <c r="AW636" s="54"/>
    </row>
    <row r="637" spans="1:49" ht="15.7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54"/>
      <c r="AG637" s="54"/>
      <c r="AH637" s="54"/>
      <c r="AI637" s="54"/>
      <c r="AJ637" s="54"/>
      <c r="AK637" s="54"/>
      <c r="AL637" s="54"/>
      <c r="AM637" s="54"/>
      <c r="AN637" s="54"/>
      <c r="AO637" s="54"/>
      <c r="AP637" s="54"/>
      <c r="AQ637" s="54"/>
      <c r="AR637" s="54"/>
      <c r="AS637" s="54"/>
      <c r="AT637" s="54"/>
      <c r="AU637" s="54"/>
      <c r="AV637" s="54"/>
      <c r="AW637" s="54"/>
    </row>
    <row r="638" spans="1:49" ht="15.7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  <c r="AF638" s="54"/>
      <c r="AG638" s="54"/>
      <c r="AH638" s="54"/>
      <c r="AI638" s="54"/>
      <c r="AJ638" s="54"/>
      <c r="AK638" s="54"/>
      <c r="AL638" s="54"/>
      <c r="AM638" s="54"/>
      <c r="AN638" s="54"/>
      <c r="AO638" s="54"/>
      <c r="AP638" s="54"/>
      <c r="AQ638" s="54"/>
      <c r="AR638" s="54"/>
      <c r="AS638" s="54"/>
      <c r="AT638" s="54"/>
      <c r="AU638" s="54"/>
      <c r="AV638" s="54"/>
      <c r="AW638" s="54"/>
    </row>
    <row r="639" spans="1:49" ht="15.7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54"/>
      <c r="AG639" s="54"/>
      <c r="AH639" s="54"/>
      <c r="AI639" s="54"/>
      <c r="AJ639" s="54"/>
      <c r="AK639" s="54"/>
      <c r="AL639" s="54"/>
      <c r="AM639" s="54"/>
      <c r="AN639" s="54"/>
      <c r="AO639" s="54"/>
      <c r="AP639" s="54"/>
      <c r="AQ639" s="54"/>
      <c r="AR639" s="54"/>
      <c r="AS639" s="54"/>
      <c r="AT639" s="54"/>
      <c r="AU639" s="54"/>
      <c r="AV639" s="54"/>
      <c r="AW639" s="54"/>
    </row>
    <row r="640" spans="1:49" ht="15.7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  <c r="AF640" s="54"/>
      <c r="AG640" s="54"/>
      <c r="AH640" s="54"/>
      <c r="AI640" s="54"/>
      <c r="AJ640" s="54"/>
      <c r="AK640" s="54"/>
      <c r="AL640" s="54"/>
      <c r="AM640" s="54"/>
      <c r="AN640" s="54"/>
      <c r="AO640" s="54"/>
      <c r="AP640" s="54"/>
      <c r="AQ640" s="54"/>
      <c r="AR640" s="54"/>
      <c r="AS640" s="54"/>
      <c r="AT640" s="54"/>
      <c r="AU640" s="54"/>
      <c r="AV640" s="54"/>
      <c r="AW640" s="54"/>
    </row>
    <row r="641" spans="1:49" ht="15.7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  <c r="AF641" s="54"/>
      <c r="AG641" s="54"/>
      <c r="AH641" s="54"/>
      <c r="AI641" s="54"/>
      <c r="AJ641" s="54"/>
      <c r="AK641" s="54"/>
      <c r="AL641" s="54"/>
      <c r="AM641" s="54"/>
      <c r="AN641" s="54"/>
      <c r="AO641" s="54"/>
      <c r="AP641" s="54"/>
      <c r="AQ641" s="54"/>
      <c r="AR641" s="54"/>
      <c r="AS641" s="54"/>
      <c r="AT641" s="54"/>
      <c r="AU641" s="54"/>
      <c r="AV641" s="54"/>
      <c r="AW641" s="54"/>
    </row>
    <row r="642" spans="1:49" ht="15.7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  <c r="AF642" s="54"/>
      <c r="AG642" s="54"/>
      <c r="AH642" s="54"/>
      <c r="AI642" s="54"/>
      <c r="AJ642" s="54"/>
      <c r="AK642" s="54"/>
      <c r="AL642" s="54"/>
      <c r="AM642" s="54"/>
      <c r="AN642" s="54"/>
      <c r="AO642" s="54"/>
      <c r="AP642" s="54"/>
      <c r="AQ642" s="54"/>
      <c r="AR642" s="54"/>
      <c r="AS642" s="54"/>
      <c r="AT642" s="54"/>
      <c r="AU642" s="54"/>
      <c r="AV642" s="54"/>
      <c r="AW642" s="54"/>
    </row>
    <row r="643" spans="1:49" ht="15.7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  <c r="AF643" s="54"/>
      <c r="AG643" s="54"/>
      <c r="AH643" s="54"/>
      <c r="AI643" s="54"/>
      <c r="AJ643" s="54"/>
      <c r="AK643" s="54"/>
      <c r="AL643" s="54"/>
      <c r="AM643" s="54"/>
      <c r="AN643" s="54"/>
      <c r="AO643" s="54"/>
      <c r="AP643" s="54"/>
      <c r="AQ643" s="54"/>
      <c r="AR643" s="54"/>
      <c r="AS643" s="54"/>
      <c r="AT643" s="54"/>
      <c r="AU643" s="54"/>
      <c r="AV643" s="54"/>
      <c r="AW643" s="54"/>
    </row>
    <row r="644" spans="1:49" ht="15.7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  <c r="AF644" s="54"/>
      <c r="AG644" s="54"/>
      <c r="AH644" s="54"/>
      <c r="AI644" s="54"/>
      <c r="AJ644" s="54"/>
      <c r="AK644" s="54"/>
      <c r="AL644" s="54"/>
      <c r="AM644" s="54"/>
      <c r="AN644" s="54"/>
      <c r="AO644" s="54"/>
      <c r="AP644" s="54"/>
      <c r="AQ644" s="54"/>
      <c r="AR644" s="54"/>
      <c r="AS644" s="54"/>
      <c r="AT644" s="54"/>
      <c r="AU644" s="54"/>
      <c r="AV644" s="54"/>
      <c r="AW644" s="54"/>
    </row>
    <row r="645" spans="1:49" ht="15.7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54"/>
      <c r="AG645" s="54"/>
      <c r="AH645" s="54"/>
      <c r="AI645" s="54"/>
      <c r="AJ645" s="54"/>
      <c r="AK645" s="54"/>
      <c r="AL645" s="54"/>
      <c r="AM645" s="54"/>
      <c r="AN645" s="54"/>
      <c r="AO645" s="54"/>
      <c r="AP645" s="54"/>
      <c r="AQ645" s="54"/>
      <c r="AR645" s="54"/>
      <c r="AS645" s="54"/>
      <c r="AT645" s="54"/>
      <c r="AU645" s="54"/>
      <c r="AV645" s="54"/>
      <c r="AW645" s="54"/>
    </row>
    <row r="646" spans="1:49" ht="15.7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  <c r="AF646" s="54"/>
      <c r="AG646" s="54"/>
      <c r="AH646" s="54"/>
      <c r="AI646" s="54"/>
      <c r="AJ646" s="54"/>
      <c r="AK646" s="54"/>
      <c r="AL646" s="54"/>
      <c r="AM646" s="54"/>
      <c r="AN646" s="54"/>
      <c r="AO646" s="54"/>
      <c r="AP646" s="54"/>
      <c r="AQ646" s="54"/>
      <c r="AR646" s="54"/>
      <c r="AS646" s="54"/>
      <c r="AT646" s="54"/>
      <c r="AU646" s="54"/>
      <c r="AV646" s="54"/>
      <c r="AW646" s="54"/>
    </row>
    <row r="647" spans="1:49" ht="15.7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54"/>
      <c r="AG647" s="54"/>
      <c r="AH647" s="54"/>
      <c r="AI647" s="54"/>
      <c r="AJ647" s="54"/>
      <c r="AK647" s="54"/>
      <c r="AL647" s="54"/>
      <c r="AM647" s="54"/>
      <c r="AN647" s="54"/>
      <c r="AO647" s="54"/>
      <c r="AP647" s="54"/>
      <c r="AQ647" s="54"/>
      <c r="AR647" s="54"/>
      <c r="AS647" s="54"/>
      <c r="AT647" s="54"/>
      <c r="AU647" s="54"/>
      <c r="AV647" s="54"/>
      <c r="AW647" s="54"/>
    </row>
    <row r="648" spans="1:49" ht="15.7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  <c r="AF648" s="54"/>
      <c r="AG648" s="54"/>
      <c r="AH648" s="54"/>
      <c r="AI648" s="54"/>
      <c r="AJ648" s="54"/>
      <c r="AK648" s="54"/>
      <c r="AL648" s="54"/>
      <c r="AM648" s="54"/>
      <c r="AN648" s="54"/>
      <c r="AO648" s="54"/>
      <c r="AP648" s="54"/>
      <c r="AQ648" s="54"/>
      <c r="AR648" s="54"/>
      <c r="AS648" s="54"/>
      <c r="AT648" s="54"/>
      <c r="AU648" s="54"/>
      <c r="AV648" s="54"/>
      <c r="AW648" s="54"/>
    </row>
    <row r="649" spans="1:49" ht="15.7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  <c r="AF649" s="54"/>
      <c r="AG649" s="54"/>
      <c r="AH649" s="54"/>
      <c r="AI649" s="54"/>
      <c r="AJ649" s="54"/>
      <c r="AK649" s="54"/>
      <c r="AL649" s="54"/>
      <c r="AM649" s="54"/>
      <c r="AN649" s="54"/>
      <c r="AO649" s="54"/>
      <c r="AP649" s="54"/>
      <c r="AQ649" s="54"/>
      <c r="AR649" s="54"/>
      <c r="AS649" s="54"/>
      <c r="AT649" s="54"/>
      <c r="AU649" s="54"/>
      <c r="AV649" s="54"/>
      <c r="AW649" s="54"/>
    </row>
    <row r="650" spans="1:49" ht="15.7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  <c r="AF650" s="54"/>
      <c r="AG650" s="54"/>
      <c r="AH650" s="54"/>
      <c r="AI650" s="54"/>
      <c r="AJ650" s="54"/>
      <c r="AK650" s="54"/>
      <c r="AL650" s="54"/>
      <c r="AM650" s="54"/>
      <c r="AN650" s="54"/>
      <c r="AO650" s="54"/>
      <c r="AP650" s="54"/>
      <c r="AQ650" s="54"/>
      <c r="AR650" s="54"/>
      <c r="AS650" s="54"/>
      <c r="AT650" s="54"/>
      <c r="AU650" s="54"/>
      <c r="AV650" s="54"/>
      <c r="AW650" s="54"/>
    </row>
    <row r="651" spans="1:49" ht="15.7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  <c r="AF651" s="54"/>
      <c r="AG651" s="54"/>
      <c r="AH651" s="54"/>
      <c r="AI651" s="54"/>
      <c r="AJ651" s="54"/>
      <c r="AK651" s="54"/>
      <c r="AL651" s="54"/>
      <c r="AM651" s="54"/>
      <c r="AN651" s="54"/>
      <c r="AO651" s="54"/>
      <c r="AP651" s="54"/>
      <c r="AQ651" s="54"/>
      <c r="AR651" s="54"/>
      <c r="AS651" s="54"/>
      <c r="AT651" s="54"/>
      <c r="AU651" s="54"/>
      <c r="AV651" s="54"/>
      <c r="AW651" s="54"/>
    </row>
    <row r="652" spans="1:49" ht="15.7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/>
    </row>
    <row r="653" spans="1:49" ht="15.7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</row>
    <row r="654" spans="1:49" ht="15.7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  <c r="AF654" s="54"/>
      <c r="AG654" s="54"/>
      <c r="AH654" s="54"/>
      <c r="AI654" s="54"/>
      <c r="AJ654" s="54"/>
      <c r="AK654" s="54"/>
      <c r="AL654" s="54"/>
      <c r="AM654" s="54"/>
      <c r="AN654" s="54"/>
      <c r="AO654" s="54"/>
      <c r="AP654" s="54"/>
      <c r="AQ654" s="54"/>
      <c r="AR654" s="54"/>
      <c r="AS654" s="54"/>
      <c r="AT654" s="54"/>
      <c r="AU654" s="54"/>
      <c r="AV654" s="54"/>
      <c r="AW654" s="54"/>
    </row>
    <row r="655" spans="1:49" ht="15.7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54"/>
      <c r="AL655" s="54"/>
      <c r="AM655" s="54"/>
      <c r="AN655" s="54"/>
      <c r="AO655" s="54"/>
      <c r="AP655" s="54"/>
      <c r="AQ655" s="54"/>
      <c r="AR655" s="54"/>
      <c r="AS655" s="54"/>
      <c r="AT655" s="54"/>
      <c r="AU655" s="54"/>
      <c r="AV655" s="54"/>
      <c r="AW655" s="54"/>
    </row>
    <row r="656" spans="1:49" ht="15.7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</row>
    <row r="657" spans="1:49" ht="15.7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</row>
    <row r="658" spans="1:49" ht="15.7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</row>
    <row r="659" spans="1:49" ht="15.7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</row>
    <row r="660" spans="1:49" ht="15.7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</row>
    <row r="661" spans="1:49" ht="15.7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</row>
    <row r="662" spans="1:49" ht="15.7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</row>
    <row r="663" spans="1:49" ht="15.7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</row>
    <row r="664" spans="1:49" ht="15.7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</row>
    <row r="665" spans="1:49" ht="15.7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</row>
    <row r="666" spans="1:49" ht="15.7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  <c r="AF666" s="54"/>
      <c r="AG666" s="54"/>
      <c r="AH666" s="54"/>
      <c r="AI666" s="54"/>
      <c r="AJ666" s="54"/>
      <c r="AK666" s="54"/>
      <c r="AL666" s="54"/>
      <c r="AM666" s="54"/>
      <c r="AN666" s="54"/>
      <c r="AO666" s="54"/>
      <c r="AP666" s="54"/>
      <c r="AQ666" s="54"/>
      <c r="AR666" s="54"/>
      <c r="AS666" s="54"/>
      <c r="AT666" s="54"/>
      <c r="AU666" s="54"/>
      <c r="AV666" s="54"/>
      <c r="AW666" s="54"/>
    </row>
    <row r="667" spans="1:49" ht="15.7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  <c r="AF667" s="54"/>
      <c r="AG667" s="54"/>
      <c r="AH667" s="54"/>
      <c r="AI667" s="54"/>
      <c r="AJ667" s="54"/>
      <c r="AK667" s="54"/>
      <c r="AL667" s="54"/>
      <c r="AM667" s="54"/>
      <c r="AN667" s="54"/>
      <c r="AO667" s="54"/>
      <c r="AP667" s="54"/>
      <c r="AQ667" s="54"/>
      <c r="AR667" s="54"/>
      <c r="AS667" s="54"/>
      <c r="AT667" s="54"/>
      <c r="AU667" s="54"/>
      <c r="AV667" s="54"/>
      <c r="AW667" s="54"/>
    </row>
    <row r="668" spans="1:49" ht="15.7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  <c r="AF668" s="54"/>
      <c r="AG668" s="54"/>
      <c r="AH668" s="54"/>
      <c r="AI668" s="54"/>
      <c r="AJ668" s="54"/>
      <c r="AK668" s="54"/>
      <c r="AL668" s="54"/>
      <c r="AM668" s="54"/>
      <c r="AN668" s="54"/>
      <c r="AO668" s="54"/>
      <c r="AP668" s="54"/>
      <c r="AQ668" s="54"/>
      <c r="AR668" s="54"/>
      <c r="AS668" s="54"/>
      <c r="AT668" s="54"/>
      <c r="AU668" s="54"/>
      <c r="AV668" s="54"/>
      <c r="AW668" s="54"/>
    </row>
    <row r="669" spans="1:49" ht="15.7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  <c r="AF669" s="54"/>
      <c r="AG669" s="54"/>
      <c r="AH669" s="54"/>
      <c r="AI669" s="54"/>
      <c r="AJ669" s="54"/>
      <c r="AK669" s="54"/>
      <c r="AL669" s="54"/>
      <c r="AM669" s="54"/>
      <c r="AN669" s="54"/>
      <c r="AO669" s="54"/>
      <c r="AP669" s="54"/>
      <c r="AQ669" s="54"/>
      <c r="AR669" s="54"/>
      <c r="AS669" s="54"/>
      <c r="AT669" s="54"/>
      <c r="AU669" s="54"/>
      <c r="AV669" s="54"/>
      <c r="AW669" s="54"/>
    </row>
    <row r="670" spans="1:49" ht="15.7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  <c r="AF670" s="54"/>
      <c r="AG670" s="54"/>
      <c r="AH670" s="54"/>
      <c r="AI670" s="54"/>
      <c r="AJ670" s="54"/>
      <c r="AK670" s="54"/>
      <c r="AL670" s="54"/>
      <c r="AM670" s="54"/>
      <c r="AN670" s="54"/>
      <c r="AO670" s="54"/>
      <c r="AP670" s="54"/>
      <c r="AQ670" s="54"/>
      <c r="AR670" s="54"/>
      <c r="AS670" s="54"/>
      <c r="AT670" s="54"/>
      <c r="AU670" s="54"/>
      <c r="AV670" s="54"/>
      <c r="AW670" s="54"/>
    </row>
    <row r="671" spans="1:49" ht="15.7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  <c r="AF671" s="54"/>
      <c r="AG671" s="54"/>
      <c r="AH671" s="54"/>
      <c r="AI671" s="54"/>
      <c r="AJ671" s="54"/>
      <c r="AK671" s="54"/>
      <c r="AL671" s="54"/>
      <c r="AM671" s="54"/>
      <c r="AN671" s="54"/>
      <c r="AO671" s="54"/>
      <c r="AP671" s="54"/>
      <c r="AQ671" s="54"/>
      <c r="AR671" s="54"/>
      <c r="AS671" s="54"/>
      <c r="AT671" s="54"/>
      <c r="AU671" s="54"/>
      <c r="AV671" s="54"/>
      <c r="AW671" s="54"/>
    </row>
    <row r="672" spans="1:49" ht="15.7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  <c r="AF672" s="54"/>
      <c r="AG672" s="54"/>
      <c r="AH672" s="54"/>
      <c r="AI672" s="54"/>
      <c r="AJ672" s="54"/>
      <c r="AK672" s="54"/>
      <c r="AL672" s="54"/>
      <c r="AM672" s="54"/>
      <c r="AN672" s="54"/>
      <c r="AO672" s="54"/>
      <c r="AP672" s="54"/>
      <c r="AQ672" s="54"/>
      <c r="AR672" s="54"/>
      <c r="AS672" s="54"/>
      <c r="AT672" s="54"/>
      <c r="AU672" s="54"/>
      <c r="AV672" s="54"/>
      <c r="AW672" s="54"/>
    </row>
    <row r="673" spans="1:49" ht="15.7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  <c r="AF673" s="54"/>
      <c r="AG673" s="54"/>
      <c r="AH673" s="54"/>
      <c r="AI673" s="54"/>
      <c r="AJ673" s="54"/>
      <c r="AK673" s="54"/>
      <c r="AL673" s="54"/>
      <c r="AM673" s="54"/>
      <c r="AN673" s="54"/>
      <c r="AO673" s="54"/>
      <c r="AP673" s="54"/>
      <c r="AQ673" s="54"/>
      <c r="AR673" s="54"/>
      <c r="AS673" s="54"/>
      <c r="AT673" s="54"/>
      <c r="AU673" s="54"/>
      <c r="AV673" s="54"/>
      <c r="AW673" s="54"/>
    </row>
    <row r="674" spans="1:49" ht="15.7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  <c r="AF674" s="54"/>
      <c r="AG674" s="54"/>
      <c r="AH674" s="54"/>
      <c r="AI674" s="54"/>
      <c r="AJ674" s="54"/>
      <c r="AK674" s="54"/>
      <c r="AL674" s="54"/>
      <c r="AM674" s="54"/>
      <c r="AN674" s="54"/>
      <c r="AO674" s="54"/>
      <c r="AP674" s="54"/>
      <c r="AQ674" s="54"/>
      <c r="AR674" s="54"/>
      <c r="AS674" s="54"/>
      <c r="AT674" s="54"/>
      <c r="AU674" s="54"/>
      <c r="AV674" s="54"/>
      <c r="AW674" s="54"/>
    </row>
    <row r="675" spans="1:49" ht="15.7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  <c r="AF675" s="54"/>
      <c r="AG675" s="54"/>
      <c r="AH675" s="54"/>
      <c r="AI675" s="54"/>
      <c r="AJ675" s="54"/>
      <c r="AK675" s="54"/>
      <c r="AL675" s="54"/>
      <c r="AM675" s="54"/>
      <c r="AN675" s="54"/>
      <c r="AO675" s="54"/>
      <c r="AP675" s="54"/>
      <c r="AQ675" s="54"/>
      <c r="AR675" s="54"/>
      <c r="AS675" s="54"/>
      <c r="AT675" s="54"/>
      <c r="AU675" s="54"/>
      <c r="AV675" s="54"/>
      <c r="AW675" s="54"/>
    </row>
    <row r="676" spans="1:49" ht="15.7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  <c r="AF676" s="54"/>
      <c r="AG676" s="54"/>
      <c r="AH676" s="54"/>
      <c r="AI676" s="54"/>
      <c r="AJ676" s="54"/>
      <c r="AK676" s="54"/>
      <c r="AL676" s="54"/>
      <c r="AM676" s="54"/>
      <c r="AN676" s="54"/>
      <c r="AO676" s="54"/>
      <c r="AP676" s="54"/>
      <c r="AQ676" s="54"/>
      <c r="AR676" s="54"/>
      <c r="AS676" s="54"/>
      <c r="AT676" s="54"/>
      <c r="AU676" s="54"/>
      <c r="AV676" s="54"/>
      <c r="AW676" s="54"/>
    </row>
    <row r="677" spans="1:49" ht="15.7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  <c r="AF677" s="54"/>
      <c r="AG677" s="54"/>
      <c r="AH677" s="54"/>
      <c r="AI677" s="54"/>
      <c r="AJ677" s="54"/>
      <c r="AK677" s="54"/>
      <c r="AL677" s="54"/>
      <c r="AM677" s="54"/>
      <c r="AN677" s="54"/>
      <c r="AO677" s="54"/>
      <c r="AP677" s="54"/>
      <c r="AQ677" s="54"/>
      <c r="AR677" s="54"/>
      <c r="AS677" s="54"/>
      <c r="AT677" s="54"/>
      <c r="AU677" s="54"/>
      <c r="AV677" s="54"/>
      <c r="AW677" s="54"/>
    </row>
    <row r="678" spans="1:49" ht="15.7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  <c r="AF678" s="54"/>
      <c r="AG678" s="54"/>
      <c r="AH678" s="54"/>
      <c r="AI678" s="54"/>
      <c r="AJ678" s="54"/>
      <c r="AK678" s="54"/>
      <c r="AL678" s="54"/>
      <c r="AM678" s="54"/>
      <c r="AN678" s="54"/>
      <c r="AO678" s="54"/>
      <c r="AP678" s="54"/>
      <c r="AQ678" s="54"/>
      <c r="AR678" s="54"/>
      <c r="AS678" s="54"/>
      <c r="AT678" s="54"/>
      <c r="AU678" s="54"/>
      <c r="AV678" s="54"/>
      <c r="AW678" s="54"/>
    </row>
    <row r="679" spans="1:49" ht="15.7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  <c r="AF679" s="54"/>
      <c r="AG679" s="54"/>
      <c r="AH679" s="54"/>
      <c r="AI679" s="54"/>
      <c r="AJ679" s="54"/>
      <c r="AK679" s="54"/>
      <c r="AL679" s="54"/>
      <c r="AM679" s="54"/>
      <c r="AN679" s="54"/>
      <c r="AO679" s="54"/>
      <c r="AP679" s="54"/>
      <c r="AQ679" s="54"/>
      <c r="AR679" s="54"/>
      <c r="AS679" s="54"/>
      <c r="AT679" s="54"/>
      <c r="AU679" s="54"/>
      <c r="AV679" s="54"/>
      <c r="AW679" s="54"/>
    </row>
    <row r="680" spans="1:49" ht="15.7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  <c r="AF680" s="54"/>
      <c r="AG680" s="54"/>
      <c r="AH680" s="54"/>
      <c r="AI680" s="54"/>
      <c r="AJ680" s="54"/>
      <c r="AK680" s="54"/>
      <c r="AL680" s="54"/>
      <c r="AM680" s="54"/>
      <c r="AN680" s="54"/>
      <c r="AO680" s="54"/>
      <c r="AP680" s="54"/>
      <c r="AQ680" s="54"/>
      <c r="AR680" s="54"/>
      <c r="AS680" s="54"/>
      <c r="AT680" s="54"/>
      <c r="AU680" s="54"/>
      <c r="AV680" s="54"/>
      <c r="AW680" s="54"/>
    </row>
    <row r="681" spans="1:49" ht="15.7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  <c r="AF681" s="54"/>
      <c r="AG681" s="54"/>
      <c r="AH681" s="54"/>
      <c r="AI681" s="54"/>
      <c r="AJ681" s="54"/>
      <c r="AK681" s="54"/>
      <c r="AL681" s="54"/>
      <c r="AM681" s="54"/>
      <c r="AN681" s="54"/>
      <c r="AO681" s="54"/>
      <c r="AP681" s="54"/>
      <c r="AQ681" s="54"/>
      <c r="AR681" s="54"/>
      <c r="AS681" s="54"/>
      <c r="AT681" s="54"/>
      <c r="AU681" s="54"/>
      <c r="AV681" s="54"/>
      <c r="AW681" s="54"/>
    </row>
    <row r="682" spans="1:49" ht="15.7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  <c r="AF682" s="54"/>
      <c r="AG682" s="54"/>
      <c r="AH682" s="54"/>
      <c r="AI682" s="54"/>
      <c r="AJ682" s="54"/>
      <c r="AK682" s="54"/>
      <c r="AL682" s="54"/>
      <c r="AM682" s="54"/>
      <c r="AN682" s="54"/>
      <c r="AO682" s="54"/>
      <c r="AP682" s="54"/>
      <c r="AQ682" s="54"/>
      <c r="AR682" s="54"/>
      <c r="AS682" s="54"/>
      <c r="AT682" s="54"/>
      <c r="AU682" s="54"/>
      <c r="AV682" s="54"/>
      <c r="AW682" s="54"/>
    </row>
    <row r="683" spans="1:49" ht="15.7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  <c r="AF683" s="54"/>
      <c r="AG683" s="54"/>
      <c r="AH683" s="54"/>
      <c r="AI683" s="54"/>
      <c r="AJ683" s="54"/>
      <c r="AK683" s="54"/>
      <c r="AL683" s="54"/>
      <c r="AM683" s="54"/>
      <c r="AN683" s="54"/>
      <c r="AO683" s="54"/>
      <c r="AP683" s="54"/>
      <c r="AQ683" s="54"/>
      <c r="AR683" s="54"/>
      <c r="AS683" s="54"/>
      <c r="AT683" s="54"/>
      <c r="AU683" s="54"/>
      <c r="AV683" s="54"/>
      <c r="AW683" s="54"/>
    </row>
    <row r="684" spans="1:49" ht="15.7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  <c r="AP684" s="54"/>
      <c r="AQ684" s="54"/>
      <c r="AR684" s="54"/>
      <c r="AS684" s="54"/>
      <c r="AT684" s="54"/>
      <c r="AU684" s="54"/>
      <c r="AV684" s="54"/>
      <c r="AW684" s="54"/>
    </row>
    <row r="685" spans="1:49" ht="15.7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  <c r="AF685" s="54"/>
      <c r="AG685" s="54"/>
      <c r="AH685" s="54"/>
      <c r="AI685" s="54"/>
      <c r="AJ685" s="54"/>
      <c r="AK685" s="54"/>
      <c r="AL685" s="54"/>
      <c r="AM685" s="54"/>
      <c r="AN685" s="54"/>
      <c r="AO685" s="54"/>
      <c r="AP685" s="54"/>
      <c r="AQ685" s="54"/>
      <c r="AR685" s="54"/>
      <c r="AS685" s="54"/>
      <c r="AT685" s="54"/>
      <c r="AU685" s="54"/>
      <c r="AV685" s="54"/>
      <c r="AW685" s="54"/>
    </row>
    <row r="686" spans="1:49" ht="15.7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  <c r="AF686" s="54"/>
      <c r="AG686" s="54"/>
      <c r="AH686" s="54"/>
      <c r="AI686" s="54"/>
      <c r="AJ686" s="54"/>
      <c r="AK686" s="54"/>
      <c r="AL686" s="54"/>
      <c r="AM686" s="54"/>
      <c r="AN686" s="54"/>
      <c r="AO686" s="54"/>
      <c r="AP686" s="54"/>
      <c r="AQ686" s="54"/>
      <c r="AR686" s="54"/>
      <c r="AS686" s="54"/>
      <c r="AT686" s="54"/>
      <c r="AU686" s="54"/>
      <c r="AV686" s="54"/>
      <c r="AW686" s="54"/>
    </row>
    <row r="687" spans="1:49" ht="15.7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  <c r="AF687" s="54"/>
      <c r="AG687" s="54"/>
      <c r="AH687" s="54"/>
      <c r="AI687" s="54"/>
      <c r="AJ687" s="54"/>
      <c r="AK687" s="54"/>
      <c r="AL687" s="54"/>
      <c r="AM687" s="54"/>
      <c r="AN687" s="54"/>
      <c r="AO687" s="54"/>
      <c r="AP687" s="54"/>
      <c r="AQ687" s="54"/>
      <c r="AR687" s="54"/>
      <c r="AS687" s="54"/>
      <c r="AT687" s="54"/>
      <c r="AU687" s="54"/>
      <c r="AV687" s="54"/>
      <c r="AW687" s="54"/>
    </row>
    <row r="688" spans="1:49" ht="15.7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  <c r="AF688" s="54"/>
      <c r="AG688" s="54"/>
      <c r="AH688" s="54"/>
      <c r="AI688" s="54"/>
      <c r="AJ688" s="54"/>
      <c r="AK688" s="54"/>
      <c r="AL688" s="54"/>
      <c r="AM688" s="54"/>
      <c r="AN688" s="54"/>
      <c r="AO688" s="54"/>
      <c r="AP688" s="54"/>
      <c r="AQ688" s="54"/>
      <c r="AR688" s="54"/>
      <c r="AS688" s="54"/>
      <c r="AT688" s="54"/>
      <c r="AU688" s="54"/>
      <c r="AV688" s="54"/>
      <c r="AW688" s="54"/>
    </row>
    <row r="689" spans="1:49" ht="15.7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  <c r="AF689" s="54"/>
      <c r="AG689" s="54"/>
      <c r="AH689" s="54"/>
      <c r="AI689" s="54"/>
      <c r="AJ689" s="54"/>
      <c r="AK689" s="54"/>
      <c r="AL689" s="54"/>
      <c r="AM689" s="54"/>
      <c r="AN689" s="54"/>
      <c r="AO689" s="54"/>
      <c r="AP689" s="54"/>
      <c r="AQ689" s="54"/>
      <c r="AR689" s="54"/>
      <c r="AS689" s="54"/>
      <c r="AT689" s="54"/>
      <c r="AU689" s="54"/>
      <c r="AV689" s="54"/>
      <c r="AW689" s="54"/>
    </row>
    <row r="690" spans="1:49" ht="15.7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/>
    </row>
    <row r="691" spans="1:49" ht="15.7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</row>
    <row r="692" spans="1:49" ht="15.7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  <c r="AF692" s="54"/>
      <c r="AG692" s="54"/>
      <c r="AH692" s="54"/>
      <c r="AI692" s="54"/>
      <c r="AJ692" s="54"/>
      <c r="AK692" s="54"/>
      <c r="AL692" s="54"/>
      <c r="AM692" s="54"/>
      <c r="AN692" s="54"/>
      <c r="AO692" s="54"/>
      <c r="AP692" s="54"/>
      <c r="AQ692" s="54"/>
      <c r="AR692" s="54"/>
      <c r="AS692" s="54"/>
      <c r="AT692" s="54"/>
      <c r="AU692" s="54"/>
      <c r="AV692" s="54"/>
      <c r="AW692" s="54"/>
    </row>
    <row r="693" spans="1:49" ht="15.7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54"/>
      <c r="AL693" s="54"/>
      <c r="AM693" s="54"/>
      <c r="AN693" s="54"/>
      <c r="AO693" s="54"/>
      <c r="AP693" s="54"/>
      <c r="AQ693" s="54"/>
      <c r="AR693" s="54"/>
      <c r="AS693" s="54"/>
      <c r="AT693" s="54"/>
      <c r="AU693" s="54"/>
      <c r="AV693" s="54"/>
      <c r="AW693" s="54"/>
    </row>
    <row r="694" spans="1:49" ht="15.7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</row>
    <row r="695" spans="1:49" ht="15.7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</row>
    <row r="696" spans="1:49" ht="15.7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</row>
    <row r="697" spans="1:49" ht="15.7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</row>
    <row r="698" spans="1:49" ht="15.7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</row>
    <row r="699" spans="1:49" ht="15.7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</row>
    <row r="700" spans="1:49" ht="15.7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</row>
    <row r="701" spans="1:49" ht="15.7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</row>
    <row r="702" spans="1:49" ht="15.7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</row>
    <row r="703" spans="1:49" ht="15.7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</row>
    <row r="704" spans="1:49" ht="15.7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  <c r="AF704" s="54"/>
      <c r="AG704" s="54"/>
      <c r="AH704" s="54"/>
      <c r="AI704" s="54"/>
      <c r="AJ704" s="54"/>
      <c r="AK704" s="54"/>
      <c r="AL704" s="54"/>
      <c r="AM704" s="54"/>
      <c r="AN704" s="54"/>
      <c r="AO704" s="54"/>
      <c r="AP704" s="54"/>
      <c r="AQ704" s="54"/>
      <c r="AR704" s="54"/>
      <c r="AS704" s="54"/>
      <c r="AT704" s="54"/>
      <c r="AU704" s="54"/>
      <c r="AV704" s="54"/>
      <c r="AW704" s="54"/>
    </row>
    <row r="705" spans="1:49" ht="15.7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  <c r="AF705" s="54"/>
      <c r="AG705" s="54"/>
      <c r="AH705" s="54"/>
      <c r="AI705" s="54"/>
      <c r="AJ705" s="54"/>
      <c r="AK705" s="54"/>
      <c r="AL705" s="54"/>
      <c r="AM705" s="54"/>
      <c r="AN705" s="54"/>
      <c r="AO705" s="54"/>
      <c r="AP705" s="54"/>
      <c r="AQ705" s="54"/>
      <c r="AR705" s="54"/>
      <c r="AS705" s="54"/>
      <c r="AT705" s="54"/>
      <c r="AU705" s="54"/>
      <c r="AV705" s="54"/>
      <c r="AW705" s="54"/>
    </row>
    <row r="706" spans="1:49" ht="15.7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  <c r="AF706" s="54"/>
      <c r="AG706" s="54"/>
      <c r="AH706" s="54"/>
      <c r="AI706" s="54"/>
      <c r="AJ706" s="54"/>
      <c r="AK706" s="54"/>
      <c r="AL706" s="54"/>
      <c r="AM706" s="54"/>
      <c r="AN706" s="54"/>
      <c r="AO706" s="54"/>
      <c r="AP706" s="54"/>
      <c r="AQ706" s="54"/>
      <c r="AR706" s="54"/>
      <c r="AS706" s="54"/>
      <c r="AT706" s="54"/>
      <c r="AU706" s="54"/>
      <c r="AV706" s="54"/>
      <c r="AW706" s="54"/>
    </row>
    <row r="707" spans="1:49" ht="15.7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  <c r="AF707" s="54"/>
      <c r="AG707" s="54"/>
      <c r="AH707" s="54"/>
      <c r="AI707" s="54"/>
      <c r="AJ707" s="54"/>
      <c r="AK707" s="54"/>
      <c r="AL707" s="54"/>
      <c r="AM707" s="54"/>
      <c r="AN707" s="54"/>
      <c r="AO707" s="54"/>
      <c r="AP707" s="54"/>
      <c r="AQ707" s="54"/>
      <c r="AR707" s="54"/>
      <c r="AS707" s="54"/>
      <c r="AT707" s="54"/>
      <c r="AU707" s="54"/>
      <c r="AV707" s="54"/>
      <c r="AW707" s="54"/>
    </row>
    <row r="708" spans="1:49" ht="15.7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  <c r="AF708" s="54"/>
      <c r="AG708" s="54"/>
      <c r="AH708" s="54"/>
      <c r="AI708" s="54"/>
      <c r="AJ708" s="54"/>
      <c r="AK708" s="54"/>
      <c r="AL708" s="54"/>
      <c r="AM708" s="54"/>
      <c r="AN708" s="54"/>
      <c r="AO708" s="54"/>
      <c r="AP708" s="54"/>
      <c r="AQ708" s="54"/>
      <c r="AR708" s="54"/>
      <c r="AS708" s="54"/>
      <c r="AT708" s="54"/>
      <c r="AU708" s="54"/>
      <c r="AV708" s="54"/>
      <c r="AW708" s="54"/>
    </row>
    <row r="709" spans="1:49" ht="15.7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  <c r="AF709" s="54"/>
      <c r="AG709" s="54"/>
      <c r="AH709" s="54"/>
      <c r="AI709" s="54"/>
      <c r="AJ709" s="54"/>
      <c r="AK709" s="54"/>
      <c r="AL709" s="54"/>
      <c r="AM709" s="54"/>
      <c r="AN709" s="54"/>
      <c r="AO709" s="54"/>
      <c r="AP709" s="54"/>
      <c r="AQ709" s="54"/>
      <c r="AR709" s="54"/>
      <c r="AS709" s="54"/>
      <c r="AT709" s="54"/>
      <c r="AU709" s="54"/>
      <c r="AV709" s="54"/>
      <c r="AW709" s="54"/>
    </row>
    <row r="710" spans="1:49" ht="15.7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  <c r="AF710" s="54"/>
      <c r="AG710" s="54"/>
      <c r="AH710" s="54"/>
      <c r="AI710" s="54"/>
      <c r="AJ710" s="54"/>
      <c r="AK710" s="54"/>
      <c r="AL710" s="54"/>
      <c r="AM710" s="54"/>
      <c r="AN710" s="54"/>
      <c r="AO710" s="54"/>
      <c r="AP710" s="54"/>
      <c r="AQ710" s="54"/>
      <c r="AR710" s="54"/>
      <c r="AS710" s="54"/>
      <c r="AT710" s="54"/>
      <c r="AU710" s="54"/>
      <c r="AV710" s="54"/>
      <c r="AW710" s="54"/>
    </row>
    <row r="711" spans="1:49" ht="15.7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  <c r="AF711" s="54"/>
      <c r="AG711" s="54"/>
      <c r="AH711" s="54"/>
      <c r="AI711" s="54"/>
      <c r="AJ711" s="54"/>
      <c r="AK711" s="54"/>
      <c r="AL711" s="54"/>
      <c r="AM711" s="54"/>
      <c r="AN711" s="54"/>
      <c r="AO711" s="54"/>
      <c r="AP711" s="54"/>
      <c r="AQ711" s="54"/>
      <c r="AR711" s="54"/>
      <c r="AS711" s="54"/>
      <c r="AT711" s="54"/>
      <c r="AU711" s="54"/>
      <c r="AV711" s="54"/>
      <c r="AW711" s="54"/>
    </row>
    <row r="712" spans="1:49" ht="15.7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  <c r="AF712" s="54"/>
      <c r="AG712" s="54"/>
      <c r="AH712" s="54"/>
      <c r="AI712" s="54"/>
      <c r="AJ712" s="54"/>
      <c r="AK712" s="54"/>
      <c r="AL712" s="54"/>
      <c r="AM712" s="54"/>
      <c r="AN712" s="54"/>
      <c r="AO712" s="54"/>
      <c r="AP712" s="54"/>
      <c r="AQ712" s="54"/>
      <c r="AR712" s="54"/>
      <c r="AS712" s="54"/>
      <c r="AT712" s="54"/>
      <c r="AU712" s="54"/>
      <c r="AV712" s="54"/>
      <c r="AW712" s="54"/>
    </row>
    <row r="713" spans="1:49" ht="15.7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  <c r="AF713" s="54"/>
      <c r="AG713" s="54"/>
      <c r="AH713" s="54"/>
      <c r="AI713" s="54"/>
      <c r="AJ713" s="54"/>
      <c r="AK713" s="54"/>
      <c r="AL713" s="54"/>
      <c r="AM713" s="54"/>
      <c r="AN713" s="54"/>
      <c r="AO713" s="54"/>
      <c r="AP713" s="54"/>
      <c r="AQ713" s="54"/>
      <c r="AR713" s="54"/>
      <c r="AS713" s="54"/>
      <c r="AT713" s="54"/>
      <c r="AU713" s="54"/>
      <c r="AV713" s="54"/>
      <c r="AW713" s="54"/>
    </row>
    <row r="714" spans="1:49" ht="15.7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  <c r="AF714" s="54"/>
      <c r="AG714" s="54"/>
      <c r="AH714" s="54"/>
      <c r="AI714" s="54"/>
      <c r="AJ714" s="54"/>
      <c r="AK714" s="54"/>
      <c r="AL714" s="54"/>
      <c r="AM714" s="54"/>
      <c r="AN714" s="54"/>
      <c r="AO714" s="54"/>
      <c r="AP714" s="54"/>
      <c r="AQ714" s="54"/>
      <c r="AR714" s="54"/>
      <c r="AS714" s="54"/>
      <c r="AT714" s="54"/>
      <c r="AU714" s="54"/>
      <c r="AV714" s="54"/>
      <c r="AW714" s="54"/>
    </row>
    <row r="715" spans="1:49" ht="15.7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  <c r="AF715" s="54"/>
      <c r="AG715" s="54"/>
      <c r="AH715" s="54"/>
      <c r="AI715" s="54"/>
      <c r="AJ715" s="54"/>
      <c r="AK715" s="54"/>
      <c r="AL715" s="54"/>
      <c r="AM715" s="54"/>
      <c r="AN715" s="54"/>
      <c r="AO715" s="54"/>
      <c r="AP715" s="54"/>
      <c r="AQ715" s="54"/>
      <c r="AR715" s="54"/>
      <c r="AS715" s="54"/>
      <c r="AT715" s="54"/>
      <c r="AU715" s="54"/>
      <c r="AV715" s="54"/>
      <c r="AW715" s="54"/>
    </row>
    <row r="716" spans="1:49" ht="15.7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  <c r="AF716" s="54"/>
      <c r="AG716" s="54"/>
      <c r="AH716" s="54"/>
      <c r="AI716" s="54"/>
      <c r="AJ716" s="54"/>
      <c r="AK716" s="54"/>
      <c r="AL716" s="54"/>
      <c r="AM716" s="54"/>
      <c r="AN716" s="54"/>
      <c r="AO716" s="54"/>
      <c r="AP716" s="54"/>
      <c r="AQ716" s="54"/>
      <c r="AR716" s="54"/>
      <c r="AS716" s="54"/>
      <c r="AT716" s="54"/>
      <c r="AU716" s="54"/>
      <c r="AV716" s="54"/>
      <c r="AW716" s="54"/>
    </row>
    <row r="717" spans="1:49" ht="15.7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  <c r="AF717" s="54"/>
      <c r="AG717" s="54"/>
      <c r="AH717" s="54"/>
      <c r="AI717" s="54"/>
      <c r="AJ717" s="54"/>
      <c r="AK717" s="54"/>
      <c r="AL717" s="54"/>
      <c r="AM717" s="54"/>
      <c r="AN717" s="54"/>
      <c r="AO717" s="54"/>
      <c r="AP717" s="54"/>
      <c r="AQ717" s="54"/>
      <c r="AR717" s="54"/>
      <c r="AS717" s="54"/>
      <c r="AT717" s="54"/>
      <c r="AU717" s="54"/>
      <c r="AV717" s="54"/>
      <c r="AW717" s="54"/>
    </row>
    <row r="718" spans="1:49" ht="15.7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  <c r="AF718" s="54"/>
      <c r="AG718" s="54"/>
      <c r="AH718" s="54"/>
      <c r="AI718" s="54"/>
      <c r="AJ718" s="54"/>
      <c r="AK718" s="54"/>
      <c r="AL718" s="54"/>
      <c r="AM718" s="54"/>
      <c r="AN718" s="54"/>
      <c r="AO718" s="54"/>
      <c r="AP718" s="54"/>
      <c r="AQ718" s="54"/>
      <c r="AR718" s="54"/>
      <c r="AS718" s="54"/>
      <c r="AT718" s="54"/>
      <c r="AU718" s="54"/>
      <c r="AV718" s="54"/>
      <c r="AW718" s="54"/>
    </row>
    <row r="719" spans="1:49" ht="15.7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  <c r="AF719" s="54"/>
      <c r="AG719" s="54"/>
      <c r="AH719" s="54"/>
      <c r="AI719" s="54"/>
      <c r="AJ719" s="54"/>
      <c r="AK719" s="54"/>
      <c r="AL719" s="54"/>
      <c r="AM719" s="54"/>
      <c r="AN719" s="54"/>
      <c r="AO719" s="54"/>
      <c r="AP719" s="54"/>
      <c r="AQ719" s="54"/>
      <c r="AR719" s="54"/>
      <c r="AS719" s="54"/>
      <c r="AT719" s="54"/>
      <c r="AU719" s="54"/>
      <c r="AV719" s="54"/>
      <c r="AW719" s="54"/>
    </row>
    <row r="720" spans="1:49" ht="15.7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  <c r="AF720" s="54"/>
      <c r="AG720" s="54"/>
      <c r="AH720" s="54"/>
      <c r="AI720" s="54"/>
      <c r="AJ720" s="54"/>
      <c r="AK720" s="54"/>
      <c r="AL720" s="54"/>
      <c r="AM720" s="54"/>
      <c r="AN720" s="54"/>
      <c r="AO720" s="54"/>
      <c r="AP720" s="54"/>
      <c r="AQ720" s="54"/>
      <c r="AR720" s="54"/>
      <c r="AS720" s="54"/>
      <c r="AT720" s="54"/>
      <c r="AU720" s="54"/>
      <c r="AV720" s="54"/>
      <c r="AW720" s="54"/>
    </row>
    <row r="721" spans="1:49" ht="15.7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  <c r="AF721" s="54"/>
      <c r="AG721" s="54"/>
      <c r="AH721" s="54"/>
      <c r="AI721" s="54"/>
      <c r="AJ721" s="54"/>
      <c r="AK721" s="54"/>
      <c r="AL721" s="54"/>
      <c r="AM721" s="54"/>
      <c r="AN721" s="54"/>
      <c r="AO721" s="54"/>
      <c r="AP721" s="54"/>
      <c r="AQ721" s="54"/>
      <c r="AR721" s="54"/>
      <c r="AS721" s="54"/>
      <c r="AT721" s="54"/>
      <c r="AU721" s="54"/>
      <c r="AV721" s="54"/>
      <c r="AW721" s="54"/>
    </row>
    <row r="722" spans="1:49" ht="15.7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  <c r="AF722" s="54"/>
      <c r="AG722" s="54"/>
      <c r="AH722" s="54"/>
      <c r="AI722" s="54"/>
      <c r="AJ722" s="54"/>
      <c r="AK722" s="54"/>
      <c r="AL722" s="54"/>
      <c r="AM722" s="54"/>
      <c r="AN722" s="54"/>
      <c r="AO722" s="54"/>
      <c r="AP722" s="54"/>
      <c r="AQ722" s="54"/>
      <c r="AR722" s="54"/>
      <c r="AS722" s="54"/>
      <c r="AT722" s="54"/>
      <c r="AU722" s="54"/>
      <c r="AV722" s="54"/>
      <c r="AW722" s="54"/>
    </row>
    <row r="723" spans="1:49" ht="15.7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  <c r="AF723" s="54"/>
      <c r="AG723" s="54"/>
      <c r="AH723" s="54"/>
      <c r="AI723" s="54"/>
      <c r="AJ723" s="54"/>
      <c r="AK723" s="54"/>
      <c r="AL723" s="54"/>
      <c r="AM723" s="54"/>
      <c r="AN723" s="54"/>
      <c r="AO723" s="54"/>
      <c r="AP723" s="54"/>
      <c r="AQ723" s="54"/>
      <c r="AR723" s="54"/>
      <c r="AS723" s="54"/>
      <c r="AT723" s="54"/>
      <c r="AU723" s="54"/>
      <c r="AV723" s="54"/>
      <c r="AW723" s="54"/>
    </row>
    <row r="724" spans="1:49" ht="15.7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  <c r="AF724" s="54"/>
      <c r="AG724" s="54"/>
      <c r="AH724" s="54"/>
      <c r="AI724" s="54"/>
      <c r="AJ724" s="54"/>
      <c r="AK724" s="54"/>
      <c r="AL724" s="54"/>
      <c r="AM724" s="54"/>
      <c r="AN724" s="54"/>
      <c r="AO724" s="54"/>
      <c r="AP724" s="54"/>
      <c r="AQ724" s="54"/>
      <c r="AR724" s="54"/>
      <c r="AS724" s="54"/>
      <c r="AT724" s="54"/>
      <c r="AU724" s="54"/>
      <c r="AV724" s="54"/>
      <c r="AW724" s="54"/>
    </row>
    <row r="725" spans="1:49" ht="15.7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  <c r="AF725" s="54"/>
      <c r="AG725" s="54"/>
      <c r="AH725" s="54"/>
      <c r="AI725" s="54"/>
      <c r="AJ725" s="54"/>
      <c r="AK725" s="54"/>
      <c r="AL725" s="54"/>
      <c r="AM725" s="54"/>
      <c r="AN725" s="54"/>
      <c r="AO725" s="54"/>
      <c r="AP725" s="54"/>
      <c r="AQ725" s="54"/>
      <c r="AR725" s="54"/>
      <c r="AS725" s="54"/>
      <c r="AT725" s="54"/>
      <c r="AU725" s="54"/>
      <c r="AV725" s="54"/>
      <c r="AW725" s="54"/>
    </row>
    <row r="726" spans="1:49" ht="15.7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  <c r="AF726" s="54"/>
      <c r="AG726" s="54"/>
      <c r="AH726" s="54"/>
      <c r="AI726" s="54"/>
      <c r="AJ726" s="54"/>
      <c r="AK726" s="54"/>
      <c r="AL726" s="54"/>
      <c r="AM726" s="54"/>
      <c r="AN726" s="54"/>
      <c r="AO726" s="54"/>
      <c r="AP726" s="54"/>
      <c r="AQ726" s="54"/>
      <c r="AR726" s="54"/>
      <c r="AS726" s="54"/>
      <c r="AT726" s="54"/>
      <c r="AU726" s="54"/>
      <c r="AV726" s="54"/>
      <c r="AW726" s="54"/>
    </row>
    <row r="727" spans="1:49" ht="15.7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  <c r="AF727" s="54"/>
      <c r="AG727" s="54"/>
      <c r="AH727" s="54"/>
      <c r="AI727" s="54"/>
      <c r="AJ727" s="54"/>
      <c r="AK727" s="54"/>
      <c r="AL727" s="54"/>
      <c r="AM727" s="54"/>
      <c r="AN727" s="54"/>
      <c r="AO727" s="54"/>
      <c r="AP727" s="54"/>
      <c r="AQ727" s="54"/>
      <c r="AR727" s="54"/>
      <c r="AS727" s="54"/>
      <c r="AT727" s="54"/>
      <c r="AU727" s="54"/>
      <c r="AV727" s="54"/>
      <c r="AW727" s="54"/>
    </row>
    <row r="728" spans="1:49" ht="15.7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/>
    </row>
    <row r="729" spans="1:49" ht="15.7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</row>
    <row r="730" spans="1:49" ht="15.7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  <c r="AF730" s="54"/>
      <c r="AG730" s="54"/>
      <c r="AH730" s="54"/>
      <c r="AI730" s="54"/>
      <c r="AJ730" s="54"/>
      <c r="AK730" s="54"/>
      <c r="AL730" s="54"/>
      <c r="AM730" s="54"/>
      <c r="AN730" s="54"/>
      <c r="AO730" s="54"/>
      <c r="AP730" s="54"/>
      <c r="AQ730" s="54"/>
      <c r="AR730" s="54"/>
      <c r="AS730" s="54"/>
      <c r="AT730" s="54"/>
      <c r="AU730" s="54"/>
      <c r="AV730" s="54"/>
      <c r="AW730" s="54"/>
    </row>
    <row r="731" spans="1:49" ht="15.7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54"/>
      <c r="AL731" s="54"/>
      <c r="AM731" s="54"/>
      <c r="AN731" s="54"/>
      <c r="AO731" s="54"/>
      <c r="AP731" s="54"/>
      <c r="AQ731" s="54"/>
      <c r="AR731" s="54"/>
      <c r="AS731" s="54"/>
      <c r="AT731" s="54"/>
      <c r="AU731" s="54"/>
      <c r="AV731" s="54"/>
      <c r="AW731" s="54"/>
    </row>
    <row r="732" spans="1:49" ht="15.7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</row>
    <row r="733" spans="1:49" ht="15.7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</row>
    <row r="734" spans="1:49" ht="15.7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</row>
    <row r="735" spans="1:49" ht="15.7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</row>
    <row r="736" spans="1:49" ht="15.7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</row>
    <row r="737" spans="1:49" ht="15.7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</row>
    <row r="738" spans="1:49" ht="15.7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</row>
    <row r="739" spans="1:49" ht="15.7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</row>
    <row r="740" spans="1:49" ht="15.7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</row>
    <row r="741" spans="1:49" ht="15.7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</row>
    <row r="742" spans="1:49" ht="15.7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  <c r="AF742" s="54"/>
      <c r="AG742" s="54"/>
      <c r="AH742" s="54"/>
      <c r="AI742" s="54"/>
      <c r="AJ742" s="54"/>
      <c r="AK742" s="54"/>
      <c r="AL742" s="54"/>
      <c r="AM742" s="54"/>
      <c r="AN742" s="54"/>
      <c r="AO742" s="54"/>
      <c r="AP742" s="54"/>
      <c r="AQ742" s="54"/>
      <c r="AR742" s="54"/>
      <c r="AS742" s="54"/>
      <c r="AT742" s="54"/>
      <c r="AU742" s="54"/>
      <c r="AV742" s="54"/>
      <c r="AW742" s="54"/>
    </row>
    <row r="743" spans="1:49" ht="15.7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  <c r="AF743" s="54"/>
      <c r="AG743" s="54"/>
      <c r="AH743" s="54"/>
      <c r="AI743" s="54"/>
      <c r="AJ743" s="54"/>
      <c r="AK743" s="54"/>
      <c r="AL743" s="54"/>
      <c r="AM743" s="54"/>
      <c r="AN743" s="54"/>
      <c r="AO743" s="54"/>
      <c r="AP743" s="54"/>
      <c r="AQ743" s="54"/>
      <c r="AR743" s="54"/>
      <c r="AS743" s="54"/>
      <c r="AT743" s="54"/>
      <c r="AU743" s="54"/>
      <c r="AV743" s="54"/>
      <c r="AW743" s="54"/>
    </row>
    <row r="744" spans="1:49" ht="15.7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  <c r="AF744" s="54"/>
      <c r="AG744" s="54"/>
      <c r="AH744" s="54"/>
      <c r="AI744" s="54"/>
      <c r="AJ744" s="54"/>
      <c r="AK744" s="54"/>
      <c r="AL744" s="54"/>
      <c r="AM744" s="54"/>
      <c r="AN744" s="54"/>
      <c r="AO744" s="54"/>
      <c r="AP744" s="54"/>
      <c r="AQ744" s="54"/>
      <c r="AR744" s="54"/>
      <c r="AS744" s="54"/>
      <c r="AT744" s="54"/>
      <c r="AU744" s="54"/>
      <c r="AV744" s="54"/>
      <c r="AW744" s="54"/>
    </row>
    <row r="745" spans="1:49" ht="15.7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  <c r="AF745" s="54"/>
      <c r="AG745" s="54"/>
      <c r="AH745" s="54"/>
      <c r="AI745" s="54"/>
      <c r="AJ745" s="54"/>
      <c r="AK745" s="54"/>
      <c r="AL745" s="54"/>
      <c r="AM745" s="54"/>
      <c r="AN745" s="54"/>
      <c r="AO745" s="54"/>
      <c r="AP745" s="54"/>
      <c r="AQ745" s="54"/>
      <c r="AR745" s="54"/>
      <c r="AS745" s="54"/>
      <c r="AT745" s="54"/>
      <c r="AU745" s="54"/>
      <c r="AV745" s="54"/>
      <c r="AW745" s="54"/>
    </row>
    <row r="746" spans="1:49" ht="15.7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  <c r="AF746" s="54"/>
      <c r="AG746" s="54"/>
      <c r="AH746" s="54"/>
      <c r="AI746" s="54"/>
      <c r="AJ746" s="54"/>
      <c r="AK746" s="54"/>
      <c r="AL746" s="54"/>
      <c r="AM746" s="54"/>
      <c r="AN746" s="54"/>
      <c r="AO746" s="54"/>
      <c r="AP746" s="54"/>
      <c r="AQ746" s="54"/>
      <c r="AR746" s="54"/>
      <c r="AS746" s="54"/>
      <c r="AT746" s="54"/>
      <c r="AU746" s="54"/>
      <c r="AV746" s="54"/>
      <c r="AW746" s="54"/>
    </row>
    <row r="747" spans="1:49" ht="15.7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  <c r="AF747" s="54"/>
      <c r="AG747" s="54"/>
      <c r="AH747" s="54"/>
      <c r="AI747" s="54"/>
      <c r="AJ747" s="54"/>
      <c r="AK747" s="54"/>
      <c r="AL747" s="54"/>
      <c r="AM747" s="54"/>
      <c r="AN747" s="54"/>
      <c r="AO747" s="54"/>
      <c r="AP747" s="54"/>
      <c r="AQ747" s="54"/>
      <c r="AR747" s="54"/>
      <c r="AS747" s="54"/>
      <c r="AT747" s="54"/>
      <c r="AU747" s="54"/>
      <c r="AV747" s="54"/>
      <c r="AW747" s="54"/>
    </row>
    <row r="748" spans="1:49" ht="15.7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  <c r="AF748" s="54"/>
      <c r="AG748" s="54"/>
      <c r="AH748" s="54"/>
      <c r="AI748" s="54"/>
      <c r="AJ748" s="54"/>
      <c r="AK748" s="54"/>
      <c r="AL748" s="54"/>
      <c r="AM748" s="54"/>
      <c r="AN748" s="54"/>
      <c r="AO748" s="54"/>
      <c r="AP748" s="54"/>
      <c r="AQ748" s="54"/>
      <c r="AR748" s="54"/>
      <c r="AS748" s="54"/>
      <c r="AT748" s="54"/>
      <c r="AU748" s="54"/>
      <c r="AV748" s="54"/>
      <c r="AW748" s="54"/>
    </row>
    <row r="749" spans="1:49" ht="15.7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  <c r="AF749" s="54"/>
      <c r="AG749" s="54"/>
      <c r="AH749" s="54"/>
      <c r="AI749" s="54"/>
      <c r="AJ749" s="54"/>
      <c r="AK749" s="54"/>
      <c r="AL749" s="54"/>
      <c r="AM749" s="54"/>
      <c r="AN749" s="54"/>
      <c r="AO749" s="54"/>
      <c r="AP749" s="54"/>
      <c r="AQ749" s="54"/>
      <c r="AR749" s="54"/>
      <c r="AS749" s="54"/>
      <c r="AT749" s="54"/>
      <c r="AU749" s="54"/>
      <c r="AV749" s="54"/>
      <c r="AW749" s="54"/>
    </row>
    <row r="750" spans="1:49" ht="15.7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  <c r="AF750" s="54"/>
      <c r="AG750" s="54"/>
      <c r="AH750" s="54"/>
      <c r="AI750" s="54"/>
      <c r="AJ750" s="54"/>
      <c r="AK750" s="54"/>
      <c r="AL750" s="54"/>
      <c r="AM750" s="54"/>
      <c r="AN750" s="54"/>
      <c r="AO750" s="54"/>
      <c r="AP750" s="54"/>
      <c r="AQ750" s="54"/>
      <c r="AR750" s="54"/>
      <c r="AS750" s="54"/>
      <c r="AT750" s="54"/>
      <c r="AU750" s="54"/>
      <c r="AV750" s="54"/>
      <c r="AW750" s="54"/>
    </row>
    <row r="751" spans="1:49" ht="15.7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  <c r="AF751" s="54"/>
      <c r="AG751" s="54"/>
      <c r="AH751" s="54"/>
      <c r="AI751" s="54"/>
      <c r="AJ751" s="54"/>
      <c r="AK751" s="54"/>
      <c r="AL751" s="54"/>
      <c r="AM751" s="54"/>
      <c r="AN751" s="54"/>
      <c r="AO751" s="54"/>
      <c r="AP751" s="54"/>
      <c r="AQ751" s="54"/>
      <c r="AR751" s="54"/>
      <c r="AS751" s="54"/>
      <c r="AT751" s="54"/>
      <c r="AU751" s="54"/>
      <c r="AV751" s="54"/>
      <c r="AW751" s="54"/>
    </row>
    <row r="752" spans="1:49" ht="15.7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  <c r="AF752" s="54"/>
      <c r="AG752" s="54"/>
      <c r="AH752" s="54"/>
      <c r="AI752" s="54"/>
      <c r="AJ752" s="54"/>
      <c r="AK752" s="54"/>
      <c r="AL752" s="54"/>
      <c r="AM752" s="54"/>
      <c r="AN752" s="54"/>
      <c r="AO752" s="54"/>
      <c r="AP752" s="54"/>
      <c r="AQ752" s="54"/>
      <c r="AR752" s="54"/>
      <c r="AS752" s="54"/>
      <c r="AT752" s="54"/>
      <c r="AU752" s="54"/>
      <c r="AV752" s="54"/>
      <c r="AW752" s="54"/>
    </row>
    <row r="753" spans="1:49" ht="15.7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  <c r="AF753" s="54"/>
      <c r="AG753" s="54"/>
      <c r="AH753" s="54"/>
      <c r="AI753" s="54"/>
      <c r="AJ753" s="54"/>
      <c r="AK753" s="54"/>
      <c r="AL753" s="54"/>
      <c r="AM753" s="54"/>
      <c r="AN753" s="54"/>
      <c r="AO753" s="54"/>
      <c r="AP753" s="54"/>
      <c r="AQ753" s="54"/>
      <c r="AR753" s="54"/>
      <c r="AS753" s="54"/>
      <c r="AT753" s="54"/>
      <c r="AU753" s="54"/>
      <c r="AV753" s="54"/>
      <c r="AW753" s="54"/>
    </row>
    <row r="754" spans="1:49" ht="15.7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  <c r="AF754" s="54"/>
      <c r="AG754" s="54"/>
      <c r="AH754" s="54"/>
      <c r="AI754" s="54"/>
      <c r="AJ754" s="54"/>
      <c r="AK754" s="54"/>
      <c r="AL754" s="54"/>
      <c r="AM754" s="54"/>
      <c r="AN754" s="54"/>
      <c r="AO754" s="54"/>
      <c r="AP754" s="54"/>
      <c r="AQ754" s="54"/>
      <c r="AR754" s="54"/>
      <c r="AS754" s="54"/>
      <c r="AT754" s="54"/>
      <c r="AU754" s="54"/>
      <c r="AV754" s="54"/>
      <c r="AW754" s="54"/>
    </row>
    <row r="755" spans="1:49" ht="15.7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  <c r="AF755" s="54"/>
      <c r="AG755" s="54"/>
      <c r="AH755" s="54"/>
      <c r="AI755" s="54"/>
      <c r="AJ755" s="54"/>
      <c r="AK755" s="54"/>
      <c r="AL755" s="54"/>
      <c r="AM755" s="54"/>
      <c r="AN755" s="54"/>
      <c r="AO755" s="54"/>
      <c r="AP755" s="54"/>
      <c r="AQ755" s="54"/>
      <c r="AR755" s="54"/>
      <c r="AS755" s="54"/>
      <c r="AT755" s="54"/>
      <c r="AU755" s="54"/>
      <c r="AV755" s="54"/>
      <c r="AW755" s="54"/>
    </row>
    <row r="756" spans="1:49" ht="15.7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  <c r="AF756" s="54"/>
      <c r="AG756" s="54"/>
      <c r="AH756" s="54"/>
      <c r="AI756" s="54"/>
      <c r="AJ756" s="54"/>
      <c r="AK756" s="54"/>
      <c r="AL756" s="54"/>
      <c r="AM756" s="54"/>
      <c r="AN756" s="54"/>
      <c r="AO756" s="54"/>
      <c r="AP756" s="54"/>
      <c r="AQ756" s="54"/>
      <c r="AR756" s="54"/>
      <c r="AS756" s="54"/>
      <c r="AT756" s="54"/>
      <c r="AU756" s="54"/>
      <c r="AV756" s="54"/>
      <c r="AW756" s="54"/>
    </row>
    <row r="757" spans="1:49" ht="15.7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  <c r="AF757" s="54"/>
      <c r="AG757" s="54"/>
      <c r="AH757" s="54"/>
      <c r="AI757" s="54"/>
      <c r="AJ757" s="54"/>
      <c r="AK757" s="54"/>
      <c r="AL757" s="54"/>
      <c r="AM757" s="54"/>
      <c r="AN757" s="54"/>
      <c r="AO757" s="54"/>
      <c r="AP757" s="54"/>
      <c r="AQ757" s="54"/>
      <c r="AR757" s="54"/>
      <c r="AS757" s="54"/>
      <c r="AT757" s="54"/>
      <c r="AU757" s="54"/>
      <c r="AV757" s="54"/>
      <c r="AW757" s="54"/>
    </row>
    <row r="758" spans="1:49" ht="15.7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  <c r="AF758" s="54"/>
      <c r="AG758" s="54"/>
      <c r="AH758" s="54"/>
      <c r="AI758" s="54"/>
      <c r="AJ758" s="54"/>
      <c r="AK758" s="54"/>
      <c r="AL758" s="54"/>
      <c r="AM758" s="54"/>
      <c r="AN758" s="54"/>
      <c r="AO758" s="54"/>
      <c r="AP758" s="54"/>
      <c r="AQ758" s="54"/>
      <c r="AR758" s="54"/>
      <c r="AS758" s="54"/>
      <c r="AT758" s="54"/>
      <c r="AU758" s="54"/>
      <c r="AV758" s="54"/>
      <c r="AW758" s="54"/>
    </row>
    <row r="759" spans="1:49" ht="15.7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  <c r="AF759" s="54"/>
      <c r="AG759" s="54"/>
      <c r="AH759" s="54"/>
      <c r="AI759" s="54"/>
      <c r="AJ759" s="54"/>
      <c r="AK759" s="54"/>
      <c r="AL759" s="54"/>
      <c r="AM759" s="54"/>
      <c r="AN759" s="54"/>
      <c r="AO759" s="54"/>
      <c r="AP759" s="54"/>
      <c r="AQ759" s="54"/>
      <c r="AR759" s="54"/>
      <c r="AS759" s="54"/>
      <c r="AT759" s="54"/>
      <c r="AU759" s="54"/>
      <c r="AV759" s="54"/>
      <c r="AW759" s="54"/>
    </row>
    <row r="760" spans="1:49" ht="15.7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  <c r="AF760" s="54"/>
      <c r="AG760" s="54"/>
      <c r="AH760" s="54"/>
      <c r="AI760" s="54"/>
      <c r="AJ760" s="54"/>
      <c r="AK760" s="54"/>
      <c r="AL760" s="54"/>
      <c r="AM760" s="54"/>
      <c r="AN760" s="54"/>
      <c r="AO760" s="54"/>
      <c r="AP760" s="54"/>
      <c r="AQ760" s="54"/>
      <c r="AR760" s="54"/>
      <c r="AS760" s="54"/>
      <c r="AT760" s="54"/>
      <c r="AU760" s="54"/>
      <c r="AV760" s="54"/>
      <c r="AW760" s="54"/>
    </row>
    <row r="761" spans="1:49" ht="15.7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  <c r="AF761" s="54"/>
      <c r="AG761" s="54"/>
      <c r="AH761" s="54"/>
      <c r="AI761" s="54"/>
      <c r="AJ761" s="54"/>
      <c r="AK761" s="54"/>
      <c r="AL761" s="54"/>
      <c r="AM761" s="54"/>
      <c r="AN761" s="54"/>
      <c r="AO761" s="54"/>
      <c r="AP761" s="54"/>
      <c r="AQ761" s="54"/>
      <c r="AR761" s="54"/>
      <c r="AS761" s="54"/>
      <c r="AT761" s="54"/>
      <c r="AU761" s="54"/>
      <c r="AV761" s="54"/>
      <c r="AW761" s="54"/>
    </row>
    <row r="762" spans="1:49" ht="15.7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  <c r="AF762" s="54"/>
      <c r="AG762" s="54"/>
      <c r="AH762" s="54"/>
      <c r="AI762" s="54"/>
      <c r="AJ762" s="54"/>
      <c r="AK762" s="54"/>
      <c r="AL762" s="54"/>
      <c r="AM762" s="54"/>
      <c r="AN762" s="54"/>
      <c r="AO762" s="54"/>
      <c r="AP762" s="54"/>
      <c r="AQ762" s="54"/>
      <c r="AR762" s="54"/>
      <c r="AS762" s="54"/>
      <c r="AT762" s="54"/>
      <c r="AU762" s="54"/>
      <c r="AV762" s="54"/>
      <c r="AW762" s="54"/>
    </row>
    <row r="763" spans="1:49" ht="15.7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  <c r="AF763" s="54"/>
      <c r="AG763" s="54"/>
      <c r="AH763" s="54"/>
      <c r="AI763" s="54"/>
      <c r="AJ763" s="54"/>
      <c r="AK763" s="54"/>
      <c r="AL763" s="54"/>
      <c r="AM763" s="54"/>
      <c r="AN763" s="54"/>
      <c r="AO763" s="54"/>
      <c r="AP763" s="54"/>
      <c r="AQ763" s="54"/>
      <c r="AR763" s="54"/>
      <c r="AS763" s="54"/>
      <c r="AT763" s="54"/>
      <c r="AU763" s="54"/>
      <c r="AV763" s="54"/>
      <c r="AW763" s="54"/>
    </row>
    <row r="764" spans="1:49" ht="15.7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  <c r="AF764" s="54"/>
      <c r="AG764" s="54"/>
      <c r="AH764" s="54"/>
      <c r="AI764" s="54"/>
      <c r="AJ764" s="54"/>
      <c r="AK764" s="54"/>
      <c r="AL764" s="54"/>
      <c r="AM764" s="54"/>
      <c r="AN764" s="54"/>
      <c r="AO764" s="54"/>
      <c r="AP764" s="54"/>
      <c r="AQ764" s="54"/>
      <c r="AR764" s="54"/>
      <c r="AS764" s="54"/>
      <c r="AT764" s="54"/>
      <c r="AU764" s="54"/>
      <c r="AV764" s="54"/>
      <c r="AW764" s="54"/>
    </row>
    <row r="765" spans="1:49" ht="15.7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  <c r="AF765" s="54"/>
      <c r="AG765" s="54"/>
      <c r="AH765" s="54"/>
      <c r="AI765" s="54"/>
      <c r="AJ765" s="54"/>
      <c r="AK765" s="54"/>
      <c r="AL765" s="54"/>
      <c r="AM765" s="54"/>
      <c r="AN765" s="54"/>
      <c r="AO765" s="54"/>
      <c r="AP765" s="54"/>
      <c r="AQ765" s="54"/>
      <c r="AR765" s="54"/>
      <c r="AS765" s="54"/>
      <c r="AT765" s="54"/>
      <c r="AU765" s="54"/>
      <c r="AV765" s="54"/>
      <c r="AW765" s="54"/>
    </row>
    <row r="766" spans="1:49" ht="15.7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/>
    </row>
    <row r="767" spans="1:49" ht="15.7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</row>
    <row r="768" spans="1:49" ht="15.7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  <c r="AF768" s="54"/>
      <c r="AG768" s="54"/>
      <c r="AH768" s="54"/>
      <c r="AI768" s="54"/>
      <c r="AJ768" s="54"/>
      <c r="AK768" s="54"/>
      <c r="AL768" s="54"/>
      <c r="AM768" s="54"/>
      <c r="AN768" s="54"/>
      <c r="AO768" s="54"/>
      <c r="AP768" s="54"/>
      <c r="AQ768" s="54"/>
      <c r="AR768" s="54"/>
      <c r="AS768" s="54"/>
      <c r="AT768" s="54"/>
      <c r="AU768" s="54"/>
      <c r="AV768" s="54"/>
      <c r="AW768" s="54"/>
    </row>
    <row r="769" spans="1:49" ht="15.7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54"/>
      <c r="AL769" s="54"/>
      <c r="AM769" s="54"/>
      <c r="AN769" s="54"/>
      <c r="AO769" s="54"/>
      <c r="AP769" s="54"/>
      <c r="AQ769" s="54"/>
      <c r="AR769" s="54"/>
      <c r="AS769" s="54"/>
      <c r="AT769" s="54"/>
      <c r="AU769" s="54"/>
      <c r="AV769" s="54"/>
      <c r="AW769" s="54"/>
    </row>
    <row r="770" spans="1:49" ht="15.7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</row>
    <row r="771" spans="1:49" ht="15.7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</row>
    <row r="772" spans="1:49" ht="15.7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</row>
    <row r="773" spans="1:49" ht="15.7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</row>
    <row r="774" spans="1:49" ht="15.7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</row>
    <row r="775" spans="1:49" ht="15.7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</row>
    <row r="776" spans="1:49" ht="15.7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</row>
    <row r="777" spans="1:49" ht="15.7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</row>
    <row r="778" spans="1:49" ht="15.7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</row>
    <row r="779" spans="1:49" ht="15.7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</row>
    <row r="780" spans="1:49" ht="15.7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  <c r="AF780" s="54"/>
      <c r="AG780" s="54"/>
      <c r="AH780" s="54"/>
      <c r="AI780" s="54"/>
      <c r="AJ780" s="54"/>
      <c r="AK780" s="54"/>
      <c r="AL780" s="54"/>
      <c r="AM780" s="54"/>
      <c r="AN780" s="54"/>
      <c r="AO780" s="54"/>
      <c r="AP780" s="54"/>
      <c r="AQ780" s="54"/>
      <c r="AR780" s="54"/>
      <c r="AS780" s="54"/>
      <c r="AT780" s="54"/>
      <c r="AU780" s="54"/>
      <c r="AV780" s="54"/>
      <c r="AW780" s="54"/>
    </row>
    <row r="781" spans="1:49" ht="15.7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  <c r="AF781" s="54"/>
      <c r="AG781" s="54"/>
      <c r="AH781" s="54"/>
      <c r="AI781" s="54"/>
      <c r="AJ781" s="54"/>
      <c r="AK781" s="54"/>
      <c r="AL781" s="54"/>
      <c r="AM781" s="54"/>
      <c r="AN781" s="54"/>
      <c r="AO781" s="54"/>
      <c r="AP781" s="54"/>
      <c r="AQ781" s="54"/>
      <c r="AR781" s="54"/>
      <c r="AS781" s="54"/>
      <c r="AT781" s="54"/>
      <c r="AU781" s="54"/>
      <c r="AV781" s="54"/>
      <c r="AW781" s="54"/>
    </row>
    <row r="782" spans="1:49" ht="15.7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  <c r="AF782" s="54"/>
      <c r="AG782" s="54"/>
      <c r="AH782" s="54"/>
      <c r="AI782" s="54"/>
      <c r="AJ782" s="54"/>
      <c r="AK782" s="54"/>
      <c r="AL782" s="54"/>
      <c r="AM782" s="54"/>
      <c r="AN782" s="54"/>
      <c r="AO782" s="54"/>
      <c r="AP782" s="54"/>
      <c r="AQ782" s="54"/>
      <c r="AR782" s="54"/>
      <c r="AS782" s="54"/>
      <c r="AT782" s="54"/>
      <c r="AU782" s="54"/>
      <c r="AV782" s="54"/>
      <c r="AW782" s="54"/>
    </row>
    <row r="783" spans="1:49" ht="15.7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  <c r="AF783" s="54"/>
      <c r="AG783" s="54"/>
      <c r="AH783" s="54"/>
      <c r="AI783" s="54"/>
      <c r="AJ783" s="54"/>
      <c r="AK783" s="54"/>
      <c r="AL783" s="54"/>
      <c r="AM783" s="54"/>
      <c r="AN783" s="54"/>
      <c r="AO783" s="54"/>
      <c r="AP783" s="54"/>
      <c r="AQ783" s="54"/>
      <c r="AR783" s="54"/>
      <c r="AS783" s="54"/>
      <c r="AT783" s="54"/>
      <c r="AU783" s="54"/>
      <c r="AV783" s="54"/>
      <c r="AW783" s="54"/>
    </row>
    <row r="784" spans="1:49" ht="15.7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  <c r="AF784" s="54"/>
      <c r="AG784" s="54"/>
      <c r="AH784" s="54"/>
      <c r="AI784" s="54"/>
      <c r="AJ784" s="54"/>
      <c r="AK784" s="54"/>
      <c r="AL784" s="54"/>
      <c r="AM784" s="54"/>
      <c r="AN784" s="54"/>
      <c r="AO784" s="54"/>
      <c r="AP784" s="54"/>
      <c r="AQ784" s="54"/>
      <c r="AR784" s="54"/>
      <c r="AS784" s="54"/>
      <c r="AT784" s="54"/>
      <c r="AU784" s="54"/>
      <c r="AV784" s="54"/>
      <c r="AW784" s="54"/>
    </row>
    <row r="785" spans="1:49" ht="15.7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  <c r="AF785" s="54"/>
      <c r="AG785" s="54"/>
      <c r="AH785" s="54"/>
      <c r="AI785" s="54"/>
      <c r="AJ785" s="54"/>
      <c r="AK785" s="54"/>
      <c r="AL785" s="54"/>
      <c r="AM785" s="54"/>
      <c r="AN785" s="54"/>
      <c r="AO785" s="54"/>
      <c r="AP785" s="54"/>
      <c r="AQ785" s="54"/>
      <c r="AR785" s="54"/>
      <c r="AS785" s="54"/>
      <c r="AT785" s="54"/>
      <c r="AU785" s="54"/>
      <c r="AV785" s="54"/>
      <c r="AW785" s="54"/>
    </row>
    <row r="786" spans="1:49" ht="15.7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  <c r="AF786" s="54"/>
      <c r="AG786" s="54"/>
      <c r="AH786" s="54"/>
      <c r="AI786" s="54"/>
      <c r="AJ786" s="54"/>
      <c r="AK786" s="54"/>
      <c r="AL786" s="54"/>
      <c r="AM786" s="54"/>
      <c r="AN786" s="54"/>
      <c r="AO786" s="54"/>
      <c r="AP786" s="54"/>
      <c r="AQ786" s="54"/>
      <c r="AR786" s="54"/>
      <c r="AS786" s="54"/>
      <c r="AT786" s="54"/>
      <c r="AU786" s="54"/>
      <c r="AV786" s="54"/>
      <c r="AW786" s="54"/>
    </row>
    <row r="787" spans="1:49" ht="15.7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  <c r="AF787" s="54"/>
      <c r="AG787" s="54"/>
      <c r="AH787" s="54"/>
      <c r="AI787" s="54"/>
      <c r="AJ787" s="54"/>
      <c r="AK787" s="54"/>
      <c r="AL787" s="54"/>
      <c r="AM787" s="54"/>
      <c r="AN787" s="54"/>
      <c r="AO787" s="54"/>
      <c r="AP787" s="54"/>
      <c r="AQ787" s="54"/>
      <c r="AR787" s="54"/>
      <c r="AS787" s="54"/>
      <c r="AT787" s="54"/>
      <c r="AU787" s="54"/>
      <c r="AV787" s="54"/>
      <c r="AW787" s="54"/>
    </row>
    <row r="788" spans="1:49" ht="15.7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  <c r="AF788" s="54"/>
      <c r="AG788" s="54"/>
      <c r="AH788" s="54"/>
      <c r="AI788" s="54"/>
      <c r="AJ788" s="54"/>
      <c r="AK788" s="54"/>
      <c r="AL788" s="54"/>
      <c r="AM788" s="54"/>
      <c r="AN788" s="54"/>
      <c r="AO788" s="54"/>
      <c r="AP788" s="54"/>
      <c r="AQ788" s="54"/>
      <c r="AR788" s="54"/>
      <c r="AS788" s="54"/>
      <c r="AT788" s="54"/>
      <c r="AU788" s="54"/>
      <c r="AV788" s="54"/>
      <c r="AW788" s="54"/>
    </row>
    <row r="789" spans="1:49" ht="15.7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  <c r="AF789" s="54"/>
      <c r="AG789" s="54"/>
      <c r="AH789" s="54"/>
      <c r="AI789" s="54"/>
      <c r="AJ789" s="54"/>
      <c r="AK789" s="54"/>
      <c r="AL789" s="54"/>
      <c r="AM789" s="54"/>
      <c r="AN789" s="54"/>
      <c r="AO789" s="54"/>
      <c r="AP789" s="54"/>
      <c r="AQ789" s="54"/>
      <c r="AR789" s="54"/>
      <c r="AS789" s="54"/>
      <c r="AT789" s="54"/>
      <c r="AU789" s="54"/>
      <c r="AV789" s="54"/>
      <c r="AW789" s="54"/>
    </row>
    <row r="790" spans="1:49" ht="15.7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  <c r="AF790" s="54"/>
      <c r="AG790" s="54"/>
      <c r="AH790" s="54"/>
      <c r="AI790" s="54"/>
      <c r="AJ790" s="54"/>
      <c r="AK790" s="54"/>
      <c r="AL790" s="54"/>
      <c r="AM790" s="54"/>
      <c r="AN790" s="54"/>
      <c r="AO790" s="54"/>
      <c r="AP790" s="54"/>
      <c r="AQ790" s="54"/>
      <c r="AR790" s="54"/>
      <c r="AS790" s="54"/>
      <c r="AT790" s="54"/>
      <c r="AU790" s="54"/>
      <c r="AV790" s="54"/>
      <c r="AW790" s="54"/>
    </row>
    <row r="791" spans="1:49" ht="15.7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  <c r="AF791" s="54"/>
      <c r="AG791" s="54"/>
      <c r="AH791" s="54"/>
      <c r="AI791" s="54"/>
      <c r="AJ791" s="54"/>
      <c r="AK791" s="54"/>
      <c r="AL791" s="54"/>
      <c r="AM791" s="54"/>
      <c r="AN791" s="54"/>
      <c r="AO791" s="54"/>
      <c r="AP791" s="54"/>
      <c r="AQ791" s="54"/>
      <c r="AR791" s="54"/>
      <c r="AS791" s="54"/>
      <c r="AT791" s="54"/>
      <c r="AU791" s="54"/>
      <c r="AV791" s="54"/>
      <c r="AW791" s="54"/>
    </row>
    <row r="792" spans="1:49" ht="15.7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  <c r="AF792" s="54"/>
      <c r="AG792" s="54"/>
      <c r="AH792" s="54"/>
      <c r="AI792" s="54"/>
      <c r="AJ792" s="54"/>
      <c r="AK792" s="54"/>
      <c r="AL792" s="54"/>
      <c r="AM792" s="54"/>
      <c r="AN792" s="54"/>
      <c r="AO792" s="54"/>
      <c r="AP792" s="54"/>
      <c r="AQ792" s="54"/>
      <c r="AR792" s="54"/>
      <c r="AS792" s="54"/>
      <c r="AT792" s="54"/>
      <c r="AU792" s="54"/>
      <c r="AV792" s="54"/>
      <c r="AW792" s="54"/>
    </row>
    <row r="793" spans="1:49" ht="15.7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  <c r="AF793" s="54"/>
      <c r="AG793" s="54"/>
      <c r="AH793" s="54"/>
      <c r="AI793" s="54"/>
      <c r="AJ793" s="54"/>
      <c r="AK793" s="54"/>
      <c r="AL793" s="54"/>
      <c r="AM793" s="54"/>
      <c r="AN793" s="54"/>
      <c r="AO793" s="54"/>
      <c r="AP793" s="54"/>
      <c r="AQ793" s="54"/>
      <c r="AR793" s="54"/>
      <c r="AS793" s="54"/>
      <c r="AT793" s="54"/>
      <c r="AU793" s="54"/>
      <c r="AV793" s="54"/>
      <c r="AW793" s="54"/>
    </row>
    <row r="794" spans="1:49" ht="15.7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  <c r="AF794" s="54"/>
      <c r="AG794" s="54"/>
      <c r="AH794" s="54"/>
      <c r="AI794" s="54"/>
      <c r="AJ794" s="54"/>
      <c r="AK794" s="54"/>
      <c r="AL794" s="54"/>
      <c r="AM794" s="54"/>
      <c r="AN794" s="54"/>
      <c r="AO794" s="54"/>
      <c r="AP794" s="54"/>
      <c r="AQ794" s="54"/>
      <c r="AR794" s="54"/>
      <c r="AS794" s="54"/>
      <c r="AT794" s="54"/>
      <c r="AU794" s="54"/>
      <c r="AV794" s="54"/>
      <c r="AW794" s="54"/>
    </row>
    <row r="795" spans="1:49" ht="15.7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  <c r="AF795" s="54"/>
      <c r="AG795" s="54"/>
      <c r="AH795" s="54"/>
      <c r="AI795" s="54"/>
      <c r="AJ795" s="54"/>
      <c r="AK795" s="54"/>
      <c r="AL795" s="54"/>
      <c r="AM795" s="54"/>
      <c r="AN795" s="54"/>
      <c r="AO795" s="54"/>
      <c r="AP795" s="54"/>
      <c r="AQ795" s="54"/>
      <c r="AR795" s="54"/>
      <c r="AS795" s="54"/>
      <c r="AT795" s="54"/>
      <c r="AU795" s="54"/>
      <c r="AV795" s="54"/>
      <c r="AW795" s="54"/>
    </row>
    <row r="796" spans="1:49" ht="15.7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  <c r="AF796" s="54"/>
      <c r="AG796" s="54"/>
      <c r="AH796" s="54"/>
      <c r="AI796" s="54"/>
      <c r="AJ796" s="54"/>
      <c r="AK796" s="54"/>
      <c r="AL796" s="54"/>
      <c r="AM796" s="54"/>
      <c r="AN796" s="54"/>
      <c r="AO796" s="54"/>
      <c r="AP796" s="54"/>
      <c r="AQ796" s="54"/>
      <c r="AR796" s="54"/>
      <c r="AS796" s="54"/>
      <c r="AT796" s="54"/>
      <c r="AU796" s="54"/>
      <c r="AV796" s="54"/>
      <c r="AW796" s="54"/>
    </row>
    <row r="797" spans="1:49" ht="15.7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  <c r="AF797" s="54"/>
      <c r="AG797" s="54"/>
      <c r="AH797" s="54"/>
      <c r="AI797" s="54"/>
      <c r="AJ797" s="54"/>
      <c r="AK797" s="54"/>
      <c r="AL797" s="54"/>
      <c r="AM797" s="54"/>
      <c r="AN797" s="54"/>
      <c r="AO797" s="54"/>
      <c r="AP797" s="54"/>
      <c r="AQ797" s="54"/>
      <c r="AR797" s="54"/>
      <c r="AS797" s="54"/>
      <c r="AT797" s="54"/>
      <c r="AU797" s="54"/>
      <c r="AV797" s="54"/>
      <c r="AW797" s="54"/>
    </row>
    <row r="798" spans="1:49" ht="15.7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  <c r="AF798" s="54"/>
      <c r="AG798" s="54"/>
      <c r="AH798" s="54"/>
      <c r="AI798" s="54"/>
      <c r="AJ798" s="54"/>
      <c r="AK798" s="54"/>
      <c r="AL798" s="54"/>
      <c r="AM798" s="54"/>
      <c r="AN798" s="54"/>
      <c r="AO798" s="54"/>
      <c r="AP798" s="54"/>
      <c r="AQ798" s="54"/>
      <c r="AR798" s="54"/>
      <c r="AS798" s="54"/>
      <c r="AT798" s="54"/>
      <c r="AU798" s="54"/>
      <c r="AV798" s="54"/>
      <c r="AW798" s="54"/>
    </row>
    <row r="799" spans="1:49" ht="15.7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  <c r="AF799" s="54"/>
      <c r="AG799" s="54"/>
      <c r="AH799" s="54"/>
      <c r="AI799" s="54"/>
      <c r="AJ799" s="54"/>
      <c r="AK799" s="54"/>
      <c r="AL799" s="54"/>
      <c r="AM799" s="54"/>
      <c r="AN799" s="54"/>
      <c r="AO799" s="54"/>
      <c r="AP799" s="54"/>
      <c r="AQ799" s="54"/>
      <c r="AR799" s="54"/>
      <c r="AS799" s="54"/>
      <c r="AT799" s="54"/>
      <c r="AU799" s="54"/>
      <c r="AV799" s="54"/>
      <c r="AW799" s="54"/>
    </row>
    <row r="800" spans="1:49" ht="15.7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  <c r="AF800" s="54"/>
      <c r="AG800" s="54"/>
      <c r="AH800" s="54"/>
      <c r="AI800" s="54"/>
      <c r="AJ800" s="54"/>
      <c r="AK800" s="54"/>
      <c r="AL800" s="54"/>
      <c r="AM800" s="54"/>
      <c r="AN800" s="54"/>
      <c r="AO800" s="54"/>
      <c r="AP800" s="54"/>
      <c r="AQ800" s="54"/>
      <c r="AR800" s="54"/>
      <c r="AS800" s="54"/>
      <c r="AT800" s="54"/>
      <c r="AU800" s="54"/>
      <c r="AV800" s="54"/>
      <c r="AW800" s="54"/>
    </row>
    <row r="801" spans="1:49" ht="15.7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  <c r="AF801" s="54"/>
      <c r="AG801" s="54"/>
      <c r="AH801" s="54"/>
      <c r="AI801" s="54"/>
      <c r="AJ801" s="54"/>
      <c r="AK801" s="54"/>
      <c r="AL801" s="54"/>
      <c r="AM801" s="54"/>
      <c r="AN801" s="54"/>
      <c r="AO801" s="54"/>
      <c r="AP801" s="54"/>
      <c r="AQ801" s="54"/>
      <c r="AR801" s="54"/>
      <c r="AS801" s="54"/>
      <c r="AT801" s="54"/>
      <c r="AU801" s="54"/>
      <c r="AV801" s="54"/>
      <c r="AW801" s="54"/>
    </row>
    <row r="802" spans="1:49" ht="15.7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  <c r="AF802" s="54"/>
      <c r="AG802" s="54"/>
      <c r="AH802" s="54"/>
      <c r="AI802" s="54"/>
      <c r="AJ802" s="54"/>
      <c r="AK802" s="54"/>
      <c r="AL802" s="54"/>
      <c r="AM802" s="54"/>
      <c r="AN802" s="54"/>
      <c r="AO802" s="54"/>
      <c r="AP802" s="54"/>
      <c r="AQ802" s="54"/>
      <c r="AR802" s="54"/>
      <c r="AS802" s="54"/>
      <c r="AT802" s="54"/>
      <c r="AU802" s="54"/>
      <c r="AV802" s="54"/>
      <c r="AW802" s="54"/>
    </row>
    <row r="803" spans="1:49" ht="15.7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  <c r="AF803" s="54"/>
      <c r="AG803" s="54"/>
      <c r="AH803" s="54"/>
      <c r="AI803" s="54"/>
      <c r="AJ803" s="54"/>
      <c r="AK803" s="54"/>
      <c r="AL803" s="54"/>
      <c r="AM803" s="54"/>
      <c r="AN803" s="54"/>
      <c r="AO803" s="54"/>
      <c r="AP803" s="54"/>
      <c r="AQ803" s="54"/>
      <c r="AR803" s="54"/>
      <c r="AS803" s="54"/>
      <c r="AT803" s="54"/>
      <c r="AU803" s="54"/>
      <c r="AV803" s="54"/>
      <c r="AW803" s="54"/>
    </row>
    <row r="804" spans="1:49" ht="15.7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/>
    </row>
    <row r="805" spans="1:49" ht="15.7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</row>
    <row r="806" spans="1:49" ht="15.7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  <c r="AF806" s="54"/>
      <c r="AG806" s="54"/>
      <c r="AH806" s="54"/>
      <c r="AI806" s="54"/>
      <c r="AJ806" s="54"/>
      <c r="AK806" s="54"/>
      <c r="AL806" s="54"/>
      <c r="AM806" s="54"/>
      <c r="AN806" s="54"/>
      <c r="AO806" s="54"/>
      <c r="AP806" s="54"/>
      <c r="AQ806" s="54"/>
      <c r="AR806" s="54"/>
      <c r="AS806" s="54"/>
      <c r="AT806" s="54"/>
      <c r="AU806" s="54"/>
      <c r="AV806" s="54"/>
      <c r="AW806" s="54"/>
    </row>
    <row r="807" spans="1:49" ht="15.7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54"/>
      <c r="AL807" s="54"/>
      <c r="AM807" s="54"/>
      <c r="AN807" s="54"/>
      <c r="AO807" s="54"/>
      <c r="AP807" s="54"/>
      <c r="AQ807" s="54"/>
      <c r="AR807" s="54"/>
      <c r="AS807" s="54"/>
      <c r="AT807" s="54"/>
      <c r="AU807" s="54"/>
      <c r="AV807" s="54"/>
      <c r="AW807" s="54"/>
    </row>
    <row r="808" spans="1:49" ht="15.7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</row>
    <row r="809" spans="1:49" ht="15.7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</row>
    <row r="810" spans="1:49" ht="15.7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</row>
    <row r="811" spans="1:49" ht="15.7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</row>
    <row r="812" spans="1:49" ht="15.7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</row>
    <row r="813" spans="1:49" ht="15.7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</row>
    <row r="814" spans="1:49" ht="15.7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</row>
    <row r="815" spans="1:49" ht="15.7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</row>
    <row r="816" spans="1:49" ht="15.7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</row>
    <row r="817" spans="1:49" ht="15.7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</row>
    <row r="818" spans="1:49" ht="15.7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  <c r="AF818" s="54"/>
      <c r="AG818" s="54"/>
      <c r="AH818" s="54"/>
      <c r="AI818" s="54"/>
      <c r="AJ818" s="54"/>
      <c r="AK818" s="54"/>
      <c r="AL818" s="54"/>
      <c r="AM818" s="54"/>
      <c r="AN818" s="54"/>
      <c r="AO818" s="54"/>
      <c r="AP818" s="54"/>
      <c r="AQ818" s="54"/>
      <c r="AR818" s="54"/>
      <c r="AS818" s="54"/>
      <c r="AT818" s="54"/>
      <c r="AU818" s="54"/>
      <c r="AV818" s="54"/>
      <c r="AW818" s="54"/>
    </row>
    <row r="819" spans="1:49" ht="15.7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  <c r="AF819" s="54"/>
      <c r="AG819" s="54"/>
      <c r="AH819" s="54"/>
      <c r="AI819" s="54"/>
      <c r="AJ819" s="54"/>
      <c r="AK819" s="54"/>
      <c r="AL819" s="54"/>
      <c r="AM819" s="54"/>
      <c r="AN819" s="54"/>
      <c r="AO819" s="54"/>
      <c r="AP819" s="54"/>
      <c r="AQ819" s="54"/>
      <c r="AR819" s="54"/>
      <c r="AS819" s="54"/>
      <c r="AT819" s="54"/>
      <c r="AU819" s="54"/>
      <c r="AV819" s="54"/>
      <c r="AW819" s="54"/>
    </row>
    <row r="820" spans="1:49" ht="15.7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  <c r="AF820" s="54"/>
      <c r="AG820" s="54"/>
      <c r="AH820" s="54"/>
      <c r="AI820" s="54"/>
      <c r="AJ820" s="54"/>
      <c r="AK820" s="54"/>
      <c r="AL820" s="54"/>
      <c r="AM820" s="54"/>
      <c r="AN820" s="54"/>
      <c r="AO820" s="54"/>
      <c r="AP820" s="54"/>
      <c r="AQ820" s="54"/>
      <c r="AR820" s="54"/>
      <c r="AS820" s="54"/>
      <c r="AT820" s="54"/>
      <c r="AU820" s="54"/>
      <c r="AV820" s="54"/>
      <c r="AW820" s="54"/>
    </row>
    <row r="821" spans="1:49" ht="15.7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  <c r="AF821" s="54"/>
      <c r="AG821" s="54"/>
      <c r="AH821" s="54"/>
      <c r="AI821" s="54"/>
      <c r="AJ821" s="54"/>
      <c r="AK821" s="54"/>
      <c r="AL821" s="54"/>
      <c r="AM821" s="54"/>
      <c r="AN821" s="54"/>
      <c r="AO821" s="54"/>
      <c r="AP821" s="54"/>
      <c r="AQ821" s="54"/>
      <c r="AR821" s="54"/>
      <c r="AS821" s="54"/>
      <c r="AT821" s="54"/>
      <c r="AU821" s="54"/>
      <c r="AV821" s="54"/>
      <c r="AW821" s="54"/>
    </row>
    <row r="822" spans="1:49" ht="15.7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  <c r="AF822" s="54"/>
      <c r="AG822" s="54"/>
      <c r="AH822" s="54"/>
      <c r="AI822" s="54"/>
      <c r="AJ822" s="54"/>
      <c r="AK822" s="54"/>
      <c r="AL822" s="54"/>
      <c r="AM822" s="54"/>
      <c r="AN822" s="54"/>
      <c r="AO822" s="54"/>
      <c r="AP822" s="54"/>
      <c r="AQ822" s="54"/>
      <c r="AR822" s="54"/>
      <c r="AS822" s="54"/>
      <c r="AT822" s="54"/>
      <c r="AU822" s="54"/>
      <c r="AV822" s="54"/>
      <c r="AW822" s="54"/>
    </row>
    <row r="823" spans="1:49" ht="15.7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  <c r="AF823" s="54"/>
      <c r="AG823" s="54"/>
      <c r="AH823" s="54"/>
      <c r="AI823" s="54"/>
      <c r="AJ823" s="54"/>
      <c r="AK823" s="54"/>
      <c r="AL823" s="54"/>
      <c r="AM823" s="54"/>
      <c r="AN823" s="54"/>
      <c r="AO823" s="54"/>
      <c r="AP823" s="54"/>
      <c r="AQ823" s="54"/>
      <c r="AR823" s="54"/>
      <c r="AS823" s="54"/>
      <c r="AT823" s="54"/>
      <c r="AU823" s="54"/>
      <c r="AV823" s="54"/>
      <c r="AW823" s="54"/>
    </row>
    <row r="824" spans="1:49" ht="15.7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  <c r="AF824" s="54"/>
      <c r="AG824" s="54"/>
      <c r="AH824" s="54"/>
      <c r="AI824" s="54"/>
      <c r="AJ824" s="54"/>
      <c r="AK824" s="54"/>
      <c r="AL824" s="54"/>
      <c r="AM824" s="54"/>
      <c r="AN824" s="54"/>
      <c r="AO824" s="54"/>
      <c r="AP824" s="54"/>
      <c r="AQ824" s="54"/>
      <c r="AR824" s="54"/>
      <c r="AS824" s="54"/>
      <c r="AT824" s="54"/>
      <c r="AU824" s="54"/>
      <c r="AV824" s="54"/>
      <c r="AW824" s="54"/>
    </row>
    <row r="825" spans="1:49" ht="15.7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  <c r="AP825" s="54"/>
      <c r="AQ825" s="54"/>
      <c r="AR825" s="54"/>
      <c r="AS825" s="54"/>
      <c r="AT825" s="54"/>
      <c r="AU825" s="54"/>
      <c r="AV825" s="54"/>
      <c r="AW825" s="54"/>
    </row>
    <row r="826" spans="1:49" ht="15.7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  <c r="AF826" s="54"/>
      <c r="AG826" s="54"/>
      <c r="AH826" s="54"/>
      <c r="AI826" s="54"/>
      <c r="AJ826" s="54"/>
      <c r="AK826" s="54"/>
      <c r="AL826" s="54"/>
      <c r="AM826" s="54"/>
      <c r="AN826" s="54"/>
      <c r="AO826" s="54"/>
      <c r="AP826" s="54"/>
      <c r="AQ826" s="54"/>
      <c r="AR826" s="54"/>
      <c r="AS826" s="54"/>
      <c r="AT826" s="54"/>
      <c r="AU826" s="54"/>
      <c r="AV826" s="54"/>
      <c r="AW826" s="54"/>
    </row>
    <row r="827" spans="1:49" ht="15.7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  <c r="AF827" s="54"/>
      <c r="AG827" s="54"/>
      <c r="AH827" s="54"/>
      <c r="AI827" s="54"/>
      <c r="AJ827" s="54"/>
      <c r="AK827" s="54"/>
      <c r="AL827" s="54"/>
      <c r="AM827" s="54"/>
      <c r="AN827" s="54"/>
      <c r="AO827" s="54"/>
      <c r="AP827" s="54"/>
      <c r="AQ827" s="54"/>
      <c r="AR827" s="54"/>
      <c r="AS827" s="54"/>
      <c r="AT827" s="54"/>
      <c r="AU827" s="54"/>
      <c r="AV827" s="54"/>
      <c r="AW827" s="54"/>
    </row>
    <row r="828" spans="1:49" ht="15.7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  <c r="AF828" s="54"/>
      <c r="AG828" s="54"/>
      <c r="AH828" s="54"/>
      <c r="AI828" s="54"/>
      <c r="AJ828" s="54"/>
      <c r="AK828" s="54"/>
      <c r="AL828" s="54"/>
      <c r="AM828" s="54"/>
      <c r="AN828" s="54"/>
      <c r="AO828" s="54"/>
      <c r="AP828" s="54"/>
      <c r="AQ828" s="54"/>
      <c r="AR828" s="54"/>
      <c r="AS828" s="54"/>
      <c r="AT828" s="54"/>
      <c r="AU828" s="54"/>
      <c r="AV828" s="54"/>
      <c r="AW828" s="54"/>
    </row>
    <row r="829" spans="1:49" ht="15.7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  <c r="AF829" s="54"/>
      <c r="AG829" s="54"/>
      <c r="AH829" s="54"/>
      <c r="AI829" s="54"/>
      <c r="AJ829" s="54"/>
      <c r="AK829" s="54"/>
      <c r="AL829" s="54"/>
      <c r="AM829" s="54"/>
      <c r="AN829" s="54"/>
      <c r="AO829" s="54"/>
      <c r="AP829" s="54"/>
      <c r="AQ829" s="54"/>
      <c r="AR829" s="54"/>
      <c r="AS829" s="54"/>
      <c r="AT829" s="54"/>
      <c r="AU829" s="54"/>
      <c r="AV829" s="54"/>
      <c r="AW829" s="54"/>
    </row>
    <row r="830" spans="1:49" ht="15.7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  <c r="AF830" s="54"/>
      <c r="AG830" s="54"/>
      <c r="AH830" s="54"/>
      <c r="AI830" s="54"/>
      <c r="AJ830" s="54"/>
      <c r="AK830" s="54"/>
      <c r="AL830" s="54"/>
      <c r="AM830" s="54"/>
      <c r="AN830" s="54"/>
      <c r="AO830" s="54"/>
      <c r="AP830" s="54"/>
      <c r="AQ830" s="54"/>
      <c r="AR830" s="54"/>
      <c r="AS830" s="54"/>
      <c r="AT830" s="54"/>
      <c r="AU830" s="54"/>
      <c r="AV830" s="54"/>
      <c r="AW830" s="54"/>
    </row>
    <row r="831" spans="1:49" ht="15.7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  <c r="AF831" s="54"/>
      <c r="AG831" s="54"/>
      <c r="AH831" s="54"/>
      <c r="AI831" s="54"/>
      <c r="AJ831" s="54"/>
      <c r="AK831" s="54"/>
      <c r="AL831" s="54"/>
      <c r="AM831" s="54"/>
      <c r="AN831" s="54"/>
      <c r="AO831" s="54"/>
      <c r="AP831" s="54"/>
      <c r="AQ831" s="54"/>
      <c r="AR831" s="54"/>
      <c r="AS831" s="54"/>
      <c r="AT831" s="54"/>
      <c r="AU831" s="54"/>
      <c r="AV831" s="54"/>
      <c r="AW831" s="54"/>
    </row>
    <row r="832" spans="1:49" ht="15.7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  <c r="AF832" s="54"/>
      <c r="AG832" s="54"/>
      <c r="AH832" s="54"/>
      <c r="AI832" s="54"/>
      <c r="AJ832" s="54"/>
      <c r="AK832" s="54"/>
      <c r="AL832" s="54"/>
      <c r="AM832" s="54"/>
      <c r="AN832" s="54"/>
      <c r="AO832" s="54"/>
      <c r="AP832" s="54"/>
      <c r="AQ832" s="54"/>
      <c r="AR832" s="54"/>
      <c r="AS832" s="54"/>
      <c r="AT832" s="54"/>
      <c r="AU832" s="54"/>
      <c r="AV832" s="54"/>
      <c r="AW832" s="54"/>
    </row>
    <row r="833" spans="1:49" ht="15.7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  <c r="AF833" s="54"/>
      <c r="AG833" s="54"/>
      <c r="AH833" s="54"/>
      <c r="AI833" s="54"/>
      <c r="AJ833" s="54"/>
      <c r="AK833" s="54"/>
      <c r="AL833" s="54"/>
      <c r="AM833" s="54"/>
      <c r="AN833" s="54"/>
      <c r="AO833" s="54"/>
      <c r="AP833" s="54"/>
      <c r="AQ833" s="54"/>
      <c r="AR833" s="54"/>
      <c r="AS833" s="54"/>
      <c r="AT833" s="54"/>
      <c r="AU833" s="54"/>
      <c r="AV833" s="54"/>
      <c r="AW833" s="54"/>
    </row>
    <row r="834" spans="1:49" ht="15.7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  <c r="AF834" s="54"/>
      <c r="AG834" s="54"/>
      <c r="AH834" s="54"/>
      <c r="AI834" s="54"/>
      <c r="AJ834" s="54"/>
      <c r="AK834" s="54"/>
      <c r="AL834" s="54"/>
      <c r="AM834" s="54"/>
      <c r="AN834" s="54"/>
      <c r="AO834" s="54"/>
      <c r="AP834" s="54"/>
      <c r="AQ834" s="54"/>
      <c r="AR834" s="54"/>
      <c r="AS834" s="54"/>
      <c r="AT834" s="54"/>
      <c r="AU834" s="54"/>
      <c r="AV834" s="54"/>
      <c r="AW834" s="54"/>
    </row>
    <row r="835" spans="1:49" ht="15.7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  <c r="AF835" s="54"/>
      <c r="AG835" s="54"/>
      <c r="AH835" s="54"/>
      <c r="AI835" s="54"/>
      <c r="AJ835" s="54"/>
      <c r="AK835" s="54"/>
      <c r="AL835" s="54"/>
      <c r="AM835" s="54"/>
      <c r="AN835" s="54"/>
      <c r="AO835" s="54"/>
      <c r="AP835" s="54"/>
      <c r="AQ835" s="54"/>
      <c r="AR835" s="54"/>
      <c r="AS835" s="54"/>
      <c r="AT835" s="54"/>
      <c r="AU835" s="54"/>
      <c r="AV835" s="54"/>
      <c r="AW835" s="54"/>
    </row>
    <row r="836" spans="1:49" ht="15.7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  <c r="AF836" s="54"/>
      <c r="AG836" s="54"/>
      <c r="AH836" s="54"/>
      <c r="AI836" s="54"/>
      <c r="AJ836" s="54"/>
      <c r="AK836" s="54"/>
      <c r="AL836" s="54"/>
      <c r="AM836" s="54"/>
      <c r="AN836" s="54"/>
      <c r="AO836" s="54"/>
      <c r="AP836" s="54"/>
      <c r="AQ836" s="54"/>
      <c r="AR836" s="54"/>
      <c r="AS836" s="54"/>
      <c r="AT836" s="54"/>
      <c r="AU836" s="54"/>
      <c r="AV836" s="54"/>
      <c r="AW836" s="54"/>
    </row>
    <row r="837" spans="1:49" ht="15.7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  <c r="AF837" s="54"/>
      <c r="AG837" s="54"/>
      <c r="AH837" s="54"/>
      <c r="AI837" s="54"/>
      <c r="AJ837" s="54"/>
      <c r="AK837" s="54"/>
      <c r="AL837" s="54"/>
      <c r="AM837" s="54"/>
      <c r="AN837" s="54"/>
      <c r="AO837" s="54"/>
      <c r="AP837" s="54"/>
      <c r="AQ837" s="54"/>
      <c r="AR837" s="54"/>
      <c r="AS837" s="54"/>
      <c r="AT837" s="54"/>
      <c r="AU837" s="54"/>
      <c r="AV837" s="54"/>
      <c r="AW837" s="54"/>
    </row>
    <row r="838" spans="1:49" ht="15.7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  <c r="AF838" s="54"/>
      <c r="AG838" s="54"/>
      <c r="AH838" s="54"/>
      <c r="AI838" s="54"/>
      <c r="AJ838" s="54"/>
      <c r="AK838" s="54"/>
      <c r="AL838" s="54"/>
      <c r="AM838" s="54"/>
      <c r="AN838" s="54"/>
      <c r="AO838" s="54"/>
      <c r="AP838" s="54"/>
      <c r="AQ838" s="54"/>
      <c r="AR838" s="54"/>
      <c r="AS838" s="54"/>
      <c r="AT838" s="54"/>
      <c r="AU838" s="54"/>
      <c r="AV838" s="54"/>
      <c r="AW838" s="54"/>
    </row>
    <row r="839" spans="1:49" ht="15.7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  <c r="AF839" s="54"/>
      <c r="AG839" s="54"/>
      <c r="AH839" s="54"/>
      <c r="AI839" s="54"/>
      <c r="AJ839" s="54"/>
      <c r="AK839" s="54"/>
      <c r="AL839" s="54"/>
      <c r="AM839" s="54"/>
      <c r="AN839" s="54"/>
      <c r="AO839" s="54"/>
      <c r="AP839" s="54"/>
      <c r="AQ839" s="54"/>
      <c r="AR839" s="54"/>
      <c r="AS839" s="54"/>
      <c r="AT839" s="54"/>
      <c r="AU839" s="54"/>
      <c r="AV839" s="54"/>
      <c r="AW839" s="54"/>
    </row>
    <row r="840" spans="1:49" ht="15.7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  <c r="AF840" s="54"/>
      <c r="AG840" s="54"/>
      <c r="AH840" s="54"/>
      <c r="AI840" s="54"/>
      <c r="AJ840" s="54"/>
      <c r="AK840" s="54"/>
      <c r="AL840" s="54"/>
      <c r="AM840" s="54"/>
      <c r="AN840" s="54"/>
      <c r="AO840" s="54"/>
      <c r="AP840" s="54"/>
      <c r="AQ840" s="54"/>
      <c r="AR840" s="54"/>
      <c r="AS840" s="54"/>
      <c r="AT840" s="54"/>
      <c r="AU840" s="54"/>
      <c r="AV840" s="54"/>
      <c r="AW840" s="54"/>
    </row>
    <row r="841" spans="1:49" ht="15.7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  <c r="AF841" s="54"/>
      <c r="AG841" s="54"/>
      <c r="AH841" s="54"/>
      <c r="AI841" s="54"/>
      <c r="AJ841" s="54"/>
      <c r="AK841" s="54"/>
      <c r="AL841" s="54"/>
      <c r="AM841" s="54"/>
      <c r="AN841" s="54"/>
      <c r="AO841" s="54"/>
      <c r="AP841" s="54"/>
      <c r="AQ841" s="54"/>
      <c r="AR841" s="54"/>
      <c r="AS841" s="54"/>
      <c r="AT841" s="54"/>
      <c r="AU841" s="54"/>
      <c r="AV841" s="54"/>
      <c r="AW841" s="54"/>
    </row>
    <row r="842" spans="1:49" ht="15.7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/>
    </row>
    <row r="843" spans="1:49" ht="15.7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</row>
    <row r="844" spans="1:49" ht="15.7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  <c r="AF844" s="54"/>
      <c r="AG844" s="54"/>
      <c r="AH844" s="54"/>
      <c r="AI844" s="54"/>
      <c r="AJ844" s="54"/>
      <c r="AK844" s="54"/>
      <c r="AL844" s="54"/>
      <c r="AM844" s="54"/>
      <c r="AN844" s="54"/>
      <c r="AO844" s="54"/>
      <c r="AP844" s="54"/>
      <c r="AQ844" s="54"/>
      <c r="AR844" s="54"/>
      <c r="AS844" s="54"/>
      <c r="AT844" s="54"/>
      <c r="AU844" s="54"/>
      <c r="AV844" s="54"/>
      <c r="AW844" s="54"/>
    </row>
    <row r="845" spans="1:49" ht="15.7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54"/>
      <c r="AL845" s="54"/>
      <c r="AM845" s="54"/>
      <c r="AN845" s="54"/>
      <c r="AO845" s="54"/>
      <c r="AP845" s="54"/>
      <c r="AQ845" s="54"/>
      <c r="AR845" s="54"/>
      <c r="AS845" s="54"/>
      <c r="AT845" s="54"/>
      <c r="AU845" s="54"/>
      <c r="AV845" s="54"/>
      <c r="AW845" s="54"/>
    </row>
    <row r="846" spans="1:49" ht="15.7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</row>
    <row r="847" spans="1:49" ht="15.7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</row>
    <row r="848" spans="1:49" ht="15.7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</row>
    <row r="849" spans="1:49" ht="15.7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</row>
    <row r="850" spans="1:49" ht="15.7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</row>
    <row r="851" spans="1:49" ht="15.7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</row>
    <row r="852" spans="1:49" ht="15.7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</row>
    <row r="853" spans="1:49" ht="15.7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</row>
    <row r="854" spans="1:49" ht="15.7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</row>
    <row r="855" spans="1:49" ht="15.7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</row>
    <row r="856" spans="1:49" ht="15.7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  <c r="AF856" s="54"/>
      <c r="AG856" s="54"/>
      <c r="AH856" s="54"/>
      <c r="AI856" s="54"/>
      <c r="AJ856" s="54"/>
      <c r="AK856" s="54"/>
      <c r="AL856" s="54"/>
      <c r="AM856" s="54"/>
      <c r="AN856" s="54"/>
      <c r="AO856" s="54"/>
      <c r="AP856" s="54"/>
      <c r="AQ856" s="54"/>
      <c r="AR856" s="54"/>
      <c r="AS856" s="54"/>
      <c r="AT856" s="54"/>
      <c r="AU856" s="54"/>
      <c r="AV856" s="54"/>
      <c r="AW856" s="54"/>
    </row>
    <row r="857" spans="1:49" ht="15.7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  <c r="AF857" s="54"/>
      <c r="AG857" s="54"/>
      <c r="AH857" s="54"/>
      <c r="AI857" s="54"/>
      <c r="AJ857" s="54"/>
      <c r="AK857" s="54"/>
      <c r="AL857" s="54"/>
      <c r="AM857" s="54"/>
      <c r="AN857" s="54"/>
      <c r="AO857" s="54"/>
      <c r="AP857" s="54"/>
      <c r="AQ857" s="54"/>
      <c r="AR857" s="54"/>
      <c r="AS857" s="54"/>
      <c r="AT857" s="54"/>
      <c r="AU857" s="54"/>
      <c r="AV857" s="54"/>
      <c r="AW857" s="54"/>
    </row>
    <row r="858" spans="1:49" ht="15.7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  <c r="AF858" s="54"/>
      <c r="AG858" s="54"/>
      <c r="AH858" s="54"/>
      <c r="AI858" s="54"/>
      <c r="AJ858" s="54"/>
      <c r="AK858" s="54"/>
      <c r="AL858" s="54"/>
      <c r="AM858" s="54"/>
      <c r="AN858" s="54"/>
      <c r="AO858" s="54"/>
      <c r="AP858" s="54"/>
      <c r="AQ858" s="54"/>
      <c r="AR858" s="54"/>
      <c r="AS858" s="54"/>
      <c r="AT858" s="54"/>
      <c r="AU858" s="54"/>
      <c r="AV858" s="54"/>
      <c r="AW858" s="54"/>
    </row>
    <row r="859" spans="1:49" ht="15.7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  <c r="AF859" s="54"/>
      <c r="AG859" s="54"/>
      <c r="AH859" s="54"/>
      <c r="AI859" s="54"/>
      <c r="AJ859" s="54"/>
      <c r="AK859" s="54"/>
      <c r="AL859" s="54"/>
      <c r="AM859" s="54"/>
      <c r="AN859" s="54"/>
      <c r="AO859" s="54"/>
      <c r="AP859" s="54"/>
      <c r="AQ859" s="54"/>
      <c r="AR859" s="54"/>
      <c r="AS859" s="54"/>
      <c r="AT859" s="54"/>
      <c r="AU859" s="54"/>
      <c r="AV859" s="54"/>
      <c r="AW859" s="54"/>
    </row>
    <row r="860" spans="1:49" ht="15.7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  <c r="AF860" s="54"/>
      <c r="AG860" s="54"/>
      <c r="AH860" s="54"/>
      <c r="AI860" s="54"/>
      <c r="AJ860" s="54"/>
      <c r="AK860" s="54"/>
      <c r="AL860" s="54"/>
      <c r="AM860" s="54"/>
      <c r="AN860" s="54"/>
      <c r="AO860" s="54"/>
      <c r="AP860" s="54"/>
      <c r="AQ860" s="54"/>
      <c r="AR860" s="54"/>
      <c r="AS860" s="54"/>
      <c r="AT860" s="54"/>
      <c r="AU860" s="54"/>
      <c r="AV860" s="54"/>
      <c r="AW860" s="54"/>
    </row>
    <row r="861" spans="1:49" ht="15.7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  <c r="AF861" s="54"/>
      <c r="AG861" s="54"/>
      <c r="AH861" s="54"/>
      <c r="AI861" s="54"/>
      <c r="AJ861" s="54"/>
      <c r="AK861" s="54"/>
      <c r="AL861" s="54"/>
      <c r="AM861" s="54"/>
      <c r="AN861" s="54"/>
      <c r="AO861" s="54"/>
      <c r="AP861" s="54"/>
      <c r="AQ861" s="54"/>
      <c r="AR861" s="54"/>
      <c r="AS861" s="54"/>
      <c r="AT861" s="54"/>
      <c r="AU861" s="54"/>
      <c r="AV861" s="54"/>
      <c r="AW861" s="54"/>
    </row>
    <row r="862" spans="1:49" ht="15.7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  <c r="AF862" s="54"/>
      <c r="AG862" s="54"/>
      <c r="AH862" s="54"/>
      <c r="AI862" s="54"/>
      <c r="AJ862" s="54"/>
      <c r="AK862" s="54"/>
      <c r="AL862" s="54"/>
      <c r="AM862" s="54"/>
      <c r="AN862" s="54"/>
      <c r="AO862" s="54"/>
      <c r="AP862" s="54"/>
      <c r="AQ862" s="54"/>
      <c r="AR862" s="54"/>
      <c r="AS862" s="54"/>
      <c r="AT862" s="54"/>
      <c r="AU862" s="54"/>
      <c r="AV862" s="54"/>
      <c r="AW862" s="54"/>
    </row>
    <row r="863" spans="1:49" ht="15.7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  <c r="AF863" s="54"/>
      <c r="AG863" s="54"/>
      <c r="AH863" s="54"/>
      <c r="AI863" s="54"/>
      <c r="AJ863" s="54"/>
      <c r="AK863" s="54"/>
      <c r="AL863" s="54"/>
      <c r="AM863" s="54"/>
      <c r="AN863" s="54"/>
      <c r="AO863" s="54"/>
      <c r="AP863" s="54"/>
      <c r="AQ863" s="54"/>
      <c r="AR863" s="54"/>
      <c r="AS863" s="54"/>
      <c r="AT863" s="54"/>
      <c r="AU863" s="54"/>
      <c r="AV863" s="54"/>
      <c r="AW863" s="54"/>
    </row>
    <row r="864" spans="1:49" ht="15.7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  <c r="AF864" s="54"/>
      <c r="AG864" s="54"/>
      <c r="AH864" s="54"/>
      <c r="AI864" s="54"/>
      <c r="AJ864" s="54"/>
      <c r="AK864" s="54"/>
      <c r="AL864" s="54"/>
      <c r="AM864" s="54"/>
      <c r="AN864" s="54"/>
      <c r="AO864" s="54"/>
      <c r="AP864" s="54"/>
      <c r="AQ864" s="54"/>
      <c r="AR864" s="54"/>
      <c r="AS864" s="54"/>
      <c r="AT864" s="54"/>
      <c r="AU864" s="54"/>
      <c r="AV864" s="54"/>
      <c r="AW864" s="54"/>
    </row>
    <row r="865" spans="1:49" ht="15.7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  <c r="AF865" s="54"/>
      <c r="AG865" s="54"/>
      <c r="AH865" s="54"/>
      <c r="AI865" s="54"/>
      <c r="AJ865" s="54"/>
      <c r="AK865" s="54"/>
      <c r="AL865" s="54"/>
      <c r="AM865" s="54"/>
      <c r="AN865" s="54"/>
      <c r="AO865" s="54"/>
      <c r="AP865" s="54"/>
      <c r="AQ865" s="54"/>
      <c r="AR865" s="54"/>
      <c r="AS865" s="54"/>
      <c r="AT865" s="54"/>
      <c r="AU865" s="54"/>
      <c r="AV865" s="54"/>
      <c r="AW865" s="54"/>
    </row>
    <row r="866" spans="1:49" ht="15.7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  <c r="AF866" s="54"/>
      <c r="AG866" s="54"/>
      <c r="AH866" s="54"/>
      <c r="AI866" s="54"/>
      <c r="AJ866" s="54"/>
      <c r="AK866" s="54"/>
      <c r="AL866" s="54"/>
      <c r="AM866" s="54"/>
      <c r="AN866" s="54"/>
      <c r="AO866" s="54"/>
      <c r="AP866" s="54"/>
      <c r="AQ866" s="54"/>
      <c r="AR866" s="54"/>
      <c r="AS866" s="54"/>
      <c r="AT866" s="54"/>
      <c r="AU866" s="54"/>
      <c r="AV866" s="54"/>
      <c r="AW866" s="54"/>
    </row>
    <row r="867" spans="1:49" ht="15.7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  <c r="AF867" s="54"/>
      <c r="AG867" s="54"/>
      <c r="AH867" s="54"/>
      <c r="AI867" s="54"/>
      <c r="AJ867" s="54"/>
      <c r="AK867" s="54"/>
      <c r="AL867" s="54"/>
      <c r="AM867" s="54"/>
      <c r="AN867" s="54"/>
      <c r="AO867" s="54"/>
      <c r="AP867" s="54"/>
      <c r="AQ867" s="54"/>
      <c r="AR867" s="54"/>
      <c r="AS867" s="54"/>
      <c r="AT867" s="54"/>
      <c r="AU867" s="54"/>
      <c r="AV867" s="54"/>
      <c r="AW867" s="54"/>
    </row>
    <row r="868" spans="1:49" ht="15.7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  <c r="AF868" s="54"/>
      <c r="AG868" s="54"/>
      <c r="AH868" s="54"/>
      <c r="AI868" s="54"/>
      <c r="AJ868" s="54"/>
      <c r="AK868" s="54"/>
      <c r="AL868" s="54"/>
      <c r="AM868" s="54"/>
      <c r="AN868" s="54"/>
      <c r="AO868" s="54"/>
      <c r="AP868" s="54"/>
      <c r="AQ868" s="54"/>
      <c r="AR868" s="54"/>
      <c r="AS868" s="54"/>
      <c r="AT868" s="54"/>
      <c r="AU868" s="54"/>
      <c r="AV868" s="54"/>
      <c r="AW868" s="54"/>
    </row>
    <row r="869" spans="1:49" ht="15.7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  <c r="AF869" s="54"/>
      <c r="AG869" s="54"/>
      <c r="AH869" s="54"/>
      <c r="AI869" s="54"/>
      <c r="AJ869" s="54"/>
      <c r="AK869" s="54"/>
      <c r="AL869" s="54"/>
      <c r="AM869" s="54"/>
      <c r="AN869" s="54"/>
      <c r="AO869" s="54"/>
      <c r="AP869" s="54"/>
      <c r="AQ869" s="54"/>
      <c r="AR869" s="54"/>
      <c r="AS869" s="54"/>
      <c r="AT869" s="54"/>
      <c r="AU869" s="54"/>
      <c r="AV869" s="54"/>
      <c r="AW869" s="54"/>
    </row>
    <row r="870" spans="1:49" ht="15.7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  <c r="AF870" s="54"/>
      <c r="AG870" s="54"/>
      <c r="AH870" s="54"/>
      <c r="AI870" s="54"/>
      <c r="AJ870" s="54"/>
      <c r="AK870" s="54"/>
      <c r="AL870" s="54"/>
      <c r="AM870" s="54"/>
      <c r="AN870" s="54"/>
      <c r="AO870" s="54"/>
      <c r="AP870" s="54"/>
      <c r="AQ870" s="54"/>
      <c r="AR870" s="54"/>
      <c r="AS870" s="54"/>
      <c r="AT870" s="54"/>
      <c r="AU870" s="54"/>
      <c r="AV870" s="54"/>
      <c r="AW870" s="54"/>
    </row>
    <row r="871" spans="1:49" ht="15.7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  <c r="AF871" s="54"/>
      <c r="AG871" s="54"/>
      <c r="AH871" s="54"/>
      <c r="AI871" s="54"/>
      <c r="AJ871" s="54"/>
      <c r="AK871" s="54"/>
      <c r="AL871" s="54"/>
      <c r="AM871" s="54"/>
      <c r="AN871" s="54"/>
      <c r="AO871" s="54"/>
      <c r="AP871" s="54"/>
      <c r="AQ871" s="54"/>
      <c r="AR871" s="54"/>
      <c r="AS871" s="54"/>
      <c r="AT871" s="54"/>
      <c r="AU871" s="54"/>
      <c r="AV871" s="54"/>
      <c r="AW871" s="54"/>
    </row>
    <row r="872" spans="1:49" ht="15.7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  <c r="AF872" s="54"/>
      <c r="AG872" s="54"/>
      <c r="AH872" s="54"/>
      <c r="AI872" s="54"/>
      <c r="AJ872" s="54"/>
      <c r="AK872" s="54"/>
      <c r="AL872" s="54"/>
      <c r="AM872" s="54"/>
      <c r="AN872" s="54"/>
      <c r="AO872" s="54"/>
      <c r="AP872" s="54"/>
      <c r="AQ872" s="54"/>
      <c r="AR872" s="54"/>
      <c r="AS872" s="54"/>
      <c r="AT872" s="54"/>
      <c r="AU872" s="54"/>
      <c r="AV872" s="54"/>
      <c r="AW872" s="54"/>
    </row>
    <row r="873" spans="1:49" ht="15.7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  <c r="AF873" s="54"/>
      <c r="AG873" s="54"/>
      <c r="AH873" s="54"/>
      <c r="AI873" s="54"/>
      <c r="AJ873" s="54"/>
      <c r="AK873" s="54"/>
      <c r="AL873" s="54"/>
      <c r="AM873" s="54"/>
      <c r="AN873" s="54"/>
      <c r="AO873" s="54"/>
      <c r="AP873" s="54"/>
      <c r="AQ873" s="54"/>
      <c r="AR873" s="54"/>
      <c r="AS873" s="54"/>
      <c r="AT873" s="54"/>
      <c r="AU873" s="54"/>
      <c r="AV873" s="54"/>
      <c r="AW873" s="54"/>
    </row>
    <row r="874" spans="1:49" ht="15.7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  <c r="AF874" s="54"/>
      <c r="AG874" s="54"/>
      <c r="AH874" s="54"/>
      <c r="AI874" s="54"/>
      <c r="AJ874" s="54"/>
      <c r="AK874" s="54"/>
      <c r="AL874" s="54"/>
      <c r="AM874" s="54"/>
      <c r="AN874" s="54"/>
      <c r="AO874" s="54"/>
      <c r="AP874" s="54"/>
      <c r="AQ874" s="54"/>
      <c r="AR874" s="54"/>
      <c r="AS874" s="54"/>
      <c r="AT874" s="54"/>
      <c r="AU874" s="54"/>
      <c r="AV874" s="54"/>
      <c r="AW874" s="54"/>
    </row>
    <row r="875" spans="1:49" ht="15.7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  <c r="AF875" s="54"/>
      <c r="AG875" s="54"/>
      <c r="AH875" s="54"/>
      <c r="AI875" s="54"/>
      <c r="AJ875" s="54"/>
      <c r="AK875" s="54"/>
      <c r="AL875" s="54"/>
      <c r="AM875" s="54"/>
      <c r="AN875" s="54"/>
      <c r="AO875" s="54"/>
      <c r="AP875" s="54"/>
      <c r="AQ875" s="54"/>
      <c r="AR875" s="54"/>
      <c r="AS875" s="54"/>
      <c r="AT875" s="54"/>
      <c r="AU875" s="54"/>
      <c r="AV875" s="54"/>
      <c r="AW875" s="54"/>
    </row>
    <row r="876" spans="1:49" ht="15.7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  <c r="AF876" s="54"/>
      <c r="AG876" s="54"/>
      <c r="AH876" s="54"/>
      <c r="AI876" s="54"/>
      <c r="AJ876" s="54"/>
      <c r="AK876" s="54"/>
      <c r="AL876" s="54"/>
      <c r="AM876" s="54"/>
      <c r="AN876" s="54"/>
      <c r="AO876" s="54"/>
      <c r="AP876" s="54"/>
      <c r="AQ876" s="54"/>
      <c r="AR876" s="54"/>
      <c r="AS876" s="54"/>
      <c r="AT876" s="54"/>
      <c r="AU876" s="54"/>
      <c r="AV876" s="54"/>
      <c r="AW876" s="54"/>
    </row>
    <row r="877" spans="1:49" ht="15.7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  <c r="AF877" s="54"/>
      <c r="AG877" s="54"/>
      <c r="AH877" s="54"/>
      <c r="AI877" s="54"/>
      <c r="AJ877" s="54"/>
      <c r="AK877" s="54"/>
      <c r="AL877" s="54"/>
      <c r="AM877" s="54"/>
      <c r="AN877" s="54"/>
      <c r="AO877" s="54"/>
      <c r="AP877" s="54"/>
      <c r="AQ877" s="54"/>
      <c r="AR877" s="54"/>
      <c r="AS877" s="54"/>
      <c r="AT877" s="54"/>
      <c r="AU877" s="54"/>
      <c r="AV877" s="54"/>
      <c r="AW877" s="54"/>
    </row>
    <row r="878" spans="1:49" ht="15.7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  <c r="AF878" s="54"/>
      <c r="AG878" s="54"/>
      <c r="AH878" s="54"/>
      <c r="AI878" s="54"/>
      <c r="AJ878" s="54"/>
      <c r="AK878" s="54"/>
      <c r="AL878" s="54"/>
      <c r="AM878" s="54"/>
      <c r="AN878" s="54"/>
      <c r="AO878" s="54"/>
      <c r="AP878" s="54"/>
      <c r="AQ878" s="54"/>
      <c r="AR878" s="54"/>
      <c r="AS878" s="54"/>
      <c r="AT878" s="54"/>
      <c r="AU878" s="54"/>
      <c r="AV878" s="54"/>
      <c r="AW878" s="54"/>
    </row>
    <row r="879" spans="1:49" ht="15.7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  <c r="AF879" s="54"/>
      <c r="AG879" s="54"/>
      <c r="AH879" s="54"/>
      <c r="AI879" s="54"/>
      <c r="AJ879" s="54"/>
      <c r="AK879" s="54"/>
      <c r="AL879" s="54"/>
      <c r="AM879" s="54"/>
      <c r="AN879" s="54"/>
      <c r="AO879" s="54"/>
      <c r="AP879" s="54"/>
      <c r="AQ879" s="54"/>
      <c r="AR879" s="54"/>
      <c r="AS879" s="54"/>
      <c r="AT879" s="54"/>
      <c r="AU879" s="54"/>
      <c r="AV879" s="54"/>
      <c r="AW879" s="54"/>
    </row>
    <row r="880" spans="1:49" ht="15.7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/>
    </row>
    <row r="881" spans="1:49" ht="15.7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</row>
    <row r="882" spans="1:49" ht="15.7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  <c r="AF882" s="54"/>
      <c r="AG882" s="54"/>
      <c r="AH882" s="54"/>
      <c r="AI882" s="54"/>
      <c r="AJ882" s="54"/>
      <c r="AK882" s="54"/>
      <c r="AL882" s="54"/>
      <c r="AM882" s="54"/>
      <c r="AN882" s="54"/>
      <c r="AO882" s="54"/>
      <c r="AP882" s="54"/>
      <c r="AQ882" s="54"/>
      <c r="AR882" s="54"/>
      <c r="AS882" s="54"/>
      <c r="AT882" s="54"/>
      <c r="AU882" s="54"/>
      <c r="AV882" s="54"/>
      <c r="AW882" s="54"/>
    </row>
    <row r="883" spans="1:49" ht="15.7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54"/>
      <c r="AL883" s="54"/>
      <c r="AM883" s="54"/>
      <c r="AN883" s="54"/>
      <c r="AO883" s="54"/>
      <c r="AP883" s="54"/>
      <c r="AQ883" s="54"/>
      <c r="AR883" s="54"/>
      <c r="AS883" s="54"/>
      <c r="AT883" s="54"/>
      <c r="AU883" s="54"/>
      <c r="AV883" s="54"/>
      <c r="AW883" s="54"/>
    </row>
    <row r="884" spans="1:49" ht="15.7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</row>
    <row r="885" spans="1:49" ht="15.7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</row>
    <row r="886" spans="1:49" ht="15.7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</row>
    <row r="887" spans="1:49" ht="15.7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</row>
    <row r="888" spans="1:49" ht="15.7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</row>
    <row r="889" spans="1:49" ht="15.7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</row>
    <row r="890" spans="1:49" ht="15.7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</row>
    <row r="891" spans="1:49" ht="15.7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</row>
    <row r="892" spans="1:49" ht="15.7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</row>
    <row r="893" spans="1:49" ht="15.7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</row>
    <row r="894" spans="1:49" ht="15.7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  <c r="AF894" s="54"/>
      <c r="AG894" s="54"/>
      <c r="AH894" s="54"/>
      <c r="AI894" s="54"/>
      <c r="AJ894" s="54"/>
      <c r="AK894" s="54"/>
      <c r="AL894" s="54"/>
      <c r="AM894" s="54"/>
      <c r="AN894" s="54"/>
      <c r="AO894" s="54"/>
      <c r="AP894" s="54"/>
      <c r="AQ894" s="54"/>
      <c r="AR894" s="54"/>
      <c r="AS894" s="54"/>
      <c r="AT894" s="54"/>
      <c r="AU894" s="54"/>
      <c r="AV894" s="54"/>
      <c r="AW894" s="54"/>
    </row>
    <row r="895" spans="1:49" ht="15.7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  <c r="AF895" s="54"/>
      <c r="AG895" s="54"/>
      <c r="AH895" s="54"/>
      <c r="AI895" s="54"/>
      <c r="AJ895" s="54"/>
      <c r="AK895" s="54"/>
      <c r="AL895" s="54"/>
      <c r="AM895" s="54"/>
      <c r="AN895" s="54"/>
      <c r="AO895" s="54"/>
      <c r="AP895" s="54"/>
      <c r="AQ895" s="54"/>
      <c r="AR895" s="54"/>
      <c r="AS895" s="54"/>
      <c r="AT895" s="54"/>
      <c r="AU895" s="54"/>
      <c r="AV895" s="54"/>
      <c r="AW895" s="54"/>
    </row>
    <row r="896" spans="1:49" ht="15.7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  <c r="AF896" s="54"/>
      <c r="AG896" s="54"/>
      <c r="AH896" s="54"/>
      <c r="AI896" s="54"/>
      <c r="AJ896" s="54"/>
      <c r="AK896" s="54"/>
      <c r="AL896" s="54"/>
      <c r="AM896" s="54"/>
      <c r="AN896" s="54"/>
      <c r="AO896" s="54"/>
      <c r="AP896" s="54"/>
      <c r="AQ896" s="54"/>
      <c r="AR896" s="54"/>
      <c r="AS896" s="54"/>
      <c r="AT896" s="54"/>
      <c r="AU896" s="54"/>
      <c r="AV896" s="54"/>
      <c r="AW896" s="54"/>
    </row>
    <row r="897" spans="1:49" ht="15.7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  <c r="AF897" s="54"/>
      <c r="AG897" s="54"/>
      <c r="AH897" s="54"/>
      <c r="AI897" s="54"/>
      <c r="AJ897" s="54"/>
      <c r="AK897" s="54"/>
      <c r="AL897" s="54"/>
      <c r="AM897" s="54"/>
      <c r="AN897" s="54"/>
      <c r="AO897" s="54"/>
      <c r="AP897" s="54"/>
      <c r="AQ897" s="54"/>
      <c r="AR897" s="54"/>
      <c r="AS897" s="54"/>
      <c r="AT897" s="54"/>
      <c r="AU897" s="54"/>
      <c r="AV897" s="54"/>
      <c r="AW897" s="54"/>
    </row>
    <row r="898" spans="1:49" ht="15.7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  <c r="AF898" s="54"/>
      <c r="AG898" s="54"/>
      <c r="AH898" s="54"/>
      <c r="AI898" s="54"/>
      <c r="AJ898" s="54"/>
      <c r="AK898" s="54"/>
      <c r="AL898" s="54"/>
      <c r="AM898" s="54"/>
      <c r="AN898" s="54"/>
      <c r="AO898" s="54"/>
      <c r="AP898" s="54"/>
      <c r="AQ898" s="54"/>
      <c r="AR898" s="54"/>
      <c r="AS898" s="54"/>
      <c r="AT898" s="54"/>
      <c r="AU898" s="54"/>
      <c r="AV898" s="54"/>
      <c r="AW898" s="54"/>
    </row>
    <row r="899" spans="1:49" ht="15.7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  <c r="AF899" s="54"/>
      <c r="AG899" s="54"/>
      <c r="AH899" s="54"/>
      <c r="AI899" s="54"/>
      <c r="AJ899" s="54"/>
      <c r="AK899" s="54"/>
      <c r="AL899" s="54"/>
      <c r="AM899" s="54"/>
      <c r="AN899" s="54"/>
      <c r="AO899" s="54"/>
      <c r="AP899" s="54"/>
      <c r="AQ899" s="54"/>
      <c r="AR899" s="54"/>
      <c r="AS899" s="54"/>
      <c r="AT899" s="54"/>
      <c r="AU899" s="54"/>
      <c r="AV899" s="54"/>
      <c r="AW899" s="54"/>
    </row>
    <row r="900" spans="1:49" ht="15.7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  <c r="AF900" s="54"/>
      <c r="AG900" s="54"/>
      <c r="AH900" s="54"/>
      <c r="AI900" s="54"/>
      <c r="AJ900" s="54"/>
      <c r="AK900" s="54"/>
      <c r="AL900" s="54"/>
      <c r="AM900" s="54"/>
      <c r="AN900" s="54"/>
      <c r="AO900" s="54"/>
      <c r="AP900" s="54"/>
      <c r="AQ900" s="54"/>
      <c r="AR900" s="54"/>
      <c r="AS900" s="54"/>
      <c r="AT900" s="54"/>
      <c r="AU900" s="54"/>
      <c r="AV900" s="54"/>
      <c r="AW900" s="54"/>
    </row>
    <row r="901" spans="1:49" ht="15.7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  <c r="AF901" s="54"/>
      <c r="AG901" s="54"/>
      <c r="AH901" s="54"/>
      <c r="AI901" s="54"/>
      <c r="AJ901" s="54"/>
      <c r="AK901" s="54"/>
      <c r="AL901" s="54"/>
      <c r="AM901" s="54"/>
      <c r="AN901" s="54"/>
      <c r="AO901" s="54"/>
      <c r="AP901" s="54"/>
      <c r="AQ901" s="54"/>
      <c r="AR901" s="54"/>
      <c r="AS901" s="54"/>
      <c r="AT901" s="54"/>
      <c r="AU901" s="54"/>
      <c r="AV901" s="54"/>
      <c r="AW901" s="54"/>
    </row>
    <row r="902" spans="1:49" ht="15.7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4"/>
      <c r="AG902" s="54"/>
      <c r="AH902" s="54"/>
      <c r="AI902" s="54"/>
      <c r="AJ902" s="54"/>
      <c r="AK902" s="54"/>
      <c r="AL902" s="54"/>
      <c r="AM902" s="54"/>
      <c r="AN902" s="54"/>
      <c r="AO902" s="54"/>
      <c r="AP902" s="54"/>
      <c r="AQ902" s="54"/>
      <c r="AR902" s="54"/>
      <c r="AS902" s="54"/>
      <c r="AT902" s="54"/>
      <c r="AU902" s="54"/>
      <c r="AV902" s="54"/>
      <c r="AW902" s="54"/>
    </row>
    <row r="903" spans="1:49" ht="15.7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  <c r="AF903" s="54"/>
      <c r="AG903" s="54"/>
      <c r="AH903" s="54"/>
      <c r="AI903" s="54"/>
      <c r="AJ903" s="54"/>
      <c r="AK903" s="54"/>
      <c r="AL903" s="54"/>
      <c r="AM903" s="54"/>
      <c r="AN903" s="54"/>
      <c r="AO903" s="54"/>
      <c r="AP903" s="54"/>
      <c r="AQ903" s="54"/>
      <c r="AR903" s="54"/>
      <c r="AS903" s="54"/>
      <c r="AT903" s="54"/>
      <c r="AU903" s="54"/>
      <c r="AV903" s="54"/>
      <c r="AW903" s="54"/>
    </row>
    <row r="904" spans="1:49" ht="15.7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  <c r="AF904" s="54"/>
      <c r="AG904" s="54"/>
      <c r="AH904" s="54"/>
      <c r="AI904" s="54"/>
      <c r="AJ904" s="54"/>
      <c r="AK904" s="54"/>
      <c r="AL904" s="54"/>
      <c r="AM904" s="54"/>
      <c r="AN904" s="54"/>
      <c r="AO904" s="54"/>
      <c r="AP904" s="54"/>
      <c r="AQ904" s="54"/>
      <c r="AR904" s="54"/>
      <c r="AS904" s="54"/>
      <c r="AT904" s="54"/>
      <c r="AU904" s="54"/>
      <c r="AV904" s="54"/>
      <c r="AW904" s="54"/>
    </row>
    <row r="905" spans="1:49" ht="15.7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  <c r="AF905" s="54"/>
      <c r="AG905" s="54"/>
      <c r="AH905" s="54"/>
      <c r="AI905" s="54"/>
      <c r="AJ905" s="54"/>
      <c r="AK905" s="54"/>
      <c r="AL905" s="54"/>
      <c r="AM905" s="54"/>
      <c r="AN905" s="54"/>
      <c r="AO905" s="54"/>
      <c r="AP905" s="54"/>
      <c r="AQ905" s="54"/>
      <c r="AR905" s="54"/>
      <c r="AS905" s="54"/>
      <c r="AT905" s="54"/>
      <c r="AU905" s="54"/>
      <c r="AV905" s="54"/>
      <c r="AW905" s="54"/>
    </row>
    <row r="906" spans="1:49" ht="15.7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  <c r="AF906" s="54"/>
      <c r="AG906" s="54"/>
      <c r="AH906" s="54"/>
      <c r="AI906" s="54"/>
      <c r="AJ906" s="54"/>
      <c r="AK906" s="54"/>
      <c r="AL906" s="54"/>
      <c r="AM906" s="54"/>
      <c r="AN906" s="54"/>
      <c r="AO906" s="54"/>
      <c r="AP906" s="54"/>
      <c r="AQ906" s="54"/>
      <c r="AR906" s="54"/>
      <c r="AS906" s="54"/>
      <c r="AT906" s="54"/>
      <c r="AU906" s="54"/>
      <c r="AV906" s="54"/>
      <c r="AW906" s="54"/>
    </row>
    <row r="907" spans="1:49" ht="15.7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  <c r="AF907" s="54"/>
      <c r="AG907" s="54"/>
      <c r="AH907" s="54"/>
      <c r="AI907" s="54"/>
      <c r="AJ907" s="54"/>
      <c r="AK907" s="54"/>
      <c r="AL907" s="54"/>
      <c r="AM907" s="54"/>
      <c r="AN907" s="54"/>
      <c r="AO907" s="54"/>
      <c r="AP907" s="54"/>
      <c r="AQ907" s="54"/>
      <c r="AR907" s="54"/>
      <c r="AS907" s="54"/>
      <c r="AT907" s="54"/>
      <c r="AU907" s="54"/>
      <c r="AV907" s="54"/>
      <c r="AW907" s="54"/>
    </row>
    <row r="908" spans="1:49" ht="15.7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  <c r="AF908" s="54"/>
      <c r="AG908" s="54"/>
      <c r="AH908" s="54"/>
      <c r="AI908" s="54"/>
      <c r="AJ908" s="54"/>
      <c r="AK908" s="54"/>
      <c r="AL908" s="54"/>
      <c r="AM908" s="54"/>
      <c r="AN908" s="54"/>
      <c r="AO908" s="54"/>
      <c r="AP908" s="54"/>
      <c r="AQ908" s="54"/>
      <c r="AR908" s="54"/>
      <c r="AS908" s="54"/>
      <c r="AT908" s="54"/>
      <c r="AU908" s="54"/>
      <c r="AV908" s="54"/>
      <c r="AW908" s="54"/>
    </row>
    <row r="909" spans="1:49" ht="15.7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  <c r="AP909" s="54"/>
      <c r="AQ909" s="54"/>
      <c r="AR909" s="54"/>
      <c r="AS909" s="54"/>
      <c r="AT909" s="54"/>
      <c r="AU909" s="54"/>
      <c r="AV909" s="54"/>
      <c r="AW909" s="54"/>
    </row>
    <row r="910" spans="1:49" ht="15.7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  <c r="AF910" s="54"/>
      <c r="AG910" s="54"/>
      <c r="AH910" s="54"/>
      <c r="AI910" s="54"/>
      <c r="AJ910" s="54"/>
      <c r="AK910" s="54"/>
      <c r="AL910" s="54"/>
      <c r="AM910" s="54"/>
      <c r="AN910" s="54"/>
      <c r="AO910" s="54"/>
      <c r="AP910" s="54"/>
      <c r="AQ910" s="54"/>
      <c r="AR910" s="54"/>
      <c r="AS910" s="54"/>
      <c r="AT910" s="54"/>
      <c r="AU910" s="54"/>
      <c r="AV910" s="54"/>
      <c r="AW910" s="54"/>
    </row>
    <row r="911" spans="1:49" ht="15.7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54"/>
      <c r="AG911" s="54"/>
      <c r="AH911" s="54"/>
      <c r="AI911" s="54"/>
      <c r="AJ911" s="54"/>
      <c r="AK911" s="54"/>
      <c r="AL911" s="54"/>
      <c r="AM911" s="54"/>
      <c r="AN911" s="54"/>
      <c r="AO911" s="54"/>
      <c r="AP911" s="54"/>
      <c r="AQ911" s="54"/>
      <c r="AR911" s="54"/>
      <c r="AS911" s="54"/>
      <c r="AT911" s="54"/>
      <c r="AU911" s="54"/>
      <c r="AV911" s="54"/>
      <c r="AW911" s="54"/>
    </row>
    <row r="912" spans="1:49" ht="15.7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  <c r="AF912" s="54"/>
      <c r="AG912" s="54"/>
      <c r="AH912" s="54"/>
      <c r="AI912" s="54"/>
      <c r="AJ912" s="54"/>
      <c r="AK912" s="54"/>
      <c r="AL912" s="54"/>
      <c r="AM912" s="54"/>
      <c r="AN912" s="54"/>
      <c r="AO912" s="54"/>
      <c r="AP912" s="54"/>
      <c r="AQ912" s="54"/>
      <c r="AR912" s="54"/>
      <c r="AS912" s="54"/>
      <c r="AT912" s="54"/>
      <c r="AU912" s="54"/>
      <c r="AV912" s="54"/>
      <c r="AW912" s="54"/>
    </row>
    <row r="913" spans="1:49" ht="15.7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  <c r="AF913" s="54"/>
      <c r="AG913" s="54"/>
      <c r="AH913" s="54"/>
      <c r="AI913" s="54"/>
      <c r="AJ913" s="54"/>
      <c r="AK913" s="54"/>
      <c r="AL913" s="54"/>
      <c r="AM913" s="54"/>
      <c r="AN913" s="54"/>
      <c r="AO913" s="54"/>
      <c r="AP913" s="54"/>
      <c r="AQ913" s="54"/>
      <c r="AR913" s="54"/>
      <c r="AS913" s="54"/>
      <c r="AT913" s="54"/>
      <c r="AU913" s="54"/>
      <c r="AV913" s="54"/>
      <c r="AW913" s="54"/>
    </row>
    <row r="914" spans="1:49" ht="15.7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  <c r="AF914" s="54"/>
      <c r="AG914" s="54"/>
      <c r="AH914" s="54"/>
      <c r="AI914" s="54"/>
      <c r="AJ914" s="54"/>
      <c r="AK914" s="54"/>
      <c r="AL914" s="54"/>
      <c r="AM914" s="54"/>
      <c r="AN914" s="54"/>
      <c r="AO914" s="54"/>
      <c r="AP914" s="54"/>
      <c r="AQ914" s="54"/>
      <c r="AR914" s="54"/>
      <c r="AS914" s="54"/>
      <c r="AT914" s="54"/>
      <c r="AU914" s="54"/>
      <c r="AV914" s="54"/>
      <c r="AW914" s="54"/>
    </row>
    <row r="915" spans="1:49" ht="15.7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  <c r="AF915" s="54"/>
      <c r="AG915" s="54"/>
      <c r="AH915" s="54"/>
      <c r="AI915" s="54"/>
      <c r="AJ915" s="54"/>
      <c r="AK915" s="54"/>
      <c r="AL915" s="54"/>
      <c r="AM915" s="54"/>
      <c r="AN915" s="54"/>
      <c r="AO915" s="54"/>
      <c r="AP915" s="54"/>
      <c r="AQ915" s="54"/>
      <c r="AR915" s="54"/>
      <c r="AS915" s="54"/>
      <c r="AT915" s="54"/>
      <c r="AU915" s="54"/>
      <c r="AV915" s="54"/>
      <c r="AW915" s="54"/>
    </row>
    <row r="916" spans="1:49" ht="15.7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  <c r="AF916" s="54"/>
      <c r="AG916" s="54"/>
      <c r="AH916" s="54"/>
      <c r="AI916" s="54"/>
      <c r="AJ916" s="54"/>
      <c r="AK916" s="54"/>
      <c r="AL916" s="54"/>
      <c r="AM916" s="54"/>
      <c r="AN916" s="54"/>
      <c r="AO916" s="54"/>
      <c r="AP916" s="54"/>
      <c r="AQ916" s="54"/>
      <c r="AR916" s="54"/>
      <c r="AS916" s="54"/>
      <c r="AT916" s="54"/>
      <c r="AU916" s="54"/>
      <c r="AV916" s="54"/>
      <c r="AW916" s="54"/>
    </row>
    <row r="917" spans="1:49" ht="15.7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  <c r="AF917" s="54"/>
      <c r="AG917" s="54"/>
      <c r="AH917" s="54"/>
      <c r="AI917" s="54"/>
      <c r="AJ917" s="54"/>
      <c r="AK917" s="54"/>
      <c r="AL917" s="54"/>
      <c r="AM917" s="54"/>
      <c r="AN917" s="54"/>
      <c r="AO917" s="54"/>
      <c r="AP917" s="54"/>
      <c r="AQ917" s="54"/>
      <c r="AR917" s="54"/>
      <c r="AS917" s="54"/>
      <c r="AT917" s="54"/>
      <c r="AU917" s="54"/>
      <c r="AV917" s="54"/>
      <c r="AW917" s="54"/>
    </row>
    <row r="918" spans="1:49" ht="15.7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/>
    </row>
    <row r="919" spans="1:49" ht="15.7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</row>
    <row r="920" spans="1:49" ht="15.7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  <c r="AF920" s="54"/>
      <c r="AG920" s="54"/>
      <c r="AH920" s="54"/>
      <c r="AI920" s="54"/>
      <c r="AJ920" s="54"/>
      <c r="AK920" s="54"/>
      <c r="AL920" s="54"/>
      <c r="AM920" s="54"/>
      <c r="AN920" s="54"/>
      <c r="AO920" s="54"/>
      <c r="AP920" s="54"/>
      <c r="AQ920" s="54"/>
      <c r="AR920" s="54"/>
      <c r="AS920" s="54"/>
      <c r="AT920" s="54"/>
      <c r="AU920" s="54"/>
      <c r="AV920" s="54"/>
      <c r="AW920" s="54"/>
    </row>
    <row r="921" spans="1:49" ht="15.7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54"/>
      <c r="AL921" s="54"/>
      <c r="AM921" s="54"/>
      <c r="AN921" s="54"/>
      <c r="AO921" s="54"/>
      <c r="AP921" s="54"/>
      <c r="AQ921" s="54"/>
      <c r="AR921" s="54"/>
      <c r="AS921" s="54"/>
      <c r="AT921" s="54"/>
      <c r="AU921" s="54"/>
      <c r="AV921" s="54"/>
      <c r="AW921" s="54"/>
    </row>
    <row r="922" spans="1:49" ht="15.7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</row>
    <row r="923" spans="1:49" ht="15.7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</row>
    <row r="924" spans="1:49" ht="15.7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</row>
    <row r="925" spans="1:49" ht="15.7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</row>
    <row r="926" spans="1:49" ht="15.7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</row>
    <row r="927" spans="1:49" ht="15.7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</row>
    <row r="928" spans="1:49" ht="15.7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</row>
    <row r="929" spans="1:49" ht="15.7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</row>
    <row r="930" spans="1:49" ht="15.7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</row>
    <row r="931" spans="1:49" ht="15.7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</row>
    <row r="932" spans="1:49" ht="15.7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  <c r="AF932" s="54"/>
      <c r="AG932" s="54"/>
      <c r="AH932" s="54"/>
      <c r="AI932" s="54"/>
      <c r="AJ932" s="54"/>
      <c r="AK932" s="54"/>
      <c r="AL932" s="54"/>
      <c r="AM932" s="54"/>
      <c r="AN932" s="54"/>
      <c r="AO932" s="54"/>
      <c r="AP932" s="54"/>
      <c r="AQ932" s="54"/>
      <c r="AR932" s="54"/>
      <c r="AS932" s="54"/>
      <c r="AT932" s="54"/>
      <c r="AU932" s="54"/>
      <c r="AV932" s="54"/>
      <c r="AW932" s="54"/>
    </row>
    <row r="933" spans="1:49" ht="15.7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  <c r="AF933" s="54"/>
      <c r="AG933" s="54"/>
      <c r="AH933" s="54"/>
      <c r="AI933" s="54"/>
      <c r="AJ933" s="54"/>
      <c r="AK933" s="54"/>
      <c r="AL933" s="54"/>
      <c r="AM933" s="54"/>
      <c r="AN933" s="54"/>
      <c r="AO933" s="54"/>
      <c r="AP933" s="54"/>
      <c r="AQ933" s="54"/>
      <c r="AR933" s="54"/>
      <c r="AS933" s="54"/>
      <c r="AT933" s="54"/>
      <c r="AU933" s="54"/>
      <c r="AV933" s="54"/>
      <c r="AW933" s="54"/>
    </row>
    <row r="934" spans="1:49" ht="15.7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  <c r="AF934" s="54"/>
      <c r="AG934" s="54"/>
      <c r="AH934" s="54"/>
      <c r="AI934" s="54"/>
      <c r="AJ934" s="54"/>
      <c r="AK934" s="54"/>
      <c r="AL934" s="54"/>
      <c r="AM934" s="54"/>
      <c r="AN934" s="54"/>
      <c r="AO934" s="54"/>
      <c r="AP934" s="54"/>
      <c r="AQ934" s="54"/>
      <c r="AR934" s="54"/>
      <c r="AS934" s="54"/>
      <c r="AT934" s="54"/>
      <c r="AU934" s="54"/>
      <c r="AV934" s="54"/>
      <c r="AW934" s="54"/>
    </row>
    <row r="935" spans="1:49" ht="15.7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  <c r="AF935" s="54"/>
      <c r="AG935" s="54"/>
      <c r="AH935" s="54"/>
      <c r="AI935" s="54"/>
      <c r="AJ935" s="54"/>
      <c r="AK935" s="54"/>
      <c r="AL935" s="54"/>
      <c r="AM935" s="54"/>
      <c r="AN935" s="54"/>
      <c r="AO935" s="54"/>
      <c r="AP935" s="54"/>
      <c r="AQ935" s="54"/>
      <c r="AR935" s="54"/>
      <c r="AS935" s="54"/>
      <c r="AT935" s="54"/>
      <c r="AU935" s="54"/>
      <c r="AV935" s="54"/>
      <c r="AW935" s="54"/>
    </row>
    <row r="936" spans="1:49" ht="15.7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  <c r="AF936" s="54"/>
      <c r="AG936" s="54"/>
      <c r="AH936" s="54"/>
      <c r="AI936" s="54"/>
      <c r="AJ936" s="54"/>
      <c r="AK936" s="54"/>
      <c r="AL936" s="54"/>
      <c r="AM936" s="54"/>
      <c r="AN936" s="54"/>
      <c r="AO936" s="54"/>
      <c r="AP936" s="54"/>
      <c r="AQ936" s="54"/>
      <c r="AR936" s="54"/>
      <c r="AS936" s="54"/>
      <c r="AT936" s="54"/>
      <c r="AU936" s="54"/>
      <c r="AV936" s="54"/>
      <c r="AW936" s="54"/>
    </row>
    <row r="937" spans="1:49" ht="15.7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  <c r="AF937" s="54"/>
      <c r="AG937" s="54"/>
      <c r="AH937" s="54"/>
      <c r="AI937" s="54"/>
      <c r="AJ937" s="54"/>
      <c r="AK937" s="54"/>
      <c r="AL937" s="54"/>
      <c r="AM937" s="54"/>
      <c r="AN937" s="54"/>
      <c r="AO937" s="54"/>
      <c r="AP937" s="54"/>
      <c r="AQ937" s="54"/>
      <c r="AR937" s="54"/>
      <c r="AS937" s="54"/>
      <c r="AT937" s="54"/>
      <c r="AU937" s="54"/>
      <c r="AV937" s="54"/>
      <c r="AW937" s="54"/>
    </row>
    <row r="938" spans="1:49" ht="15.7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  <c r="AF938" s="54"/>
      <c r="AG938" s="54"/>
      <c r="AH938" s="54"/>
      <c r="AI938" s="54"/>
      <c r="AJ938" s="54"/>
      <c r="AK938" s="54"/>
      <c r="AL938" s="54"/>
      <c r="AM938" s="54"/>
      <c r="AN938" s="54"/>
      <c r="AO938" s="54"/>
      <c r="AP938" s="54"/>
      <c r="AQ938" s="54"/>
      <c r="AR938" s="54"/>
      <c r="AS938" s="54"/>
      <c r="AT938" s="54"/>
      <c r="AU938" s="54"/>
      <c r="AV938" s="54"/>
      <c r="AW938" s="54"/>
    </row>
    <row r="939" spans="1:49" ht="15.7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  <c r="AF939" s="54"/>
      <c r="AG939" s="54"/>
      <c r="AH939" s="54"/>
      <c r="AI939" s="54"/>
      <c r="AJ939" s="54"/>
      <c r="AK939" s="54"/>
      <c r="AL939" s="54"/>
      <c r="AM939" s="54"/>
      <c r="AN939" s="54"/>
      <c r="AO939" s="54"/>
      <c r="AP939" s="54"/>
      <c r="AQ939" s="54"/>
      <c r="AR939" s="54"/>
      <c r="AS939" s="54"/>
      <c r="AT939" s="54"/>
      <c r="AU939" s="54"/>
      <c r="AV939" s="54"/>
      <c r="AW939" s="54"/>
    </row>
    <row r="940" spans="1:49" ht="15.7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  <c r="AP940" s="54"/>
      <c r="AQ940" s="54"/>
      <c r="AR940" s="54"/>
      <c r="AS940" s="54"/>
      <c r="AT940" s="54"/>
      <c r="AU940" s="54"/>
      <c r="AV940" s="54"/>
      <c r="AW940" s="54"/>
    </row>
    <row r="941" spans="1:49" ht="15.7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  <c r="AF941" s="54"/>
      <c r="AG941" s="54"/>
      <c r="AH941" s="54"/>
      <c r="AI941" s="54"/>
      <c r="AJ941" s="54"/>
      <c r="AK941" s="54"/>
      <c r="AL941" s="54"/>
      <c r="AM941" s="54"/>
      <c r="AN941" s="54"/>
      <c r="AO941" s="54"/>
      <c r="AP941" s="54"/>
      <c r="AQ941" s="54"/>
      <c r="AR941" s="54"/>
      <c r="AS941" s="54"/>
      <c r="AT941" s="54"/>
      <c r="AU941" s="54"/>
      <c r="AV941" s="54"/>
      <c r="AW941" s="54"/>
    </row>
    <row r="942" spans="1:49" ht="15.7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  <c r="AF942" s="54"/>
      <c r="AG942" s="54"/>
      <c r="AH942" s="54"/>
      <c r="AI942" s="54"/>
      <c r="AJ942" s="54"/>
      <c r="AK942" s="54"/>
      <c r="AL942" s="54"/>
      <c r="AM942" s="54"/>
      <c r="AN942" s="54"/>
      <c r="AO942" s="54"/>
      <c r="AP942" s="54"/>
      <c r="AQ942" s="54"/>
      <c r="AR942" s="54"/>
      <c r="AS942" s="54"/>
      <c r="AT942" s="54"/>
      <c r="AU942" s="54"/>
      <c r="AV942" s="54"/>
      <c r="AW942" s="54"/>
    </row>
    <row r="943" spans="1:49" ht="15.7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  <c r="AF943" s="54"/>
      <c r="AG943" s="54"/>
      <c r="AH943" s="54"/>
      <c r="AI943" s="54"/>
      <c r="AJ943" s="54"/>
      <c r="AK943" s="54"/>
      <c r="AL943" s="54"/>
      <c r="AM943" s="54"/>
      <c r="AN943" s="54"/>
      <c r="AO943" s="54"/>
      <c r="AP943" s="54"/>
      <c r="AQ943" s="54"/>
      <c r="AR943" s="54"/>
      <c r="AS943" s="54"/>
      <c r="AT943" s="54"/>
      <c r="AU943" s="54"/>
      <c r="AV943" s="54"/>
      <c r="AW943" s="54"/>
    </row>
    <row r="944" spans="1:49" ht="15.7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  <c r="AF944" s="54"/>
      <c r="AG944" s="54"/>
      <c r="AH944" s="54"/>
      <c r="AI944" s="54"/>
      <c r="AJ944" s="54"/>
      <c r="AK944" s="54"/>
      <c r="AL944" s="54"/>
      <c r="AM944" s="54"/>
      <c r="AN944" s="54"/>
      <c r="AO944" s="54"/>
      <c r="AP944" s="54"/>
      <c r="AQ944" s="54"/>
      <c r="AR944" s="54"/>
      <c r="AS944" s="54"/>
      <c r="AT944" s="54"/>
      <c r="AU944" s="54"/>
      <c r="AV944" s="54"/>
      <c r="AW944" s="54"/>
    </row>
    <row r="945" spans="1:49" ht="15.7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  <c r="AF945" s="54"/>
      <c r="AG945" s="54"/>
      <c r="AH945" s="54"/>
      <c r="AI945" s="54"/>
      <c r="AJ945" s="54"/>
      <c r="AK945" s="54"/>
      <c r="AL945" s="54"/>
      <c r="AM945" s="54"/>
      <c r="AN945" s="54"/>
      <c r="AO945" s="54"/>
      <c r="AP945" s="54"/>
      <c r="AQ945" s="54"/>
      <c r="AR945" s="54"/>
      <c r="AS945" s="54"/>
      <c r="AT945" s="54"/>
      <c r="AU945" s="54"/>
      <c r="AV945" s="54"/>
      <c r="AW945" s="54"/>
    </row>
    <row r="946" spans="1:49" ht="15.7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  <c r="AF946" s="54"/>
      <c r="AG946" s="54"/>
      <c r="AH946" s="54"/>
      <c r="AI946" s="54"/>
      <c r="AJ946" s="54"/>
      <c r="AK946" s="54"/>
      <c r="AL946" s="54"/>
      <c r="AM946" s="54"/>
      <c r="AN946" s="54"/>
      <c r="AO946" s="54"/>
      <c r="AP946" s="54"/>
      <c r="AQ946" s="54"/>
      <c r="AR946" s="54"/>
      <c r="AS946" s="54"/>
      <c r="AT946" s="54"/>
      <c r="AU946" s="54"/>
      <c r="AV946" s="54"/>
      <c r="AW946" s="54"/>
    </row>
    <row r="947" spans="1:49" ht="15.7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  <c r="AF947" s="54"/>
      <c r="AG947" s="54"/>
      <c r="AH947" s="54"/>
      <c r="AI947" s="54"/>
      <c r="AJ947" s="54"/>
      <c r="AK947" s="54"/>
      <c r="AL947" s="54"/>
      <c r="AM947" s="54"/>
      <c r="AN947" s="54"/>
      <c r="AO947" s="54"/>
      <c r="AP947" s="54"/>
      <c r="AQ947" s="54"/>
      <c r="AR947" s="54"/>
      <c r="AS947" s="54"/>
      <c r="AT947" s="54"/>
      <c r="AU947" s="54"/>
      <c r="AV947" s="54"/>
      <c r="AW947" s="54"/>
    </row>
    <row r="948" spans="1:49" ht="15.7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  <c r="AF948" s="54"/>
      <c r="AG948" s="54"/>
      <c r="AH948" s="54"/>
      <c r="AI948" s="54"/>
      <c r="AJ948" s="54"/>
      <c r="AK948" s="54"/>
      <c r="AL948" s="54"/>
      <c r="AM948" s="54"/>
      <c r="AN948" s="54"/>
      <c r="AO948" s="54"/>
      <c r="AP948" s="54"/>
      <c r="AQ948" s="54"/>
      <c r="AR948" s="54"/>
      <c r="AS948" s="54"/>
      <c r="AT948" s="54"/>
      <c r="AU948" s="54"/>
      <c r="AV948" s="54"/>
      <c r="AW948" s="54"/>
    </row>
    <row r="949" spans="1:49" ht="15.7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  <c r="AF949" s="54"/>
      <c r="AG949" s="54"/>
      <c r="AH949" s="54"/>
      <c r="AI949" s="54"/>
      <c r="AJ949" s="54"/>
      <c r="AK949" s="54"/>
      <c r="AL949" s="54"/>
      <c r="AM949" s="54"/>
      <c r="AN949" s="54"/>
      <c r="AO949" s="54"/>
      <c r="AP949" s="54"/>
      <c r="AQ949" s="54"/>
      <c r="AR949" s="54"/>
      <c r="AS949" s="54"/>
      <c r="AT949" s="54"/>
      <c r="AU949" s="54"/>
      <c r="AV949" s="54"/>
      <c r="AW949" s="54"/>
    </row>
    <row r="950" spans="1:49" ht="15.7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  <c r="AF950" s="54"/>
      <c r="AG950" s="54"/>
      <c r="AH950" s="54"/>
      <c r="AI950" s="54"/>
      <c r="AJ950" s="54"/>
      <c r="AK950" s="54"/>
      <c r="AL950" s="54"/>
      <c r="AM950" s="54"/>
      <c r="AN950" s="54"/>
      <c r="AO950" s="54"/>
      <c r="AP950" s="54"/>
      <c r="AQ950" s="54"/>
      <c r="AR950" s="54"/>
      <c r="AS950" s="54"/>
      <c r="AT950" s="54"/>
      <c r="AU950" s="54"/>
      <c r="AV950" s="54"/>
      <c r="AW950" s="54"/>
    </row>
    <row r="951" spans="1:49" ht="15.7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  <c r="AF951" s="54"/>
      <c r="AG951" s="54"/>
      <c r="AH951" s="54"/>
      <c r="AI951" s="54"/>
      <c r="AJ951" s="54"/>
      <c r="AK951" s="54"/>
      <c r="AL951" s="54"/>
      <c r="AM951" s="54"/>
      <c r="AN951" s="54"/>
      <c r="AO951" s="54"/>
      <c r="AP951" s="54"/>
      <c r="AQ951" s="54"/>
      <c r="AR951" s="54"/>
      <c r="AS951" s="54"/>
      <c r="AT951" s="54"/>
      <c r="AU951" s="54"/>
      <c r="AV951" s="54"/>
      <c r="AW951" s="54"/>
    </row>
    <row r="952" spans="1:49" ht="15.7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  <c r="AF952" s="54"/>
      <c r="AG952" s="54"/>
      <c r="AH952" s="54"/>
      <c r="AI952" s="54"/>
      <c r="AJ952" s="54"/>
      <c r="AK952" s="54"/>
      <c r="AL952" s="54"/>
      <c r="AM952" s="54"/>
      <c r="AN952" s="54"/>
      <c r="AO952" s="54"/>
      <c r="AP952" s="54"/>
      <c r="AQ952" s="54"/>
      <c r="AR952" s="54"/>
      <c r="AS952" s="54"/>
      <c r="AT952" s="54"/>
      <c r="AU952" s="54"/>
      <c r="AV952" s="54"/>
      <c r="AW952" s="54"/>
    </row>
    <row r="953" spans="1:49" ht="15.7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  <c r="AF953" s="54"/>
      <c r="AG953" s="54"/>
      <c r="AH953" s="54"/>
      <c r="AI953" s="54"/>
      <c r="AJ953" s="54"/>
      <c r="AK953" s="54"/>
      <c r="AL953" s="54"/>
      <c r="AM953" s="54"/>
      <c r="AN953" s="54"/>
      <c r="AO953" s="54"/>
      <c r="AP953" s="54"/>
      <c r="AQ953" s="54"/>
      <c r="AR953" s="54"/>
      <c r="AS953" s="54"/>
      <c r="AT953" s="54"/>
      <c r="AU953" s="54"/>
      <c r="AV953" s="54"/>
      <c r="AW953" s="54"/>
    </row>
    <row r="954" spans="1:49" ht="15.7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  <c r="AF954" s="54"/>
      <c r="AG954" s="54"/>
      <c r="AH954" s="54"/>
      <c r="AI954" s="54"/>
      <c r="AJ954" s="54"/>
      <c r="AK954" s="54"/>
      <c r="AL954" s="54"/>
      <c r="AM954" s="54"/>
      <c r="AN954" s="54"/>
      <c r="AO954" s="54"/>
      <c r="AP954" s="54"/>
      <c r="AQ954" s="54"/>
      <c r="AR954" s="54"/>
      <c r="AS954" s="54"/>
      <c r="AT954" s="54"/>
      <c r="AU954" s="54"/>
      <c r="AV954" s="54"/>
      <c r="AW954" s="54"/>
    </row>
    <row r="955" spans="1:49" ht="15.7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  <c r="AF955" s="54"/>
      <c r="AG955" s="54"/>
      <c r="AH955" s="54"/>
      <c r="AI955" s="54"/>
      <c r="AJ955" s="54"/>
      <c r="AK955" s="54"/>
      <c r="AL955" s="54"/>
      <c r="AM955" s="54"/>
      <c r="AN955" s="54"/>
      <c r="AO955" s="54"/>
      <c r="AP955" s="54"/>
      <c r="AQ955" s="54"/>
      <c r="AR955" s="54"/>
      <c r="AS955" s="54"/>
      <c r="AT955" s="54"/>
      <c r="AU955" s="54"/>
      <c r="AV955" s="54"/>
      <c r="AW955" s="54"/>
    </row>
    <row r="956" spans="1:49" ht="15.7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/>
    </row>
    <row r="957" spans="1:49" ht="15.7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</row>
    <row r="958" spans="1:49" ht="15.7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  <c r="AF958" s="54"/>
      <c r="AG958" s="54"/>
      <c r="AH958" s="54"/>
      <c r="AI958" s="54"/>
      <c r="AJ958" s="54"/>
      <c r="AK958" s="54"/>
      <c r="AL958" s="54"/>
      <c r="AM958" s="54"/>
      <c r="AN958" s="54"/>
      <c r="AO958" s="54"/>
      <c r="AP958" s="54"/>
      <c r="AQ958" s="54"/>
      <c r="AR958" s="54"/>
      <c r="AS958" s="54"/>
      <c r="AT958" s="54"/>
      <c r="AU958" s="54"/>
      <c r="AV958" s="54"/>
      <c r="AW958" s="54"/>
    </row>
    <row r="959" spans="1:49" ht="15.7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54"/>
      <c r="AL959" s="54"/>
      <c r="AM959" s="54"/>
      <c r="AN959" s="54"/>
      <c r="AO959" s="54"/>
      <c r="AP959" s="54"/>
      <c r="AQ959" s="54"/>
      <c r="AR959" s="54"/>
      <c r="AS959" s="54"/>
      <c r="AT959" s="54"/>
      <c r="AU959" s="54"/>
      <c r="AV959" s="54"/>
      <c r="AW959" s="54"/>
    </row>
    <row r="960" spans="1:49" ht="15.7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</row>
    <row r="961" spans="1:49" ht="15.7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</row>
    <row r="962" spans="1:49" ht="15.7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</row>
    <row r="963" spans="1:49" ht="15.7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</row>
    <row r="964" spans="1:49" ht="15.7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</row>
    <row r="965" spans="1:49" ht="15.7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</row>
    <row r="966" spans="1:49" ht="15.7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</row>
    <row r="967" spans="1:49" ht="15.7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</row>
    <row r="968" spans="1:49" ht="15.7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</row>
    <row r="969" spans="1:49" ht="15.7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</row>
    <row r="970" spans="1:49" ht="15.7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  <c r="AF970" s="54"/>
      <c r="AG970" s="54"/>
      <c r="AH970" s="54"/>
      <c r="AI970" s="54"/>
      <c r="AJ970" s="54"/>
      <c r="AK970" s="54"/>
      <c r="AL970" s="54"/>
      <c r="AM970" s="54"/>
      <c r="AN970" s="54"/>
      <c r="AO970" s="54"/>
      <c r="AP970" s="54"/>
      <c r="AQ970" s="54"/>
      <c r="AR970" s="54"/>
      <c r="AS970" s="54"/>
      <c r="AT970" s="54"/>
      <c r="AU970" s="54"/>
      <c r="AV970" s="54"/>
      <c r="AW970" s="54"/>
    </row>
    <row r="971" spans="1:49" ht="15.7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  <c r="AF971" s="54"/>
      <c r="AG971" s="54"/>
      <c r="AH971" s="54"/>
      <c r="AI971" s="54"/>
      <c r="AJ971" s="54"/>
      <c r="AK971" s="54"/>
      <c r="AL971" s="54"/>
      <c r="AM971" s="54"/>
      <c r="AN971" s="54"/>
      <c r="AO971" s="54"/>
      <c r="AP971" s="54"/>
      <c r="AQ971" s="54"/>
      <c r="AR971" s="54"/>
      <c r="AS971" s="54"/>
      <c r="AT971" s="54"/>
      <c r="AU971" s="54"/>
      <c r="AV971" s="54"/>
      <c r="AW971" s="54"/>
    </row>
    <row r="972" spans="1:49" ht="15.7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  <c r="AF972" s="54"/>
      <c r="AG972" s="54"/>
      <c r="AH972" s="54"/>
      <c r="AI972" s="54"/>
      <c r="AJ972" s="54"/>
      <c r="AK972" s="54"/>
      <c r="AL972" s="54"/>
      <c r="AM972" s="54"/>
      <c r="AN972" s="54"/>
      <c r="AO972" s="54"/>
      <c r="AP972" s="54"/>
      <c r="AQ972" s="54"/>
      <c r="AR972" s="54"/>
      <c r="AS972" s="54"/>
      <c r="AT972" s="54"/>
      <c r="AU972" s="54"/>
      <c r="AV972" s="54"/>
      <c r="AW972" s="54"/>
    </row>
    <row r="973" spans="1:49" ht="15.7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  <c r="AF973" s="54"/>
      <c r="AG973" s="54"/>
      <c r="AH973" s="54"/>
      <c r="AI973" s="54"/>
      <c r="AJ973" s="54"/>
      <c r="AK973" s="54"/>
      <c r="AL973" s="54"/>
      <c r="AM973" s="54"/>
      <c r="AN973" s="54"/>
      <c r="AO973" s="54"/>
      <c r="AP973" s="54"/>
      <c r="AQ973" s="54"/>
      <c r="AR973" s="54"/>
      <c r="AS973" s="54"/>
      <c r="AT973" s="54"/>
      <c r="AU973" s="54"/>
      <c r="AV973" s="54"/>
      <c r="AW973" s="54"/>
    </row>
    <row r="974" spans="1:49" ht="15.7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  <c r="AF974" s="54"/>
      <c r="AG974" s="54"/>
      <c r="AH974" s="54"/>
      <c r="AI974" s="54"/>
      <c r="AJ974" s="54"/>
      <c r="AK974" s="54"/>
      <c r="AL974" s="54"/>
      <c r="AM974" s="54"/>
      <c r="AN974" s="54"/>
      <c r="AO974" s="54"/>
      <c r="AP974" s="54"/>
      <c r="AQ974" s="54"/>
      <c r="AR974" s="54"/>
      <c r="AS974" s="54"/>
      <c r="AT974" s="54"/>
      <c r="AU974" s="54"/>
      <c r="AV974" s="54"/>
      <c r="AW974" s="54"/>
    </row>
    <row r="975" spans="1:49" ht="15.7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  <c r="AF975" s="54"/>
      <c r="AG975" s="54"/>
      <c r="AH975" s="54"/>
      <c r="AI975" s="54"/>
      <c r="AJ975" s="54"/>
      <c r="AK975" s="54"/>
      <c r="AL975" s="54"/>
      <c r="AM975" s="54"/>
      <c r="AN975" s="54"/>
      <c r="AO975" s="54"/>
      <c r="AP975" s="54"/>
      <c r="AQ975" s="54"/>
      <c r="AR975" s="54"/>
      <c r="AS975" s="54"/>
      <c r="AT975" s="54"/>
      <c r="AU975" s="54"/>
      <c r="AV975" s="54"/>
      <c r="AW975" s="54"/>
    </row>
    <row r="976" spans="1:49" ht="15.7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  <c r="AF976" s="54"/>
      <c r="AG976" s="54"/>
      <c r="AH976" s="54"/>
      <c r="AI976" s="54"/>
      <c r="AJ976" s="54"/>
      <c r="AK976" s="54"/>
      <c r="AL976" s="54"/>
      <c r="AM976" s="54"/>
      <c r="AN976" s="54"/>
      <c r="AO976" s="54"/>
      <c r="AP976" s="54"/>
      <c r="AQ976" s="54"/>
      <c r="AR976" s="54"/>
      <c r="AS976" s="54"/>
      <c r="AT976" s="54"/>
      <c r="AU976" s="54"/>
      <c r="AV976" s="54"/>
      <c r="AW976" s="54"/>
    </row>
    <row r="977" spans="1:49" ht="15.7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  <c r="AF977" s="54"/>
      <c r="AG977" s="54"/>
      <c r="AH977" s="54"/>
      <c r="AI977" s="54"/>
      <c r="AJ977" s="54"/>
      <c r="AK977" s="54"/>
      <c r="AL977" s="54"/>
      <c r="AM977" s="54"/>
      <c r="AN977" s="54"/>
      <c r="AO977" s="54"/>
      <c r="AP977" s="54"/>
      <c r="AQ977" s="54"/>
      <c r="AR977" s="54"/>
      <c r="AS977" s="54"/>
      <c r="AT977" s="54"/>
      <c r="AU977" s="54"/>
      <c r="AV977" s="54"/>
      <c r="AW977" s="54"/>
    </row>
    <row r="978" spans="1:49" ht="15.7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  <c r="AF978" s="54"/>
      <c r="AG978" s="54"/>
      <c r="AH978" s="54"/>
      <c r="AI978" s="54"/>
      <c r="AJ978" s="54"/>
      <c r="AK978" s="54"/>
      <c r="AL978" s="54"/>
      <c r="AM978" s="54"/>
      <c r="AN978" s="54"/>
      <c r="AO978" s="54"/>
      <c r="AP978" s="54"/>
      <c r="AQ978" s="54"/>
      <c r="AR978" s="54"/>
      <c r="AS978" s="54"/>
      <c r="AT978" s="54"/>
      <c r="AU978" s="54"/>
      <c r="AV978" s="54"/>
      <c r="AW978" s="54"/>
    </row>
    <row r="979" spans="1:49" ht="15.7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  <c r="AF979" s="54"/>
      <c r="AG979" s="54"/>
      <c r="AH979" s="54"/>
      <c r="AI979" s="54"/>
      <c r="AJ979" s="54"/>
      <c r="AK979" s="54"/>
      <c r="AL979" s="54"/>
      <c r="AM979" s="54"/>
      <c r="AN979" s="54"/>
      <c r="AO979" s="54"/>
      <c r="AP979" s="54"/>
      <c r="AQ979" s="54"/>
      <c r="AR979" s="54"/>
      <c r="AS979" s="54"/>
      <c r="AT979" s="54"/>
      <c r="AU979" s="54"/>
      <c r="AV979" s="54"/>
      <c r="AW979" s="54"/>
    </row>
    <row r="980" spans="1:49" ht="15.7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  <c r="AF980" s="54"/>
      <c r="AG980" s="54"/>
      <c r="AH980" s="54"/>
      <c r="AI980" s="54"/>
      <c r="AJ980" s="54"/>
      <c r="AK980" s="54"/>
      <c r="AL980" s="54"/>
      <c r="AM980" s="54"/>
      <c r="AN980" s="54"/>
      <c r="AO980" s="54"/>
      <c r="AP980" s="54"/>
      <c r="AQ980" s="54"/>
      <c r="AR980" s="54"/>
      <c r="AS980" s="54"/>
      <c r="AT980" s="54"/>
      <c r="AU980" s="54"/>
      <c r="AV980" s="54"/>
      <c r="AW980" s="54"/>
    </row>
    <row r="981" spans="1:49" ht="15.7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  <c r="AF981" s="54"/>
      <c r="AG981" s="54"/>
      <c r="AH981" s="54"/>
      <c r="AI981" s="54"/>
      <c r="AJ981" s="54"/>
      <c r="AK981" s="54"/>
      <c r="AL981" s="54"/>
      <c r="AM981" s="54"/>
      <c r="AN981" s="54"/>
      <c r="AO981" s="54"/>
      <c r="AP981" s="54"/>
      <c r="AQ981" s="54"/>
      <c r="AR981" s="54"/>
      <c r="AS981" s="54"/>
      <c r="AT981" s="54"/>
      <c r="AU981" s="54"/>
      <c r="AV981" s="54"/>
      <c r="AW981" s="54"/>
    </row>
    <row r="982" spans="1:49" ht="15.7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  <c r="AF982" s="54"/>
      <c r="AG982" s="54"/>
      <c r="AH982" s="54"/>
      <c r="AI982" s="54"/>
      <c r="AJ982" s="54"/>
      <c r="AK982" s="54"/>
      <c r="AL982" s="54"/>
      <c r="AM982" s="54"/>
      <c r="AN982" s="54"/>
      <c r="AO982" s="54"/>
      <c r="AP982" s="54"/>
      <c r="AQ982" s="54"/>
      <c r="AR982" s="54"/>
      <c r="AS982" s="54"/>
      <c r="AT982" s="54"/>
      <c r="AU982" s="54"/>
      <c r="AV982" s="54"/>
      <c r="AW982" s="54"/>
    </row>
    <row r="983" spans="1:49" ht="15.7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  <c r="AF983" s="54"/>
      <c r="AG983" s="54"/>
      <c r="AH983" s="54"/>
      <c r="AI983" s="54"/>
      <c r="AJ983" s="54"/>
      <c r="AK983" s="54"/>
      <c r="AL983" s="54"/>
      <c r="AM983" s="54"/>
      <c r="AN983" s="54"/>
      <c r="AO983" s="54"/>
      <c r="AP983" s="54"/>
      <c r="AQ983" s="54"/>
      <c r="AR983" s="54"/>
      <c r="AS983" s="54"/>
      <c r="AT983" s="54"/>
      <c r="AU983" s="54"/>
      <c r="AV983" s="54"/>
      <c r="AW983" s="54"/>
    </row>
    <row r="984" spans="1:49" ht="15.7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  <c r="AF984" s="54"/>
      <c r="AG984" s="54"/>
      <c r="AH984" s="54"/>
      <c r="AI984" s="54"/>
      <c r="AJ984" s="54"/>
      <c r="AK984" s="54"/>
      <c r="AL984" s="54"/>
      <c r="AM984" s="54"/>
      <c r="AN984" s="54"/>
      <c r="AO984" s="54"/>
      <c r="AP984" s="54"/>
      <c r="AQ984" s="54"/>
      <c r="AR984" s="54"/>
      <c r="AS984" s="54"/>
      <c r="AT984" s="54"/>
      <c r="AU984" s="54"/>
      <c r="AV984" s="54"/>
      <c r="AW984" s="54"/>
    </row>
    <row r="985" spans="1:49" ht="15.7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  <c r="AF985" s="54"/>
      <c r="AG985" s="54"/>
      <c r="AH985" s="54"/>
      <c r="AI985" s="54"/>
      <c r="AJ985" s="54"/>
      <c r="AK985" s="54"/>
      <c r="AL985" s="54"/>
      <c r="AM985" s="54"/>
      <c r="AN985" s="54"/>
      <c r="AO985" s="54"/>
      <c r="AP985" s="54"/>
      <c r="AQ985" s="54"/>
      <c r="AR985" s="54"/>
      <c r="AS985" s="54"/>
      <c r="AT985" s="54"/>
      <c r="AU985" s="54"/>
      <c r="AV985" s="54"/>
      <c r="AW985" s="54"/>
    </row>
    <row r="986" spans="1:49" ht="15.7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  <c r="AF986" s="54"/>
      <c r="AG986" s="54"/>
      <c r="AH986" s="54"/>
      <c r="AI986" s="54"/>
      <c r="AJ986" s="54"/>
      <c r="AK986" s="54"/>
      <c r="AL986" s="54"/>
      <c r="AM986" s="54"/>
      <c r="AN986" s="54"/>
      <c r="AO986" s="54"/>
      <c r="AP986" s="54"/>
      <c r="AQ986" s="54"/>
      <c r="AR986" s="54"/>
      <c r="AS986" s="54"/>
      <c r="AT986" s="54"/>
      <c r="AU986" s="54"/>
      <c r="AV986" s="54"/>
      <c r="AW986" s="54"/>
    </row>
    <row r="987" spans="1:49" ht="15.7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  <c r="AF987" s="54"/>
      <c r="AG987" s="54"/>
      <c r="AH987" s="54"/>
      <c r="AI987" s="54"/>
      <c r="AJ987" s="54"/>
      <c r="AK987" s="54"/>
      <c r="AL987" s="54"/>
      <c r="AM987" s="54"/>
      <c r="AN987" s="54"/>
      <c r="AO987" s="54"/>
      <c r="AP987" s="54"/>
      <c r="AQ987" s="54"/>
      <c r="AR987" s="54"/>
      <c r="AS987" s="54"/>
      <c r="AT987" s="54"/>
      <c r="AU987" s="54"/>
      <c r="AV987" s="54"/>
      <c r="AW987" s="54"/>
    </row>
    <row r="988" spans="1:49" ht="15.7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  <c r="AF988" s="54"/>
      <c r="AG988" s="54"/>
      <c r="AH988" s="54"/>
      <c r="AI988" s="54"/>
      <c r="AJ988" s="54"/>
      <c r="AK988" s="54"/>
      <c r="AL988" s="54"/>
      <c r="AM988" s="54"/>
      <c r="AN988" s="54"/>
      <c r="AO988" s="54"/>
      <c r="AP988" s="54"/>
      <c r="AQ988" s="54"/>
      <c r="AR988" s="54"/>
      <c r="AS988" s="54"/>
      <c r="AT988" s="54"/>
      <c r="AU988" s="54"/>
      <c r="AV988" s="54"/>
      <c r="AW988" s="54"/>
    </row>
    <row r="989" spans="1:49" ht="15.7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  <c r="AF989" s="54"/>
      <c r="AG989" s="54"/>
      <c r="AH989" s="54"/>
      <c r="AI989" s="54"/>
      <c r="AJ989" s="54"/>
      <c r="AK989" s="54"/>
      <c r="AL989" s="54"/>
      <c r="AM989" s="54"/>
      <c r="AN989" s="54"/>
      <c r="AO989" s="54"/>
      <c r="AP989" s="54"/>
      <c r="AQ989" s="54"/>
      <c r="AR989" s="54"/>
      <c r="AS989" s="54"/>
      <c r="AT989" s="54"/>
      <c r="AU989" s="54"/>
      <c r="AV989" s="54"/>
      <c r="AW989" s="54"/>
    </row>
    <row r="990" spans="1:49" ht="15.7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  <c r="AF990" s="54"/>
      <c r="AG990" s="54"/>
      <c r="AH990" s="54"/>
      <c r="AI990" s="54"/>
      <c r="AJ990" s="54"/>
      <c r="AK990" s="54"/>
      <c r="AL990" s="54"/>
      <c r="AM990" s="54"/>
      <c r="AN990" s="54"/>
      <c r="AO990" s="54"/>
      <c r="AP990" s="54"/>
      <c r="AQ990" s="54"/>
      <c r="AR990" s="54"/>
      <c r="AS990" s="54"/>
      <c r="AT990" s="54"/>
      <c r="AU990" s="54"/>
      <c r="AV990" s="54"/>
      <c r="AW990" s="54"/>
    </row>
    <row r="991" spans="1:49" ht="15.7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  <c r="AF991" s="54"/>
      <c r="AG991" s="54"/>
      <c r="AH991" s="54"/>
      <c r="AI991" s="54"/>
      <c r="AJ991" s="54"/>
      <c r="AK991" s="54"/>
      <c r="AL991" s="54"/>
      <c r="AM991" s="54"/>
      <c r="AN991" s="54"/>
      <c r="AO991" s="54"/>
      <c r="AP991" s="54"/>
      <c r="AQ991" s="54"/>
      <c r="AR991" s="54"/>
      <c r="AS991" s="54"/>
      <c r="AT991" s="54"/>
      <c r="AU991" s="54"/>
      <c r="AV991" s="54"/>
      <c r="AW991" s="54"/>
    </row>
    <row r="992" spans="1:49" ht="15.7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  <c r="AF992" s="54"/>
      <c r="AG992" s="54"/>
      <c r="AH992" s="54"/>
      <c r="AI992" s="54"/>
      <c r="AJ992" s="54"/>
      <c r="AK992" s="54"/>
      <c r="AL992" s="54"/>
      <c r="AM992" s="54"/>
      <c r="AN992" s="54"/>
      <c r="AO992" s="54"/>
      <c r="AP992" s="54"/>
      <c r="AQ992" s="54"/>
      <c r="AR992" s="54"/>
      <c r="AS992" s="54"/>
      <c r="AT992" s="54"/>
      <c r="AU992" s="54"/>
      <c r="AV992" s="54"/>
      <c r="AW992" s="54"/>
    </row>
    <row r="993" spans="1:49" ht="15.7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  <c r="AF993" s="54"/>
      <c r="AG993" s="54"/>
      <c r="AH993" s="54"/>
      <c r="AI993" s="54"/>
      <c r="AJ993" s="54"/>
      <c r="AK993" s="54"/>
      <c r="AL993" s="54"/>
      <c r="AM993" s="54"/>
      <c r="AN993" s="54"/>
      <c r="AO993" s="54"/>
      <c r="AP993" s="54"/>
      <c r="AQ993" s="54"/>
      <c r="AR993" s="54"/>
      <c r="AS993" s="54"/>
      <c r="AT993" s="54"/>
      <c r="AU993" s="54"/>
      <c r="AV993" s="54"/>
      <c r="AW993" s="54"/>
    </row>
    <row r="994" spans="1:49" ht="15.7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/>
    </row>
    <row r="995" spans="1:49" ht="15.7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</row>
    <row r="996" spans="1:49" ht="15.7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  <c r="AF996" s="54"/>
      <c r="AG996" s="54"/>
      <c r="AH996" s="54"/>
      <c r="AI996" s="54"/>
      <c r="AJ996" s="54"/>
      <c r="AK996" s="54"/>
      <c r="AL996" s="54"/>
      <c r="AM996" s="54"/>
      <c r="AN996" s="54"/>
      <c r="AO996" s="54"/>
      <c r="AP996" s="54"/>
      <c r="AQ996" s="54"/>
      <c r="AR996" s="54"/>
      <c r="AS996" s="54"/>
      <c r="AT996" s="54"/>
      <c r="AU996" s="54"/>
      <c r="AV996" s="54"/>
      <c r="AW996" s="54"/>
    </row>
    <row r="997" spans="1:49" ht="15.7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54"/>
      <c r="AL997" s="54"/>
      <c r="AM997" s="54"/>
      <c r="AN997" s="54"/>
      <c r="AO997" s="54"/>
      <c r="AP997" s="54"/>
      <c r="AQ997" s="54"/>
      <c r="AR997" s="54"/>
      <c r="AS997" s="54"/>
      <c r="AT997" s="54"/>
      <c r="AU997" s="54"/>
      <c r="AV997" s="54"/>
      <c r="AW997" s="54"/>
    </row>
    <row r="998" spans="1:49" ht="15.7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</row>
    <row r="999" spans="1:49" ht="15.7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</row>
    <row r="1000" spans="1:49" ht="15.7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</row>
  </sheetData>
  <mergeCells count="57">
    <mergeCell ref="AH26:AM26"/>
    <mergeCell ref="AH27:AM27"/>
    <mergeCell ref="AH28:AM28"/>
    <mergeCell ref="AH29:AM29"/>
    <mergeCell ref="AH21:AM21"/>
    <mergeCell ref="AH22:AM22"/>
    <mergeCell ref="AH23:AM23"/>
    <mergeCell ref="AH24:AM24"/>
    <mergeCell ref="AH25:AM25"/>
    <mergeCell ref="AH16:AM16"/>
    <mergeCell ref="AH17:AM17"/>
    <mergeCell ref="AH18:AM18"/>
    <mergeCell ref="AH19:AM19"/>
    <mergeCell ref="AH20:AM20"/>
    <mergeCell ref="AH11:AM11"/>
    <mergeCell ref="AH12:AM12"/>
    <mergeCell ref="AH13:AM13"/>
    <mergeCell ref="AH14:AM14"/>
    <mergeCell ref="AH15:AM15"/>
    <mergeCell ref="AK6:AM6"/>
    <mergeCell ref="AK7:AM7"/>
    <mergeCell ref="C8:AD8"/>
    <mergeCell ref="C9:F9"/>
    <mergeCell ref="G9:G10"/>
    <mergeCell ref="H9:Q9"/>
    <mergeCell ref="R9:R10"/>
    <mergeCell ref="AH9:AM10"/>
    <mergeCell ref="AF9:AF10"/>
    <mergeCell ref="AG9:AG10"/>
    <mergeCell ref="W6:AB6"/>
    <mergeCell ref="AE6:AG6"/>
    <mergeCell ref="S9:AB9"/>
    <mergeCell ref="AC9:AC10"/>
    <mergeCell ref="AD9:AD10"/>
    <mergeCell ref="AE9:AE10"/>
    <mergeCell ref="AI2:AM2"/>
    <mergeCell ref="AE4:AG4"/>
    <mergeCell ref="AK4:AM4"/>
    <mergeCell ref="AE5:AG5"/>
    <mergeCell ref="AK5:AM5"/>
    <mergeCell ref="AH35:AM35"/>
    <mergeCell ref="AH36:AM36"/>
    <mergeCell ref="AH44:AM44"/>
    <mergeCell ref="AH45:AM45"/>
    <mergeCell ref="AH46:AM46"/>
    <mergeCell ref="AH37:AM37"/>
    <mergeCell ref="AH38:AM38"/>
    <mergeCell ref="AH39:AM39"/>
    <mergeCell ref="AH40:AM40"/>
    <mergeCell ref="AH41:AM41"/>
    <mergeCell ref="AH42:AM42"/>
    <mergeCell ref="AH43:AM43"/>
    <mergeCell ref="AH30:AM30"/>
    <mergeCell ref="AH31:AM31"/>
    <mergeCell ref="AH32:AM32"/>
    <mergeCell ref="AH33:AM33"/>
    <mergeCell ref="AH34:AM34"/>
  </mergeCells>
  <dataValidations count="3">
    <dataValidation type="decimal" allowBlank="1" showErrorMessage="1" sqref="H11:Q46" xr:uid="{00000000-0002-0000-0A00-000000000000}">
      <formula1>0</formula1>
      <formula2>45</formula2>
    </dataValidation>
    <dataValidation type="decimal" allowBlank="1" showErrorMessage="1" sqref="S11:AB46" xr:uid="{00000000-0002-0000-0A00-000001000000}">
      <formula1>0</formula1>
      <formula2>40</formula2>
    </dataValidation>
    <dataValidation type="decimal" allowBlank="1" showErrorMessage="1" sqref="C11:F46" xr:uid="{00000000-0002-0000-0A00-000002000000}">
      <formula1>0</formula1>
      <formula2>10</formula2>
    </dataValidation>
  </dataValidations>
  <printOptions horizontalCentered="1" gridLines="1"/>
  <pageMargins left="0.39370078740157483" right="0.39370078740157483" top="0.98425196850393704" bottom="0.39370078740157483" header="0" footer="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G996"/>
  <sheetViews>
    <sheetView workbookViewId="0">
      <pane ySplit="8" topLeftCell="A9" activePane="bottomLeft" state="frozen"/>
      <selection pane="bottomLeft" activeCell="B10" sqref="B10"/>
    </sheetView>
  </sheetViews>
  <sheetFormatPr baseColWidth="10" defaultColWidth="9.1796875" defaultRowHeight="15" customHeight="1"/>
  <cols>
    <col min="1" max="1" width="1.6328125" customWidth="1"/>
    <col min="2" max="2" width="27.1796875" customWidth="1"/>
    <col min="3" max="5" width="12.54296875" customWidth="1"/>
    <col min="6" max="6" width="4.26953125" customWidth="1"/>
    <col min="7" max="7" width="11" customWidth="1"/>
  </cols>
  <sheetData>
    <row r="1" spans="1:7" ht="12.75" customHeight="1"/>
    <row r="2" spans="1:7" ht="33.75" customHeight="1">
      <c r="A2" s="156"/>
      <c r="B2" s="280" t="s">
        <v>133</v>
      </c>
      <c r="C2" s="229"/>
      <c r="D2" s="229"/>
      <c r="E2" s="229"/>
      <c r="F2" s="229"/>
      <c r="G2" s="230"/>
    </row>
    <row r="3" spans="1:7" ht="16.5" customHeight="1">
      <c r="B3" s="92" t="s">
        <v>9</v>
      </c>
      <c r="C3" s="93" t="str">
        <f>CARÁTULA!$C$10</f>
        <v>INTERANDINO BOLIVIANO</v>
      </c>
      <c r="D3" s="157"/>
      <c r="E3" s="92" t="s">
        <v>134</v>
      </c>
      <c r="F3" s="93" t="str">
        <f>CARÁTULA!$C$14</f>
        <v>MARCO A. CHAVEZ CHOQUEHUANCA</v>
      </c>
      <c r="G3" s="158"/>
    </row>
    <row r="4" spans="1:7" ht="16.5" customHeight="1">
      <c r="B4" s="92" t="s">
        <v>18</v>
      </c>
      <c r="C4" s="93" t="str">
        <f>CARÁTULA!$C$16</f>
        <v>SECUNDARIO</v>
      </c>
      <c r="D4" s="157"/>
      <c r="E4" s="159" t="s">
        <v>135</v>
      </c>
      <c r="F4" s="94" t="str">
        <f>CARÁTULA!C20</f>
        <v>CIENCIAS SOCIALES</v>
      </c>
      <c r="G4" s="160"/>
    </row>
    <row r="5" spans="1:7" ht="16.5" customHeight="1">
      <c r="B5" s="92" t="s">
        <v>76</v>
      </c>
      <c r="C5" s="161" t="str">
        <f>CARÁTULA!$C$18</f>
        <v>5° "A" DE SECUNDARIA</v>
      </c>
      <c r="D5" s="162"/>
      <c r="E5" s="92" t="s">
        <v>136</v>
      </c>
      <c r="F5" s="281">
        <f ca="1">TODAY()</f>
        <v>46138</v>
      </c>
      <c r="G5" s="240"/>
    </row>
    <row r="6" spans="1:7" ht="12.75" customHeight="1">
      <c r="A6" s="282" t="s">
        <v>31</v>
      </c>
      <c r="B6" s="284" t="s">
        <v>114</v>
      </c>
      <c r="C6" s="286" t="s">
        <v>8</v>
      </c>
      <c r="D6" s="286" t="s">
        <v>16</v>
      </c>
      <c r="E6" s="286" t="s">
        <v>22</v>
      </c>
      <c r="F6" s="274" t="s">
        <v>137</v>
      </c>
      <c r="G6" s="277" t="s">
        <v>138</v>
      </c>
    </row>
    <row r="7" spans="1:7" ht="12" customHeight="1">
      <c r="A7" s="283"/>
      <c r="B7" s="285"/>
      <c r="C7" s="287"/>
      <c r="D7" s="287"/>
      <c r="E7" s="287"/>
      <c r="F7" s="275"/>
      <c r="G7" s="278"/>
    </row>
    <row r="8" spans="1:7" ht="67.5" customHeight="1">
      <c r="A8" s="247"/>
      <c r="B8" s="248"/>
      <c r="C8" s="262"/>
      <c r="D8" s="262"/>
      <c r="E8" s="262"/>
      <c r="F8" s="276"/>
      <c r="G8" s="279"/>
    </row>
    <row r="9" spans="1:7" ht="12" customHeight="1">
      <c r="A9" s="129">
        <v>1</v>
      </c>
      <c r="B9" s="163" t="str">
        <f>FILIACIÓN!B9</f>
        <v>APALA YUJRA ROSELIN ANDREA</v>
      </c>
      <c r="C9" s="164">
        <f>'1 TRIM'!AG11</f>
        <v>88</v>
      </c>
      <c r="D9" s="164">
        <f>'2 TRIM'!AG11</f>
        <v>0</v>
      </c>
      <c r="E9" s="164">
        <f>'3 TRIM'!AG11</f>
        <v>0</v>
      </c>
      <c r="F9" s="165">
        <f t="shared" ref="F9:F44" si="0">(C9+D9+E9)/3</f>
        <v>29.333333333333332</v>
      </c>
      <c r="G9" s="166" t="str">
        <f t="shared" ref="G9:G44" si="1">IF(F9="","",(IF(AND(F9&gt;=1,F9&lt;=50.499),"REPROBADO",IF(AND(F9&gt;=50.5,F9&lt;=100),"APROBADO"))))</f>
        <v>REPROBADO</v>
      </c>
    </row>
    <row r="10" spans="1:7" ht="12" customHeight="1">
      <c r="A10" s="129">
        <v>2</v>
      </c>
      <c r="B10" s="163" t="str">
        <f>FILIACIÓN!B10</f>
        <v>APAZA ANGULO ARELY BIANCA</v>
      </c>
      <c r="C10" s="164">
        <f>'1 TRIM'!AG12</f>
        <v>86</v>
      </c>
      <c r="D10" s="164">
        <f>'2 TRIM'!AG12</f>
        <v>0</v>
      </c>
      <c r="E10" s="164">
        <f>'3 TRIM'!AG12</f>
        <v>0</v>
      </c>
      <c r="F10" s="165">
        <f t="shared" si="0"/>
        <v>28.666666666666668</v>
      </c>
      <c r="G10" s="166" t="str">
        <f t="shared" si="1"/>
        <v>REPROBADO</v>
      </c>
    </row>
    <row r="11" spans="1:7" ht="12" customHeight="1">
      <c r="A11" s="129">
        <v>3</v>
      </c>
      <c r="B11" s="163" t="str">
        <f>FILIACIÓN!B11</f>
        <v>APAZA TICONA DANAE ALEXANDRA</v>
      </c>
      <c r="C11" s="164">
        <f>'1 TRIM'!AG13</f>
        <v>83</v>
      </c>
      <c r="D11" s="164">
        <f>'2 TRIM'!AG13</f>
        <v>0</v>
      </c>
      <c r="E11" s="164">
        <f>'3 TRIM'!AG13</f>
        <v>0</v>
      </c>
      <c r="F11" s="165">
        <f t="shared" si="0"/>
        <v>27.666666666666668</v>
      </c>
      <c r="G11" s="166" t="str">
        <f t="shared" si="1"/>
        <v>REPROBADO</v>
      </c>
    </row>
    <row r="12" spans="1:7" ht="12" customHeight="1">
      <c r="A12" s="129">
        <v>4</v>
      </c>
      <c r="B12" s="163" t="str">
        <f>FILIACIÓN!B12</f>
        <v>ARDORES USNAYO CAMERON GAELLE</v>
      </c>
      <c r="C12" s="164">
        <f>'1 TRIM'!AG14</f>
        <v>91</v>
      </c>
      <c r="D12" s="164">
        <f>'2 TRIM'!AG14</f>
        <v>0</v>
      </c>
      <c r="E12" s="164">
        <f>'3 TRIM'!AG14</f>
        <v>0</v>
      </c>
      <c r="F12" s="165">
        <f t="shared" si="0"/>
        <v>30.333333333333332</v>
      </c>
      <c r="G12" s="166" t="str">
        <f t="shared" si="1"/>
        <v>REPROBADO</v>
      </c>
    </row>
    <row r="13" spans="1:7" ht="12" customHeight="1">
      <c r="A13" s="129">
        <v>5</v>
      </c>
      <c r="B13" s="163" t="str">
        <f>FILIACIÓN!B13</f>
        <v>BAUTISTA BLANCO GREIS EVANI</v>
      </c>
      <c r="C13" s="164">
        <f>'1 TRIM'!AG15</f>
        <v>89</v>
      </c>
      <c r="D13" s="164">
        <f>'2 TRIM'!AG15</f>
        <v>0</v>
      </c>
      <c r="E13" s="164">
        <f>'3 TRIM'!AG15</f>
        <v>0</v>
      </c>
      <c r="F13" s="165">
        <f t="shared" si="0"/>
        <v>29.666666666666668</v>
      </c>
      <c r="G13" s="166" t="str">
        <f t="shared" si="1"/>
        <v>REPROBADO</v>
      </c>
    </row>
    <row r="14" spans="1:7" ht="12" customHeight="1">
      <c r="A14" s="129">
        <v>6</v>
      </c>
      <c r="B14" s="163" t="str">
        <f>FILIACIÓN!B14</f>
        <v>CACERES FLORES KIMBERLY AVRIL</v>
      </c>
      <c r="C14" s="164">
        <f>'1 TRIM'!AG16</f>
        <v>93</v>
      </c>
      <c r="D14" s="164">
        <f>'2 TRIM'!AG16</f>
        <v>0</v>
      </c>
      <c r="E14" s="164">
        <f>'3 TRIM'!AG16</f>
        <v>0</v>
      </c>
      <c r="F14" s="165">
        <f t="shared" si="0"/>
        <v>31</v>
      </c>
      <c r="G14" s="166" t="str">
        <f t="shared" si="1"/>
        <v>REPROBADO</v>
      </c>
    </row>
    <row r="15" spans="1:7" ht="12" customHeight="1">
      <c r="A15" s="129">
        <v>7</v>
      </c>
      <c r="B15" s="163" t="str">
        <f>FILIACIÓN!B15</f>
        <v>CALLE MARQUEZ SOL MADELEY</v>
      </c>
      <c r="C15" s="164">
        <f>'1 TRIM'!AG17</f>
        <v>90</v>
      </c>
      <c r="D15" s="164">
        <f>'2 TRIM'!AG17</f>
        <v>0</v>
      </c>
      <c r="E15" s="164">
        <f>'3 TRIM'!AG17</f>
        <v>0</v>
      </c>
      <c r="F15" s="165">
        <f t="shared" si="0"/>
        <v>30</v>
      </c>
      <c r="G15" s="166" t="str">
        <f t="shared" si="1"/>
        <v>REPROBADO</v>
      </c>
    </row>
    <row r="16" spans="1:7" ht="12" customHeight="1">
      <c r="A16" s="129">
        <v>8</v>
      </c>
      <c r="B16" s="163" t="str">
        <f>FILIACIÓN!B16</f>
        <v>CALLISAYA CORONEL BELLA LUZ JAEL</v>
      </c>
      <c r="C16" s="164">
        <f>'1 TRIM'!AG18</f>
        <v>91</v>
      </c>
      <c r="D16" s="164">
        <f>'2 TRIM'!AG18</f>
        <v>0</v>
      </c>
      <c r="E16" s="164">
        <f>'3 TRIM'!AG18</f>
        <v>0</v>
      </c>
      <c r="F16" s="165">
        <f t="shared" si="0"/>
        <v>30.333333333333332</v>
      </c>
      <c r="G16" s="166" t="str">
        <f t="shared" si="1"/>
        <v>REPROBADO</v>
      </c>
    </row>
    <row r="17" spans="1:7" ht="12" customHeight="1">
      <c r="A17" s="129">
        <v>9</v>
      </c>
      <c r="B17" s="163" t="str">
        <f>FILIACIÓN!B17</f>
        <v>CALLISAYA CRUZ CAMILA RIZEL</v>
      </c>
      <c r="C17" s="164">
        <f>'1 TRIM'!AG19</f>
        <v>94</v>
      </c>
      <c r="D17" s="164">
        <f>'2 TRIM'!AG19</f>
        <v>0</v>
      </c>
      <c r="E17" s="164">
        <f>'3 TRIM'!AG19</f>
        <v>0</v>
      </c>
      <c r="F17" s="165">
        <f t="shared" si="0"/>
        <v>31.333333333333332</v>
      </c>
      <c r="G17" s="166" t="str">
        <f t="shared" si="1"/>
        <v>REPROBADO</v>
      </c>
    </row>
    <row r="18" spans="1:7" ht="12" customHeight="1">
      <c r="A18" s="129">
        <v>10</v>
      </c>
      <c r="B18" s="163" t="str">
        <f>FILIACIÓN!B18</f>
        <v>CHARCAS COLQUE ALEJANDRA BRIDGET</v>
      </c>
      <c r="C18" s="164">
        <f>'1 TRIM'!AG20</f>
        <v>86</v>
      </c>
      <c r="D18" s="164">
        <f>'2 TRIM'!AG20</f>
        <v>0</v>
      </c>
      <c r="E18" s="164">
        <f>'3 TRIM'!AG20</f>
        <v>0</v>
      </c>
      <c r="F18" s="165">
        <f t="shared" si="0"/>
        <v>28.666666666666668</v>
      </c>
      <c r="G18" s="166" t="str">
        <f t="shared" si="1"/>
        <v>REPROBADO</v>
      </c>
    </row>
    <row r="19" spans="1:7" ht="12" customHeight="1">
      <c r="A19" s="129">
        <v>11</v>
      </c>
      <c r="B19" s="163" t="str">
        <f>FILIACIÓN!B19</f>
        <v>CONDORI CHOQUE SAYUMI</v>
      </c>
      <c r="C19" s="164">
        <f>'1 TRIM'!AG21</f>
        <v>90</v>
      </c>
      <c r="D19" s="164">
        <f>'2 TRIM'!AG21</f>
        <v>0</v>
      </c>
      <c r="E19" s="164">
        <f>'3 TRIM'!AG21</f>
        <v>0</v>
      </c>
      <c r="F19" s="165">
        <f t="shared" si="0"/>
        <v>30</v>
      </c>
      <c r="G19" s="166" t="str">
        <f t="shared" si="1"/>
        <v>REPROBADO</v>
      </c>
    </row>
    <row r="20" spans="1:7" ht="12" customHeight="1">
      <c r="A20" s="129">
        <v>12</v>
      </c>
      <c r="B20" s="163" t="str">
        <f>FILIACIÓN!B20</f>
        <v>CONDORI MARQUEZ JHUREM ALEX</v>
      </c>
      <c r="C20" s="164">
        <f>'1 TRIM'!AG22</f>
        <v>80</v>
      </c>
      <c r="D20" s="164">
        <f>'2 TRIM'!AG22</f>
        <v>0</v>
      </c>
      <c r="E20" s="164">
        <f>'3 TRIM'!AG22</f>
        <v>0</v>
      </c>
      <c r="F20" s="165">
        <f t="shared" si="0"/>
        <v>26.666666666666668</v>
      </c>
      <c r="G20" s="166" t="str">
        <f t="shared" si="1"/>
        <v>REPROBADO</v>
      </c>
    </row>
    <row r="21" spans="1:7" ht="12" customHeight="1">
      <c r="A21" s="129">
        <v>13</v>
      </c>
      <c r="B21" s="163" t="str">
        <f>FILIACIÓN!B21</f>
        <v>COPANA PLATA IVON</v>
      </c>
      <c r="C21" s="164">
        <f>'1 TRIM'!AG23</f>
        <v>89</v>
      </c>
      <c r="D21" s="164">
        <f>'2 TRIM'!AG23</f>
        <v>0</v>
      </c>
      <c r="E21" s="164">
        <f>'3 TRIM'!AG23</f>
        <v>0</v>
      </c>
      <c r="F21" s="165">
        <f t="shared" si="0"/>
        <v>29.666666666666668</v>
      </c>
      <c r="G21" s="166" t="str">
        <f t="shared" si="1"/>
        <v>REPROBADO</v>
      </c>
    </row>
    <row r="22" spans="1:7" ht="12" customHeight="1">
      <c r="A22" s="129">
        <v>14</v>
      </c>
      <c r="B22" s="163" t="str">
        <f>FILIACIÓN!B22</f>
        <v>CORONEL QUISPE IVAN MAURICIO</v>
      </c>
      <c r="C22" s="164">
        <f>'1 TRIM'!AG24</f>
        <v>78</v>
      </c>
      <c r="D22" s="164">
        <f>'2 TRIM'!AG24</f>
        <v>0</v>
      </c>
      <c r="E22" s="164">
        <f>'3 TRIM'!AG24</f>
        <v>0</v>
      </c>
      <c r="F22" s="165">
        <f t="shared" si="0"/>
        <v>26</v>
      </c>
      <c r="G22" s="166" t="str">
        <f t="shared" si="1"/>
        <v>REPROBADO</v>
      </c>
    </row>
    <row r="23" spans="1:7" ht="12" customHeight="1">
      <c r="A23" s="129">
        <v>15</v>
      </c>
      <c r="B23" s="163" t="str">
        <f>FILIACIÓN!B23</f>
        <v>CORONEL RAMOS MALCOM MAURICIO</v>
      </c>
      <c r="C23" s="164">
        <f>'1 TRIM'!AG25</f>
        <v>83</v>
      </c>
      <c r="D23" s="164">
        <f>'2 TRIM'!AG25</f>
        <v>0</v>
      </c>
      <c r="E23" s="164">
        <f>'3 TRIM'!AG25</f>
        <v>0</v>
      </c>
      <c r="F23" s="165">
        <f t="shared" si="0"/>
        <v>27.666666666666668</v>
      </c>
      <c r="G23" s="166" t="str">
        <f t="shared" si="1"/>
        <v>REPROBADO</v>
      </c>
    </row>
    <row r="24" spans="1:7" ht="12" customHeight="1">
      <c r="A24" s="129">
        <v>16</v>
      </c>
      <c r="B24" s="163" t="str">
        <f>FILIACIÓN!B24</f>
        <v>GARFIAS TENORIO EMMANUEL</v>
      </c>
      <c r="C24" s="164">
        <f>'1 TRIM'!AG26</f>
        <v>84</v>
      </c>
      <c r="D24" s="164">
        <f>'2 TRIM'!AG26</f>
        <v>0</v>
      </c>
      <c r="E24" s="164">
        <f>'3 TRIM'!AG26</f>
        <v>0</v>
      </c>
      <c r="F24" s="165">
        <f t="shared" si="0"/>
        <v>28</v>
      </c>
      <c r="G24" s="166" t="str">
        <f t="shared" si="1"/>
        <v>REPROBADO</v>
      </c>
    </row>
    <row r="25" spans="1:7" ht="12" customHeight="1">
      <c r="A25" s="129">
        <v>17</v>
      </c>
      <c r="B25" s="163" t="str">
        <f>FILIACIÓN!B25</f>
        <v>GOYTIA APAZA GABRIEL JOANCARLOS</v>
      </c>
      <c r="C25" s="164">
        <f>'1 TRIM'!AG27</f>
        <v>88</v>
      </c>
      <c r="D25" s="164">
        <f>'2 TRIM'!AG27</f>
        <v>0</v>
      </c>
      <c r="E25" s="164">
        <f>'3 TRIM'!AG27</f>
        <v>0</v>
      </c>
      <c r="F25" s="165">
        <f t="shared" si="0"/>
        <v>29.333333333333332</v>
      </c>
      <c r="G25" s="166" t="str">
        <f t="shared" si="1"/>
        <v>REPROBADO</v>
      </c>
    </row>
    <row r="26" spans="1:7" ht="12" customHeight="1">
      <c r="A26" s="129">
        <v>18</v>
      </c>
      <c r="B26" s="163" t="str">
        <f>FILIACIÓN!B26</f>
        <v>GUTIERREZ MAYTA SEBASTIAN</v>
      </c>
      <c r="C26" s="164">
        <f>'1 TRIM'!AG28</f>
        <v>85</v>
      </c>
      <c r="D26" s="164">
        <f>'2 TRIM'!AG28</f>
        <v>0</v>
      </c>
      <c r="E26" s="164">
        <f>'3 TRIM'!AG28</f>
        <v>0</v>
      </c>
      <c r="F26" s="165">
        <f t="shared" si="0"/>
        <v>28.333333333333332</v>
      </c>
      <c r="G26" s="166" t="str">
        <f t="shared" si="1"/>
        <v>REPROBADO</v>
      </c>
    </row>
    <row r="27" spans="1:7" ht="12" customHeight="1">
      <c r="A27" s="129">
        <v>19</v>
      </c>
      <c r="B27" s="163" t="str">
        <f>FILIACIÓN!B27</f>
        <v>HUASCO LAURA AYELEN</v>
      </c>
      <c r="C27" s="164">
        <f>'1 TRIM'!AG29</f>
        <v>87</v>
      </c>
      <c r="D27" s="164">
        <f>'2 TRIM'!AG29</f>
        <v>0</v>
      </c>
      <c r="E27" s="164">
        <f>'3 TRIM'!AG29</f>
        <v>0</v>
      </c>
      <c r="F27" s="165">
        <f t="shared" si="0"/>
        <v>29</v>
      </c>
      <c r="G27" s="166" t="str">
        <f t="shared" si="1"/>
        <v>REPROBADO</v>
      </c>
    </row>
    <row r="28" spans="1:7" ht="12" customHeight="1">
      <c r="A28" s="129">
        <v>20</v>
      </c>
      <c r="B28" s="163" t="str">
        <f>FILIACIÓN!B28</f>
        <v>HUAYLLER PEREZ MARINES</v>
      </c>
      <c r="C28" s="164">
        <f>'1 TRIM'!AG30</f>
        <v>92</v>
      </c>
      <c r="D28" s="164">
        <f>'2 TRIM'!AG30</f>
        <v>0</v>
      </c>
      <c r="E28" s="164">
        <f>'3 TRIM'!AG30</f>
        <v>0</v>
      </c>
      <c r="F28" s="165">
        <f t="shared" si="0"/>
        <v>30.666666666666668</v>
      </c>
      <c r="G28" s="166" t="str">
        <f t="shared" si="1"/>
        <v>REPROBADO</v>
      </c>
    </row>
    <row r="29" spans="1:7" ht="12" customHeight="1">
      <c r="A29" s="129">
        <v>21</v>
      </c>
      <c r="B29" s="163" t="str">
        <f>FILIACIÓN!B29</f>
        <v>LECOÑA ARRATIA MICHELLE</v>
      </c>
      <c r="C29" s="164">
        <f>'1 TRIM'!AG31</f>
        <v>88</v>
      </c>
      <c r="D29" s="164">
        <f>'2 TRIM'!AG31</f>
        <v>0</v>
      </c>
      <c r="E29" s="164">
        <f>'3 TRIM'!AG31</f>
        <v>0</v>
      </c>
      <c r="F29" s="165">
        <f t="shared" si="0"/>
        <v>29.333333333333332</v>
      </c>
      <c r="G29" s="166" t="str">
        <f t="shared" si="1"/>
        <v>REPROBADO</v>
      </c>
    </row>
    <row r="30" spans="1:7" ht="12.75" customHeight="1">
      <c r="A30" s="129">
        <v>22</v>
      </c>
      <c r="B30" s="163" t="str">
        <f>FILIACIÓN!B30</f>
        <v>LLUPANQUE SELAEZ DEYVID ALEJANDRO</v>
      </c>
      <c r="C30" s="164">
        <f>'1 TRIM'!AG32</f>
        <v>78</v>
      </c>
      <c r="D30" s="164">
        <f>'2 TRIM'!AG32</f>
        <v>0</v>
      </c>
      <c r="E30" s="164">
        <f>'3 TRIM'!AG32</f>
        <v>0</v>
      </c>
      <c r="F30" s="165">
        <f t="shared" si="0"/>
        <v>26</v>
      </c>
      <c r="G30" s="166" t="str">
        <f t="shared" si="1"/>
        <v>REPROBADO</v>
      </c>
    </row>
    <row r="31" spans="1:7" ht="12.75" customHeight="1">
      <c r="A31" s="129">
        <v>23</v>
      </c>
      <c r="B31" s="163" t="str">
        <f>FILIACIÓN!B31</f>
        <v>LOPEZ LIMA ASBEL</v>
      </c>
      <c r="C31" s="164">
        <f>'1 TRIM'!AG33</f>
        <v>87</v>
      </c>
      <c r="D31" s="164">
        <f>'2 TRIM'!AG33</f>
        <v>0</v>
      </c>
      <c r="E31" s="164">
        <f>'3 TRIM'!AG33</f>
        <v>0</v>
      </c>
      <c r="F31" s="165">
        <f t="shared" si="0"/>
        <v>29</v>
      </c>
      <c r="G31" s="166" t="str">
        <f t="shared" si="1"/>
        <v>REPROBADO</v>
      </c>
    </row>
    <row r="32" spans="1:7" ht="12.75" customHeight="1">
      <c r="A32" s="129">
        <v>24</v>
      </c>
      <c r="B32" s="163" t="str">
        <f>FILIACIÓN!B32</f>
        <v>MAMANI PAUCARA NICOLE ALEXANDRA</v>
      </c>
      <c r="C32" s="164">
        <f>'1 TRIM'!AG34</f>
        <v>84</v>
      </c>
      <c r="D32" s="164">
        <f>'2 TRIM'!AG34</f>
        <v>0</v>
      </c>
      <c r="E32" s="164">
        <f>'3 TRIM'!AG34</f>
        <v>0</v>
      </c>
      <c r="F32" s="165">
        <f t="shared" si="0"/>
        <v>28</v>
      </c>
      <c r="G32" s="166" t="str">
        <f t="shared" si="1"/>
        <v>REPROBADO</v>
      </c>
    </row>
    <row r="33" spans="1:7" ht="12.75" customHeight="1">
      <c r="A33" s="129">
        <v>25</v>
      </c>
      <c r="B33" s="163" t="str">
        <f>FILIACIÓN!B33</f>
        <v>MASCO AGUILAR BRIZIA ALISON</v>
      </c>
      <c r="C33" s="164">
        <f>'1 TRIM'!AG35</f>
        <v>94</v>
      </c>
      <c r="D33" s="164">
        <f>'2 TRIM'!AG35</f>
        <v>0</v>
      </c>
      <c r="E33" s="164">
        <f>'3 TRIM'!AG35</f>
        <v>0</v>
      </c>
      <c r="F33" s="165">
        <f t="shared" si="0"/>
        <v>31.333333333333332</v>
      </c>
      <c r="G33" s="166" t="str">
        <f t="shared" si="1"/>
        <v>REPROBADO</v>
      </c>
    </row>
    <row r="34" spans="1:7" ht="12.75" customHeight="1">
      <c r="A34" s="129">
        <v>26</v>
      </c>
      <c r="B34" s="163" t="str">
        <f>FILIACIÓN!B34</f>
        <v>NINA CARATA LUIS FLAVIO</v>
      </c>
      <c r="C34" s="164">
        <f>'1 TRIM'!AG36</f>
        <v>85</v>
      </c>
      <c r="D34" s="164">
        <f>'2 TRIM'!AG36</f>
        <v>0</v>
      </c>
      <c r="E34" s="164">
        <f>'3 TRIM'!AG36</f>
        <v>0</v>
      </c>
      <c r="F34" s="165">
        <f t="shared" si="0"/>
        <v>28.333333333333332</v>
      </c>
      <c r="G34" s="166" t="str">
        <f t="shared" si="1"/>
        <v>REPROBADO</v>
      </c>
    </row>
    <row r="35" spans="1:7" ht="12.75" customHeight="1">
      <c r="A35" s="129">
        <v>27</v>
      </c>
      <c r="B35" s="163" t="str">
        <f>FILIACIÓN!B35</f>
        <v>NINA YAHUINCHA EYDAN ENRRIQUE</v>
      </c>
      <c r="C35" s="164">
        <f>'1 TRIM'!AG37</f>
        <v>85</v>
      </c>
      <c r="D35" s="164">
        <f>'2 TRIM'!AG37</f>
        <v>0</v>
      </c>
      <c r="E35" s="164">
        <f>'3 TRIM'!AG37</f>
        <v>0</v>
      </c>
      <c r="F35" s="165">
        <f t="shared" si="0"/>
        <v>28.333333333333332</v>
      </c>
      <c r="G35" s="166" t="str">
        <f t="shared" si="1"/>
        <v>REPROBADO</v>
      </c>
    </row>
    <row r="36" spans="1:7" ht="12.75" customHeight="1">
      <c r="A36" s="129">
        <v>28</v>
      </c>
      <c r="B36" s="163" t="str">
        <f>FILIACIÓN!B36</f>
        <v>PACO HUANCA HEYDI MIREYA</v>
      </c>
      <c r="C36" s="164">
        <f>'1 TRIM'!AG38</f>
        <v>84</v>
      </c>
      <c r="D36" s="164">
        <f>'2 TRIM'!AG38</f>
        <v>0</v>
      </c>
      <c r="E36" s="164">
        <f>'3 TRIM'!AG38</f>
        <v>0</v>
      </c>
      <c r="F36" s="165">
        <f t="shared" si="0"/>
        <v>28</v>
      </c>
      <c r="G36" s="166" t="str">
        <f t="shared" si="1"/>
        <v>REPROBADO</v>
      </c>
    </row>
    <row r="37" spans="1:7" ht="12.75" customHeight="1">
      <c r="A37" s="129">
        <v>29</v>
      </c>
      <c r="B37" s="163" t="str">
        <f>FILIACIÓN!B37</f>
        <v>POCOMA VARGAS JOSUE ARMANDO</v>
      </c>
      <c r="C37" s="164">
        <f>'1 TRIM'!AG39</f>
        <v>84</v>
      </c>
      <c r="D37" s="164">
        <f>'2 TRIM'!AG39</f>
        <v>0</v>
      </c>
      <c r="E37" s="164">
        <f>'3 TRIM'!AG39</f>
        <v>0</v>
      </c>
      <c r="F37" s="165">
        <f t="shared" si="0"/>
        <v>28</v>
      </c>
      <c r="G37" s="166" t="str">
        <f t="shared" si="1"/>
        <v>REPROBADO</v>
      </c>
    </row>
    <row r="38" spans="1:7" ht="12.75" customHeight="1">
      <c r="A38" s="129">
        <v>30</v>
      </c>
      <c r="B38" s="163" t="str">
        <f>FILIACIÓN!B38</f>
        <v>QUISPE HILARI PAOLA ARACELY</v>
      </c>
      <c r="C38" s="164">
        <f>'1 TRIM'!AG40</f>
        <v>81</v>
      </c>
      <c r="D38" s="164">
        <f>'2 TRIM'!AG40</f>
        <v>0</v>
      </c>
      <c r="E38" s="164">
        <f>'3 TRIM'!AG40</f>
        <v>0</v>
      </c>
      <c r="F38" s="165">
        <f t="shared" si="0"/>
        <v>27</v>
      </c>
      <c r="G38" s="166" t="str">
        <f t="shared" si="1"/>
        <v>REPROBADO</v>
      </c>
    </row>
    <row r="39" spans="1:7" ht="12.75" customHeight="1">
      <c r="A39" s="129">
        <v>31</v>
      </c>
      <c r="B39" s="163" t="str">
        <f>FILIACIÓN!B39</f>
        <v>TORREZ QUISPE MAYRA ADRIANA</v>
      </c>
      <c r="C39" s="164">
        <f>'1 TRIM'!AG41</f>
        <v>87</v>
      </c>
      <c r="D39" s="164">
        <f>'2 TRIM'!AG41</f>
        <v>0</v>
      </c>
      <c r="E39" s="164">
        <f>'3 TRIM'!AG41</f>
        <v>0</v>
      </c>
      <c r="F39" s="165">
        <f t="shared" si="0"/>
        <v>29</v>
      </c>
      <c r="G39" s="166" t="str">
        <f t="shared" si="1"/>
        <v>REPROBADO</v>
      </c>
    </row>
    <row r="40" spans="1:7" ht="12.75" customHeight="1">
      <c r="A40" s="129">
        <v>32</v>
      </c>
      <c r="B40" s="163" t="str">
        <f>FILIACIÓN!B40</f>
        <v>USNAYO ROJAS HUASCAR CRISTOPHER</v>
      </c>
      <c r="C40" s="164">
        <f>'1 TRIM'!AG42</f>
        <v>81</v>
      </c>
      <c r="D40" s="164">
        <f>'2 TRIM'!AG42</f>
        <v>0</v>
      </c>
      <c r="E40" s="164">
        <f>'3 TRIM'!AG42</f>
        <v>0</v>
      </c>
      <c r="F40" s="165">
        <f t="shared" si="0"/>
        <v>27</v>
      </c>
      <c r="G40" s="166" t="str">
        <f t="shared" si="1"/>
        <v>REPROBADO</v>
      </c>
    </row>
    <row r="41" spans="1:7" ht="12.75" customHeight="1">
      <c r="A41" s="129">
        <v>33</v>
      </c>
      <c r="B41" s="163" t="str">
        <f>FILIACIÓN!B41</f>
        <v>VEIZAGA YUJRA GIAN MEIJAN</v>
      </c>
      <c r="C41" s="164">
        <f>'1 TRIM'!AG43</f>
        <v>76</v>
      </c>
      <c r="D41" s="164">
        <f>'2 TRIM'!AG43</f>
        <v>0</v>
      </c>
      <c r="E41" s="164">
        <f>'3 TRIM'!AG43</f>
        <v>0</v>
      </c>
      <c r="F41" s="165">
        <f t="shared" si="0"/>
        <v>25.333333333333332</v>
      </c>
      <c r="G41" s="166" t="str">
        <f t="shared" si="1"/>
        <v>REPROBADO</v>
      </c>
    </row>
    <row r="42" spans="1:7" ht="12.75" customHeight="1">
      <c r="A42" s="129">
        <v>34</v>
      </c>
      <c r="B42" s="163" t="str">
        <f>FILIACIÓN!B42</f>
        <v>VENTURA SALCEDO GABRIEL</v>
      </c>
      <c r="C42" s="164">
        <f>'1 TRIM'!AG44</f>
        <v>84</v>
      </c>
      <c r="D42" s="164">
        <f>'2 TRIM'!AG44</f>
        <v>0</v>
      </c>
      <c r="E42" s="164">
        <f>'3 TRIM'!AG44</f>
        <v>0</v>
      </c>
      <c r="F42" s="165">
        <f t="shared" si="0"/>
        <v>28</v>
      </c>
      <c r="G42" s="166" t="str">
        <f t="shared" si="1"/>
        <v>REPROBADO</v>
      </c>
    </row>
    <row r="43" spans="1:7" ht="12.75" customHeight="1">
      <c r="A43" s="129">
        <v>35</v>
      </c>
      <c r="B43" s="163">
        <f>FILIACIÓN!B43</f>
        <v>0</v>
      </c>
      <c r="C43" s="164">
        <f>'1 TRIM'!AG45</f>
        <v>0</v>
      </c>
      <c r="D43" s="164">
        <f>'2 TRIM'!AG45</f>
        <v>0</v>
      </c>
      <c r="E43" s="164">
        <f>'3 TRIM'!AG45</f>
        <v>0</v>
      </c>
      <c r="F43" s="165">
        <f t="shared" si="0"/>
        <v>0</v>
      </c>
      <c r="G43" s="166" t="b">
        <f t="shared" si="1"/>
        <v>0</v>
      </c>
    </row>
    <row r="44" spans="1:7" ht="12.75" customHeight="1">
      <c r="A44" s="129">
        <v>36</v>
      </c>
      <c r="B44" s="163">
        <f>FILIACIÓN!B44</f>
        <v>0</v>
      </c>
      <c r="C44" s="164">
        <f>'1 TRIM'!AG46</f>
        <v>0</v>
      </c>
      <c r="D44" s="164">
        <f>'2 TRIM'!AG46</f>
        <v>0</v>
      </c>
      <c r="E44" s="164">
        <f>'3 TRIM'!AG46</f>
        <v>0</v>
      </c>
      <c r="F44" s="165">
        <f t="shared" si="0"/>
        <v>0</v>
      </c>
      <c r="G44" s="166" t="b">
        <f t="shared" si="1"/>
        <v>0</v>
      </c>
    </row>
    <row r="45" spans="1:7" ht="12.75" customHeight="1"/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9">
    <mergeCell ref="F6:F8"/>
    <mergeCell ref="G6:G8"/>
    <mergeCell ref="B2:G2"/>
    <mergeCell ref="F5:G5"/>
    <mergeCell ref="A6:A8"/>
    <mergeCell ref="B6:B8"/>
    <mergeCell ref="C6:C8"/>
    <mergeCell ref="D6:D8"/>
    <mergeCell ref="E6:E8"/>
  </mergeCells>
  <pageMargins left="0.39370078740157483" right="0" top="0" bottom="0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AU1000"/>
  <sheetViews>
    <sheetView workbookViewId="0">
      <pane ySplit="10" topLeftCell="A11" activePane="bottomLeft" state="frozen"/>
      <selection pane="bottomLeft" activeCell="B12" sqref="B12"/>
    </sheetView>
  </sheetViews>
  <sheetFormatPr baseColWidth="10" defaultColWidth="9.1796875" defaultRowHeight="15" customHeight="1"/>
  <cols>
    <col min="1" max="1" width="1.6328125" customWidth="1"/>
    <col min="2" max="2" width="23.7265625" customWidth="1"/>
    <col min="3" max="29" width="1.81640625" customWidth="1"/>
    <col min="30" max="30" width="2.54296875" customWidth="1"/>
    <col min="31" max="32" width="1.81640625" customWidth="1"/>
    <col min="33" max="33" width="2.6328125" customWidth="1"/>
    <col min="34" max="34" width="1.7265625" customWidth="1"/>
    <col min="35" max="35" width="1.6328125" customWidth="1"/>
    <col min="36" max="36" width="1.90625" customWidth="1"/>
    <col min="37" max="38" width="1.26953125" customWidth="1"/>
    <col min="39" max="39" width="1.08984375" customWidth="1"/>
    <col min="40" max="40" width="2.26953125" customWidth="1"/>
    <col min="41" max="43" width="1.453125" customWidth="1"/>
    <col min="44" max="47" width="1.6328125" customWidth="1"/>
  </cols>
  <sheetData>
    <row r="1" spans="1:47" ht="12" customHeight="1">
      <c r="A1" s="83"/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54"/>
      <c r="AP1" s="54"/>
      <c r="AQ1" s="54"/>
      <c r="AR1" s="54"/>
    </row>
    <row r="2" spans="1:47" ht="21" customHeight="1">
      <c r="A2" s="83"/>
      <c r="B2" s="83"/>
      <c r="C2" s="167" t="s">
        <v>139</v>
      </c>
      <c r="D2" s="167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168"/>
      <c r="AF2" s="168"/>
      <c r="AG2" s="169" t="s">
        <v>75</v>
      </c>
      <c r="AH2" s="170"/>
      <c r="AI2" s="288"/>
      <c r="AJ2" s="220"/>
      <c r="AK2" s="220"/>
      <c r="AL2" s="220"/>
      <c r="AM2" s="253"/>
      <c r="AN2" s="83"/>
      <c r="AO2" s="54"/>
      <c r="AP2" s="54"/>
      <c r="AQ2" s="54"/>
      <c r="AR2" s="89"/>
      <c r="AS2" s="89"/>
      <c r="AT2" s="89"/>
      <c r="AU2" s="89"/>
    </row>
    <row r="3" spans="1:47" ht="8.25" customHeight="1">
      <c r="A3" s="83"/>
      <c r="B3" s="171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172"/>
      <c r="AI3" s="172"/>
      <c r="AJ3" s="172"/>
      <c r="AK3" s="172"/>
      <c r="AL3" s="172"/>
      <c r="AM3" s="83"/>
      <c r="AN3" s="83"/>
      <c r="AO3" s="54"/>
      <c r="AP3" s="54"/>
      <c r="AQ3" s="54"/>
      <c r="AR3" s="89"/>
      <c r="AS3" s="89"/>
      <c r="AT3" s="89"/>
      <c r="AU3" s="89"/>
    </row>
    <row r="4" spans="1:47" ht="12.75" customHeight="1">
      <c r="A4" s="83"/>
      <c r="B4" s="173" t="s">
        <v>9</v>
      </c>
      <c r="C4" s="174" t="str">
        <f>CARÁTULA!$C$10</f>
        <v>INTERANDINO BOLIVIANO</v>
      </c>
      <c r="D4" s="174"/>
      <c r="E4" s="175"/>
      <c r="F4" s="175"/>
      <c r="G4" s="175"/>
      <c r="H4" s="175"/>
      <c r="I4" s="175"/>
      <c r="J4" s="175"/>
      <c r="K4" s="175"/>
      <c r="L4" s="176"/>
      <c r="M4" s="176"/>
      <c r="N4" s="176"/>
      <c r="O4" s="176"/>
      <c r="P4" s="176"/>
      <c r="Q4" s="176"/>
      <c r="R4" s="83"/>
      <c r="S4" s="173" t="s">
        <v>23</v>
      </c>
      <c r="T4" s="177" t="str">
        <f>CARÁTULA!C20</f>
        <v>CIENCIAS SOCIALES</v>
      </c>
      <c r="U4" s="83"/>
      <c r="V4" s="83"/>
      <c r="W4" s="83"/>
      <c r="X4" s="178"/>
      <c r="Y4" s="178"/>
      <c r="Z4" s="178"/>
      <c r="AA4" s="178"/>
      <c r="AB4" s="178"/>
      <c r="AC4" s="178"/>
      <c r="AD4" s="179" t="s">
        <v>74</v>
      </c>
      <c r="AE4" s="289"/>
      <c r="AF4" s="283"/>
      <c r="AG4" s="283"/>
      <c r="AH4" s="180"/>
      <c r="AI4" s="83"/>
      <c r="AJ4" s="181" t="s">
        <v>99</v>
      </c>
      <c r="AK4" s="290">
        <f>COUNTIF(AE11:AE46,"ED")</f>
        <v>0</v>
      </c>
      <c r="AL4" s="220"/>
      <c r="AM4" s="253"/>
      <c r="AN4" s="83"/>
      <c r="AO4" s="54"/>
      <c r="AP4" s="54"/>
      <c r="AQ4" s="54"/>
      <c r="AR4" s="54"/>
    </row>
    <row r="5" spans="1:47" ht="12.75" customHeight="1">
      <c r="A5" s="83"/>
      <c r="B5" s="173" t="s">
        <v>18</v>
      </c>
      <c r="C5" s="174" t="str">
        <f>CARÁTULA!$C$16</f>
        <v>SECUNDARIO</v>
      </c>
      <c r="D5" s="174"/>
      <c r="E5" s="175"/>
      <c r="F5" s="175"/>
      <c r="G5" s="175"/>
      <c r="H5" s="175"/>
      <c r="I5" s="175"/>
      <c r="J5" s="175"/>
      <c r="K5" s="175"/>
      <c r="L5" s="176"/>
      <c r="M5" s="176"/>
      <c r="N5" s="176"/>
      <c r="O5" s="176"/>
      <c r="P5" s="176"/>
      <c r="Q5" s="176"/>
      <c r="R5" s="83"/>
      <c r="S5" s="173"/>
      <c r="T5" s="182"/>
      <c r="U5" s="83"/>
      <c r="V5" s="83"/>
      <c r="W5" s="83"/>
      <c r="X5" s="175"/>
      <c r="Y5" s="175"/>
      <c r="Z5" s="175"/>
      <c r="AA5" s="175"/>
      <c r="AB5" s="175"/>
      <c r="AC5" s="175"/>
      <c r="AD5" s="179" t="s">
        <v>77</v>
      </c>
      <c r="AE5" s="289"/>
      <c r="AF5" s="283"/>
      <c r="AG5" s="283"/>
      <c r="AH5" s="180"/>
      <c r="AI5" s="83"/>
      <c r="AJ5" s="183" t="s">
        <v>100</v>
      </c>
      <c r="AK5" s="290">
        <f>COUNTIF(AE11:AE46,"DA")</f>
        <v>0</v>
      </c>
      <c r="AL5" s="220"/>
      <c r="AM5" s="253"/>
      <c r="AN5" s="83"/>
      <c r="AO5" s="54"/>
      <c r="AP5" s="54"/>
      <c r="AQ5" s="54"/>
      <c r="AR5" s="54"/>
    </row>
    <row r="6" spans="1:47" ht="12.75" customHeight="1">
      <c r="A6" s="83"/>
      <c r="B6" s="173" t="s">
        <v>76</v>
      </c>
      <c r="C6" s="174" t="str">
        <f>CARÁTULA!$C$18</f>
        <v>5° "A" DE SECUNDARIA</v>
      </c>
      <c r="D6" s="174"/>
      <c r="E6" s="175"/>
      <c r="F6" s="175"/>
      <c r="G6" s="175"/>
      <c r="H6" s="175"/>
      <c r="I6" s="175"/>
      <c r="J6" s="175"/>
      <c r="K6" s="175"/>
      <c r="L6" s="110"/>
      <c r="M6" s="110"/>
      <c r="N6" s="110"/>
      <c r="O6" s="110"/>
      <c r="P6" s="110"/>
      <c r="Q6" s="176"/>
      <c r="R6" s="83"/>
      <c r="S6" s="173" t="s">
        <v>28</v>
      </c>
      <c r="T6" s="182" t="str">
        <f>CARÁTULA!$C$14</f>
        <v>MARCO A. CHAVEZ CHOQUEHUANCA</v>
      </c>
      <c r="U6" s="184"/>
      <c r="V6" s="184"/>
      <c r="W6" s="184"/>
      <c r="X6" s="185"/>
      <c r="Y6" s="185"/>
      <c r="Z6" s="185"/>
      <c r="AA6" s="185"/>
      <c r="AB6" s="185"/>
      <c r="AC6" s="83"/>
      <c r="AD6" s="186" t="s">
        <v>79</v>
      </c>
      <c r="AE6" s="291">
        <f ca="1">TODAY()</f>
        <v>46138</v>
      </c>
      <c r="AF6" s="229"/>
      <c r="AG6" s="230"/>
      <c r="AH6" s="187"/>
      <c r="AI6" s="83"/>
      <c r="AJ6" s="183" t="s">
        <v>101</v>
      </c>
      <c r="AK6" s="290">
        <f>COUNTIF(AE11:AE46,"DO")</f>
        <v>0</v>
      </c>
      <c r="AL6" s="220"/>
      <c r="AM6" s="253"/>
      <c r="AN6" s="83"/>
      <c r="AO6" s="54"/>
      <c r="AP6" s="54"/>
      <c r="AQ6" s="54"/>
      <c r="AR6" s="54"/>
    </row>
    <row r="7" spans="1:47" ht="11.25" customHeight="1">
      <c r="A7" s="83"/>
      <c r="B7" s="110"/>
      <c r="C7" s="174"/>
      <c r="D7" s="174"/>
      <c r="E7" s="175"/>
      <c r="F7" s="175"/>
      <c r="G7" s="175"/>
      <c r="H7" s="175"/>
      <c r="I7" s="175"/>
      <c r="J7" s="175"/>
      <c r="K7" s="175"/>
      <c r="L7" s="110"/>
      <c r="M7" s="110"/>
      <c r="N7" s="110"/>
      <c r="O7" s="110"/>
      <c r="P7" s="110"/>
      <c r="Q7" s="110"/>
      <c r="R7" s="176"/>
      <c r="S7" s="180"/>
      <c r="T7" s="180"/>
      <c r="U7" s="180"/>
      <c r="V7" s="180"/>
      <c r="W7" s="188"/>
      <c r="X7" s="188"/>
      <c r="Y7" s="188"/>
      <c r="Z7" s="188"/>
      <c r="AA7" s="188"/>
      <c r="AB7" s="188"/>
      <c r="AC7" s="83"/>
      <c r="AD7" s="170"/>
      <c r="AE7" s="83"/>
      <c r="AF7" s="189"/>
      <c r="AG7" s="189"/>
      <c r="AH7" s="189"/>
      <c r="AI7" s="83"/>
      <c r="AJ7" s="183" t="s">
        <v>102</v>
      </c>
      <c r="AK7" s="294">
        <f>COUNTIF(AE11:AE46,"DP")</f>
        <v>0</v>
      </c>
      <c r="AL7" s="220"/>
      <c r="AM7" s="253"/>
      <c r="AN7" s="108"/>
      <c r="AO7" s="109"/>
      <c r="AP7" s="54"/>
      <c r="AQ7" s="54"/>
      <c r="AR7" s="54"/>
    </row>
    <row r="8" spans="1:47" ht="12.75" customHeight="1">
      <c r="A8" s="83"/>
      <c r="B8" s="110"/>
      <c r="C8" s="259" t="s">
        <v>103</v>
      </c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  <c r="AA8" s="220"/>
      <c r="AB8" s="220"/>
      <c r="AC8" s="220"/>
      <c r="AD8" s="253"/>
      <c r="AE8" s="111"/>
      <c r="AF8" s="111"/>
      <c r="AG8" s="112"/>
      <c r="AH8" s="112"/>
      <c r="AI8" s="113"/>
      <c r="AJ8" s="83"/>
      <c r="AK8" s="114"/>
      <c r="AL8" s="114"/>
      <c r="AM8" s="114"/>
      <c r="AN8" s="108"/>
      <c r="AO8" s="109"/>
      <c r="AP8" s="109"/>
      <c r="AQ8" s="109"/>
      <c r="AR8" s="54"/>
    </row>
    <row r="9" spans="1:47" ht="12" customHeight="1">
      <c r="A9" s="83"/>
      <c r="B9" s="115"/>
      <c r="C9" s="260" t="s">
        <v>104</v>
      </c>
      <c r="D9" s="220"/>
      <c r="E9" s="220"/>
      <c r="F9" s="253"/>
      <c r="G9" s="261" t="s">
        <v>105</v>
      </c>
      <c r="H9" s="263" t="s">
        <v>106</v>
      </c>
      <c r="I9" s="220"/>
      <c r="J9" s="220"/>
      <c r="K9" s="220"/>
      <c r="L9" s="220"/>
      <c r="M9" s="220"/>
      <c r="N9" s="220"/>
      <c r="O9" s="220"/>
      <c r="P9" s="220"/>
      <c r="Q9" s="253"/>
      <c r="R9" s="265" t="s">
        <v>107</v>
      </c>
      <c r="S9" s="263" t="s">
        <v>108</v>
      </c>
      <c r="T9" s="220"/>
      <c r="U9" s="220"/>
      <c r="V9" s="220"/>
      <c r="W9" s="220"/>
      <c r="X9" s="220"/>
      <c r="Y9" s="220"/>
      <c r="Z9" s="220"/>
      <c r="AA9" s="220"/>
      <c r="AB9" s="253"/>
      <c r="AC9" s="265" t="s">
        <v>109</v>
      </c>
      <c r="AD9" s="292" t="s">
        <v>110</v>
      </c>
      <c r="AE9" s="272" t="s">
        <v>111</v>
      </c>
      <c r="AF9" s="293"/>
      <c r="AG9" s="268" t="s">
        <v>112</v>
      </c>
      <c r="AH9" s="266" t="s">
        <v>113</v>
      </c>
      <c r="AI9" s="244"/>
      <c r="AJ9" s="244"/>
      <c r="AK9" s="244"/>
      <c r="AL9" s="244"/>
      <c r="AM9" s="245"/>
      <c r="AN9" s="116"/>
      <c r="AO9" s="4"/>
      <c r="AP9" s="4"/>
      <c r="AQ9" s="4"/>
      <c r="AR9" s="54"/>
    </row>
    <row r="10" spans="1:47" ht="74.25" customHeight="1">
      <c r="A10" s="69" t="s">
        <v>31</v>
      </c>
      <c r="B10" s="117" t="s">
        <v>114</v>
      </c>
      <c r="C10" s="126"/>
      <c r="D10" s="121"/>
      <c r="E10" s="121"/>
      <c r="F10" s="120"/>
      <c r="G10" s="262"/>
      <c r="H10" s="190"/>
      <c r="I10" s="190"/>
      <c r="J10" s="190"/>
      <c r="K10" s="190"/>
      <c r="L10" s="191"/>
      <c r="M10" s="191"/>
      <c r="N10" s="191"/>
      <c r="O10" s="191"/>
      <c r="P10" s="191"/>
      <c r="Q10" s="191"/>
      <c r="R10" s="262"/>
      <c r="S10" s="122"/>
      <c r="T10" s="123"/>
      <c r="U10" s="124"/>
      <c r="V10" s="123"/>
      <c r="W10" s="123"/>
      <c r="X10" s="123"/>
      <c r="Y10" s="123"/>
      <c r="Z10" s="125"/>
      <c r="AA10" s="126"/>
      <c r="AB10" s="121"/>
      <c r="AC10" s="262"/>
      <c r="AD10" s="262"/>
      <c r="AE10" s="262"/>
      <c r="AF10" s="262"/>
      <c r="AG10" s="262"/>
      <c r="AH10" s="246"/>
      <c r="AI10" s="247"/>
      <c r="AJ10" s="247"/>
      <c r="AK10" s="247"/>
      <c r="AL10" s="247"/>
      <c r="AM10" s="248"/>
      <c r="AN10" s="127"/>
      <c r="AO10" s="128"/>
      <c r="AP10" s="128"/>
      <c r="AQ10" s="128"/>
      <c r="AR10" s="54"/>
    </row>
    <row r="11" spans="1:47" ht="12" customHeight="1">
      <c r="A11" s="129">
        <v>1</v>
      </c>
      <c r="B11" s="130" t="str">
        <f>FILIACIÓN!B9</f>
        <v>APALA YUJRA ROSELIN ANDREA</v>
      </c>
      <c r="C11" s="131"/>
      <c r="D11" s="132"/>
      <c r="E11" s="132"/>
      <c r="F11" s="131"/>
      <c r="G11" s="133" t="str">
        <f t="shared" ref="G11:G46" si="0">IFERROR(ROUND(AVERAGE(C11:F11),0),"")</f>
        <v/>
      </c>
      <c r="H11" s="192"/>
      <c r="I11" s="192"/>
      <c r="J11" s="192"/>
      <c r="K11" s="192"/>
      <c r="L11" s="131"/>
      <c r="M11" s="131"/>
      <c r="N11" s="131"/>
      <c r="O11" s="131"/>
      <c r="P11" s="131"/>
      <c r="Q11" s="131"/>
      <c r="R11" s="133" t="str">
        <f t="shared" ref="R11:R46" si="1">IFERROR(ROUND(AVERAGE(L11:Q11),0),"")</f>
        <v/>
      </c>
      <c r="S11" s="132"/>
      <c r="T11" s="132"/>
      <c r="U11" s="131"/>
      <c r="V11" s="131"/>
      <c r="W11" s="131"/>
      <c r="X11" s="131"/>
      <c r="Y11" s="131"/>
      <c r="Z11" s="131"/>
      <c r="AA11" s="131"/>
      <c r="AB11" s="131"/>
      <c r="AC11" s="133" t="str">
        <f t="shared" ref="AC11:AC46" si="2">IFERROR(ROUND(AVERAGE(S11:AB11),0),"")</f>
        <v/>
      </c>
      <c r="AD11" s="134" t="str">
        <f t="shared" ref="AD11:AD46" si="3">IFERROR((AVERAGE(#REF!,#REF!)),"")</f>
        <v/>
      </c>
      <c r="AE11" s="135" t="str">
        <f t="shared" ref="AE11:AE46" si="4">IF(AG11&lt;20," ",IF(AG11&lt;51,"ED",IF(AG11&lt;67,"DA",IF(AG11&lt;85,"DO","DP"))))</f>
        <v xml:space="preserve"> </v>
      </c>
      <c r="AF11" s="193"/>
      <c r="AG11" s="137"/>
      <c r="AH11" s="252"/>
      <c r="AI11" s="220"/>
      <c r="AJ11" s="220"/>
      <c r="AK11" s="220"/>
      <c r="AL11" s="220"/>
      <c r="AM11" s="253"/>
      <c r="AN11" s="83"/>
      <c r="AO11" s="54"/>
      <c r="AP11" s="54"/>
      <c r="AQ11" s="138"/>
      <c r="AR11" s="54"/>
    </row>
    <row r="12" spans="1:47" ht="12" customHeight="1">
      <c r="A12" s="129">
        <v>2</v>
      </c>
      <c r="B12" s="130" t="str">
        <f>FILIACIÓN!B10</f>
        <v>APAZA ANGULO ARELY BIANCA</v>
      </c>
      <c r="C12" s="131"/>
      <c r="D12" s="132"/>
      <c r="E12" s="132"/>
      <c r="F12" s="131"/>
      <c r="G12" s="133" t="str">
        <f t="shared" si="0"/>
        <v/>
      </c>
      <c r="H12" s="192"/>
      <c r="I12" s="192"/>
      <c r="J12" s="192"/>
      <c r="K12" s="192"/>
      <c r="L12" s="131"/>
      <c r="M12" s="131"/>
      <c r="N12" s="131"/>
      <c r="O12" s="131"/>
      <c r="P12" s="131"/>
      <c r="Q12" s="131"/>
      <c r="R12" s="133" t="str">
        <f t="shared" si="1"/>
        <v/>
      </c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3" t="str">
        <f t="shared" si="2"/>
        <v/>
      </c>
      <c r="AD12" s="134" t="str">
        <f t="shared" si="3"/>
        <v/>
      </c>
      <c r="AE12" s="135" t="str">
        <f t="shared" si="4"/>
        <v xml:space="preserve"> </v>
      </c>
      <c r="AF12" s="193"/>
      <c r="AG12" s="137"/>
      <c r="AH12" s="252"/>
      <c r="AI12" s="220"/>
      <c r="AJ12" s="220"/>
      <c r="AK12" s="220"/>
      <c r="AL12" s="220"/>
      <c r="AM12" s="253"/>
      <c r="AN12" s="83"/>
      <c r="AO12" s="54"/>
      <c r="AP12" s="54"/>
      <c r="AQ12" s="138"/>
      <c r="AR12" s="54"/>
    </row>
    <row r="13" spans="1:47" ht="12" customHeight="1">
      <c r="A13" s="129">
        <v>3</v>
      </c>
      <c r="B13" s="130" t="str">
        <f>FILIACIÓN!B11</f>
        <v>APAZA TICONA DANAE ALEXANDRA</v>
      </c>
      <c r="C13" s="131"/>
      <c r="D13" s="132"/>
      <c r="E13" s="132"/>
      <c r="F13" s="131"/>
      <c r="G13" s="133" t="str">
        <f t="shared" si="0"/>
        <v/>
      </c>
      <c r="H13" s="192"/>
      <c r="I13" s="192"/>
      <c r="J13" s="192"/>
      <c r="K13" s="192"/>
      <c r="L13" s="131"/>
      <c r="M13" s="131"/>
      <c r="N13" s="131"/>
      <c r="O13" s="131"/>
      <c r="P13" s="131"/>
      <c r="Q13" s="131"/>
      <c r="R13" s="133" t="str">
        <f t="shared" si="1"/>
        <v/>
      </c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3" t="str">
        <f t="shared" si="2"/>
        <v/>
      </c>
      <c r="AD13" s="134" t="str">
        <f t="shared" si="3"/>
        <v/>
      </c>
      <c r="AE13" s="135" t="str">
        <f t="shared" si="4"/>
        <v xml:space="preserve"> </v>
      </c>
      <c r="AF13" s="193"/>
      <c r="AG13" s="137"/>
      <c r="AH13" s="252"/>
      <c r="AI13" s="220"/>
      <c r="AJ13" s="220"/>
      <c r="AK13" s="220"/>
      <c r="AL13" s="220"/>
      <c r="AM13" s="253"/>
      <c r="AN13" s="83"/>
      <c r="AO13" s="54"/>
      <c r="AP13" s="54"/>
      <c r="AQ13" s="138"/>
      <c r="AR13" s="54"/>
    </row>
    <row r="14" spans="1:47" ht="12" customHeight="1">
      <c r="A14" s="129">
        <v>4</v>
      </c>
      <c r="B14" s="130" t="str">
        <f>FILIACIÓN!B12</f>
        <v>ARDORES USNAYO CAMERON GAELLE</v>
      </c>
      <c r="C14" s="131"/>
      <c r="D14" s="132"/>
      <c r="E14" s="132"/>
      <c r="F14" s="131"/>
      <c r="G14" s="133" t="str">
        <f t="shared" si="0"/>
        <v/>
      </c>
      <c r="H14" s="192"/>
      <c r="I14" s="192"/>
      <c r="J14" s="192"/>
      <c r="K14" s="192"/>
      <c r="L14" s="131"/>
      <c r="M14" s="131"/>
      <c r="N14" s="131"/>
      <c r="O14" s="131"/>
      <c r="P14" s="131"/>
      <c r="Q14" s="131"/>
      <c r="R14" s="133" t="str">
        <f t="shared" si="1"/>
        <v/>
      </c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3" t="str">
        <f t="shared" si="2"/>
        <v/>
      </c>
      <c r="AD14" s="134" t="str">
        <f t="shared" si="3"/>
        <v/>
      </c>
      <c r="AE14" s="135" t="str">
        <f t="shared" si="4"/>
        <v xml:space="preserve"> </v>
      </c>
      <c r="AF14" s="193"/>
      <c r="AG14" s="137"/>
      <c r="AH14" s="252"/>
      <c r="AI14" s="220"/>
      <c r="AJ14" s="220"/>
      <c r="AK14" s="220"/>
      <c r="AL14" s="220"/>
      <c r="AM14" s="253"/>
      <c r="AN14" s="83"/>
      <c r="AO14" s="54"/>
      <c r="AP14" s="54"/>
      <c r="AQ14" s="138"/>
      <c r="AR14" s="54"/>
    </row>
    <row r="15" spans="1:47" ht="12" customHeight="1">
      <c r="A15" s="129">
        <v>5</v>
      </c>
      <c r="B15" s="130" t="str">
        <f>FILIACIÓN!B13</f>
        <v>BAUTISTA BLANCO GREIS EVANI</v>
      </c>
      <c r="C15" s="131"/>
      <c r="D15" s="132"/>
      <c r="E15" s="132"/>
      <c r="F15" s="131"/>
      <c r="G15" s="133" t="str">
        <f t="shared" si="0"/>
        <v/>
      </c>
      <c r="H15" s="192"/>
      <c r="I15" s="192"/>
      <c r="J15" s="192"/>
      <c r="K15" s="192"/>
      <c r="L15" s="131"/>
      <c r="M15" s="131"/>
      <c r="N15" s="131"/>
      <c r="O15" s="131"/>
      <c r="P15" s="131"/>
      <c r="Q15" s="131"/>
      <c r="R15" s="133" t="str">
        <f t="shared" si="1"/>
        <v/>
      </c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3" t="str">
        <f t="shared" si="2"/>
        <v/>
      </c>
      <c r="AD15" s="134" t="str">
        <f t="shared" si="3"/>
        <v/>
      </c>
      <c r="AE15" s="135" t="str">
        <f t="shared" si="4"/>
        <v xml:space="preserve"> </v>
      </c>
      <c r="AF15" s="193"/>
      <c r="AG15" s="137"/>
      <c r="AH15" s="252"/>
      <c r="AI15" s="220"/>
      <c r="AJ15" s="220"/>
      <c r="AK15" s="220"/>
      <c r="AL15" s="220"/>
      <c r="AM15" s="253"/>
      <c r="AN15" s="139"/>
      <c r="AO15" s="138"/>
      <c r="AP15" s="138"/>
      <c r="AQ15" s="138"/>
      <c r="AR15" s="54"/>
    </row>
    <row r="16" spans="1:47" ht="12" customHeight="1">
      <c r="A16" s="129">
        <v>6</v>
      </c>
      <c r="B16" s="130" t="str">
        <f>FILIACIÓN!B14</f>
        <v>CACERES FLORES KIMBERLY AVRIL</v>
      </c>
      <c r="C16" s="131"/>
      <c r="D16" s="132"/>
      <c r="E16" s="132"/>
      <c r="F16" s="131"/>
      <c r="G16" s="133" t="str">
        <f t="shared" si="0"/>
        <v/>
      </c>
      <c r="H16" s="192"/>
      <c r="I16" s="192"/>
      <c r="J16" s="192"/>
      <c r="K16" s="192"/>
      <c r="L16" s="131"/>
      <c r="M16" s="131"/>
      <c r="N16" s="131"/>
      <c r="O16" s="131"/>
      <c r="P16" s="131"/>
      <c r="Q16" s="131"/>
      <c r="R16" s="133" t="str">
        <f t="shared" si="1"/>
        <v/>
      </c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3" t="str">
        <f t="shared" si="2"/>
        <v/>
      </c>
      <c r="AD16" s="134" t="str">
        <f t="shared" si="3"/>
        <v/>
      </c>
      <c r="AE16" s="135" t="str">
        <f t="shared" si="4"/>
        <v xml:space="preserve"> </v>
      </c>
      <c r="AF16" s="193"/>
      <c r="AG16" s="137"/>
      <c r="AH16" s="252"/>
      <c r="AI16" s="220"/>
      <c r="AJ16" s="220"/>
      <c r="AK16" s="220"/>
      <c r="AL16" s="220"/>
      <c r="AM16" s="253"/>
      <c r="AN16" s="139"/>
      <c r="AO16" s="138"/>
      <c r="AP16" s="138"/>
      <c r="AQ16" s="138"/>
      <c r="AR16" s="54"/>
    </row>
    <row r="17" spans="1:44" ht="12" customHeight="1">
      <c r="A17" s="129">
        <v>7</v>
      </c>
      <c r="B17" s="130" t="str">
        <f>FILIACIÓN!B15</f>
        <v>CALLE MARQUEZ SOL MADELEY</v>
      </c>
      <c r="C17" s="131"/>
      <c r="D17" s="132"/>
      <c r="E17" s="132"/>
      <c r="F17" s="131"/>
      <c r="G17" s="133" t="str">
        <f t="shared" si="0"/>
        <v/>
      </c>
      <c r="H17" s="192"/>
      <c r="I17" s="192"/>
      <c r="J17" s="192"/>
      <c r="K17" s="192"/>
      <c r="L17" s="131"/>
      <c r="M17" s="131"/>
      <c r="N17" s="131"/>
      <c r="O17" s="131"/>
      <c r="P17" s="131"/>
      <c r="Q17" s="131"/>
      <c r="R17" s="133" t="str">
        <f t="shared" si="1"/>
        <v/>
      </c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3" t="str">
        <f t="shared" si="2"/>
        <v/>
      </c>
      <c r="AD17" s="134" t="str">
        <f t="shared" si="3"/>
        <v/>
      </c>
      <c r="AE17" s="135" t="str">
        <f t="shared" si="4"/>
        <v xml:space="preserve"> </v>
      </c>
      <c r="AF17" s="193"/>
      <c r="AG17" s="137"/>
      <c r="AH17" s="252"/>
      <c r="AI17" s="220"/>
      <c r="AJ17" s="220"/>
      <c r="AK17" s="220"/>
      <c r="AL17" s="220"/>
      <c r="AM17" s="253"/>
      <c r="AN17" s="139"/>
      <c r="AO17" s="138"/>
      <c r="AP17" s="138"/>
      <c r="AQ17" s="138"/>
      <c r="AR17" s="54"/>
    </row>
    <row r="18" spans="1:44" ht="12" customHeight="1">
      <c r="A18" s="129">
        <v>8</v>
      </c>
      <c r="B18" s="130" t="str">
        <f>FILIACIÓN!B16</f>
        <v>CALLISAYA CORONEL BELLA LUZ JAEL</v>
      </c>
      <c r="C18" s="131"/>
      <c r="D18" s="132"/>
      <c r="E18" s="132"/>
      <c r="F18" s="131"/>
      <c r="G18" s="133" t="str">
        <f t="shared" si="0"/>
        <v/>
      </c>
      <c r="H18" s="192"/>
      <c r="I18" s="192"/>
      <c r="J18" s="192"/>
      <c r="K18" s="192"/>
      <c r="L18" s="131"/>
      <c r="M18" s="131"/>
      <c r="N18" s="131"/>
      <c r="O18" s="131"/>
      <c r="P18" s="131"/>
      <c r="Q18" s="131"/>
      <c r="R18" s="133" t="str">
        <f t="shared" si="1"/>
        <v/>
      </c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3" t="str">
        <f t="shared" si="2"/>
        <v/>
      </c>
      <c r="AD18" s="134" t="str">
        <f t="shared" si="3"/>
        <v/>
      </c>
      <c r="AE18" s="135" t="str">
        <f t="shared" si="4"/>
        <v xml:space="preserve"> </v>
      </c>
      <c r="AF18" s="193"/>
      <c r="AG18" s="137"/>
      <c r="AH18" s="252"/>
      <c r="AI18" s="220"/>
      <c r="AJ18" s="220"/>
      <c r="AK18" s="220"/>
      <c r="AL18" s="220"/>
      <c r="AM18" s="253"/>
      <c r="AN18" s="139"/>
      <c r="AO18" s="138"/>
      <c r="AP18" s="138"/>
      <c r="AQ18" s="138"/>
      <c r="AR18" s="54"/>
    </row>
    <row r="19" spans="1:44" ht="12" customHeight="1">
      <c r="A19" s="129">
        <v>9</v>
      </c>
      <c r="B19" s="130" t="str">
        <f>FILIACIÓN!B17</f>
        <v>CALLISAYA CRUZ CAMILA RIZEL</v>
      </c>
      <c r="C19" s="131"/>
      <c r="D19" s="132"/>
      <c r="E19" s="132"/>
      <c r="F19" s="131"/>
      <c r="G19" s="133" t="str">
        <f t="shared" si="0"/>
        <v/>
      </c>
      <c r="H19" s="192"/>
      <c r="I19" s="192"/>
      <c r="J19" s="192"/>
      <c r="K19" s="192"/>
      <c r="L19" s="131"/>
      <c r="M19" s="131"/>
      <c r="N19" s="131"/>
      <c r="O19" s="131"/>
      <c r="P19" s="131"/>
      <c r="Q19" s="131"/>
      <c r="R19" s="133" t="str">
        <f t="shared" si="1"/>
        <v/>
      </c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3" t="str">
        <f t="shared" si="2"/>
        <v/>
      </c>
      <c r="AD19" s="134" t="str">
        <f t="shared" si="3"/>
        <v/>
      </c>
      <c r="AE19" s="135" t="str">
        <f t="shared" si="4"/>
        <v xml:space="preserve"> </v>
      </c>
      <c r="AF19" s="193"/>
      <c r="AG19" s="137"/>
      <c r="AH19" s="252"/>
      <c r="AI19" s="220"/>
      <c r="AJ19" s="220"/>
      <c r="AK19" s="220"/>
      <c r="AL19" s="220"/>
      <c r="AM19" s="253"/>
      <c r="AN19" s="139"/>
      <c r="AO19" s="138"/>
      <c r="AP19" s="138"/>
      <c r="AQ19" s="138"/>
      <c r="AR19" s="54"/>
    </row>
    <row r="20" spans="1:44" ht="12" customHeight="1">
      <c r="A20" s="129">
        <v>10</v>
      </c>
      <c r="B20" s="130" t="str">
        <f>FILIACIÓN!B18</f>
        <v>CHARCAS COLQUE ALEJANDRA BRIDGET</v>
      </c>
      <c r="C20" s="131"/>
      <c r="D20" s="132"/>
      <c r="E20" s="132"/>
      <c r="F20" s="131"/>
      <c r="G20" s="133" t="str">
        <f t="shared" si="0"/>
        <v/>
      </c>
      <c r="H20" s="192"/>
      <c r="I20" s="192"/>
      <c r="J20" s="192"/>
      <c r="K20" s="192"/>
      <c r="L20" s="131"/>
      <c r="M20" s="131"/>
      <c r="N20" s="131"/>
      <c r="O20" s="131"/>
      <c r="P20" s="131"/>
      <c r="Q20" s="131"/>
      <c r="R20" s="133" t="str">
        <f t="shared" si="1"/>
        <v/>
      </c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3" t="str">
        <f t="shared" si="2"/>
        <v/>
      </c>
      <c r="AD20" s="134" t="str">
        <f t="shared" si="3"/>
        <v/>
      </c>
      <c r="AE20" s="135" t="str">
        <f t="shared" si="4"/>
        <v xml:space="preserve"> </v>
      </c>
      <c r="AF20" s="193"/>
      <c r="AG20" s="137"/>
      <c r="AH20" s="252"/>
      <c r="AI20" s="220"/>
      <c r="AJ20" s="220"/>
      <c r="AK20" s="220"/>
      <c r="AL20" s="220"/>
      <c r="AM20" s="253"/>
      <c r="AN20" s="139"/>
      <c r="AO20" s="138"/>
      <c r="AP20" s="138"/>
      <c r="AQ20" s="138"/>
      <c r="AR20" s="54"/>
    </row>
    <row r="21" spans="1:44" ht="12" customHeight="1">
      <c r="A21" s="129">
        <v>11</v>
      </c>
      <c r="B21" s="130" t="str">
        <f>FILIACIÓN!B19</f>
        <v>CONDORI CHOQUE SAYUMI</v>
      </c>
      <c r="C21" s="131"/>
      <c r="D21" s="132"/>
      <c r="E21" s="132"/>
      <c r="F21" s="131"/>
      <c r="G21" s="133" t="str">
        <f t="shared" si="0"/>
        <v/>
      </c>
      <c r="H21" s="192"/>
      <c r="I21" s="192"/>
      <c r="J21" s="192"/>
      <c r="K21" s="192"/>
      <c r="L21" s="131"/>
      <c r="M21" s="131"/>
      <c r="N21" s="131"/>
      <c r="O21" s="131"/>
      <c r="P21" s="131"/>
      <c r="Q21" s="131"/>
      <c r="R21" s="133" t="str">
        <f t="shared" si="1"/>
        <v/>
      </c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3" t="str">
        <f t="shared" si="2"/>
        <v/>
      </c>
      <c r="AD21" s="134" t="str">
        <f t="shared" si="3"/>
        <v/>
      </c>
      <c r="AE21" s="135" t="str">
        <f t="shared" si="4"/>
        <v xml:space="preserve"> </v>
      </c>
      <c r="AF21" s="193"/>
      <c r="AG21" s="137"/>
      <c r="AH21" s="252"/>
      <c r="AI21" s="220"/>
      <c r="AJ21" s="220"/>
      <c r="AK21" s="220"/>
      <c r="AL21" s="220"/>
      <c r="AM21" s="253"/>
      <c r="AN21" s="139"/>
      <c r="AO21" s="138"/>
      <c r="AP21" s="138"/>
      <c r="AQ21" s="138"/>
      <c r="AR21" s="54"/>
    </row>
    <row r="22" spans="1:44" ht="12" customHeight="1">
      <c r="A22" s="129">
        <v>12</v>
      </c>
      <c r="B22" s="130" t="str">
        <f>FILIACIÓN!B20</f>
        <v>CONDORI MARQUEZ JHUREM ALEX</v>
      </c>
      <c r="C22" s="131"/>
      <c r="D22" s="132"/>
      <c r="E22" s="132"/>
      <c r="F22" s="131"/>
      <c r="G22" s="133" t="str">
        <f t="shared" si="0"/>
        <v/>
      </c>
      <c r="H22" s="192"/>
      <c r="I22" s="192"/>
      <c r="J22" s="192"/>
      <c r="K22" s="192"/>
      <c r="L22" s="131"/>
      <c r="M22" s="131"/>
      <c r="N22" s="131"/>
      <c r="O22" s="131"/>
      <c r="P22" s="131"/>
      <c r="Q22" s="131"/>
      <c r="R22" s="133" t="str">
        <f t="shared" si="1"/>
        <v/>
      </c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133" t="str">
        <f t="shared" si="2"/>
        <v/>
      </c>
      <c r="AD22" s="134" t="str">
        <f t="shared" si="3"/>
        <v/>
      </c>
      <c r="AE22" s="135" t="str">
        <f t="shared" si="4"/>
        <v xml:space="preserve"> </v>
      </c>
      <c r="AF22" s="193"/>
      <c r="AG22" s="137"/>
      <c r="AH22" s="252"/>
      <c r="AI22" s="220"/>
      <c r="AJ22" s="220"/>
      <c r="AK22" s="220"/>
      <c r="AL22" s="220"/>
      <c r="AM22" s="253"/>
      <c r="AN22" s="139"/>
      <c r="AO22" s="138"/>
      <c r="AP22" s="138"/>
      <c r="AQ22" s="138"/>
      <c r="AR22" s="54"/>
    </row>
    <row r="23" spans="1:44" ht="12" customHeight="1">
      <c r="A23" s="129">
        <v>13</v>
      </c>
      <c r="B23" s="130" t="str">
        <f>FILIACIÓN!B21</f>
        <v>COPANA PLATA IVON</v>
      </c>
      <c r="C23" s="131"/>
      <c r="D23" s="132"/>
      <c r="E23" s="132"/>
      <c r="F23" s="131"/>
      <c r="G23" s="133" t="str">
        <f t="shared" si="0"/>
        <v/>
      </c>
      <c r="H23" s="192"/>
      <c r="I23" s="192"/>
      <c r="J23" s="192"/>
      <c r="K23" s="192"/>
      <c r="L23" s="131"/>
      <c r="M23" s="131"/>
      <c r="N23" s="131"/>
      <c r="O23" s="131"/>
      <c r="P23" s="131"/>
      <c r="Q23" s="131"/>
      <c r="R23" s="133" t="str">
        <f t="shared" si="1"/>
        <v/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3" t="str">
        <f t="shared" si="2"/>
        <v/>
      </c>
      <c r="AD23" s="134" t="str">
        <f t="shared" si="3"/>
        <v/>
      </c>
      <c r="AE23" s="135" t="str">
        <f t="shared" si="4"/>
        <v xml:space="preserve"> </v>
      </c>
      <c r="AF23" s="193"/>
      <c r="AG23" s="137"/>
      <c r="AH23" s="252"/>
      <c r="AI23" s="220"/>
      <c r="AJ23" s="220"/>
      <c r="AK23" s="220"/>
      <c r="AL23" s="220"/>
      <c r="AM23" s="253"/>
      <c r="AN23" s="139"/>
      <c r="AO23" s="138"/>
      <c r="AP23" s="138"/>
      <c r="AQ23" s="138"/>
      <c r="AR23" s="54"/>
    </row>
    <row r="24" spans="1:44" ht="12" customHeight="1">
      <c r="A24" s="129">
        <v>14</v>
      </c>
      <c r="B24" s="130" t="str">
        <f>FILIACIÓN!B22</f>
        <v>CORONEL QUISPE IVAN MAURICIO</v>
      </c>
      <c r="C24" s="131"/>
      <c r="D24" s="132"/>
      <c r="E24" s="132"/>
      <c r="F24" s="131"/>
      <c r="G24" s="133" t="str">
        <f t="shared" si="0"/>
        <v/>
      </c>
      <c r="H24" s="192"/>
      <c r="I24" s="192"/>
      <c r="J24" s="192"/>
      <c r="K24" s="192"/>
      <c r="L24" s="131"/>
      <c r="M24" s="131"/>
      <c r="N24" s="131"/>
      <c r="O24" s="131"/>
      <c r="P24" s="131"/>
      <c r="Q24" s="131"/>
      <c r="R24" s="133" t="str">
        <f t="shared" si="1"/>
        <v/>
      </c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3" t="str">
        <f t="shared" si="2"/>
        <v/>
      </c>
      <c r="AD24" s="134" t="str">
        <f t="shared" si="3"/>
        <v/>
      </c>
      <c r="AE24" s="135" t="str">
        <f t="shared" si="4"/>
        <v xml:space="preserve"> </v>
      </c>
      <c r="AF24" s="193"/>
      <c r="AG24" s="137"/>
      <c r="AH24" s="252"/>
      <c r="AI24" s="220"/>
      <c r="AJ24" s="220"/>
      <c r="AK24" s="220"/>
      <c r="AL24" s="220"/>
      <c r="AM24" s="253"/>
      <c r="AN24" s="139"/>
      <c r="AO24" s="138"/>
      <c r="AP24" s="138"/>
      <c r="AQ24" s="138"/>
      <c r="AR24" s="54"/>
    </row>
    <row r="25" spans="1:44" ht="12" customHeight="1">
      <c r="A25" s="129">
        <v>15</v>
      </c>
      <c r="B25" s="130" t="str">
        <f>FILIACIÓN!B23</f>
        <v>CORONEL RAMOS MALCOM MAURICIO</v>
      </c>
      <c r="C25" s="131"/>
      <c r="D25" s="132"/>
      <c r="E25" s="132"/>
      <c r="F25" s="131"/>
      <c r="G25" s="133" t="str">
        <f t="shared" si="0"/>
        <v/>
      </c>
      <c r="H25" s="192"/>
      <c r="I25" s="192"/>
      <c r="J25" s="192"/>
      <c r="K25" s="192"/>
      <c r="L25" s="131"/>
      <c r="M25" s="131"/>
      <c r="N25" s="131"/>
      <c r="O25" s="131"/>
      <c r="P25" s="131"/>
      <c r="Q25" s="131"/>
      <c r="R25" s="133" t="str">
        <f t="shared" si="1"/>
        <v/>
      </c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3" t="str">
        <f t="shared" si="2"/>
        <v/>
      </c>
      <c r="AD25" s="134" t="str">
        <f t="shared" si="3"/>
        <v/>
      </c>
      <c r="AE25" s="135" t="str">
        <f t="shared" si="4"/>
        <v xml:space="preserve"> </v>
      </c>
      <c r="AF25" s="193"/>
      <c r="AG25" s="137"/>
      <c r="AH25" s="252"/>
      <c r="AI25" s="220"/>
      <c r="AJ25" s="220"/>
      <c r="AK25" s="220"/>
      <c r="AL25" s="220"/>
      <c r="AM25" s="253"/>
      <c r="AN25" s="139"/>
      <c r="AO25" s="138"/>
      <c r="AP25" s="138"/>
      <c r="AQ25" s="138"/>
      <c r="AR25" s="54"/>
    </row>
    <row r="26" spans="1:44" ht="12.75" customHeight="1">
      <c r="A26" s="129">
        <v>16</v>
      </c>
      <c r="B26" s="130" t="str">
        <f>FILIACIÓN!B24</f>
        <v>GARFIAS TENORIO EMMANUEL</v>
      </c>
      <c r="C26" s="131"/>
      <c r="D26" s="132"/>
      <c r="E26" s="132"/>
      <c r="F26" s="131"/>
      <c r="G26" s="133" t="str">
        <f t="shared" si="0"/>
        <v/>
      </c>
      <c r="H26" s="192"/>
      <c r="I26" s="192"/>
      <c r="J26" s="192"/>
      <c r="K26" s="192"/>
      <c r="L26" s="131"/>
      <c r="M26" s="131"/>
      <c r="N26" s="131"/>
      <c r="O26" s="131"/>
      <c r="P26" s="131"/>
      <c r="Q26" s="131"/>
      <c r="R26" s="133" t="str">
        <f t="shared" si="1"/>
        <v/>
      </c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3" t="str">
        <f t="shared" si="2"/>
        <v/>
      </c>
      <c r="AD26" s="134" t="str">
        <f t="shared" si="3"/>
        <v/>
      </c>
      <c r="AE26" s="135" t="str">
        <f t="shared" si="4"/>
        <v xml:space="preserve"> </v>
      </c>
      <c r="AF26" s="193"/>
      <c r="AG26" s="137"/>
      <c r="AH26" s="252"/>
      <c r="AI26" s="220"/>
      <c r="AJ26" s="220"/>
      <c r="AK26" s="220"/>
      <c r="AL26" s="220"/>
      <c r="AM26" s="253"/>
      <c r="AN26" s="139"/>
      <c r="AO26" s="138"/>
      <c r="AP26" s="138"/>
      <c r="AQ26" s="138"/>
      <c r="AR26" s="54"/>
    </row>
    <row r="27" spans="1:44" ht="12.75" customHeight="1">
      <c r="A27" s="129">
        <v>17</v>
      </c>
      <c r="B27" s="130" t="str">
        <f>FILIACIÓN!B25</f>
        <v>GOYTIA APAZA GABRIEL JOANCARLOS</v>
      </c>
      <c r="C27" s="131"/>
      <c r="D27" s="132"/>
      <c r="E27" s="132"/>
      <c r="F27" s="131"/>
      <c r="G27" s="133" t="str">
        <f t="shared" si="0"/>
        <v/>
      </c>
      <c r="H27" s="192"/>
      <c r="I27" s="192"/>
      <c r="J27" s="192"/>
      <c r="K27" s="192"/>
      <c r="L27" s="131"/>
      <c r="M27" s="131"/>
      <c r="N27" s="131"/>
      <c r="O27" s="131"/>
      <c r="P27" s="131"/>
      <c r="Q27" s="131"/>
      <c r="R27" s="133" t="str">
        <f t="shared" si="1"/>
        <v/>
      </c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3" t="str">
        <f t="shared" si="2"/>
        <v/>
      </c>
      <c r="AD27" s="134" t="str">
        <f t="shared" si="3"/>
        <v/>
      </c>
      <c r="AE27" s="135" t="str">
        <f t="shared" si="4"/>
        <v xml:space="preserve"> </v>
      </c>
      <c r="AF27" s="193"/>
      <c r="AG27" s="137"/>
      <c r="AH27" s="252"/>
      <c r="AI27" s="220"/>
      <c r="AJ27" s="220"/>
      <c r="AK27" s="220"/>
      <c r="AL27" s="220"/>
      <c r="AM27" s="253"/>
      <c r="AN27" s="139"/>
      <c r="AO27" s="138"/>
      <c r="AP27" s="138"/>
      <c r="AQ27" s="138"/>
      <c r="AR27" s="54"/>
    </row>
    <row r="28" spans="1:44" ht="12.75" customHeight="1">
      <c r="A28" s="129">
        <v>18</v>
      </c>
      <c r="B28" s="130" t="str">
        <f>FILIACIÓN!B26</f>
        <v>GUTIERREZ MAYTA SEBASTIAN</v>
      </c>
      <c r="C28" s="131"/>
      <c r="D28" s="132"/>
      <c r="E28" s="132"/>
      <c r="F28" s="131"/>
      <c r="G28" s="133" t="str">
        <f t="shared" si="0"/>
        <v/>
      </c>
      <c r="H28" s="192"/>
      <c r="I28" s="192"/>
      <c r="J28" s="192"/>
      <c r="K28" s="192"/>
      <c r="L28" s="131"/>
      <c r="M28" s="131"/>
      <c r="N28" s="131"/>
      <c r="O28" s="131"/>
      <c r="P28" s="131"/>
      <c r="Q28" s="131"/>
      <c r="R28" s="133" t="str">
        <f t="shared" si="1"/>
        <v/>
      </c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3" t="str">
        <f t="shared" si="2"/>
        <v/>
      </c>
      <c r="AD28" s="134" t="str">
        <f t="shared" si="3"/>
        <v/>
      </c>
      <c r="AE28" s="135" t="str">
        <f t="shared" si="4"/>
        <v xml:space="preserve"> </v>
      </c>
      <c r="AF28" s="193"/>
      <c r="AG28" s="137"/>
      <c r="AH28" s="252"/>
      <c r="AI28" s="220"/>
      <c r="AJ28" s="220"/>
      <c r="AK28" s="220"/>
      <c r="AL28" s="220"/>
      <c r="AM28" s="253"/>
      <c r="AN28" s="139"/>
      <c r="AO28" s="138"/>
      <c r="AP28" s="138"/>
      <c r="AQ28" s="138"/>
      <c r="AR28" s="54"/>
    </row>
    <row r="29" spans="1:44" ht="12.75" customHeight="1">
      <c r="A29" s="129">
        <v>19</v>
      </c>
      <c r="B29" s="130" t="str">
        <f>FILIACIÓN!B27</f>
        <v>HUASCO LAURA AYELEN</v>
      </c>
      <c r="C29" s="131"/>
      <c r="D29" s="132"/>
      <c r="E29" s="132"/>
      <c r="F29" s="131"/>
      <c r="G29" s="133" t="str">
        <f t="shared" si="0"/>
        <v/>
      </c>
      <c r="H29" s="192"/>
      <c r="I29" s="192"/>
      <c r="J29" s="192"/>
      <c r="K29" s="192"/>
      <c r="L29" s="131"/>
      <c r="M29" s="131"/>
      <c r="N29" s="131"/>
      <c r="O29" s="131"/>
      <c r="P29" s="131"/>
      <c r="Q29" s="131"/>
      <c r="R29" s="133" t="str">
        <f t="shared" si="1"/>
        <v/>
      </c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3" t="str">
        <f t="shared" si="2"/>
        <v/>
      </c>
      <c r="AD29" s="134" t="str">
        <f t="shared" si="3"/>
        <v/>
      </c>
      <c r="AE29" s="135" t="str">
        <f t="shared" si="4"/>
        <v xml:space="preserve"> </v>
      </c>
      <c r="AF29" s="193"/>
      <c r="AG29" s="137"/>
      <c r="AH29" s="252"/>
      <c r="AI29" s="220"/>
      <c r="AJ29" s="220"/>
      <c r="AK29" s="220"/>
      <c r="AL29" s="220"/>
      <c r="AM29" s="253"/>
      <c r="AN29" s="139"/>
      <c r="AO29" s="138"/>
      <c r="AP29" s="138"/>
      <c r="AQ29" s="138"/>
      <c r="AR29" s="54"/>
    </row>
    <row r="30" spans="1:44" ht="12.75" customHeight="1">
      <c r="A30" s="129">
        <v>20</v>
      </c>
      <c r="B30" s="130" t="str">
        <f>FILIACIÓN!B28</f>
        <v>HUAYLLER PEREZ MARINES</v>
      </c>
      <c r="C30" s="131"/>
      <c r="D30" s="132"/>
      <c r="E30" s="132"/>
      <c r="F30" s="131"/>
      <c r="G30" s="133" t="str">
        <f t="shared" si="0"/>
        <v/>
      </c>
      <c r="H30" s="192"/>
      <c r="I30" s="192"/>
      <c r="J30" s="192"/>
      <c r="K30" s="192"/>
      <c r="L30" s="131"/>
      <c r="M30" s="131"/>
      <c r="N30" s="131"/>
      <c r="O30" s="131"/>
      <c r="P30" s="131"/>
      <c r="Q30" s="131"/>
      <c r="R30" s="133" t="str">
        <f t="shared" si="1"/>
        <v/>
      </c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3" t="str">
        <f t="shared" si="2"/>
        <v/>
      </c>
      <c r="AD30" s="134" t="str">
        <f t="shared" si="3"/>
        <v/>
      </c>
      <c r="AE30" s="135" t="str">
        <f t="shared" si="4"/>
        <v xml:space="preserve"> </v>
      </c>
      <c r="AF30" s="193"/>
      <c r="AG30" s="137"/>
      <c r="AH30" s="252"/>
      <c r="AI30" s="220"/>
      <c r="AJ30" s="220"/>
      <c r="AK30" s="220"/>
      <c r="AL30" s="220"/>
      <c r="AM30" s="253"/>
      <c r="AN30" s="139"/>
      <c r="AO30" s="138"/>
      <c r="AP30" s="138"/>
      <c r="AQ30" s="138"/>
      <c r="AR30" s="54"/>
    </row>
    <row r="31" spans="1:44" ht="12.75" customHeight="1">
      <c r="A31" s="129">
        <v>21</v>
      </c>
      <c r="B31" s="130" t="str">
        <f>FILIACIÓN!B29</f>
        <v>LECOÑA ARRATIA MICHELLE</v>
      </c>
      <c r="C31" s="131"/>
      <c r="D31" s="132"/>
      <c r="E31" s="132"/>
      <c r="F31" s="131"/>
      <c r="G31" s="133" t="str">
        <f t="shared" si="0"/>
        <v/>
      </c>
      <c r="H31" s="192"/>
      <c r="I31" s="192"/>
      <c r="J31" s="192"/>
      <c r="K31" s="192"/>
      <c r="L31" s="131"/>
      <c r="M31" s="131"/>
      <c r="N31" s="131"/>
      <c r="O31" s="131"/>
      <c r="P31" s="131"/>
      <c r="Q31" s="131"/>
      <c r="R31" s="133" t="str">
        <f t="shared" si="1"/>
        <v/>
      </c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3" t="str">
        <f t="shared" si="2"/>
        <v/>
      </c>
      <c r="AD31" s="134" t="str">
        <f t="shared" si="3"/>
        <v/>
      </c>
      <c r="AE31" s="135" t="str">
        <f t="shared" si="4"/>
        <v xml:space="preserve"> </v>
      </c>
      <c r="AF31" s="193"/>
      <c r="AG31" s="137"/>
      <c r="AH31" s="252"/>
      <c r="AI31" s="220"/>
      <c r="AJ31" s="220"/>
      <c r="AK31" s="220"/>
      <c r="AL31" s="220"/>
      <c r="AM31" s="253"/>
      <c r="AN31" s="139"/>
      <c r="AO31" s="138"/>
      <c r="AP31" s="138"/>
      <c r="AQ31" s="138"/>
      <c r="AR31" s="54"/>
    </row>
    <row r="32" spans="1:44" ht="12.75" customHeight="1">
      <c r="A32" s="129">
        <v>22</v>
      </c>
      <c r="B32" s="130" t="str">
        <f>FILIACIÓN!B30</f>
        <v>LLUPANQUE SELAEZ DEYVID ALEJANDRO</v>
      </c>
      <c r="C32" s="131"/>
      <c r="D32" s="132"/>
      <c r="E32" s="132"/>
      <c r="F32" s="131"/>
      <c r="G32" s="133" t="str">
        <f t="shared" si="0"/>
        <v/>
      </c>
      <c r="H32" s="192"/>
      <c r="I32" s="192"/>
      <c r="J32" s="192"/>
      <c r="K32" s="192"/>
      <c r="L32" s="131"/>
      <c r="M32" s="131"/>
      <c r="N32" s="131"/>
      <c r="O32" s="131"/>
      <c r="P32" s="131"/>
      <c r="Q32" s="131"/>
      <c r="R32" s="133" t="str">
        <f t="shared" si="1"/>
        <v/>
      </c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3" t="str">
        <f t="shared" si="2"/>
        <v/>
      </c>
      <c r="AD32" s="134" t="str">
        <f t="shared" si="3"/>
        <v/>
      </c>
      <c r="AE32" s="135" t="str">
        <f t="shared" si="4"/>
        <v xml:space="preserve"> </v>
      </c>
      <c r="AF32" s="193"/>
      <c r="AG32" s="137"/>
      <c r="AH32" s="252"/>
      <c r="AI32" s="220"/>
      <c r="AJ32" s="220"/>
      <c r="AK32" s="220"/>
      <c r="AL32" s="220"/>
      <c r="AM32" s="253"/>
      <c r="AN32" s="139"/>
      <c r="AO32" s="138"/>
      <c r="AP32" s="138"/>
      <c r="AQ32" s="138"/>
      <c r="AR32" s="54"/>
    </row>
    <row r="33" spans="1:44" ht="12.75" customHeight="1">
      <c r="A33" s="129">
        <v>23</v>
      </c>
      <c r="B33" s="130" t="str">
        <f>FILIACIÓN!B31</f>
        <v>LOPEZ LIMA ASBEL</v>
      </c>
      <c r="C33" s="131"/>
      <c r="D33" s="132"/>
      <c r="E33" s="132"/>
      <c r="F33" s="131"/>
      <c r="G33" s="133" t="str">
        <f t="shared" si="0"/>
        <v/>
      </c>
      <c r="H33" s="192"/>
      <c r="I33" s="192"/>
      <c r="J33" s="192"/>
      <c r="K33" s="192"/>
      <c r="L33" s="131"/>
      <c r="M33" s="131"/>
      <c r="N33" s="131"/>
      <c r="O33" s="131"/>
      <c r="P33" s="131"/>
      <c r="Q33" s="131"/>
      <c r="R33" s="133" t="str">
        <f t="shared" si="1"/>
        <v/>
      </c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3" t="str">
        <f t="shared" si="2"/>
        <v/>
      </c>
      <c r="AD33" s="134" t="str">
        <f t="shared" si="3"/>
        <v/>
      </c>
      <c r="AE33" s="135" t="str">
        <f t="shared" si="4"/>
        <v xml:space="preserve"> </v>
      </c>
      <c r="AF33" s="193"/>
      <c r="AG33" s="137"/>
      <c r="AH33" s="252"/>
      <c r="AI33" s="220"/>
      <c r="AJ33" s="220"/>
      <c r="AK33" s="220"/>
      <c r="AL33" s="220"/>
      <c r="AM33" s="253"/>
      <c r="AN33" s="139"/>
      <c r="AO33" s="138"/>
      <c r="AP33" s="138"/>
      <c r="AQ33" s="138"/>
      <c r="AR33" s="54"/>
    </row>
    <row r="34" spans="1:44" ht="12.75" customHeight="1">
      <c r="A34" s="129">
        <v>24</v>
      </c>
      <c r="B34" s="130" t="str">
        <f>FILIACIÓN!B32</f>
        <v>MAMANI PAUCARA NICOLE ALEXANDRA</v>
      </c>
      <c r="C34" s="131"/>
      <c r="D34" s="132"/>
      <c r="E34" s="132"/>
      <c r="F34" s="131"/>
      <c r="G34" s="133" t="str">
        <f t="shared" si="0"/>
        <v/>
      </c>
      <c r="H34" s="192"/>
      <c r="I34" s="192"/>
      <c r="J34" s="192"/>
      <c r="K34" s="192"/>
      <c r="L34" s="131"/>
      <c r="M34" s="131"/>
      <c r="N34" s="131"/>
      <c r="O34" s="131"/>
      <c r="P34" s="131"/>
      <c r="Q34" s="131"/>
      <c r="R34" s="133" t="str">
        <f t="shared" si="1"/>
        <v/>
      </c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3" t="str">
        <f t="shared" si="2"/>
        <v/>
      </c>
      <c r="AD34" s="134" t="str">
        <f t="shared" si="3"/>
        <v/>
      </c>
      <c r="AE34" s="135" t="str">
        <f t="shared" si="4"/>
        <v xml:space="preserve"> </v>
      </c>
      <c r="AF34" s="193"/>
      <c r="AG34" s="137"/>
      <c r="AH34" s="252"/>
      <c r="AI34" s="220"/>
      <c r="AJ34" s="220"/>
      <c r="AK34" s="220"/>
      <c r="AL34" s="220"/>
      <c r="AM34" s="253"/>
      <c r="AN34" s="139"/>
      <c r="AO34" s="138"/>
      <c r="AP34" s="138"/>
      <c r="AQ34" s="138"/>
      <c r="AR34" s="54"/>
    </row>
    <row r="35" spans="1:44" ht="12.75" customHeight="1">
      <c r="A35" s="129">
        <v>25</v>
      </c>
      <c r="B35" s="130" t="str">
        <f>FILIACIÓN!B33</f>
        <v>MASCO AGUILAR BRIZIA ALISON</v>
      </c>
      <c r="C35" s="131"/>
      <c r="D35" s="132"/>
      <c r="E35" s="132"/>
      <c r="F35" s="131"/>
      <c r="G35" s="133" t="str">
        <f t="shared" si="0"/>
        <v/>
      </c>
      <c r="H35" s="192"/>
      <c r="I35" s="192"/>
      <c r="J35" s="192"/>
      <c r="K35" s="192"/>
      <c r="L35" s="131"/>
      <c r="M35" s="131"/>
      <c r="N35" s="131"/>
      <c r="O35" s="131"/>
      <c r="P35" s="131"/>
      <c r="Q35" s="131"/>
      <c r="R35" s="133" t="str">
        <f t="shared" si="1"/>
        <v/>
      </c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3" t="str">
        <f t="shared" si="2"/>
        <v/>
      </c>
      <c r="AD35" s="134" t="str">
        <f t="shared" si="3"/>
        <v/>
      </c>
      <c r="AE35" s="135" t="str">
        <f t="shared" si="4"/>
        <v xml:space="preserve"> </v>
      </c>
      <c r="AF35" s="193"/>
      <c r="AG35" s="137"/>
      <c r="AH35" s="252"/>
      <c r="AI35" s="220"/>
      <c r="AJ35" s="220"/>
      <c r="AK35" s="220"/>
      <c r="AL35" s="220"/>
      <c r="AM35" s="253"/>
      <c r="AN35" s="139"/>
      <c r="AO35" s="138"/>
      <c r="AP35" s="138"/>
      <c r="AQ35" s="138"/>
      <c r="AR35" s="54"/>
    </row>
    <row r="36" spans="1:44" ht="12.75" customHeight="1">
      <c r="A36" s="129">
        <v>26</v>
      </c>
      <c r="B36" s="130" t="str">
        <f>FILIACIÓN!B34</f>
        <v>NINA CARATA LUIS FLAVIO</v>
      </c>
      <c r="C36" s="131"/>
      <c r="D36" s="132"/>
      <c r="E36" s="132"/>
      <c r="F36" s="131"/>
      <c r="G36" s="133" t="str">
        <f t="shared" si="0"/>
        <v/>
      </c>
      <c r="H36" s="192"/>
      <c r="I36" s="192"/>
      <c r="J36" s="192"/>
      <c r="K36" s="192"/>
      <c r="L36" s="131"/>
      <c r="M36" s="131"/>
      <c r="N36" s="131"/>
      <c r="O36" s="131"/>
      <c r="P36" s="131"/>
      <c r="Q36" s="131"/>
      <c r="R36" s="133" t="str">
        <f t="shared" si="1"/>
        <v/>
      </c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3" t="str">
        <f t="shared" si="2"/>
        <v/>
      </c>
      <c r="AD36" s="134" t="str">
        <f t="shared" si="3"/>
        <v/>
      </c>
      <c r="AE36" s="135" t="str">
        <f t="shared" si="4"/>
        <v xml:space="preserve"> </v>
      </c>
      <c r="AF36" s="193"/>
      <c r="AG36" s="137"/>
      <c r="AH36" s="252"/>
      <c r="AI36" s="220"/>
      <c r="AJ36" s="220"/>
      <c r="AK36" s="220"/>
      <c r="AL36" s="220"/>
      <c r="AM36" s="253"/>
      <c r="AN36" s="139"/>
      <c r="AO36" s="138"/>
      <c r="AP36" s="138"/>
      <c r="AQ36" s="138"/>
      <c r="AR36" s="54"/>
    </row>
    <row r="37" spans="1:44" ht="12.75" customHeight="1">
      <c r="A37" s="129">
        <v>27</v>
      </c>
      <c r="B37" s="130" t="str">
        <f>FILIACIÓN!B35</f>
        <v>NINA YAHUINCHA EYDAN ENRRIQUE</v>
      </c>
      <c r="C37" s="131"/>
      <c r="D37" s="132"/>
      <c r="E37" s="132"/>
      <c r="F37" s="131"/>
      <c r="G37" s="133" t="str">
        <f t="shared" si="0"/>
        <v/>
      </c>
      <c r="H37" s="192"/>
      <c r="I37" s="192"/>
      <c r="J37" s="192"/>
      <c r="K37" s="192"/>
      <c r="L37" s="131"/>
      <c r="M37" s="131"/>
      <c r="N37" s="131"/>
      <c r="O37" s="131"/>
      <c r="P37" s="131"/>
      <c r="Q37" s="131"/>
      <c r="R37" s="133" t="str">
        <f t="shared" si="1"/>
        <v/>
      </c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3" t="str">
        <f t="shared" si="2"/>
        <v/>
      </c>
      <c r="AD37" s="134" t="str">
        <f t="shared" si="3"/>
        <v/>
      </c>
      <c r="AE37" s="135" t="str">
        <f t="shared" si="4"/>
        <v xml:space="preserve"> </v>
      </c>
      <c r="AF37" s="193"/>
      <c r="AG37" s="137"/>
      <c r="AH37" s="252"/>
      <c r="AI37" s="220"/>
      <c r="AJ37" s="220"/>
      <c r="AK37" s="220"/>
      <c r="AL37" s="220"/>
      <c r="AM37" s="253"/>
      <c r="AN37" s="139"/>
      <c r="AO37" s="138"/>
      <c r="AP37" s="138"/>
      <c r="AQ37" s="138"/>
      <c r="AR37" s="54"/>
    </row>
    <row r="38" spans="1:44" ht="12.75" customHeight="1">
      <c r="A38" s="129">
        <v>28</v>
      </c>
      <c r="B38" s="130" t="str">
        <f>FILIACIÓN!B36</f>
        <v>PACO HUANCA HEYDI MIREYA</v>
      </c>
      <c r="C38" s="131"/>
      <c r="D38" s="132"/>
      <c r="E38" s="132"/>
      <c r="F38" s="131"/>
      <c r="G38" s="133" t="str">
        <f t="shared" si="0"/>
        <v/>
      </c>
      <c r="H38" s="192"/>
      <c r="I38" s="192"/>
      <c r="J38" s="192"/>
      <c r="K38" s="192"/>
      <c r="L38" s="131"/>
      <c r="M38" s="131"/>
      <c r="N38" s="131"/>
      <c r="O38" s="131"/>
      <c r="P38" s="131"/>
      <c r="Q38" s="131"/>
      <c r="R38" s="133" t="str">
        <f t="shared" si="1"/>
        <v/>
      </c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3" t="str">
        <f t="shared" si="2"/>
        <v/>
      </c>
      <c r="AD38" s="134" t="str">
        <f t="shared" si="3"/>
        <v/>
      </c>
      <c r="AE38" s="135" t="str">
        <f t="shared" si="4"/>
        <v xml:space="preserve"> </v>
      </c>
      <c r="AF38" s="193"/>
      <c r="AG38" s="137"/>
      <c r="AH38" s="252"/>
      <c r="AI38" s="220"/>
      <c r="AJ38" s="220"/>
      <c r="AK38" s="220"/>
      <c r="AL38" s="220"/>
      <c r="AM38" s="253"/>
      <c r="AN38" s="139"/>
      <c r="AO38" s="138"/>
      <c r="AP38" s="138"/>
      <c r="AQ38" s="138"/>
      <c r="AR38" s="54"/>
    </row>
    <row r="39" spans="1:44" ht="12.75" customHeight="1">
      <c r="A39" s="129">
        <v>29</v>
      </c>
      <c r="B39" s="130" t="str">
        <f>FILIACIÓN!B37</f>
        <v>POCOMA VARGAS JOSUE ARMANDO</v>
      </c>
      <c r="C39" s="131"/>
      <c r="D39" s="132"/>
      <c r="E39" s="132"/>
      <c r="F39" s="131"/>
      <c r="G39" s="133" t="str">
        <f t="shared" si="0"/>
        <v/>
      </c>
      <c r="H39" s="192"/>
      <c r="I39" s="192"/>
      <c r="J39" s="192"/>
      <c r="K39" s="192"/>
      <c r="L39" s="131"/>
      <c r="M39" s="131"/>
      <c r="N39" s="131"/>
      <c r="O39" s="131"/>
      <c r="P39" s="131"/>
      <c r="Q39" s="131"/>
      <c r="R39" s="133" t="str">
        <f t="shared" si="1"/>
        <v/>
      </c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3" t="str">
        <f t="shared" si="2"/>
        <v/>
      </c>
      <c r="AD39" s="134" t="str">
        <f t="shared" si="3"/>
        <v/>
      </c>
      <c r="AE39" s="135" t="str">
        <f t="shared" si="4"/>
        <v xml:space="preserve"> </v>
      </c>
      <c r="AF39" s="193"/>
      <c r="AG39" s="137"/>
      <c r="AH39" s="252"/>
      <c r="AI39" s="220"/>
      <c r="AJ39" s="220"/>
      <c r="AK39" s="220"/>
      <c r="AL39" s="220"/>
      <c r="AM39" s="253"/>
      <c r="AN39" s="139"/>
      <c r="AO39" s="138"/>
      <c r="AP39" s="138"/>
      <c r="AQ39" s="138"/>
      <c r="AR39" s="54"/>
    </row>
    <row r="40" spans="1:44" ht="12.75" customHeight="1">
      <c r="A40" s="129">
        <v>30</v>
      </c>
      <c r="B40" s="130" t="str">
        <f>FILIACIÓN!B38</f>
        <v>QUISPE HILARI PAOLA ARACELY</v>
      </c>
      <c r="C40" s="131"/>
      <c r="D40" s="132"/>
      <c r="E40" s="132"/>
      <c r="F40" s="131"/>
      <c r="G40" s="133" t="str">
        <f t="shared" si="0"/>
        <v/>
      </c>
      <c r="H40" s="192"/>
      <c r="I40" s="192"/>
      <c r="J40" s="192"/>
      <c r="K40" s="192"/>
      <c r="L40" s="131"/>
      <c r="M40" s="131"/>
      <c r="N40" s="131"/>
      <c r="O40" s="131"/>
      <c r="P40" s="131"/>
      <c r="Q40" s="131"/>
      <c r="R40" s="133" t="str">
        <f t="shared" si="1"/>
        <v/>
      </c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3" t="str">
        <f t="shared" si="2"/>
        <v/>
      </c>
      <c r="AD40" s="134" t="str">
        <f t="shared" si="3"/>
        <v/>
      </c>
      <c r="AE40" s="135" t="str">
        <f t="shared" si="4"/>
        <v xml:space="preserve"> </v>
      </c>
      <c r="AF40" s="193"/>
      <c r="AG40" s="137"/>
      <c r="AH40" s="252"/>
      <c r="AI40" s="220"/>
      <c r="AJ40" s="220"/>
      <c r="AK40" s="220"/>
      <c r="AL40" s="220"/>
      <c r="AM40" s="253"/>
      <c r="AN40" s="139"/>
      <c r="AO40" s="138"/>
      <c r="AP40" s="138"/>
      <c r="AQ40" s="138"/>
      <c r="AR40" s="54"/>
    </row>
    <row r="41" spans="1:44" ht="12.75" customHeight="1">
      <c r="A41" s="129">
        <v>31</v>
      </c>
      <c r="B41" s="130" t="str">
        <f>FILIACIÓN!B39</f>
        <v>TORREZ QUISPE MAYRA ADRIANA</v>
      </c>
      <c r="C41" s="131"/>
      <c r="D41" s="132"/>
      <c r="E41" s="132"/>
      <c r="F41" s="131"/>
      <c r="G41" s="133" t="str">
        <f t="shared" si="0"/>
        <v/>
      </c>
      <c r="H41" s="192"/>
      <c r="I41" s="192"/>
      <c r="J41" s="192"/>
      <c r="K41" s="192"/>
      <c r="L41" s="131"/>
      <c r="M41" s="131"/>
      <c r="N41" s="131"/>
      <c r="O41" s="131"/>
      <c r="P41" s="131"/>
      <c r="Q41" s="131"/>
      <c r="R41" s="133" t="str">
        <f t="shared" si="1"/>
        <v/>
      </c>
      <c r="S41" s="131"/>
      <c r="T41" s="131"/>
      <c r="U41" s="131"/>
      <c r="V41" s="131"/>
      <c r="W41" s="131"/>
      <c r="X41" s="131"/>
      <c r="Y41" s="131"/>
      <c r="Z41" s="131"/>
      <c r="AA41" s="131"/>
      <c r="AB41" s="131"/>
      <c r="AC41" s="133" t="str">
        <f t="shared" si="2"/>
        <v/>
      </c>
      <c r="AD41" s="134" t="str">
        <f t="shared" si="3"/>
        <v/>
      </c>
      <c r="AE41" s="135" t="str">
        <f t="shared" si="4"/>
        <v xml:space="preserve"> </v>
      </c>
      <c r="AF41" s="193"/>
      <c r="AG41" s="137"/>
      <c r="AH41" s="252"/>
      <c r="AI41" s="220"/>
      <c r="AJ41" s="220"/>
      <c r="AK41" s="220"/>
      <c r="AL41" s="220"/>
      <c r="AM41" s="253"/>
      <c r="AN41" s="139"/>
      <c r="AO41" s="138"/>
      <c r="AP41" s="138"/>
      <c r="AQ41" s="138"/>
      <c r="AR41" s="54"/>
    </row>
    <row r="42" spans="1:44" ht="12.75" customHeight="1">
      <c r="A42" s="129">
        <v>32</v>
      </c>
      <c r="B42" s="130" t="str">
        <f>FILIACIÓN!B40</f>
        <v>USNAYO ROJAS HUASCAR CRISTOPHER</v>
      </c>
      <c r="C42" s="131"/>
      <c r="D42" s="132"/>
      <c r="E42" s="132"/>
      <c r="F42" s="131"/>
      <c r="G42" s="133" t="str">
        <f t="shared" si="0"/>
        <v/>
      </c>
      <c r="H42" s="192"/>
      <c r="I42" s="192"/>
      <c r="J42" s="192"/>
      <c r="K42" s="192"/>
      <c r="L42" s="131"/>
      <c r="M42" s="131"/>
      <c r="N42" s="131"/>
      <c r="O42" s="131"/>
      <c r="P42" s="131"/>
      <c r="Q42" s="131"/>
      <c r="R42" s="133" t="str">
        <f t="shared" si="1"/>
        <v/>
      </c>
      <c r="S42" s="131"/>
      <c r="T42" s="131"/>
      <c r="U42" s="131"/>
      <c r="V42" s="131"/>
      <c r="W42" s="131"/>
      <c r="X42" s="131"/>
      <c r="Y42" s="131"/>
      <c r="Z42" s="131"/>
      <c r="AA42" s="131"/>
      <c r="AB42" s="131"/>
      <c r="AC42" s="133" t="str">
        <f t="shared" si="2"/>
        <v/>
      </c>
      <c r="AD42" s="134" t="str">
        <f t="shared" si="3"/>
        <v/>
      </c>
      <c r="AE42" s="135" t="str">
        <f t="shared" si="4"/>
        <v xml:space="preserve"> </v>
      </c>
      <c r="AF42" s="193"/>
      <c r="AG42" s="137"/>
      <c r="AH42" s="252"/>
      <c r="AI42" s="220"/>
      <c r="AJ42" s="220"/>
      <c r="AK42" s="220"/>
      <c r="AL42" s="220"/>
      <c r="AM42" s="253"/>
      <c r="AN42" s="139"/>
      <c r="AO42" s="138"/>
      <c r="AP42" s="138"/>
      <c r="AQ42" s="138"/>
      <c r="AR42" s="54"/>
    </row>
    <row r="43" spans="1:44" ht="12.75" customHeight="1">
      <c r="A43" s="129">
        <v>33</v>
      </c>
      <c r="B43" s="130" t="str">
        <f>FILIACIÓN!B41</f>
        <v>VEIZAGA YUJRA GIAN MEIJAN</v>
      </c>
      <c r="C43" s="131"/>
      <c r="D43" s="132"/>
      <c r="E43" s="132"/>
      <c r="F43" s="131"/>
      <c r="G43" s="133" t="str">
        <f t="shared" si="0"/>
        <v/>
      </c>
      <c r="H43" s="192"/>
      <c r="I43" s="192"/>
      <c r="J43" s="192"/>
      <c r="K43" s="192"/>
      <c r="L43" s="131"/>
      <c r="M43" s="131"/>
      <c r="N43" s="131"/>
      <c r="O43" s="131"/>
      <c r="P43" s="131"/>
      <c r="Q43" s="131"/>
      <c r="R43" s="133" t="str">
        <f t="shared" si="1"/>
        <v/>
      </c>
      <c r="S43" s="131"/>
      <c r="T43" s="131"/>
      <c r="U43" s="131"/>
      <c r="V43" s="131"/>
      <c r="W43" s="131"/>
      <c r="X43" s="131"/>
      <c r="Y43" s="131"/>
      <c r="Z43" s="131"/>
      <c r="AA43" s="131"/>
      <c r="AB43" s="131"/>
      <c r="AC43" s="133" t="str">
        <f t="shared" si="2"/>
        <v/>
      </c>
      <c r="AD43" s="134" t="str">
        <f t="shared" si="3"/>
        <v/>
      </c>
      <c r="AE43" s="135" t="str">
        <f t="shared" si="4"/>
        <v xml:space="preserve"> </v>
      </c>
      <c r="AF43" s="193"/>
      <c r="AG43" s="137"/>
      <c r="AH43" s="252"/>
      <c r="AI43" s="220"/>
      <c r="AJ43" s="220"/>
      <c r="AK43" s="220"/>
      <c r="AL43" s="220"/>
      <c r="AM43" s="253"/>
      <c r="AN43" s="139"/>
      <c r="AO43" s="138"/>
      <c r="AP43" s="138"/>
      <c r="AQ43" s="138"/>
      <c r="AR43" s="54"/>
    </row>
    <row r="44" spans="1:44" ht="12.75" customHeight="1">
      <c r="A44" s="129">
        <v>34</v>
      </c>
      <c r="B44" s="130" t="str">
        <f>FILIACIÓN!B42</f>
        <v>VENTURA SALCEDO GABRIEL</v>
      </c>
      <c r="C44" s="131"/>
      <c r="D44" s="132"/>
      <c r="E44" s="132"/>
      <c r="F44" s="131"/>
      <c r="G44" s="133" t="str">
        <f t="shared" si="0"/>
        <v/>
      </c>
      <c r="H44" s="192"/>
      <c r="I44" s="192"/>
      <c r="J44" s="192"/>
      <c r="K44" s="192"/>
      <c r="L44" s="131"/>
      <c r="M44" s="131"/>
      <c r="N44" s="131"/>
      <c r="O44" s="131"/>
      <c r="P44" s="131"/>
      <c r="Q44" s="131"/>
      <c r="R44" s="133" t="str">
        <f t="shared" si="1"/>
        <v/>
      </c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3" t="str">
        <f t="shared" si="2"/>
        <v/>
      </c>
      <c r="AD44" s="134" t="str">
        <f t="shared" si="3"/>
        <v/>
      </c>
      <c r="AE44" s="135" t="str">
        <f t="shared" si="4"/>
        <v xml:space="preserve"> </v>
      </c>
      <c r="AF44" s="193"/>
      <c r="AG44" s="137"/>
      <c r="AH44" s="252"/>
      <c r="AI44" s="220"/>
      <c r="AJ44" s="220"/>
      <c r="AK44" s="220"/>
      <c r="AL44" s="220"/>
      <c r="AM44" s="253"/>
      <c r="AN44" s="139"/>
      <c r="AO44" s="138"/>
      <c r="AP44" s="138"/>
      <c r="AQ44" s="138"/>
      <c r="AR44" s="54"/>
    </row>
    <row r="45" spans="1:44" ht="12.75" customHeight="1">
      <c r="A45" s="129">
        <v>35</v>
      </c>
      <c r="B45" s="130">
        <f>FILIACIÓN!B43</f>
        <v>0</v>
      </c>
      <c r="C45" s="131"/>
      <c r="D45" s="132"/>
      <c r="E45" s="132"/>
      <c r="F45" s="131"/>
      <c r="G45" s="133" t="str">
        <f t="shared" si="0"/>
        <v/>
      </c>
      <c r="H45" s="192"/>
      <c r="I45" s="192"/>
      <c r="J45" s="192"/>
      <c r="K45" s="192"/>
      <c r="L45" s="131"/>
      <c r="M45" s="131"/>
      <c r="N45" s="131"/>
      <c r="O45" s="131"/>
      <c r="P45" s="131"/>
      <c r="Q45" s="131"/>
      <c r="R45" s="133" t="str">
        <f t="shared" si="1"/>
        <v/>
      </c>
      <c r="S45" s="131"/>
      <c r="T45" s="131"/>
      <c r="U45" s="131"/>
      <c r="V45" s="131"/>
      <c r="W45" s="131"/>
      <c r="X45" s="131"/>
      <c r="Y45" s="131"/>
      <c r="Z45" s="131"/>
      <c r="AA45" s="131"/>
      <c r="AB45" s="131"/>
      <c r="AC45" s="133" t="str">
        <f t="shared" si="2"/>
        <v/>
      </c>
      <c r="AD45" s="134" t="str">
        <f t="shared" si="3"/>
        <v/>
      </c>
      <c r="AE45" s="135" t="str">
        <f t="shared" si="4"/>
        <v xml:space="preserve"> </v>
      </c>
      <c r="AF45" s="193"/>
      <c r="AG45" s="137"/>
      <c r="AH45" s="252"/>
      <c r="AI45" s="220"/>
      <c r="AJ45" s="220"/>
      <c r="AK45" s="220"/>
      <c r="AL45" s="220"/>
      <c r="AM45" s="253"/>
      <c r="AN45" s="139"/>
      <c r="AO45" s="138"/>
      <c r="AP45" s="138"/>
      <c r="AQ45" s="138"/>
      <c r="AR45" s="54"/>
    </row>
    <row r="46" spans="1:44" ht="12.75" customHeight="1">
      <c r="A46" s="129">
        <v>36</v>
      </c>
      <c r="B46" s="130">
        <f>FILIACIÓN!B44</f>
        <v>0</v>
      </c>
      <c r="C46" s="131"/>
      <c r="D46" s="132"/>
      <c r="E46" s="132"/>
      <c r="F46" s="131"/>
      <c r="G46" s="133" t="str">
        <f t="shared" si="0"/>
        <v/>
      </c>
      <c r="H46" s="192"/>
      <c r="I46" s="192"/>
      <c r="J46" s="192"/>
      <c r="K46" s="192"/>
      <c r="L46" s="131"/>
      <c r="M46" s="131"/>
      <c r="N46" s="131"/>
      <c r="O46" s="131"/>
      <c r="P46" s="131"/>
      <c r="Q46" s="131"/>
      <c r="R46" s="133" t="str">
        <f t="shared" si="1"/>
        <v/>
      </c>
      <c r="S46" s="131"/>
      <c r="T46" s="131"/>
      <c r="U46" s="131"/>
      <c r="V46" s="131"/>
      <c r="W46" s="131"/>
      <c r="X46" s="131"/>
      <c r="Y46" s="131"/>
      <c r="Z46" s="131"/>
      <c r="AA46" s="131"/>
      <c r="AB46" s="131"/>
      <c r="AC46" s="133" t="str">
        <f t="shared" si="2"/>
        <v/>
      </c>
      <c r="AD46" s="134" t="str">
        <f t="shared" si="3"/>
        <v/>
      </c>
      <c r="AE46" s="135" t="str">
        <f t="shared" si="4"/>
        <v xml:space="preserve"> </v>
      </c>
      <c r="AF46" s="193"/>
      <c r="AG46" s="137"/>
      <c r="AH46" s="252"/>
      <c r="AI46" s="220"/>
      <c r="AJ46" s="220"/>
      <c r="AK46" s="220"/>
      <c r="AL46" s="220"/>
      <c r="AM46" s="253"/>
      <c r="AN46" s="139"/>
      <c r="AO46" s="138"/>
      <c r="AP46" s="138"/>
      <c r="AQ46" s="138"/>
      <c r="AR46" s="54"/>
    </row>
    <row r="47" spans="1:44" ht="12.75" customHeight="1">
      <c r="H47" s="54"/>
      <c r="I47" s="54"/>
      <c r="J47" s="54"/>
      <c r="K47" s="54"/>
    </row>
    <row r="48" spans="1:44" ht="12.75" customHeight="1">
      <c r="H48" s="54"/>
      <c r="I48" s="54"/>
      <c r="J48" s="54"/>
      <c r="K48" s="54"/>
    </row>
    <row r="49" spans="8:11" ht="12.75" customHeight="1">
      <c r="H49" s="54"/>
      <c r="I49" s="54"/>
      <c r="J49" s="54"/>
      <c r="K49" s="54"/>
    </row>
    <row r="50" spans="8:11" ht="12.75" customHeight="1">
      <c r="H50" s="54"/>
      <c r="I50" s="54"/>
      <c r="J50" s="54"/>
      <c r="K50" s="54"/>
    </row>
    <row r="51" spans="8:11" ht="12.75" customHeight="1">
      <c r="H51" s="54"/>
      <c r="I51" s="54"/>
      <c r="J51" s="54"/>
      <c r="K51" s="54"/>
    </row>
    <row r="52" spans="8:11" ht="12.75" customHeight="1">
      <c r="H52" s="54"/>
      <c r="I52" s="54"/>
      <c r="J52" s="54"/>
      <c r="K52" s="54"/>
    </row>
    <row r="53" spans="8:11" ht="12.75" customHeight="1">
      <c r="H53" s="54"/>
      <c r="I53" s="54"/>
      <c r="J53" s="54"/>
      <c r="K53" s="54"/>
    </row>
    <row r="54" spans="8:11" ht="12.75" customHeight="1">
      <c r="H54" s="54"/>
      <c r="I54" s="54"/>
      <c r="J54" s="54"/>
      <c r="K54" s="54"/>
    </row>
    <row r="55" spans="8:11" ht="12.75" customHeight="1">
      <c r="H55" s="54"/>
      <c r="I55" s="54"/>
      <c r="J55" s="54"/>
      <c r="K55" s="54"/>
    </row>
    <row r="56" spans="8:11" ht="12.75" customHeight="1">
      <c r="H56" s="54"/>
      <c r="I56" s="54"/>
      <c r="J56" s="54"/>
      <c r="K56" s="54"/>
    </row>
    <row r="57" spans="8:11" ht="12.75" customHeight="1">
      <c r="H57" s="54"/>
      <c r="I57" s="54"/>
      <c r="J57" s="54"/>
      <c r="K57" s="54"/>
    </row>
    <row r="58" spans="8:11" ht="12.75" customHeight="1">
      <c r="H58" s="54"/>
      <c r="I58" s="54"/>
      <c r="J58" s="54"/>
      <c r="K58" s="54"/>
    </row>
    <row r="59" spans="8:11" ht="12.75" customHeight="1">
      <c r="H59" s="54"/>
      <c r="I59" s="54"/>
      <c r="J59" s="54"/>
      <c r="K59" s="54"/>
    </row>
    <row r="60" spans="8:11" ht="12.75" customHeight="1">
      <c r="H60" s="54"/>
      <c r="I60" s="54"/>
      <c r="J60" s="54"/>
      <c r="K60" s="54"/>
    </row>
    <row r="61" spans="8:11" ht="12.75" customHeight="1">
      <c r="H61" s="54"/>
      <c r="I61" s="54"/>
      <c r="J61" s="54"/>
      <c r="K61" s="54"/>
    </row>
    <row r="62" spans="8:11" ht="12.75" customHeight="1">
      <c r="H62" s="54"/>
      <c r="I62" s="54"/>
      <c r="J62" s="54"/>
      <c r="K62" s="54"/>
    </row>
    <row r="63" spans="8:11" ht="12.75" customHeight="1">
      <c r="H63" s="54"/>
      <c r="I63" s="54"/>
      <c r="J63" s="54"/>
      <c r="K63" s="54"/>
    </row>
    <row r="64" spans="8:11" ht="12.75" customHeight="1">
      <c r="H64" s="54"/>
      <c r="I64" s="54"/>
      <c r="J64" s="54"/>
      <c r="K64" s="54"/>
    </row>
    <row r="65" spans="8:11" ht="12.75" customHeight="1">
      <c r="H65" s="54"/>
      <c r="I65" s="54"/>
      <c r="J65" s="54"/>
      <c r="K65" s="54"/>
    </row>
    <row r="66" spans="8:11" ht="12.75" customHeight="1">
      <c r="H66" s="54"/>
      <c r="I66" s="54"/>
      <c r="J66" s="54"/>
      <c r="K66" s="54"/>
    </row>
    <row r="67" spans="8:11" ht="12.75" customHeight="1">
      <c r="H67" s="54"/>
      <c r="I67" s="54"/>
      <c r="J67" s="54"/>
      <c r="K67" s="54"/>
    </row>
    <row r="68" spans="8:11" ht="12.75" customHeight="1">
      <c r="H68" s="54"/>
      <c r="I68" s="54"/>
      <c r="J68" s="54"/>
      <c r="K68" s="54"/>
    </row>
    <row r="69" spans="8:11" ht="12.75" customHeight="1">
      <c r="H69" s="54"/>
      <c r="I69" s="54"/>
      <c r="J69" s="54"/>
      <c r="K69" s="54"/>
    </row>
    <row r="70" spans="8:11" ht="12.75" customHeight="1">
      <c r="H70" s="54"/>
      <c r="I70" s="54"/>
      <c r="J70" s="54"/>
      <c r="K70" s="54"/>
    </row>
    <row r="71" spans="8:11" ht="12.75" customHeight="1">
      <c r="H71" s="54"/>
      <c r="I71" s="54"/>
      <c r="J71" s="54"/>
      <c r="K71" s="54"/>
    </row>
    <row r="72" spans="8:11" ht="12.75" customHeight="1">
      <c r="H72" s="54"/>
      <c r="I72" s="54"/>
      <c r="J72" s="54"/>
      <c r="K72" s="54"/>
    </row>
    <row r="73" spans="8:11" ht="12.75" customHeight="1">
      <c r="H73" s="54"/>
      <c r="I73" s="54"/>
      <c r="J73" s="54"/>
      <c r="K73" s="54"/>
    </row>
    <row r="74" spans="8:11" ht="12.75" customHeight="1">
      <c r="H74" s="54"/>
      <c r="I74" s="54"/>
      <c r="J74" s="54"/>
      <c r="K74" s="54"/>
    </row>
    <row r="75" spans="8:11" ht="12.75" customHeight="1">
      <c r="H75" s="54"/>
      <c r="I75" s="54"/>
      <c r="J75" s="54"/>
      <c r="K75" s="54"/>
    </row>
    <row r="76" spans="8:11" ht="12.75" customHeight="1">
      <c r="H76" s="54"/>
      <c r="I76" s="54"/>
      <c r="J76" s="54"/>
      <c r="K76" s="54"/>
    </row>
    <row r="77" spans="8:11" ht="12.75" customHeight="1">
      <c r="H77" s="54"/>
      <c r="I77" s="54"/>
      <c r="J77" s="54"/>
      <c r="K77" s="54"/>
    </row>
    <row r="78" spans="8:11" ht="12.75" customHeight="1">
      <c r="H78" s="54"/>
      <c r="I78" s="54"/>
      <c r="J78" s="54"/>
      <c r="K78" s="54"/>
    </row>
    <row r="79" spans="8:11" ht="12.75" customHeight="1">
      <c r="H79" s="54"/>
      <c r="I79" s="54"/>
      <c r="J79" s="54"/>
      <c r="K79" s="54"/>
    </row>
    <row r="80" spans="8:11" ht="12.75" customHeight="1">
      <c r="H80" s="54"/>
      <c r="I80" s="54"/>
      <c r="J80" s="54"/>
      <c r="K80" s="54"/>
    </row>
    <row r="81" spans="8:11" ht="12.75" customHeight="1">
      <c r="H81" s="54"/>
      <c r="I81" s="54"/>
      <c r="J81" s="54"/>
      <c r="K81" s="54"/>
    </row>
    <row r="82" spans="8:11" ht="12.75" customHeight="1">
      <c r="H82" s="54"/>
      <c r="I82" s="54"/>
      <c r="J82" s="54"/>
      <c r="K82" s="54"/>
    </row>
    <row r="83" spans="8:11" ht="12.75" customHeight="1">
      <c r="H83" s="54"/>
      <c r="I83" s="54"/>
      <c r="J83" s="54"/>
      <c r="K83" s="54"/>
    </row>
    <row r="84" spans="8:11" ht="12.75" customHeight="1">
      <c r="H84" s="54"/>
      <c r="I84" s="54"/>
      <c r="J84" s="54"/>
      <c r="K84" s="54"/>
    </row>
    <row r="85" spans="8:11" ht="12.75" customHeight="1">
      <c r="H85" s="54"/>
      <c r="I85" s="54"/>
      <c r="J85" s="54"/>
      <c r="K85" s="54"/>
    </row>
    <row r="86" spans="8:11" ht="12.75" customHeight="1">
      <c r="H86" s="54"/>
      <c r="I86" s="54"/>
      <c r="J86" s="54"/>
      <c r="K86" s="54"/>
    </row>
    <row r="87" spans="8:11" ht="12.75" customHeight="1">
      <c r="H87" s="54"/>
      <c r="I87" s="54"/>
      <c r="J87" s="54"/>
      <c r="K87" s="54"/>
    </row>
    <row r="88" spans="8:11" ht="12.75" customHeight="1">
      <c r="H88" s="54"/>
      <c r="I88" s="54"/>
      <c r="J88" s="54"/>
      <c r="K88" s="54"/>
    </row>
    <row r="89" spans="8:11" ht="12.75" customHeight="1">
      <c r="H89" s="54"/>
      <c r="I89" s="54"/>
      <c r="J89" s="54"/>
      <c r="K89" s="54"/>
    </row>
    <row r="90" spans="8:11" ht="12.75" customHeight="1">
      <c r="H90" s="54"/>
      <c r="I90" s="54"/>
      <c r="J90" s="54"/>
      <c r="K90" s="54"/>
    </row>
    <row r="91" spans="8:11" ht="12.75" customHeight="1">
      <c r="H91" s="54"/>
      <c r="I91" s="54"/>
      <c r="J91" s="54"/>
      <c r="K91" s="54"/>
    </row>
    <row r="92" spans="8:11" ht="12.75" customHeight="1">
      <c r="H92" s="54"/>
      <c r="I92" s="54"/>
      <c r="J92" s="54"/>
      <c r="K92" s="54"/>
    </row>
    <row r="93" spans="8:11" ht="12.75" customHeight="1">
      <c r="H93" s="54"/>
      <c r="I93" s="54"/>
      <c r="J93" s="54"/>
      <c r="K93" s="54"/>
    </row>
    <row r="94" spans="8:11" ht="12.75" customHeight="1">
      <c r="H94" s="54"/>
      <c r="I94" s="54"/>
      <c r="J94" s="54"/>
      <c r="K94" s="54"/>
    </row>
    <row r="95" spans="8:11" ht="12.75" customHeight="1">
      <c r="H95" s="54"/>
      <c r="I95" s="54"/>
      <c r="J95" s="54"/>
      <c r="K95" s="54"/>
    </row>
    <row r="96" spans="8:11" ht="12.75" customHeight="1">
      <c r="H96" s="54"/>
      <c r="I96" s="54"/>
      <c r="J96" s="54"/>
      <c r="K96" s="54"/>
    </row>
    <row r="97" spans="8:11" ht="12.75" customHeight="1">
      <c r="H97" s="54"/>
      <c r="I97" s="54"/>
      <c r="J97" s="54"/>
      <c r="K97" s="54"/>
    </row>
    <row r="98" spans="8:11" ht="12.75" customHeight="1">
      <c r="H98" s="54"/>
      <c r="I98" s="54"/>
      <c r="J98" s="54"/>
      <c r="K98" s="54"/>
    </row>
    <row r="99" spans="8:11" ht="12.75" customHeight="1">
      <c r="H99" s="54"/>
      <c r="I99" s="54"/>
      <c r="J99" s="54"/>
      <c r="K99" s="54"/>
    </row>
    <row r="100" spans="8:11" ht="12.75" customHeight="1">
      <c r="H100" s="54"/>
      <c r="I100" s="54"/>
      <c r="J100" s="54"/>
      <c r="K100" s="54"/>
    </row>
    <row r="101" spans="8:11" ht="12.75" customHeight="1">
      <c r="H101" s="54"/>
      <c r="I101" s="54"/>
      <c r="J101" s="54"/>
      <c r="K101" s="54"/>
    </row>
    <row r="102" spans="8:11" ht="12.75" customHeight="1">
      <c r="H102" s="54"/>
      <c r="I102" s="54"/>
      <c r="J102" s="54"/>
      <c r="K102" s="54"/>
    </row>
    <row r="103" spans="8:11" ht="12.75" customHeight="1">
      <c r="H103" s="54"/>
      <c r="I103" s="54"/>
      <c r="J103" s="54"/>
      <c r="K103" s="54"/>
    </row>
    <row r="104" spans="8:11" ht="12.75" customHeight="1">
      <c r="H104" s="54"/>
      <c r="I104" s="54"/>
      <c r="J104" s="54"/>
      <c r="K104" s="54"/>
    </row>
    <row r="105" spans="8:11" ht="12.75" customHeight="1">
      <c r="H105" s="54"/>
      <c r="I105" s="54"/>
      <c r="J105" s="54"/>
      <c r="K105" s="54"/>
    </row>
    <row r="106" spans="8:11" ht="12.75" customHeight="1">
      <c r="H106" s="54"/>
      <c r="I106" s="54"/>
      <c r="J106" s="54"/>
      <c r="K106" s="54"/>
    </row>
    <row r="107" spans="8:11" ht="12.75" customHeight="1">
      <c r="H107" s="54"/>
      <c r="I107" s="54"/>
      <c r="J107" s="54"/>
      <c r="K107" s="54"/>
    </row>
    <row r="108" spans="8:11" ht="12.75" customHeight="1">
      <c r="H108" s="54"/>
      <c r="I108" s="54"/>
      <c r="J108" s="54"/>
      <c r="K108" s="54"/>
    </row>
    <row r="109" spans="8:11" ht="12.75" customHeight="1">
      <c r="H109" s="54"/>
      <c r="I109" s="54"/>
      <c r="J109" s="54"/>
      <c r="K109" s="54"/>
    </row>
    <row r="110" spans="8:11" ht="12.75" customHeight="1">
      <c r="H110" s="54"/>
      <c r="I110" s="54"/>
      <c r="J110" s="54"/>
      <c r="K110" s="54"/>
    </row>
    <row r="111" spans="8:11" ht="12.75" customHeight="1">
      <c r="H111" s="54"/>
      <c r="I111" s="54"/>
      <c r="J111" s="54"/>
      <c r="K111" s="54"/>
    </row>
    <row r="112" spans="8:11" ht="12.75" customHeight="1">
      <c r="H112" s="54"/>
      <c r="I112" s="54"/>
      <c r="J112" s="54"/>
      <c r="K112" s="54"/>
    </row>
    <row r="113" spans="8:11" ht="12.75" customHeight="1">
      <c r="H113" s="54"/>
      <c r="I113" s="54"/>
      <c r="J113" s="54"/>
      <c r="K113" s="54"/>
    </row>
    <row r="114" spans="8:11" ht="12.75" customHeight="1">
      <c r="H114" s="54"/>
      <c r="I114" s="54"/>
      <c r="J114" s="54"/>
      <c r="K114" s="54"/>
    </row>
    <row r="115" spans="8:11" ht="12.75" customHeight="1">
      <c r="H115" s="54"/>
      <c r="I115" s="54"/>
      <c r="J115" s="54"/>
      <c r="K115" s="54"/>
    </row>
    <row r="116" spans="8:11" ht="12.75" customHeight="1">
      <c r="H116" s="54"/>
      <c r="I116" s="54"/>
      <c r="J116" s="54"/>
      <c r="K116" s="54"/>
    </row>
    <row r="117" spans="8:11" ht="12.75" customHeight="1">
      <c r="H117" s="54"/>
      <c r="I117" s="54"/>
      <c r="J117" s="54"/>
      <c r="K117" s="54"/>
    </row>
    <row r="118" spans="8:11" ht="12.75" customHeight="1">
      <c r="H118" s="54"/>
      <c r="I118" s="54"/>
      <c r="J118" s="54"/>
      <c r="K118" s="54"/>
    </row>
    <row r="119" spans="8:11" ht="12.75" customHeight="1">
      <c r="H119" s="54"/>
      <c r="I119" s="54"/>
      <c r="J119" s="54"/>
      <c r="K119" s="54"/>
    </row>
    <row r="120" spans="8:11" ht="12.75" customHeight="1">
      <c r="H120" s="54"/>
      <c r="I120" s="54"/>
      <c r="J120" s="54"/>
      <c r="K120" s="54"/>
    </row>
    <row r="121" spans="8:11" ht="12.75" customHeight="1">
      <c r="H121" s="54"/>
      <c r="I121" s="54"/>
      <c r="J121" s="54"/>
      <c r="K121" s="54"/>
    </row>
    <row r="122" spans="8:11" ht="12.75" customHeight="1">
      <c r="H122" s="54"/>
      <c r="I122" s="54"/>
      <c r="J122" s="54"/>
      <c r="K122" s="54"/>
    </row>
    <row r="123" spans="8:11" ht="12.75" customHeight="1">
      <c r="H123" s="54"/>
      <c r="I123" s="54"/>
      <c r="J123" s="54"/>
      <c r="K123" s="54"/>
    </row>
    <row r="124" spans="8:11" ht="12.75" customHeight="1">
      <c r="H124" s="54"/>
      <c r="I124" s="54"/>
      <c r="J124" s="54"/>
      <c r="K124" s="54"/>
    </row>
    <row r="125" spans="8:11" ht="12.75" customHeight="1">
      <c r="H125" s="54"/>
      <c r="I125" s="54"/>
      <c r="J125" s="54"/>
      <c r="K125" s="54"/>
    </row>
    <row r="126" spans="8:11" ht="12.75" customHeight="1">
      <c r="H126" s="54"/>
      <c r="I126" s="54"/>
      <c r="J126" s="54"/>
      <c r="K126" s="54"/>
    </row>
    <row r="127" spans="8:11" ht="12.75" customHeight="1">
      <c r="H127" s="54"/>
      <c r="I127" s="54"/>
      <c r="J127" s="54"/>
      <c r="K127" s="54"/>
    </row>
    <row r="128" spans="8:11" ht="12.75" customHeight="1">
      <c r="H128" s="54"/>
      <c r="I128" s="54"/>
      <c r="J128" s="54"/>
      <c r="K128" s="54"/>
    </row>
    <row r="129" spans="8:11" ht="12.75" customHeight="1">
      <c r="H129" s="54"/>
      <c r="I129" s="54"/>
      <c r="J129" s="54"/>
      <c r="K129" s="54"/>
    </row>
    <row r="130" spans="8:11" ht="12.75" customHeight="1">
      <c r="H130" s="54"/>
      <c r="I130" s="54"/>
      <c r="J130" s="54"/>
      <c r="K130" s="54"/>
    </row>
    <row r="131" spans="8:11" ht="12.75" customHeight="1">
      <c r="H131" s="54"/>
      <c r="I131" s="54"/>
      <c r="J131" s="54"/>
      <c r="K131" s="54"/>
    </row>
    <row r="132" spans="8:11" ht="12.75" customHeight="1">
      <c r="H132" s="54"/>
      <c r="I132" s="54"/>
      <c r="J132" s="54"/>
      <c r="K132" s="54"/>
    </row>
    <row r="133" spans="8:11" ht="12.75" customHeight="1">
      <c r="H133" s="54"/>
      <c r="I133" s="54"/>
      <c r="J133" s="54"/>
      <c r="K133" s="54"/>
    </row>
    <row r="134" spans="8:11" ht="12.75" customHeight="1">
      <c r="H134" s="54"/>
      <c r="I134" s="54"/>
      <c r="J134" s="54"/>
      <c r="K134" s="54"/>
    </row>
    <row r="135" spans="8:11" ht="12.75" customHeight="1">
      <c r="H135" s="54"/>
      <c r="I135" s="54"/>
      <c r="J135" s="54"/>
      <c r="K135" s="54"/>
    </row>
    <row r="136" spans="8:11" ht="12.75" customHeight="1">
      <c r="H136" s="54"/>
      <c r="I136" s="54"/>
      <c r="J136" s="54"/>
      <c r="K136" s="54"/>
    </row>
    <row r="137" spans="8:11" ht="12.75" customHeight="1">
      <c r="H137" s="54"/>
      <c r="I137" s="54"/>
      <c r="J137" s="54"/>
      <c r="K137" s="54"/>
    </row>
    <row r="138" spans="8:11" ht="12.75" customHeight="1">
      <c r="H138" s="54"/>
      <c r="I138" s="54"/>
      <c r="J138" s="54"/>
      <c r="K138" s="54"/>
    </row>
    <row r="139" spans="8:11" ht="12.75" customHeight="1">
      <c r="H139" s="54"/>
      <c r="I139" s="54"/>
      <c r="J139" s="54"/>
      <c r="K139" s="54"/>
    </row>
    <row r="140" spans="8:11" ht="12.75" customHeight="1">
      <c r="H140" s="54"/>
      <c r="I140" s="54"/>
      <c r="J140" s="54"/>
      <c r="K140" s="54"/>
    </row>
    <row r="141" spans="8:11" ht="12.75" customHeight="1">
      <c r="H141" s="54"/>
      <c r="I141" s="54"/>
      <c r="J141" s="54"/>
      <c r="K141" s="54"/>
    </row>
    <row r="142" spans="8:11" ht="12.75" customHeight="1">
      <c r="H142" s="54"/>
      <c r="I142" s="54"/>
      <c r="J142" s="54"/>
      <c r="K142" s="54"/>
    </row>
    <row r="143" spans="8:11" ht="12.75" customHeight="1">
      <c r="H143" s="54"/>
      <c r="I143" s="54"/>
      <c r="J143" s="54"/>
      <c r="K143" s="54"/>
    </row>
    <row r="144" spans="8:11" ht="12.75" customHeight="1">
      <c r="H144" s="54"/>
      <c r="I144" s="54"/>
      <c r="J144" s="54"/>
      <c r="K144" s="54"/>
    </row>
    <row r="145" spans="8:11" ht="12.75" customHeight="1">
      <c r="H145" s="54"/>
      <c r="I145" s="54"/>
      <c r="J145" s="54"/>
      <c r="K145" s="54"/>
    </row>
    <row r="146" spans="8:11" ht="12.75" customHeight="1">
      <c r="H146" s="54"/>
      <c r="I146" s="54"/>
      <c r="J146" s="54"/>
      <c r="K146" s="54"/>
    </row>
    <row r="147" spans="8:11" ht="12.75" customHeight="1">
      <c r="H147" s="54"/>
      <c r="I147" s="54"/>
      <c r="J147" s="54"/>
      <c r="K147" s="54"/>
    </row>
    <row r="148" spans="8:11" ht="12.75" customHeight="1">
      <c r="H148" s="54"/>
      <c r="I148" s="54"/>
      <c r="J148" s="54"/>
      <c r="K148" s="54"/>
    </row>
    <row r="149" spans="8:11" ht="12.75" customHeight="1">
      <c r="H149" s="54"/>
      <c r="I149" s="54"/>
      <c r="J149" s="54"/>
      <c r="K149" s="54"/>
    </row>
    <row r="150" spans="8:11" ht="12.75" customHeight="1">
      <c r="H150" s="54"/>
      <c r="I150" s="54"/>
      <c r="J150" s="54"/>
      <c r="K150" s="54"/>
    </row>
    <row r="151" spans="8:11" ht="12.75" customHeight="1">
      <c r="H151" s="54"/>
      <c r="I151" s="54"/>
      <c r="J151" s="54"/>
      <c r="K151" s="54"/>
    </row>
    <row r="152" spans="8:11" ht="12.75" customHeight="1">
      <c r="H152" s="54"/>
      <c r="I152" s="54"/>
      <c r="J152" s="54"/>
      <c r="K152" s="54"/>
    </row>
    <row r="153" spans="8:11" ht="12.75" customHeight="1">
      <c r="H153" s="54"/>
      <c r="I153" s="54"/>
      <c r="J153" s="54"/>
      <c r="K153" s="54"/>
    </row>
    <row r="154" spans="8:11" ht="12.75" customHeight="1">
      <c r="H154" s="54"/>
      <c r="I154" s="54"/>
      <c r="J154" s="54"/>
      <c r="K154" s="54"/>
    </row>
    <row r="155" spans="8:11" ht="12.75" customHeight="1">
      <c r="H155" s="54"/>
      <c r="I155" s="54"/>
      <c r="J155" s="54"/>
      <c r="K155" s="54"/>
    </row>
    <row r="156" spans="8:11" ht="12.75" customHeight="1">
      <c r="H156" s="54"/>
      <c r="I156" s="54"/>
      <c r="J156" s="54"/>
      <c r="K156" s="54"/>
    </row>
    <row r="157" spans="8:11" ht="12.75" customHeight="1">
      <c r="H157" s="54"/>
      <c r="I157" s="54"/>
      <c r="J157" s="54"/>
      <c r="K157" s="54"/>
    </row>
    <row r="158" spans="8:11" ht="12.75" customHeight="1">
      <c r="H158" s="54"/>
      <c r="I158" s="54"/>
      <c r="J158" s="54"/>
      <c r="K158" s="54"/>
    </row>
    <row r="159" spans="8:11" ht="12.75" customHeight="1">
      <c r="H159" s="54"/>
      <c r="I159" s="54"/>
      <c r="J159" s="54"/>
      <c r="K159" s="54"/>
    </row>
    <row r="160" spans="8:11" ht="12.75" customHeight="1">
      <c r="H160" s="54"/>
      <c r="I160" s="54"/>
      <c r="J160" s="54"/>
      <c r="K160" s="54"/>
    </row>
    <row r="161" spans="8:11" ht="12.75" customHeight="1">
      <c r="H161" s="54"/>
      <c r="I161" s="54"/>
      <c r="J161" s="54"/>
      <c r="K161" s="54"/>
    </row>
    <row r="162" spans="8:11" ht="12.75" customHeight="1">
      <c r="H162" s="54"/>
      <c r="I162" s="54"/>
      <c r="J162" s="54"/>
      <c r="K162" s="54"/>
    </row>
    <row r="163" spans="8:11" ht="12.75" customHeight="1">
      <c r="H163" s="54"/>
      <c r="I163" s="54"/>
      <c r="J163" s="54"/>
      <c r="K163" s="54"/>
    </row>
    <row r="164" spans="8:11" ht="12.75" customHeight="1">
      <c r="H164" s="54"/>
      <c r="I164" s="54"/>
      <c r="J164" s="54"/>
      <c r="K164" s="54"/>
    </row>
    <row r="165" spans="8:11" ht="12.75" customHeight="1">
      <c r="H165" s="54"/>
      <c r="I165" s="54"/>
      <c r="J165" s="54"/>
      <c r="K165" s="54"/>
    </row>
    <row r="166" spans="8:11" ht="12.75" customHeight="1">
      <c r="H166" s="54"/>
      <c r="I166" s="54"/>
      <c r="J166" s="54"/>
      <c r="K166" s="54"/>
    </row>
    <row r="167" spans="8:11" ht="12.75" customHeight="1">
      <c r="H167" s="54"/>
      <c r="I167" s="54"/>
      <c r="J167" s="54"/>
      <c r="K167" s="54"/>
    </row>
    <row r="168" spans="8:11" ht="12.75" customHeight="1">
      <c r="H168" s="54"/>
      <c r="I168" s="54"/>
      <c r="J168" s="54"/>
      <c r="K168" s="54"/>
    </row>
    <row r="169" spans="8:11" ht="12.75" customHeight="1">
      <c r="H169" s="54"/>
      <c r="I169" s="54"/>
      <c r="J169" s="54"/>
      <c r="K169" s="54"/>
    </row>
    <row r="170" spans="8:11" ht="12.75" customHeight="1">
      <c r="H170" s="54"/>
      <c r="I170" s="54"/>
      <c r="J170" s="54"/>
      <c r="K170" s="54"/>
    </row>
    <row r="171" spans="8:11" ht="12.75" customHeight="1">
      <c r="H171" s="54"/>
      <c r="I171" s="54"/>
      <c r="J171" s="54"/>
      <c r="K171" s="54"/>
    </row>
    <row r="172" spans="8:11" ht="12.75" customHeight="1">
      <c r="H172" s="54"/>
      <c r="I172" s="54"/>
      <c r="J172" s="54"/>
      <c r="K172" s="54"/>
    </row>
    <row r="173" spans="8:11" ht="12.75" customHeight="1">
      <c r="H173" s="54"/>
      <c r="I173" s="54"/>
      <c r="J173" s="54"/>
      <c r="K173" s="54"/>
    </row>
    <row r="174" spans="8:11" ht="12.75" customHeight="1">
      <c r="H174" s="54"/>
      <c r="I174" s="54"/>
      <c r="J174" s="54"/>
      <c r="K174" s="54"/>
    </row>
    <row r="175" spans="8:11" ht="12.75" customHeight="1">
      <c r="H175" s="54"/>
      <c r="I175" s="54"/>
      <c r="J175" s="54"/>
      <c r="K175" s="54"/>
    </row>
    <row r="176" spans="8:11" ht="12.75" customHeight="1">
      <c r="H176" s="54"/>
      <c r="I176" s="54"/>
      <c r="J176" s="54"/>
      <c r="K176" s="54"/>
    </row>
    <row r="177" spans="8:11" ht="12.75" customHeight="1">
      <c r="H177" s="54"/>
      <c r="I177" s="54"/>
      <c r="J177" s="54"/>
      <c r="K177" s="54"/>
    </row>
    <row r="178" spans="8:11" ht="12.75" customHeight="1">
      <c r="H178" s="54"/>
      <c r="I178" s="54"/>
      <c r="J178" s="54"/>
      <c r="K178" s="54"/>
    </row>
    <row r="179" spans="8:11" ht="12.75" customHeight="1">
      <c r="H179" s="54"/>
      <c r="I179" s="54"/>
      <c r="J179" s="54"/>
      <c r="K179" s="54"/>
    </row>
    <row r="180" spans="8:11" ht="12.75" customHeight="1">
      <c r="H180" s="54"/>
      <c r="I180" s="54"/>
      <c r="J180" s="54"/>
      <c r="K180" s="54"/>
    </row>
    <row r="181" spans="8:11" ht="12.75" customHeight="1">
      <c r="H181" s="54"/>
      <c r="I181" s="54"/>
      <c r="J181" s="54"/>
      <c r="K181" s="54"/>
    </row>
    <row r="182" spans="8:11" ht="12.75" customHeight="1">
      <c r="H182" s="54"/>
      <c r="I182" s="54"/>
      <c r="J182" s="54"/>
      <c r="K182" s="54"/>
    </row>
    <row r="183" spans="8:11" ht="12.75" customHeight="1">
      <c r="H183" s="54"/>
      <c r="I183" s="54"/>
      <c r="J183" s="54"/>
      <c r="K183" s="54"/>
    </row>
    <row r="184" spans="8:11" ht="12.75" customHeight="1">
      <c r="H184" s="54"/>
      <c r="I184" s="54"/>
      <c r="J184" s="54"/>
      <c r="K184" s="54"/>
    </row>
    <row r="185" spans="8:11" ht="12.75" customHeight="1">
      <c r="H185" s="54"/>
      <c r="I185" s="54"/>
      <c r="J185" s="54"/>
      <c r="K185" s="54"/>
    </row>
    <row r="186" spans="8:11" ht="12.75" customHeight="1">
      <c r="H186" s="54"/>
      <c r="I186" s="54"/>
      <c r="J186" s="54"/>
      <c r="K186" s="54"/>
    </row>
    <row r="187" spans="8:11" ht="12.75" customHeight="1">
      <c r="H187" s="54"/>
      <c r="I187" s="54"/>
      <c r="J187" s="54"/>
      <c r="K187" s="54"/>
    </row>
    <row r="188" spans="8:11" ht="12.75" customHeight="1">
      <c r="H188" s="54"/>
      <c r="I188" s="54"/>
      <c r="J188" s="54"/>
      <c r="K188" s="54"/>
    </row>
    <row r="189" spans="8:11" ht="12.75" customHeight="1">
      <c r="H189" s="54"/>
      <c r="I189" s="54"/>
      <c r="J189" s="54"/>
      <c r="K189" s="54"/>
    </row>
    <row r="190" spans="8:11" ht="12.75" customHeight="1">
      <c r="H190" s="54"/>
      <c r="I190" s="54"/>
      <c r="J190" s="54"/>
      <c r="K190" s="54"/>
    </row>
    <row r="191" spans="8:11" ht="12.75" customHeight="1">
      <c r="H191" s="54"/>
      <c r="I191" s="54"/>
      <c r="J191" s="54"/>
      <c r="K191" s="54"/>
    </row>
    <row r="192" spans="8:11" ht="12.75" customHeight="1">
      <c r="H192" s="54"/>
      <c r="I192" s="54"/>
      <c r="J192" s="54"/>
      <c r="K192" s="54"/>
    </row>
    <row r="193" spans="8:11" ht="12.75" customHeight="1">
      <c r="H193" s="54"/>
      <c r="I193" s="54"/>
      <c r="J193" s="54"/>
      <c r="K193" s="54"/>
    </row>
    <row r="194" spans="8:11" ht="12.75" customHeight="1">
      <c r="H194" s="54"/>
      <c r="I194" s="54"/>
      <c r="J194" s="54"/>
      <c r="K194" s="54"/>
    </row>
    <row r="195" spans="8:11" ht="12.75" customHeight="1">
      <c r="H195" s="54"/>
      <c r="I195" s="54"/>
      <c r="J195" s="54"/>
      <c r="K195" s="54"/>
    </row>
    <row r="196" spans="8:11" ht="12.75" customHeight="1">
      <c r="H196" s="54"/>
      <c r="I196" s="54"/>
      <c r="J196" s="54"/>
      <c r="K196" s="54"/>
    </row>
    <row r="197" spans="8:11" ht="12.75" customHeight="1">
      <c r="H197" s="54"/>
      <c r="I197" s="54"/>
      <c r="J197" s="54"/>
      <c r="K197" s="54"/>
    </row>
    <row r="198" spans="8:11" ht="12.75" customHeight="1">
      <c r="H198" s="54"/>
      <c r="I198" s="54"/>
      <c r="J198" s="54"/>
      <c r="K198" s="54"/>
    </row>
    <row r="199" spans="8:11" ht="12.75" customHeight="1">
      <c r="H199" s="54"/>
      <c r="I199" s="54"/>
      <c r="J199" s="54"/>
      <c r="K199" s="54"/>
    </row>
    <row r="200" spans="8:11" ht="12.75" customHeight="1">
      <c r="H200" s="54"/>
      <c r="I200" s="54"/>
      <c r="J200" s="54"/>
      <c r="K200" s="54"/>
    </row>
    <row r="201" spans="8:11" ht="12.75" customHeight="1">
      <c r="H201" s="54"/>
      <c r="I201" s="54"/>
      <c r="J201" s="54"/>
      <c r="K201" s="54"/>
    </row>
    <row r="202" spans="8:11" ht="12.75" customHeight="1">
      <c r="H202" s="54"/>
      <c r="I202" s="54"/>
      <c r="J202" s="54"/>
      <c r="K202" s="54"/>
    </row>
    <row r="203" spans="8:11" ht="12.75" customHeight="1">
      <c r="H203" s="54"/>
      <c r="I203" s="54"/>
      <c r="J203" s="54"/>
      <c r="K203" s="54"/>
    </row>
    <row r="204" spans="8:11" ht="12.75" customHeight="1">
      <c r="H204" s="54"/>
      <c r="I204" s="54"/>
      <c r="J204" s="54"/>
      <c r="K204" s="54"/>
    </row>
    <row r="205" spans="8:11" ht="12.75" customHeight="1">
      <c r="H205" s="54"/>
      <c r="I205" s="54"/>
      <c r="J205" s="54"/>
      <c r="K205" s="54"/>
    </row>
    <row r="206" spans="8:11" ht="12.75" customHeight="1">
      <c r="H206" s="54"/>
      <c r="I206" s="54"/>
      <c r="J206" s="54"/>
      <c r="K206" s="54"/>
    </row>
    <row r="207" spans="8:11" ht="12.75" customHeight="1">
      <c r="H207" s="54"/>
      <c r="I207" s="54"/>
      <c r="J207" s="54"/>
      <c r="K207" s="54"/>
    </row>
    <row r="208" spans="8:11" ht="12.75" customHeight="1">
      <c r="H208" s="54"/>
      <c r="I208" s="54"/>
      <c r="J208" s="54"/>
      <c r="K208" s="54"/>
    </row>
    <row r="209" spans="8:11" ht="12.75" customHeight="1">
      <c r="H209" s="54"/>
      <c r="I209" s="54"/>
      <c r="J209" s="54"/>
      <c r="K209" s="54"/>
    </row>
    <row r="210" spans="8:11" ht="12.75" customHeight="1">
      <c r="H210" s="54"/>
      <c r="I210" s="54"/>
      <c r="J210" s="54"/>
      <c r="K210" s="54"/>
    </row>
    <row r="211" spans="8:11" ht="12.75" customHeight="1">
      <c r="H211" s="54"/>
      <c r="I211" s="54"/>
      <c r="J211" s="54"/>
      <c r="K211" s="54"/>
    </row>
    <row r="212" spans="8:11" ht="12.75" customHeight="1">
      <c r="H212" s="54"/>
      <c r="I212" s="54"/>
      <c r="J212" s="54"/>
      <c r="K212" s="54"/>
    </row>
    <row r="213" spans="8:11" ht="12.75" customHeight="1">
      <c r="H213" s="54"/>
      <c r="I213" s="54"/>
      <c r="J213" s="54"/>
      <c r="K213" s="54"/>
    </row>
    <row r="214" spans="8:11" ht="12.75" customHeight="1">
      <c r="H214" s="54"/>
      <c r="I214" s="54"/>
      <c r="J214" s="54"/>
      <c r="K214" s="54"/>
    </row>
    <row r="215" spans="8:11" ht="12.75" customHeight="1">
      <c r="H215" s="54"/>
      <c r="I215" s="54"/>
      <c r="J215" s="54"/>
      <c r="K215" s="54"/>
    </row>
    <row r="216" spans="8:11" ht="12.75" customHeight="1">
      <c r="H216" s="54"/>
      <c r="I216" s="54"/>
      <c r="J216" s="54"/>
      <c r="K216" s="54"/>
    </row>
    <row r="217" spans="8:11" ht="12.75" customHeight="1">
      <c r="H217" s="54"/>
      <c r="I217" s="54"/>
      <c r="J217" s="54"/>
      <c r="K217" s="54"/>
    </row>
    <row r="218" spans="8:11" ht="12.75" customHeight="1">
      <c r="H218" s="54"/>
      <c r="I218" s="54"/>
      <c r="J218" s="54"/>
      <c r="K218" s="54"/>
    </row>
    <row r="219" spans="8:11" ht="12.75" customHeight="1">
      <c r="H219" s="54"/>
      <c r="I219" s="54"/>
      <c r="J219" s="54"/>
      <c r="K219" s="54"/>
    </row>
    <row r="220" spans="8:11" ht="12.75" customHeight="1">
      <c r="H220" s="54"/>
      <c r="I220" s="54"/>
      <c r="J220" s="54"/>
      <c r="K220" s="54"/>
    </row>
    <row r="221" spans="8:11" ht="12.75" customHeight="1">
      <c r="H221" s="54"/>
      <c r="I221" s="54"/>
      <c r="J221" s="54"/>
      <c r="K221" s="54"/>
    </row>
    <row r="222" spans="8:11" ht="12.75" customHeight="1">
      <c r="H222" s="54"/>
      <c r="I222" s="54"/>
      <c r="J222" s="54"/>
      <c r="K222" s="54"/>
    </row>
    <row r="223" spans="8:11" ht="12.75" customHeight="1">
      <c r="H223" s="54"/>
      <c r="I223" s="54"/>
      <c r="J223" s="54"/>
      <c r="K223" s="54"/>
    </row>
    <row r="224" spans="8:11" ht="12.75" customHeight="1">
      <c r="H224" s="54"/>
      <c r="I224" s="54"/>
      <c r="J224" s="54"/>
      <c r="K224" s="54"/>
    </row>
    <row r="225" spans="8:11" ht="12.75" customHeight="1">
      <c r="H225" s="54"/>
      <c r="I225" s="54"/>
      <c r="J225" s="54"/>
      <c r="K225" s="54"/>
    </row>
    <row r="226" spans="8:11" ht="12.75" customHeight="1">
      <c r="H226" s="54"/>
      <c r="I226" s="54"/>
      <c r="J226" s="54"/>
      <c r="K226" s="54"/>
    </row>
    <row r="227" spans="8:11" ht="12.75" customHeight="1">
      <c r="H227" s="54"/>
      <c r="I227" s="54"/>
      <c r="J227" s="54"/>
      <c r="K227" s="54"/>
    </row>
    <row r="228" spans="8:11" ht="12.75" customHeight="1">
      <c r="H228" s="54"/>
      <c r="I228" s="54"/>
      <c r="J228" s="54"/>
      <c r="K228" s="54"/>
    </row>
    <row r="229" spans="8:11" ht="12.75" customHeight="1">
      <c r="H229" s="54"/>
      <c r="I229" s="54"/>
      <c r="J229" s="54"/>
      <c r="K229" s="54"/>
    </row>
    <row r="230" spans="8:11" ht="12.75" customHeight="1">
      <c r="H230" s="54"/>
      <c r="I230" s="54"/>
      <c r="J230" s="54"/>
      <c r="K230" s="54"/>
    </row>
    <row r="231" spans="8:11" ht="12.75" customHeight="1">
      <c r="H231" s="54"/>
      <c r="I231" s="54"/>
      <c r="J231" s="54"/>
      <c r="K231" s="54"/>
    </row>
    <row r="232" spans="8:11" ht="12.75" customHeight="1">
      <c r="H232" s="54"/>
      <c r="I232" s="54"/>
      <c r="J232" s="54"/>
      <c r="K232" s="54"/>
    </row>
    <row r="233" spans="8:11" ht="12.75" customHeight="1">
      <c r="H233" s="54"/>
      <c r="I233" s="54"/>
      <c r="J233" s="54"/>
      <c r="K233" s="54"/>
    </row>
    <row r="234" spans="8:11" ht="12.75" customHeight="1">
      <c r="H234" s="54"/>
      <c r="I234" s="54"/>
      <c r="J234" s="54"/>
      <c r="K234" s="54"/>
    </row>
    <row r="235" spans="8:11" ht="12.75" customHeight="1">
      <c r="H235" s="54"/>
      <c r="I235" s="54"/>
      <c r="J235" s="54"/>
      <c r="K235" s="54"/>
    </row>
    <row r="236" spans="8:11" ht="12.75" customHeight="1">
      <c r="H236" s="54"/>
      <c r="I236" s="54"/>
      <c r="J236" s="54"/>
      <c r="K236" s="54"/>
    </row>
    <row r="237" spans="8:11" ht="12.75" customHeight="1">
      <c r="H237" s="54"/>
      <c r="I237" s="54"/>
      <c r="J237" s="54"/>
      <c r="K237" s="54"/>
    </row>
    <row r="238" spans="8:11" ht="12.75" customHeight="1">
      <c r="H238" s="54"/>
      <c r="I238" s="54"/>
      <c r="J238" s="54"/>
      <c r="K238" s="54"/>
    </row>
    <row r="239" spans="8:11" ht="12.75" customHeight="1">
      <c r="H239" s="54"/>
      <c r="I239" s="54"/>
      <c r="J239" s="54"/>
      <c r="K239" s="54"/>
    </row>
    <row r="240" spans="8:11" ht="12.75" customHeight="1">
      <c r="H240" s="54"/>
      <c r="I240" s="54"/>
      <c r="J240" s="54"/>
      <c r="K240" s="54"/>
    </row>
    <row r="241" spans="8:11" ht="12.75" customHeight="1">
      <c r="H241" s="54"/>
      <c r="I241" s="54"/>
      <c r="J241" s="54"/>
      <c r="K241" s="54"/>
    </row>
    <row r="242" spans="8:11" ht="12.75" customHeight="1">
      <c r="H242" s="54"/>
      <c r="I242" s="54"/>
      <c r="J242" s="54"/>
      <c r="K242" s="54"/>
    </row>
    <row r="243" spans="8:11" ht="12.75" customHeight="1">
      <c r="H243" s="54"/>
      <c r="I243" s="54"/>
      <c r="J243" s="54"/>
      <c r="K243" s="54"/>
    </row>
    <row r="244" spans="8:11" ht="12.75" customHeight="1">
      <c r="H244" s="54"/>
      <c r="I244" s="54"/>
      <c r="J244" s="54"/>
      <c r="K244" s="54"/>
    </row>
    <row r="245" spans="8:11" ht="12.75" customHeight="1">
      <c r="H245" s="54"/>
      <c r="I245" s="54"/>
      <c r="J245" s="54"/>
      <c r="K245" s="54"/>
    </row>
    <row r="246" spans="8:11" ht="15.75" customHeight="1">
      <c r="H246" s="54"/>
      <c r="I246" s="54"/>
      <c r="J246" s="54"/>
      <c r="K246" s="54"/>
    </row>
    <row r="247" spans="8:11" ht="15.75" customHeight="1">
      <c r="H247" s="54"/>
      <c r="I247" s="54"/>
      <c r="J247" s="54"/>
      <c r="K247" s="54"/>
    </row>
    <row r="248" spans="8:11" ht="15.75" customHeight="1">
      <c r="H248" s="54"/>
      <c r="I248" s="54"/>
      <c r="J248" s="54"/>
      <c r="K248" s="54"/>
    </row>
    <row r="249" spans="8:11" ht="15.75" customHeight="1">
      <c r="H249" s="54"/>
      <c r="I249" s="54"/>
      <c r="J249" s="54"/>
      <c r="K249" s="54"/>
    </row>
    <row r="250" spans="8:11" ht="15.75" customHeight="1">
      <c r="H250" s="54"/>
      <c r="I250" s="54"/>
      <c r="J250" s="54"/>
      <c r="K250" s="54"/>
    </row>
    <row r="251" spans="8:11" ht="15.75" customHeight="1">
      <c r="H251" s="54"/>
      <c r="I251" s="54"/>
      <c r="J251" s="54"/>
      <c r="K251" s="54"/>
    </row>
    <row r="252" spans="8:11" ht="15.75" customHeight="1">
      <c r="H252" s="54"/>
      <c r="I252" s="54"/>
      <c r="J252" s="54"/>
      <c r="K252" s="54"/>
    </row>
    <row r="253" spans="8:11" ht="15.75" customHeight="1">
      <c r="H253" s="54"/>
      <c r="I253" s="54"/>
      <c r="J253" s="54"/>
      <c r="K253" s="54"/>
    </row>
    <row r="254" spans="8:11" ht="15.75" customHeight="1">
      <c r="H254" s="54"/>
      <c r="I254" s="54"/>
      <c r="J254" s="54"/>
      <c r="K254" s="54"/>
    </row>
    <row r="255" spans="8:11" ht="15.75" customHeight="1">
      <c r="H255" s="54"/>
      <c r="I255" s="54"/>
      <c r="J255" s="54"/>
      <c r="K255" s="54"/>
    </row>
    <row r="256" spans="8:11" ht="15.75" customHeight="1">
      <c r="H256" s="54"/>
      <c r="I256" s="54"/>
      <c r="J256" s="54"/>
      <c r="K256" s="54"/>
    </row>
    <row r="257" spans="8:11" ht="15.75" customHeight="1">
      <c r="H257" s="54"/>
      <c r="I257" s="54"/>
      <c r="J257" s="54"/>
      <c r="K257" s="54"/>
    </row>
    <row r="258" spans="8:11" ht="15.75" customHeight="1">
      <c r="H258" s="54"/>
      <c r="I258" s="54"/>
      <c r="J258" s="54"/>
      <c r="K258" s="54"/>
    </row>
    <row r="259" spans="8:11" ht="15.75" customHeight="1">
      <c r="H259" s="54"/>
      <c r="I259" s="54"/>
      <c r="J259" s="54"/>
      <c r="K259" s="54"/>
    </row>
    <row r="260" spans="8:11" ht="15.75" customHeight="1">
      <c r="H260" s="54"/>
      <c r="I260" s="54"/>
      <c r="J260" s="54"/>
      <c r="K260" s="54"/>
    </row>
    <row r="261" spans="8:11" ht="15.75" customHeight="1">
      <c r="H261" s="54"/>
      <c r="I261" s="54"/>
      <c r="J261" s="54"/>
      <c r="K261" s="54"/>
    </row>
    <row r="262" spans="8:11" ht="15.75" customHeight="1">
      <c r="H262" s="54"/>
      <c r="I262" s="54"/>
      <c r="J262" s="54"/>
      <c r="K262" s="54"/>
    </row>
    <row r="263" spans="8:11" ht="15.75" customHeight="1">
      <c r="H263" s="54"/>
      <c r="I263" s="54"/>
      <c r="J263" s="54"/>
      <c r="K263" s="54"/>
    </row>
    <row r="264" spans="8:11" ht="15.75" customHeight="1">
      <c r="H264" s="54"/>
      <c r="I264" s="54"/>
      <c r="J264" s="54"/>
      <c r="K264" s="54"/>
    </row>
    <row r="265" spans="8:11" ht="15.75" customHeight="1">
      <c r="H265" s="54"/>
      <c r="I265" s="54"/>
      <c r="J265" s="54"/>
      <c r="K265" s="54"/>
    </row>
    <row r="266" spans="8:11" ht="15.75" customHeight="1">
      <c r="H266" s="54"/>
      <c r="I266" s="54"/>
      <c r="J266" s="54"/>
      <c r="K266" s="54"/>
    </row>
    <row r="267" spans="8:11" ht="15.75" customHeight="1">
      <c r="H267" s="54"/>
      <c r="I267" s="54"/>
      <c r="J267" s="54"/>
      <c r="K267" s="54"/>
    </row>
    <row r="268" spans="8:11" ht="15.75" customHeight="1">
      <c r="H268" s="54"/>
      <c r="I268" s="54"/>
      <c r="J268" s="54"/>
      <c r="K268" s="54"/>
    </row>
    <row r="269" spans="8:11" ht="15.75" customHeight="1">
      <c r="H269" s="54"/>
      <c r="I269" s="54"/>
      <c r="J269" s="54"/>
      <c r="K269" s="54"/>
    </row>
    <row r="270" spans="8:11" ht="15.75" customHeight="1">
      <c r="H270" s="54"/>
      <c r="I270" s="54"/>
      <c r="J270" s="54"/>
      <c r="K270" s="54"/>
    </row>
    <row r="271" spans="8:11" ht="15.75" customHeight="1">
      <c r="H271" s="54"/>
      <c r="I271" s="54"/>
      <c r="J271" s="54"/>
      <c r="K271" s="54"/>
    </row>
    <row r="272" spans="8:11" ht="15.75" customHeight="1">
      <c r="H272" s="54"/>
      <c r="I272" s="54"/>
      <c r="J272" s="54"/>
      <c r="K272" s="54"/>
    </row>
    <row r="273" spans="8:11" ht="15.75" customHeight="1">
      <c r="H273" s="54"/>
      <c r="I273" s="54"/>
      <c r="J273" s="54"/>
      <c r="K273" s="54"/>
    </row>
    <row r="274" spans="8:11" ht="15.75" customHeight="1">
      <c r="H274" s="54"/>
      <c r="I274" s="54"/>
      <c r="J274" s="54"/>
      <c r="K274" s="54"/>
    </row>
    <row r="275" spans="8:11" ht="15.75" customHeight="1">
      <c r="H275" s="54"/>
      <c r="I275" s="54"/>
      <c r="J275" s="54"/>
      <c r="K275" s="54"/>
    </row>
    <row r="276" spans="8:11" ht="15.75" customHeight="1">
      <c r="H276" s="54"/>
      <c r="I276" s="54"/>
      <c r="J276" s="54"/>
      <c r="K276" s="54"/>
    </row>
    <row r="277" spans="8:11" ht="15.75" customHeight="1">
      <c r="H277" s="54"/>
      <c r="I277" s="54"/>
      <c r="J277" s="54"/>
      <c r="K277" s="54"/>
    </row>
    <row r="278" spans="8:11" ht="15.75" customHeight="1">
      <c r="H278" s="54"/>
      <c r="I278" s="54"/>
      <c r="J278" s="54"/>
      <c r="K278" s="54"/>
    </row>
    <row r="279" spans="8:11" ht="15.75" customHeight="1">
      <c r="H279" s="54"/>
      <c r="I279" s="54"/>
      <c r="J279" s="54"/>
      <c r="K279" s="54"/>
    </row>
    <row r="280" spans="8:11" ht="15.75" customHeight="1">
      <c r="H280" s="54"/>
      <c r="I280" s="54"/>
      <c r="J280" s="54"/>
      <c r="K280" s="54"/>
    </row>
    <row r="281" spans="8:11" ht="15.75" customHeight="1">
      <c r="H281" s="54"/>
      <c r="I281" s="54"/>
      <c r="J281" s="54"/>
      <c r="K281" s="54"/>
    </row>
    <row r="282" spans="8:11" ht="15.75" customHeight="1">
      <c r="H282" s="54"/>
      <c r="I282" s="54"/>
      <c r="J282" s="54"/>
      <c r="K282" s="54"/>
    </row>
    <row r="283" spans="8:11" ht="15.75" customHeight="1">
      <c r="H283" s="54"/>
      <c r="I283" s="54"/>
      <c r="J283" s="54"/>
      <c r="K283" s="54"/>
    </row>
    <row r="284" spans="8:11" ht="15.75" customHeight="1">
      <c r="H284" s="54"/>
      <c r="I284" s="54"/>
      <c r="J284" s="54"/>
      <c r="K284" s="54"/>
    </row>
    <row r="285" spans="8:11" ht="15.75" customHeight="1">
      <c r="H285" s="54"/>
      <c r="I285" s="54"/>
      <c r="J285" s="54"/>
      <c r="K285" s="54"/>
    </row>
    <row r="286" spans="8:11" ht="15.75" customHeight="1">
      <c r="H286" s="54"/>
      <c r="I286" s="54"/>
      <c r="J286" s="54"/>
      <c r="K286" s="54"/>
    </row>
    <row r="287" spans="8:11" ht="15.75" customHeight="1">
      <c r="H287" s="54"/>
      <c r="I287" s="54"/>
      <c r="J287" s="54"/>
      <c r="K287" s="54"/>
    </row>
    <row r="288" spans="8:11" ht="15.75" customHeight="1">
      <c r="H288" s="54"/>
      <c r="I288" s="54"/>
      <c r="J288" s="54"/>
      <c r="K288" s="54"/>
    </row>
    <row r="289" spans="8:11" ht="15.75" customHeight="1">
      <c r="H289" s="54"/>
      <c r="I289" s="54"/>
      <c r="J289" s="54"/>
      <c r="K289" s="54"/>
    </row>
    <row r="290" spans="8:11" ht="15.75" customHeight="1">
      <c r="H290" s="54"/>
      <c r="I290" s="54"/>
      <c r="J290" s="54"/>
      <c r="K290" s="54"/>
    </row>
    <row r="291" spans="8:11" ht="15.75" customHeight="1">
      <c r="H291" s="54"/>
      <c r="I291" s="54"/>
      <c r="J291" s="54"/>
      <c r="K291" s="54"/>
    </row>
    <row r="292" spans="8:11" ht="15.75" customHeight="1">
      <c r="H292" s="54"/>
      <c r="I292" s="54"/>
      <c r="J292" s="54"/>
      <c r="K292" s="54"/>
    </row>
    <row r="293" spans="8:11" ht="15.75" customHeight="1">
      <c r="H293" s="54"/>
      <c r="I293" s="54"/>
      <c r="J293" s="54"/>
      <c r="K293" s="54"/>
    </row>
    <row r="294" spans="8:11" ht="15.75" customHeight="1">
      <c r="H294" s="54"/>
      <c r="I294" s="54"/>
      <c r="J294" s="54"/>
      <c r="K294" s="54"/>
    </row>
    <row r="295" spans="8:11" ht="15.75" customHeight="1">
      <c r="H295" s="54"/>
      <c r="I295" s="54"/>
      <c r="J295" s="54"/>
      <c r="K295" s="54"/>
    </row>
    <row r="296" spans="8:11" ht="15.75" customHeight="1">
      <c r="H296" s="54"/>
      <c r="I296" s="54"/>
      <c r="J296" s="54"/>
      <c r="K296" s="54"/>
    </row>
    <row r="297" spans="8:11" ht="15.75" customHeight="1">
      <c r="H297" s="54"/>
      <c r="I297" s="54"/>
      <c r="J297" s="54"/>
      <c r="K297" s="54"/>
    </row>
    <row r="298" spans="8:11" ht="15.75" customHeight="1">
      <c r="H298" s="54"/>
      <c r="I298" s="54"/>
      <c r="J298" s="54"/>
      <c r="K298" s="54"/>
    </row>
    <row r="299" spans="8:11" ht="15.75" customHeight="1">
      <c r="H299" s="54"/>
      <c r="I299" s="54"/>
      <c r="J299" s="54"/>
      <c r="K299" s="54"/>
    </row>
    <row r="300" spans="8:11" ht="15.75" customHeight="1">
      <c r="H300" s="54"/>
      <c r="I300" s="54"/>
      <c r="J300" s="54"/>
      <c r="K300" s="54"/>
    </row>
    <row r="301" spans="8:11" ht="15.75" customHeight="1">
      <c r="H301" s="54"/>
      <c r="I301" s="54"/>
      <c r="J301" s="54"/>
      <c r="K301" s="54"/>
    </row>
    <row r="302" spans="8:11" ht="15.75" customHeight="1">
      <c r="H302" s="54"/>
      <c r="I302" s="54"/>
      <c r="J302" s="54"/>
      <c r="K302" s="54"/>
    </row>
    <row r="303" spans="8:11" ht="15.75" customHeight="1">
      <c r="H303" s="54"/>
      <c r="I303" s="54"/>
      <c r="J303" s="54"/>
      <c r="K303" s="54"/>
    </row>
    <row r="304" spans="8:11" ht="15.75" customHeight="1">
      <c r="H304" s="54"/>
      <c r="I304" s="54"/>
      <c r="J304" s="54"/>
      <c r="K304" s="54"/>
    </row>
    <row r="305" spans="8:11" ht="15.75" customHeight="1">
      <c r="H305" s="54"/>
      <c r="I305" s="54"/>
      <c r="J305" s="54"/>
      <c r="K305" s="54"/>
    </row>
    <row r="306" spans="8:11" ht="15.75" customHeight="1">
      <c r="H306" s="54"/>
      <c r="I306" s="54"/>
      <c r="J306" s="54"/>
      <c r="K306" s="54"/>
    </row>
    <row r="307" spans="8:11" ht="15.75" customHeight="1">
      <c r="H307" s="54"/>
      <c r="I307" s="54"/>
      <c r="J307" s="54"/>
      <c r="K307" s="54"/>
    </row>
    <row r="308" spans="8:11" ht="15.75" customHeight="1">
      <c r="H308" s="54"/>
      <c r="I308" s="54"/>
      <c r="J308" s="54"/>
      <c r="K308" s="54"/>
    </row>
    <row r="309" spans="8:11" ht="15.75" customHeight="1">
      <c r="H309" s="54"/>
      <c r="I309" s="54"/>
      <c r="J309" s="54"/>
      <c r="K309" s="54"/>
    </row>
    <row r="310" spans="8:11" ht="15.75" customHeight="1">
      <c r="H310" s="54"/>
      <c r="I310" s="54"/>
      <c r="J310" s="54"/>
      <c r="K310" s="54"/>
    </row>
    <row r="311" spans="8:11" ht="15.75" customHeight="1">
      <c r="H311" s="54"/>
      <c r="I311" s="54"/>
      <c r="J311" s="54"/>
      <c r="K311" s="54"/>
    </row>
    <row r="312" spans="8:11" ht="15.75" customHeight="1">
      <c r="H312" s="54"/>
      <c r="I312" s="54"/>
      <c r="J312" s="54"/>
      <c r="K312" s="54"/>
    </row>
    <row r="313" spans="8:11" ht="15.75" customHeight="1">
      <c r="H313" s="54"/>
      <c r="I313" s="54"/>
      <c r="J313" s="54"/>
      <c r="K313" s="54"/>
    </row>
    <row r="314" spans="8:11" ht="15.75" customHeight="1">
      <c r="H314" s="54"/>
      <c r="I314" s="54"/>
      <c r="J314" s="54"/>
      <c r="K314" s="54"/>
    </row>
    <row r="315" spans="8:11" ht="15.75" customHeight="1">
      <c r="H315" s="54"/>
      <c r="I315" s="54"/>
      <c r="J315" s="54"/>
      <c r="K315" s="54"/>
    </row>
    <row r="316" spans="8:11" ht="15.75" customHeight="1">
      <c r="H316" s="54"/>
      <c r="I316" s="54"/>
      <c r="J316" s="54"/>
      <c r="K316" s="54"/>
    </row>
    <row r="317" spans="8:11" ht="15.75" customHeight="1">
      <c r="H317" s="54"/>
      <c r="I317" s="54"/>
      <c r="J317" s="54"/>
      <c r="K317" s="54"/>
    </row>
    <row r="318" spans="8:11" ht="15.75" customHeight="1">
      <c r="H318" s="54"/>
      <c r="I318" s="54"/>
      <c r="J318" s="54"/>
      <c r="K318" s="54"/>
    </row>
    <row r="319" spans="8:11" ht="15.75" customHeight="1">
      <c r="H319" s="54"/>
      <c r="I319" s="54"/>
      <c r="J319" s="54"/>
      <c r="K319" s="54"/>
    </row>
    <row r="320" spans="8:11" ht="15.75" customHeight="1">
      <c r="H320" s="54"/>
      <c r="I320" s="54"/>
      <c r="J320" s="54"/>
      <c r="K320" s="54"/>
    </row>
    <row r="321" spans="8:11" ht="15.75" customHeight="1">
      <c r="H321" s="54"/>
      <c r="I321" s="54"/>
      <c r="J321" s="54"/>
      <c r="K321" s="54"/>
    </row>
    <row r="322" spans="8:11" ht="15.75" customHeight="1">
      <c r="H322" s="54"/>
      <c r="I322" s="54"/>
      <c r="J322" s="54"/>
      <c r="K322" s="54"/>
    </row>
    <row r="323" spans="8:11" ht="15.75" customHeight="1">
      <c r="H323" s="54"/>
      <c r="I323" s="54"/>
      <c r="J323" s="54"/>
      <c r="K323" s="54"/>
    </row>
    <row r="324" spans="8:11" ht="15.75" customHeight="1">
      <c r="H324" s="54"/>
      <c r="I324" s="54"/>
      <c r="J324" s="54"/>
      <c r="K324" s="54"/>
    </row>
    <row r="325" spans="8:11" ht="15.75" customHeight="1">
      <c r="H325" s="54"/>
      <c r="I325" s="54"/>
      <c r="J325" s="54"/>
      <c r="K325" s="54"/>
    </row>
    <row r="326" spans="8:11" ht="15.75" customHeight="1">
      <c r="H326" s="54"/>
      <c r="I326" s="54"/>
      <c r="J326" s="54"/>
      <c r="K326" s="54"/>
    </row>
    <row r="327" spans="8:11" ht="15.75" customHeight="1">
      <c r="H327" s="54"/>
      <c r="I327" s="54"/>
      <c r="J327" s="54"/>
      <c r="K327" s="54"/>
    </row>
    <row r="328" spans="8:11" ht="15.75" customHeight="1">
      <c r="H328" s="54"/>
      <c r="I328" s="54"/>
      <c r="J328" s="54"/>
      <c r="K328" s="54"/>
    </row>
    <row r="329" spans="8:11" ht="15.75" customHeight="1">
      <c r="H329" s="54"/>
      <c r="I329" s="54"/>
      <c r="J329" s="54"/>
      <c r="K329" s="54"/>
    </row>
    <row r="330" spans="8:11" ht="15.75" customHeight="1">
      <c r="H330" s="54"/>
      <c r="I330" s="54"/>
      <c r="J330" s="54"/>
      <c r="K330" s="54"/>
    </row>
    <row r="331" spans="8:11" ht="15.75" customHeight="1">
      <c r="H331" s="54"/>
      <c r="I331" s="54"/>
      <c r="J331" s="54"/>
      <c r="K331" s="54"/>
    </row>
    <row r="332" spans="8:11" ht="15.75" customHeight="1">
      <c r="H332" s="54"/>
      <c r="I332" s="54"/>
      <c r="J332" s="54"/>
      <c r="K332" s="54"/>
    </row>
    <row r="333" spans="8:11" ht="15.75" customHeight="1">
      <c r="H333" s="54"/>
      <c r="I333" s="54"/>
      <c r="J333" s="54"/>
      <c r="K333" s="54"/>
    </row>
    <row r="334" spans="8:11" ht="15.75" customHeight="1">
      <c r="H334" s="54"/>
      <c r="I334" s="54"/>
      <c r="J334" s="54"/>
      <c r="K334" s="54"/>
    </row>
    <row r="335" spans="8:11" ht="15.75" customHeight="1">
      <c r="H335" s="54"/>
      <c r="I335" s="54"/>
      <c r="J335" s="54"/>
      <c r="K335" s="54"/>
    </row>
    <row r="336" spans="8:11" ht="15.75" customHeight="1">
      <c r="H336" s="54"/>
      <c r="I336" s="54"/>
      <c r="J336" s="54"/>
      <c r="K336" s="54"/>
    </row>
    <row r="337" spans="8:11" ht="15.75" customHeight="1">
      <c r="H337" s="54"/>
      <c r="I337" s="54"/>
      <c r="J337" s="54"/>
      <c r="K337" s="54"/>
    </row>
    <row r="338" spans="8:11" ht="15.75" customHeight="1">
      <c r="H338" s="54"/>
      <c r="I338" s="54"/>
      <c r="J338" s="54"/>
      <c r="K338" s="54"/>
    </row>
    <row r="339" spans="8:11" ht="15.75" customHeight="1">
      <c r="H339" s="54"/>
      <c r="I339" s="54"/>
      <c r="J339" s="54"/>
      <c r="K339" s="54"/>
    </row>
    <row r="340" spans="8:11" ht="15.75" customHeight="1">
      <c r="H340" s="54"/>
      <c r="I340" s="54"/>
      <c r="J340" s="54"/>
      <c r="K340" s="54"/>
    </row>
    <row r="341" spans="8:11" ht="15.75" customHeight="1">
      <c r="H341" s="54"/>
      <c r="I341" s="54"/>
      <c r="J341" s="54"/>
      <c r="K341" s="54"/>
    </row>
    <row r="342" spans="8:11" ht="15.75" customHeight="1">
      <c r="H342" s="54"/>
      <c r="I342" s="54"/>
      <c r="J342" s="54"/>
      <c r="K342" s="54"/>
    </row>
    <row r="343" spans="8:11" ht="15.75" customHeight="1">
      <c r="H343" s="54"/>
      <c r="I343" s="54"/>
      <c r="J343" s="54"/>
      <c r="K343" s="54"/>
    </row>
    <row r="344" spans="8:11" ht="15.75" customHeight="1">
      <c r="H344" s="54"/>
      <c r="I344" s="54"/>
      <c r="J344" s="54"/>
      <c r="K344" s="54"/>
    </row>
    <row r="345" spans="8:11" ht="15.75" customHeight="1">
      <c r="H345" s="54"/>
      <c r="I345" s="54"/>
      <c r="J345" s="54"/>
      <c r="K345" s="54"/>
    </row>
    <row r="346" spans="8:11" ht="15.75" customHeight="1">
      <c r="H346" s="54"/>
      <c r="I346" s="54"/>
      <c r="J346" s="54"/>
      <c r="K346" s="54"/>
    </row>
    <row r="347" spans="8:11" ht="15.75" customHeight="1">
      <c r="H347" s="54"/>
      <c r="I347" s="54"/>
      <c r="J347" s="54"/>
      <c r="K347" s="54"/>
    </row>
    <row r="348" spans="8:11" ht="15.75" customHeight="1">
      <c r="H348" s="54"/>
      <c r="I348" s="54"/>
      <c r="J348" s="54"/>
      <c r="K348" s="54"/>
    </row>
    <row r="349" spans="8:11" ht="15.75" customHeight="1">
      <c r="H349" s="54"/>
      <c r="I349" s="54"/>
      <c r="J349" s="54"/>
      <c r="K349" s="54"/>
    </row>
    <row r="350" spans="8:11" ht="15.75" customHeight="1">
      <c r="H350" s="54"/>
      <c r="I350" s="54"/>
      <c r="J350" s="54"/>
      <c r="K350" s="54"/>
    </row>
    <row r="351" spans="8:11" ht="15.75" customHeight="1">
      <c r="H351" s="54"/>
      <c r="I351" s="54"/>
      <c r="J351" s="54"/>
      <c r="K351" s="54"/>
    </row>
    <row r="352" spans="8:11" ht="15.75" customHeight="1">
      <c r="H352" s="54"/>
      <c r="I352" s="54"/>
      <c r="J352" s="54"/>
      <c r="K352" s="54"/>
    </row>
    <row r="353" spans="8:11" ht="15.75" customHeight="1">
      <c r="H353" s="54"/>
      <c r="I353" s="54"/>
      <c r="J353" s="54"/>
      <c r="K353" s="54"/>
    </row>
    <row r="354" spans="8:11" ht="15.75" customHeight="1">
      <c r="H354" s="54"/>
      <c r="I354" s="54"/>
      <c r="J354" s="54"/>
      <c r="K354" s="54"/>
    </row>
    <row r="355" spans="8:11" ht="15.75" customHeight="1">
      <c r="H355" s="54"/>
      <c r="I355" s="54"/>
      <c r="J355" s="54"/>
      <c r="K355" s="54"/>
    </row>
    <row r="356" spans="8:11" ht="15.75" customHeight="1">
      <c r="H356" s="54"/>
      <c r="I356" s="54"/>
      <c r="J356" s="54"/>
      <c r="K356" s="54"/>
    </row>
    <row r="357" spans="8:11" ht="15.75" customHeight="1">
      <c r="H357" s="54"/>
      <c r="I357" s="54"/>
      <c r="J357" s="54"/>
      <c r="K357" s="54"/>
    </row>
    <row r="358" spans="8:11" ht="15.75" customHeight="1">
      <c r="H358" s="54"/>
      <c r="I358" s="54"/>
      <c r="J358" s="54"/>
      <c r="K358" s="54"/>
    </row>
    <row r="359" spans="8:11" ht="15.75" customHeight="1">
      <c r="H359" s="54"/>
      <c r="I359" s="54"/>
      <c r="J359" s="54"/>
      <c r="K359" s="54"/>
    </row>
    <row r="360" spans="8:11" ht="15.75" customHeight="1">
      <c r="H360" s="54"/>
      <c r="I360" s="54"/>
      <c r="J360" s="54"/>
      <c r="K360" s="54"/>
    </row>
    <row r="361" spans="8:11" ht="15.75" customHeight="1">
      <c r="H361" s="54"/>
      <c r="I361" s="54"/>
      <c r="J361" s="54"/>
      <c r="K361" s="54"/>
    </row>
    <row r="362" spans="8:11" ht="15.75" customHeight="1">
      <c r="H362" s="54"/>
      <c r="I362" s="54"/>
      <c r="J362" s="54"/>
      <c r="K362" s="54"/>
    </row>
    <row r="363" spans="8:11" ht="15.75" customHeight="1">
      <c r="H363" s="54"/>
      <c r="I363" s="54"/>
      <c r="J363" s="54"/>
      <c r="K363" s="54"/>
    </row>
    <row r="364" spans="8:11" ht="15.75" customHeight="1">
      <c r="H364" s="54"/>
      <c r="I364" s="54"/>
      <c r="J364" s="54"/>
      <c r="K364" s="54"/>
    </row>
    <row r="365" spans="8:11" ht="15.75" customHeight="1">
      <c r="H365" s="54"/>
      <c r="I365" s="54"/>
      <c r="J365" s="54"/>
      <c r="K365" s="54"/>
    </row>
    <row r="366" spans="8:11" ht="15.75" customHeight="1">
      <c r="H366" s="54"/>
      <c r="I366" s="54"/>
      <c r="J366" s="54"/>
      <c r="K366" s="54"/>
    </row>
    <row r="367" spans="8:11" ht="15.75" customHeight="1">
      <c r="H367" s="54"/>
      <c r="I367" s="54"/>
      <c r="J367" s="54"/>
      <c r="K367" s="54"/>
    </row>
    <row r="368" spans="8:11" ht="15.75" customHeight="1">
      <c r="H368" s="54"/>
      <c r="I368" s="54"/>
      <c r="J368" s="54"/>
      <c r="K368" s="54"/>
    </row>
    <row r="369" spans="8:11" ht="15.75" customHeight="1">
      <c r="H369" s="54"/>
      <c r="I369" s="54"/>
      <c r="J369" s="54"/>
      <c r="K369" s="54"/>
    </row>
    <row r="370" spans="8:11" ht="15.75" customHeight="1">
      <c r="H370" s="54"/>
      <c r="I370" s="54"/>
      <c r="J370" s="54"/>
      <c r="K370" s="54"/>
    </row>
    <row r="371" spans="8:11" ht="15.75" customHeight="1">
      <c r="H371" s="54"/>
      <c r="I371" s="54"/>
      <c r="J371" s="54"/>
      <c r="K371" s="54"/>
    </row>
    <row r="372" spans="8:11" ht="15.75" customHeight="1">
      <c r="H372" s="54"/>
      <c r="I372" s="54"/>
      <c r="J372" s="54"/>
      <c r="K372" s="54"/>
    </row>
    <row r="373" spans="8:11" ht="15.75" customHeight="1">
      <c r="H373" s="54"/>
      <c r="I373" s="54"/>
      <c r="J373" s="54"/>
      <c r="K373" s="54"/>
    </row>
    <row r="374" spans="8:11" ht="15.75" customHeight="1">
      <c r="H374" s="54"/>
      <c r="I374" s="54"/>
      <c r="J374" s="54"/>
      <c r="K374" s="54"/>
    </row>
    <row r="375" spans="8:11" ht="15.75" customHeight="1">
      <c r="H375" s="54"/>
      <c r="I375" s="54"/>
      <c r="J375" s="54"/>
      <c r="K375" s="54"/>
    </row>
    <row r="376" spans="8:11" ht="15.75" customHeight="1">
      <c r="H376" s="54"/>
      <c r="I376" s="54"/>
      <c r="J376" s="54"/>
      <c r="K376" s="54"/>
    </row>
    <row r="377" spans="8:11" ht="15.75" customHeight="1">
      <c r="H377" s="54"/>
      <c r="I377" s="54"/>
      <c r="J377" s="54"/>
      <c r="K377" s="54"/>
    </row>
    <row r="378" spans="8:11" ht="15.75" customHeight="1">
      <c r="H378" s="54"/>
      <c r="I378" s="54"/>
      <c r="J378" s="54"/>
      <c r="K378" s="54"/>
    </row>
    <row r="379" spans="8:11" ht="15.75" customHeight="1">
      <c r="H379" s="54"/>
      <c r="I379" s="54"/>
      <c r="J379" s="54"/>
      <c r="K379" s="54"/>
    </row>
    <row r="380" spans="8:11" ht="15.75" customHeight="1">
      <c r="H380" s="54"/>
      <c r="I380" s="54"/>
      <c r="J380" s="54"/>
      <c r="K380" s="54"/>
    </row>
    <row r="381" spans="8:11" ht="15.75" customHeight="1">
      <c r="H381" s="54"/>
      <c r="I381" s="54"/>
      <c r="J381" s="54"/>
      <c r="K381" s="54"/>
    </row>
    <row r="382" spans="8:11" ht="15.75" customHeight="1">
      <c r="H382" s="54"/>
      <c r="I382" s="54"/>
      <c r="J382" s="54"/>
      <c r="K382" s="54"/>
    </row>
    <row r="383" spans="8:11" ht="15.75" customHeight="1">
      <c r="H383" s="54"/>
      <c r="I383" s="54"/>
      <c r="J383" s="54"/>
      <c r="K383" s="54"/>
    </row>
    <row r="384" spans="8:11" ht="15.75" customHeight="1">
      <c r="H384" s="54"/>
      <c r="I384" s="54"/>
      <c r="J384" s="54"/>
      <c r="K384" s="54"/>
    </row>
    <row r="385" spans="8:11" ht="15.75" customHeight="1">
      <c r="H385" s="54"/>
      <c r="I385" s="54"/>
      <c r="J385" s="54"/>
      <c r="K385" s="54"/>
    </row>
    <row r="386" spans="8:11" ht="15.75" customHeight="1">
      <c r="H386" s="54"/>
      <c r="I386" s="54"/>
      <c r="J386" s="54"/>
      <c r="K386" s="54"/>
    </row>
    <row r="387" spans="8:11" ht="15.75" customHeight="1">
      <c r="H387" s="54"/>
      <c r="I387" s="54"/>
      <c r="J387" s="54"/>
      <c r="K387" s="54"/>
    </row>
    <row r="388" spans="8:11" ht="15.75" customHeight="1">
      <c r="H388" s="54"/>
      <c r="I388" s="54"/>
      <c r="J388" s="54"/>
      <c r="K388" s="54"/>
    </row>
    <row r="389" spans="8:11" ht="15.75" customHeight="1">
      <c r="H389" s="54"/>
      <c r="I389" s="54"/>
      <c r="J389" s="54"/>
      <c r="K389" s="54"/>
    </row>
    <row r="390" spans="8:11" ht="15.75" customHeight="1">
      <c r="H390" s="54"/>
      <c r="I390" s="54"/>
      <c r="J390" s="54"/>
      <c r="K390" s="54"/>
    </row>
    <row r="391" spans="8:11" ht="15.75" customHeight="1">
      <c r="H391" s="54"/>
      <c r="I391" s="54"/>
      <c r="J391" s="54"/>
      <c r="K391" s="54"/>
    </row>
    <row r="392" spans="8:11" ht="15.75" customHeight="1">
      <c r="H392" s="54"/>
      <c r="I392" s="54"/>
      <c r="J392" s="54"/>
      <c r="K392" s="54"/>
    </row>
    <row r="393" spans="8:11" ht="15.75" customHeight="1">
      <c r="H393" s="54"/>
      <c r="I393" s="54"/>
      <c r="J393" s="54"/>
      <c r="K393" s="54"/>
    </row>
    <row r="394" spans="8:11" ht="15.75" customHeight="1">
      <c r="H394" s="54"/>
      <c r="I394" s="54"/>
      <c r="J394" s="54"/>
      <c r="K394" s="54"/>
    </row>
    <row r="395" spans="8:11" ht="15.75" customHeight="1">
      <c r="H395" s="54"/>
      <c r="I395" s="54"/>
      <c r="J395" s="54"/>
      <c r="K395" s="54"/>
    </row>
    <row r="396" spans="8:11" ht="15.75" customHeight="1">
      <c r="H396" s="54"/>
      <c r="I396" s="54"/>
      <c r="J396" s="54"/>
      <c r="K396" s="54"/>
    </row>
    <row r="397" spans="8:11" ht="15.75" customHeight="1">
      <c r="H397" s="54"/>
      <c r="I397" s="54"/>
      <c r="J397" s="54"/>
      <c r="K397" s="54"/>
    </row>
    <row r="398" spans="8:11" ht="15.75" customHeight="1">
      <c r="H398" s="54"/>
      <c r="I398" s="54"/>
      <c r="J398" s="54"/>
      <c r="K398" s="54"/>
    </row>
    <row r="399" spans="8:11" ht="15.75" customHeight="1">
      <c r="H399" s="54"/>
      <c r="I399" s="54"/>
      <c r="J399" s="54"/>
      <c r="K399" s="54"/>
    </row>
    <row r="400" spans="8:11" ht="15.75" customHeight="1">
      <c r="H400" s="54"/>
      <c r="I400" s="54"/>
      <c r="J400" s="54"/>
      <c r="K400" s="54"/>
    </row>
    <row r="401" spans="8:11" ht="15.75" customHeight="1">
      <c r="H401" s="54"/>
      <c r="I401" s="54"/>
      <c r="J401" s="54"/>
      <c r="K401" s="54"/>
    </row>
    <row r="402" spans="8:11" ht="15.75" customHeight="1">
      <c r="H402" s="54"/>
      <c r="I402" s="54"/>
      <c r="J402" s="54"/>
      <c r="K402" s="54"/>
    </row>
    <row r="403" spans="8:11" ht="15.75" customHeight="1">
      <c r="H403" s="54"/>
      <c r="I403" s="54"/>
      <c r="J403" s="54"/>
      <c r="K403" s="54"/>
    </row>
    <row r="404" spans="8:11" ht="15.75" customHeight="1">
      <c r="H404" s="54"/>
      <c r="I404" s="54"/>
      <c r="J404" s="54"/>
      <c r="K404" s="54"/>
    </row>
    <row r="405" spans="8:11" ht="15.75" customHeight="1">
      <c r="H405" s="54"/>
      <c r="I405" s="54"/>
      <c r="J405" s="54"/>
      <c r="K405" s="54"/>
    </row>
    <row r="406" spans="8:11" ht="15.75" customHeight="1">
      <c r="H406" s="54"/>
      <c r="I406" s="54"/>
      <c r="J406" s="54"/>
      <c r="K406" s="54"/>
    </row>
    <row r="407" spans="8:11" ht="15.75" customHeight="1">
      <c r="H407" s="54"/>
      <c r="I407" s="54"/>
      <c r="J407" s="54"/>
      <c r="K407" s="54"/>
    </row>
    <row r="408" spans="8:11" ht="15.75" customHeight="1">
      <c r="H408" s="54"/>
      <c r="I408" s="54"/>
      <c r="J408" s="54"/>
      <c r="K408" s="54"/>
    </row>
    <row r="409" spans="8:11" ht="15.75" customHeight="1">
      <c r="H409" s="54"/>
      <c r="I409" s="54"/>
      <c r="J409" s="54"/>
      <c r="K409" s="54"/>
    </row>
    <row r="410" spans="8:11" ht="15.75" customHeight="1">
      <c r="H410" s="54"/>
      <c r="I410" s="54"/>
      <c r="J410" s="54"/>
      <c r="K410" s="54"/>
    </row>
    <row r="411" spans="8:11" ht="15.75" customHeight="1">
      <c r="H411" s="54"/>
      <c r="I411" s="54"/>
      <c r="J411" s="54"/>
      <c r="K411" s="54"/>
    </row>
    <row r="412" spans="8:11" ht="15.75" customHeight="1">
      <c r="H412" s="54"/>
      <c r="I412" s="54"/>
      <c r="J412" s="54"/>
      <c r="K412" s="54"/>
    </row>
    <row r="413" spans="8:11" ht="15.75" customHeight="1">
      <c r="H413" s="54"/>
      <c r="I413" s="54"/>
      <c r="J413" s="54"/>
      <c r="K413" s="54"/>
    </row>
    <row r="414" spans="8:11" ht="15.75" customHeight="1">
      <c r="H414" s="54"/>
      <c r="I414" s="54"/>
      <c r="J414" s="54"/>
      <c r="K414" s="54"/>
    </row>
    <row r="415" spans="8:11" ht="15.75" customHeight="1">
      <c r="H415" s="54"/>
      <c r="I415" s="54"/>
      <c r="J415" s="54"/>
      <c r="K415" s="54"/>
    </row>
    <row r="416" spans="8:11" ht="15.75" customHeight="1">
      <c r="H416" s="54"/>
      <c r="I416" s="54"/>
      <c r="J416" s="54"/>
      <c r="K416" s="54"/>
    </row>
    <row r="417" spans="8:11" ht="15.75" customHeight="1">
      <c r="H417" s="54"/>
      <c r="I417" s="54"/>
      <c r="J417" s="54"/>
      <c r="K417" s="54"/>
    </row>
    <row r="418" spans="8:11" ht="15.75" customHeight="1">
      <c r="H418" s="54"/>
      <c r="I418" s="54"/>
      <c r="J418" s="54"/>
      <c r="K418" s="54"/>
    </row>
    <row r="419" spans="8:11" ht="15.75" customHeight="1">
      <c r="H419" s="54"/>
      <c r="I419" s="54"/>
      <c r="J419" s="54"/>
      <c r="K419" s="54"/>
    </row>
    <row r="420" spans="8:11" ht="15.75" customHeight="1">
      <c r="H420" s="54"/>
      <c r="I420" s="54"/>
      <c r="J420" s="54"/>
      <c r="K420" s="54"/>
    </row>
    <row r="421" spans="8:11" ht="15.75" customHeight="1">
      <c r="H421" s="54"/>
      <c r="I421" s="54"/>
      <c r="J421" s="54"/>
      <c r="K421" s="54"/>
    </row>
    <row r="422" spans="8:11" ht="15.75" customHeight="1">
      <c r="H422" s="54"/>
      <c r="I422" s="54"/>
      <c r="J422" s="54"/>
      <c r="K422" s="54"/>
    </row>
    <row r="423" spans="8:11" ht="15.75" customHeight="1">
      <c r="H423" s="54"/>
      <c r="I423" s="54"/>
      <c r="J423" s="54"/>
      <c r="K423" s="54"/>
    </row>
    <row r="424" spans="8:11" ht="15.75" customHeight="1">
      <c r="H424" s="54"/>
      <c r="I424" s="54"/>
      <c r="J424" s="54"/>
      <c r="K424" s="54"/>
    </row>
    <row r="425" spans="8:11" ht="15.75" customHeight="1">
      <c r="H425" s="54"/>
      <c r="I425" s="54"/>
      <c r="J425" s="54"/>
      <c r="K425" s="54"/>
    </row>
    <row r="426" spans="8:11" ht="15.75" customHeight="1">
      <c r="H426" s="54"/>
      <c r="I426" s="54"/>
      <c r="J426" s="54"/>
      <c r="K426" s="54"/>
    </row>
    <row r="427" spans="8:11" ht="15.75" customHeight="1">
      <c r="H427" s="54"/>
      <c r="I427" s="54"/>
      <c r="J427" s="54"/>
      <c r="K427" s="54"/>
    </row>
    <row r="428" spans="8:11" ht="15.75" customHeight="1">
      <c r="H428" s="54"/>
      <c r="I428" s="54"/>
      <c r="J428" s="54"/>
      <c r="K428" s="54"/>
    </row>
    <row r="429" spans="8:11" ht="15.75" customHeight="1">
      <c r="H429" s="54"/>
      <c r="I429" s="54"/>
      <c r="J429" s="54"/>
      <c r="K429" s="54"/>
    </row>
    <row r="430" spans="8:11" ht="15.75" customHeight="1">
      <c r="H430" s="54"/>
      <c r="I430" s="54"/>
      <c r="J430" s="54"/>
      <c r="K430" s="54"/>
    </row>
    <row r="431" spans="8:11" ht="15.75" customHeight="1">
      <c r="H431" s="54"/>
      <c r="I431" s="54"/>
      <c r="J431" s="54"/>
      <c r="K431" s="54"/>
    </row>
    <row r="432" spans="8:11" ht="15.75" customHeight="1">
      <c r="H432" s="54"/>
      <c r="I432" s="54"/>
      <c r="J432" s="54"/>
      <c r="K432" s="54"/>
    </row>
    <row r="433" spans="8:11" ht="15.75" customHeight="1">
      <c r="H433" s="54"/>
      <c r="I433" s="54"/>
      <c r="J433" s="54"/>
      <c r="K433" s="54"/>
    </row>
    <row r="434" spans="8:11" ht="15.75" customHeight="1">
      <c r="H434" s="54"/>
      <c r="I434" s="54"/>
      <c r="J434" s="54"/>
      <c r="K434" s="54"/>
    </row>
    <row r="435" spans="8:11" ht="15.75" customHeight="1">
      <c r="H435" s="54"/>
      <c r="I435" s="54"/>
      <c r="J435" s="54"/>
      <c r="K435" s="54"/>
    </row>
    <row r="436" spans="8:11" ht="15.75" customHeight="1">
      <c r="H436" s="54"/>
      <c r="I436" s="54"/>
      <c r="J436" s="54"/>
      <c r="K436" s="54"/>
    </row>
    <row r="437" spans="8:11" ht="15.75" customHeight="1">
      <c r="H437" s="54"/>
      <c r="I437" s="54"/>
      <c r="J437" s="54"/>
      <c r="K437" s="54"/>
    </row>
    <row r="438" spans="8:11" ht="15.75" customHeight="1">
      <c r="H438" s="54"/>
      <c r="I438" s="54"/>
      <c r="J438" s="54"/>
      <c r="K438" s="54"/>
    </row>
    <row r="439" spans="8:11" ht="15.75" customHeight="1">
      <c r="H439" s="54"/>
      <c r="I439" s="54"/>
      <c r="J439" s="54"/>
      <c r="K439" s="54"/>
    </row>
    <row r="440" spans="8:11" ht="15.75" customHeight="1">
      <c r="H440" s="54"/>
      <c r="I440" s="54"/>
      <c r="J440" s="54"/>
      <c r="K440" s="54"/>
    </row>
    <row r="441" spans="8:11" ht="15.75" customHeight="1">
      <c r="H441" s="54"/>
      <c r="I441" s="54"/>
      <c r="J441" s="54"/>
      <c r="K441" s="54"/>
    </row>
    <row r="442" spans="8:11" ht="15.75" customHeight="1">
      <c r="H442" s="54"/>
      <c r="I442" s="54"/>
      <c r="J442" s="54"/>
      <c r="K442" s="54"/>
    </row>
    <row r="443" spans="8:11" ht="15.75" customHeight="1">
      <c r="H443" s="54"/>
      <c r="I443" s="54"/>
      <c r="J443" s="54"/>
      <c r="K443" s="54"/>
    </row>
    <row r="444" spans="8:11" ht="15.75" customHeight="1">
      <c r="H444" s="54"/>
      <c r="I444" s="54"/>
      <c r="J444" s="54"/>
      <c r="K444" s="54"/>
    </row>
    <row r="445" spans="8:11" ht="15.75" customHeight="1">
      <c r="H445" s="54"/>
      <c r="I445" s="54"/>
      <c r="J445" s="54"/>
      <c r="K445" s="54"/>
    </row>
    <row r="446" spans="8:11" ht="15.75" customHeight="1">
      <c r="H446" s="54"/>
      <c r="I446" s="54"/>
      <c r="J446" s="54"/>
      <c r="K446" s="54"/>
    </row>
    <row r="447" spans="8:11" ht="15.75" customHeight="1">
      <c r="H447" s="54"/>
      <c r="I447" s="54"/>
      <c r="J447" s="54"/>
      <c r="K447" s="54"/>
    </row>
    <row r="448" spans="8:11" ht="15.75" customHeight="1">
      <c r="H448" s="54"/>
      <c r="I448" s="54"/>
      <c r="J448" s="54"/>
      <c r="K448" s="54"/>
    </row>
    <row r="449" spans="8:11" ht="15.75" customHeight="1">
      <c r="H449" s="54"/>
      <c r="I449" s="54"/>
      <c r="J449" s="54"/>
      <c r="K449" s="54"/>
    </row>
    <row r="450" spans="8:11" ht="15.75" customHeight="1">
      <c r="H450" s="54"/>
      <c r="I450" s="54"/>
      <c r="J450" s="54"/>
      <c r="K450" s="54"/>
    </row>
    <row r="451" spans="8:11" ht="15.75" customHeight="1">
      <c r="H451" s="54"/>
      <c r="I451" s="54"/>
      <c r="J451" s="54"/>
      <c r="K451" s="54"/>
    </row>
    <row r="452" spans="8:11" ht="15.75" customHeight="1">
      <c r="H452" s="54"/>
      <c r="I452" s="54"/>
      <c r="J452" s="54"/>
      <c r="K452" s="54"/>
    </row>
    <row r="453" spans="8:11" ht="15.75" customHeight="1">
      <c r="H453" s="54"/>
      <c r="I453" s="54"/>
      <c r="J453" s="54"/>
      <c r="K453" s="54"/>
    </row>
    <row r="454" spans="8:11" ht="15.75" customHeight="1">
      <c r="H454" s="54"/>
      <c r="I454" s="54"/>
      <c r="J454" s="54"/>
      <c r="K454" s="54"/>
    </row>
    <row r="455" spans="8:11" ht="15.75" customHeight="1">
      <c r="H455" s="54"/>
      <c r="I455" s="54"/>
      <c r="J455" s="54"/>
      <c r="K455" s="54"/>
    </row>
    <row r="456" spans="8:11" ht="15.75" customHeight="1">
      <c r="H456" s="54"/>
      <c r="I456" s="54"/>
      <c r="J456" s="54"/>
      <c r="K456" s="54"/>
    </row>
    <row r="457" spans="8:11" ht="15.75" customHeight="1">
      <c r="H457" s="54"/>
      <c r="I457" s="54"/>
      <c r="J457" s="54"/>
      <c r="K457" s="54"/>
    </row>
    <row r="458" spans="8:11" ht="15.75" customHeight="1">
      <c r="H458" s="54"/>
      <c r="I458" s="54"/>
      <c r="J458" s="54"/>
      <c r="K458" s="54"/>
    </row>
    <row r="459" spans="8:11" ht="15.75" customHeight="1">
      <c r="H459" s="54"/>
      <c r="I459" s="54"/>
      <c r="J459" s="54"/>
      <c r="K459" s="54"/>
    </row>
    <row r="460" spans="8:11" ht="15.75" customHeight="1">
      <c r="H460" s="54"/>
      <c r="I460" s="54"/>
      <c r="J460" s="54"/>
      <c r="K460" s="54"/>
    </row>
    <row r="461" spans="8:11" ht="15.75" customHeight="1">
      <c r="H461" s="54"/>
      <c r="I461" s="54"/>
      <c r="J461" s="54"/>
      <c r="K461" s="54"/>
    </row>
    <row r="462" spans="8:11" ht="15.75" customHeight="1">
      <c r="H462" s="54"/>
      <c r="I462" s="54"/>
      <c r="J462" s="54"/>
      <c r="K462" s="54"/>
    </row>
    <row r="463" spans="8:11" ht="15.75" customHeight="1">
      <c r="H463" s="54"/>
      <c r="I463" s="54"/>
      <c r="J463" s="54"/>
      <c r="K463" s="54"/>
    </row>
    <row r="464" spans="8:11" ht="15.75" customHeight="1">
      <c r="H464" s="54"/>
      <c r="I464" s="54"/>
      <c r="J464" s="54"/>
      <c r="K464" s="54"/>
    </row>
    <row r="465" spans="8:11" ht="15.75" customHeight="1">
      <c r="H465" s="54"/>
      <c r="I465" s="54"/>
      <c r="J465" s="54"/>
      <c r="K465" s="54"/>
    </row>
    <row r="466" spans="8:11" ht="15.75" customHeight="1">
      <c r="H466" s="54"/>
      <c r="I466" s="54"/>
      <c r="J466" s="54"/>
      <c r="K466" s="54"/>
    </row>
    <row r="467" spans="8:11" ht="15.75" customHeight="1">
      <c r="H467" s="54"/>
      <c r="I467" s="54"/>
      <c r="J467" s="54"/>
      <c r="K467" s="54"/>
    </row>
    <row r="468" spans="8:11" ht="15.75" customHeight="1">
      <c r="H468" s="54"/>
      <c r="I468" s="54"/>
      <c r="J468" s="54"/>
      <c r="K468" s="54"/>
    </row>
    <row r="469" spans="8:11" ht="15.75" customHeight="1">
      <c r="H469" s="54"/>
      <c r="I469" s="54"/>
      <c r="J469" s="54"/>
      <c r="K469" s="54"/>
    </row>
    <row r="470" spans="8:11" ht="15.75" customHeight="1">
      <c r="H470" s="54"/>
      <c r="I470" s="54"/>
      <c r="J470" s="54"/>
      <c r="K470" s="54"/>
    </row>
    <row r="471" spans="8:11" ht="15.75" customHeight="1">
      <c r="H471" s="54"/>
      <c r="I471" s="54"/>
      <c r="J471" s="54"/>
      <c r="K471" s="54"/>
    </row>
    <row r="472" spans="8:11" ht="15.75" customHeight="1">
      <c r="H472" s="54"/>
      <c r="I472" s="54"/>
      <c r="J472" s="54"/>
      <c r="K472" s="54"/>
    </row>
    <row r="473" spans="8:11" ht="15.75" customHeight="1">
      <c r="H473" s="54"/>
      <c r="I473" s="54"/>
      <c r="J473" s="54"/>
      <c r="K473" s="54"/>
    </row>
    <row r="474" spans="8:11" ht="15.75" customHeight="1">
      <c r="H474" s="54"/>
      <c r="I474" s="54"/>
      <c r="J474" s="54"/>
      <c r="K474" s="54"/>
    </row>
    <row r="475" spans="8:11" ht="15.75" customHeight="1">
      <c r="H475" s="54"/>
      <c r="I475" s="54"/>
      <c r="J475" s="54"/>
      <c r="K475" s="54"/>
    </row>
    <row r="476" spans="8:11" ht="15.75" customHeight="1">
      <c r="H476" s="54"/>
      <c r="I476" s="54"/>
      <c r="J476" s="54"/>
      <c r="K476" s="54"/>
    </row>
    <row r="477" spans="8:11" ht="15.75" customHeight="1">
      <c r="H477" s="54"/>
      <c r="I477" s="54"/>
      <c r="J477" s="54"/>
      <c r="K477" s="54"/>
    </row>
    <row r="478" spans="8:11" ht="15.75" customHeight="1">
      <c r="H478" s="54"/>
      <c r="I478" s="54"/>
      <c r="J478" s="54"/>
      <c r="K478" s="54"/>
    </row>
    <row r="479" spans="8:11" ht="15.75" customHeight="1">
      <c r="H479" s="54"/>
      <c r="I479" s="54"/>
      <c r="J479" s="54"/>
      <c r="K479" s="54"/>
    </row>
    <row r="480" spans="8:11" ht="15.75" customHeight="1">
      <c r="H480" s="54"/>
      <c r="I480" s="54"/>
      <c r="J480" s="54"/>
      <c r="K480" s="54"/>
    </row>
    <row r="481" spans="8:11" ht="15.75" customHeight="1">
      <c r="H481" s="54"/>
      <c r="I481" s="54"/>
      <c r="J481" s="54"/>
      <c r="K481" s="54"/>
    </row>
    <row r="482" spans="8:11" ht="15.75" customHeight="1">
      <c r="H482" s="54"/>
      <c r="I482" s="54"/>
      <c r="J482" s="54"/>
      <c r="K482" s="54"/>
    </row>
    <row r="483" spans="8:11" ht="15.75" customHeight="1">
      <c r="H483" s="54"/>
      <c r="I483" s="54"/>
      <c r="J483" s="54"/>
      <c r="K483" s="54"/>
    </row>
    <row r="484" spans="8:11" ht="15.75" customHeight="1">
      <c r="H484" s="54"/>
      <c r="I484" s="54"/>
      <c r="J484" s="54"/>
      <c r="K484" s="54"/>
    </row>
    <row r="485" spans="8:11" ht="15.75" customHeight="1">
      <c r="H485" s="54"/>
      <c r="I485" s="54"/>
      <c r="J485" s="54"/>
      <c r="K485" s="54"/>
    </row>
    <row r="486" spans="8:11" ht="15.75" customHeight="1">
      <c r="H486" s="54"/>
      <c r="I486" s="54"/>
      <c r="J486" s="54"/>
      <c r="K486" s="54"/>
    </row>
    <row r="487" spans="8:11" ht="15.75" customHeight="1">
      <c r="H487" s="54"/>
      <c r="I487" s="54"/>
      <c r="J487" s="54"/>
      <c r="K487" s="54"/>
    </row>
    <row r="488" spans="8:11" ht="15.75" customHeight="1">
      <c r="H488" s="54"/>
      <c r="I488" s="54"/>
      <c r="J488" s="54"/>
      <c r="K488" s="54"/>
    </row>
    <row r="489" spans="8:11" ht="15.75" customHeight="1">
      <c r="H489" s="54"/>
      <c r="I489" s="54"/>
      <c r="J489" s="54"/>
      <c r="K489" s="54"/>
    </row>
    <row r="490" spans="8:11" ht="15.75" customHeight="1">
      <c r="H490" s="54"/>
      <c r="I490" s="54"/>
      <c r="J490" s="54"/>
      <c r="K490" s="54"/>
    </row>
    <row r="491" spans="8:11" ht="15.75" customHeight="1">
      <c r="H491" s="54"/>
      <c r="I491" s="54"/>
      <c r="J491" s="54"/>
      <c r="K491" s="54"/>
    </row>
    <row r="492" spans="8:11" ht="15.75" customHeight="1">
      <c r="H492" s="54"/>
      <c r="I492" s="54"/>
      <c r="J492" s="54"/>
      <c r="K492" s="54"/>
    </row>
    <row r="493" spans="8:11" ht="15.75" customHeight="1">
      <c r="H493" s="54"/>
      <c r="I493" s="54"/>
      <c r="J493" s="54"/>
      <c r="K493" s="54"/>
    </row>
    <row r="494" spans="8:11" ht="15.75" customHeight="1">
      <c r="H494" s="54"/>
      <c r="I494" s="54"/>
      <c r="J494" s="54"/>
      <c r="K494" s="54"/>
    </row>
    <row r="495" spans="8:11" ht="15.75" customHeight="1">
      <c r="H495" s="54"/>
      <c r="I495" s="54"/>
      <c r="J495" s="54"/>
      <c r="K495" s="54"/>
    </row>
    <row r="496" spans="8:11" ht="15.75" customHeight="1">
      <c r="H496" s="54"/>
      <c r="I496" s="54"/>
      <c r="J496" s="54"/>
      <c r="K496" s="54"/>
    </row>
    <row r="497" spans="8:11" ht="15.75" customHeight="1">
      <c r="H497" s="54"/>
      <c r="I497" s="54"/>
      <c r="J497" s="54"/>
      <c r="K497" s="54"/>
    </row>
    <row r="498" spans="8:11" ht="15.75" customHeight="1">
      <c r="H498" s="54"/>
      <c r="I498" s="54"/>
      <c r="J498" s="54"/>
      <c r="K498" s="54"/>
    </row>
    <row r="499" spans="8:11" ht="15.75" customHeight="1">
      <c r="H499" s="54"/>
      <c r="I499" s="54"/>
      <c r="J499" s="54"/>
      <c r="K499" s="54"/>
    </row>
    <row r="500" spans="8:11" ht="15.75" customHeight="1">
      <c r="H500" s="54"/>
      <c r="I500" s="54"/>
      <c r="J500" s="54"/>
      <c r="K500" s="54"/>
    </row>
    <row r="501" spans="8:11" ht="15.75" customHeight="1">
      <c r="H501" s="54"/>
      <c r="I501" s="54"/>
      <c r="J501" s="54"/>
      <c r="K501" s="54"/>
    </row>
    <row r="502" spans="8:11" ht="15.75" customHeight="1">
      <c r="H502" s="54"/>
      <c r="I502" s="54"/>
      <c r="J502" s="54"/>
      <c r="K502" s="54"/>
    </row>
    <row r="503" spans="8:11" ht="15.75" customHeight="1">
      <c r="H503" s="54"/>
      <c r="I503" s="54"/>
      <c r="J503" s="54"/>
      <c r="K503" s="54"/>
    </row>
    <row r="504" spans="8:11" ht="15.75" customHeight="1">
      <c r="H504" s="54"/>
      <c r="I504" s="54"/>
      <c r="J504" s="54"/>
      <c r="K504" s="54"/>
    </row>
    <row r="505" spans="8:11" ht="15.75" customHeight="1">
      <c r="H505" s="54"/>
      <c r="I505" s="54"/>
      <c r="J505" s="54"/>
      <c r="K505" s="54"/>
    </row>
    <row r="506" spans="8:11" ht="15.75" customHeight="1">
      <c r="H506" s="54"/>
      <c r="I506" s="54"/>
      <c r="J506" s="54"/>
      <c r="K506" s="54"/>
    </row>
    <row r="507" spans="8:11" ht="15.75" customHeight="1">
      <c r="H507" s="54"/>
      <c r="I507" s="54"/>
      <c r="J507" s="54"/>
      <c r="K507" s="54"/>
    </row>
    <row r="508" spans="8:11" ht="15.75" customHeight="1">
      <c r="H508" s="54"/>
      <c r="I508" s="54"/>
      <c r="J508" s="54"/>
      <c r="K508" s="54"/>
    </row>
    <row r="509" spans="8:11" ht="15.75" customHeight="1">
      <c r="H509" s="54"/>
      <c r="I509" s="54"/>
      <c r="J509" s="54"/>
      <c r="K509" s="54"/>
    </row>
    <row r="510" spans="8:11" ht="15.75" customHeight="1">
      <c r="H510" s="54"/>
      <c r="I510" s="54"/>
      <c r="J510" s="54"/>
      <c r="K510" s="54"/>
    </row>
    <row r="511" spans="8:11" ht="15.75" customHeight="1">
      <c r="H511" s="54"/>
      <c r="I511" s="54"/>
      <c r="J511" s="54"/>
      <c r="K511" s="54"/>
    </row>
    <row r="512" spans="8:11" ht="15.75" customHeight="1">
      <c r="H512" s="54"/>
      <c r="I512" s="54"/>
      <c r="J512" s="54"/>
      <c r="K512" s="54"/>
    </row>
    <row r="513" spans="8:11" ht="15.75" customHeight="1">
      <c r="H513" s="54"/>
      <c r="I513" s="54"/>
      <c r="J513" s="54"/>
      <c r="K513" s="54"/>
    </row>
    <row r="514" spans="8:11" ht="15.75" customHeight="1">
      <c r="H514" s="54"/>
      <c r="I514" s="54"/>
      <c r="J514" s="54"/>
      <c r="K514" s="54"/>
    </row>
    <row r="515" spans="8:11" ht="15.75" customHeight="1">
      <c r="H515" s="54"/>
      <c r="I515" s="54"/>
      <c r="J515" s="54"/>
      <c r="K515" s="54"/>
    </row>
    <row r="516" spans="8:11" ht="15.75" customHeight="1">
      <c r="H516" s="54"/>
      <c r="I516" s="54"/>
      <c r="J516" s="54"/>
      <c r="K516" s="54"/>
    </row>
    <row r="517" spans="8:11" ht="15.75" customHeight="1">
      <c r="H517" s="54"/>
      <c r="I517" s="54"/>
      <c r="J517" s="54"/>
      <c r="K517" s="54"/>
    </row>
    <row r="518" spans="8:11" ht="15.75" customHeight="1">
      <c r="H518" s="54"/>
      <c r="I518" s="54"/>
      <c r="J518" s="54"/>
      <c r="K518" s="54"/>
    </row>
    <row r="519" spans="8:11" ht="15.75" customHeight="1">
      <c r="H519" s="54"/>
      <c r="I519" s="54"/>
      <c r="J519" s="54"/>
      <c r="K519" s="54"/>
    </row>
    <row r="520" spans="8:11" ht="15.75" customHeight="1">
      <c r="H520" s="54"/>
      <c r="I520" s="54"/>
      <c r="J520" s="54"/>
      <c r="K520" s="54"/>
    </row>
    <row r="521" spans="8:11" ht="15.75" customHeight="1">
      <c r="H521" s="54"/>
      <c r="I521" s="54"/>
      <c r="J521" s="54"/>
      <c r="K521" s="54"/>
    </row>
    <row r="522" spans="8:11" ht="15.75" customHeight="1">
      <c r="H522" s="54"/>
      <c r="I522" s="54"/>
      <c r="J522" s="54"/>
      <c r="K522" s="54"/>
    </row>
    <row r="523" spans="8:11" ht="15.75" customHeight="1">
      <c r="H523" s="54"/>
      <c r="I523" s="54"/>
      <c r="J523" s="54"/>
      <c r="K523" s="54"/>
    </row>
    <row r="524" spans="8:11" ht="15.75" customHeight="1">
      <c r="H524" s="54"/>
      <c r="I524" s="54"/>
      <c r="J524" s="54"/>
      <c r="K524" s="54"/>
    </row>
    <row r="525" spans="8:11" ht="15.75" customHeight="1">
      <c r="H525" s="54"/>
      <c r="I525" s="54"/>
      <c r="J525" s="54"/>
      <c r="K525" s="54"/>
    </row>
    <row r="526" spans="8:11" ht="15.75" customHeight="1">
      <c r="H526" s="54"/>
      <c r="I526" s="54"/>
      <c r="J526" s="54"/>
      <c r="K526" s="54"/>
    </row>
    <row r="527" spans="8:11" ht="15.75" customHeight="1">
      <c r="H527" s="54"/>
      <c r="I527" s="54"/>
      <c r="J527" s="54"/>
      <c r="K527" s="54"/>
    </row>
    <row r="528" spans="8:11" ht="15.75" customHeight="1">
      <c r="H528" s="54"/>
      <c r="I528" s="54"/>
      <c r="J528" s="54"/>
      <c r="K528" s="54"/>
    </row>
    <row r="529" spans="8:11" ht="15.75" customHeight="1">
      <c r="H529" s="54"/>
      <c r="I529" s="54"/>
      <c r="J529" s="54"/>
      <c r="K529" s="54"/>
    </row>
    <row r="530" spans="8:11" ht="15.75" customHeight="1">
      <c r="H530" s="54"/>
      <c r="I530" s="54"/>
      <c r="J530" s="54"/>
      <c r="K530" s="54"/>
    </row>
    <row r="531" spans="8:11" ht="15.75" customHeight="1">
      <c r="H531" s="54"/>
      <c r="I531" s="54"/>
      <c r="J531" s="54"/>
      <c r="K531" s="54"/>
    </row>
    <row r="532" spans="8:11" ht="15.75" customHeight="1">
      <c r="H532" s="54"/>
      <c r="I532" s="54"/>
      <c r="J532" s="54"/>
      <c r="K532" s="54"/>
    </row>
    <row r="533" spans="8:11" ht="15.75" customHeight="1">
      <c r="H533" s="54"/>
      <c r="I533" s="54"/>
      <c r="J533" s="54"/>
      <c r="K533" s="54"/>
    </row>
    <row r="534" spans="8:11" ht="15.75" customHeight="1">
      <c r="H534" s="54"/>
      <c r="I534" s="54"/>
      <c r="J534" s="54"/>
      <c r="K534" s="54"/>
    </row>
    <row r="535" spans="8:11" ht="15.75" customHeight="1">
      <c r="H535" s="54"/>
      <c r="I535" s="54"/>
      <c r="J535" s="54"/>
      <c r="K535" s="54"/>
    </row>
    <row r="536" spans="8:11" ht="15.75" customHeight="1">
      <c r="H536" s="54"/>
      <c r="I536" s="54"/>
      <c r="J536" s="54"/>
      <c r="K536" s="54"/>
    </row>
    <row r="537" spans="8:11" ht="15.75" customHeight="1">
      <c r="H537" s="54"/>
      <c r="I537" s="54"/>
      <c r="J537" s="54"/>
      <c r="K537" s="54"/>
    </row>
    <row r="538" spans="8:11" ht="15.75" customHeight="1">
      <c r="H538" s="54"/>
      <c r="I538" s="54"/>
      <c r="J538" s="54"/>
      <c r="K538" s="54"/>
    </row>
    <row r="539" spans="8:11" ht="15.75" customHeight="1">
      <c r="H539" s="54"/>
      <c r="I539" s="54"/>
      <c r="J539" s="54"/>
      <c r="K539" s="54"/>
    </row>
    <row r="540" spans="8:11" ht="15.75" customHeight="1">
      <c r="H540" s="54"/>
      <c r="I540" s="54"/>
      <c r="J540" s="54"/>
      <c r="K540" s="54"/>
    </row>
    <row r="541" spans="8:11" ht="15.75" customHeight="1">
      <c r="H541" s="54"/>
      <c r="I541" s="54"/>
      <c r="J541" s="54"/>
      <c r="K541" s="54"/>
    </row>
    <row r="542" spans="8:11" ht="15.75" customHeight="1">
      <c r="H542" s="54"/>
      <c r="I542" s="54"/>
      <c r="J542" s="54"/>
      <c r="K542" s="54"/>
    </row>
    <row r="543" spans="8:11" ht="15.75" customHeight="1">
      <c r="H543" s="54"/>
      <c r="I543" s="54"/>
      <c r="J543" s="54"/>
      <c r="K543" s="54"/>
    </row>
    <row r="544" spans="8:11" ht="15.75" customHeight="1">
      <c r="H544" s="54"/>
      <c r="I544" s="54"/>
      <c r="J544" s="54"/>
      <c r="K544" s="54"/>
    </row>
    <row r="545" spans="8:11" ht="15.75" customHeight="1">
      <c r="H545" s="54"/>
      <c r="I545" s="54"/>
      <c r="J545" s="54"/>
      <c r="K545" s="54"/>
    </row>
    <row r="546" spans="8:11" ht="15.75" customHeight="1">
      <c r="H546" s="54"/>
      <c r="I546" s="54"/>
      <c r="J546" s="54"/>
      <c r="K546" s="54"/>
    </row>
    <row r="547" spans="8:11" ht="15.75" customHeight="1">
      <c r="H547" s="54"/>
      <c r="I547" s="54"/>
      <c r="J547" s="54"/>
      <c r="K547" s="54"/>
    </row>
    <row r="548" spans="8:11" ht="15.75" customHeight="1">
      <c r="H548" s="54"/>
      <c r="I548" s="54"/>
      <c r="J548" s="54"/>
      <c r="K548" s="54"/>
    </row>
    <row r="549" spans="8:11" ht="15.75" customHeight="1">
      <c r="H549" s="54"/>
      <c r="I549" s="54"/>
      <c r="J549" s="54"/>
      <c r="K549" s="54"/>
    </row>
    <row r="550" spans="8:11" ht="15.75" customHeight="1">
      <c r="H550" s="54"/>
      <c r="I550" s="54"/>
      <c r="J550" s="54"/>
      <c r="K550" s="54"/>
    </row>
    <row r="551" spans="8:11" ht="15.75" customHeight="1">
      <c r="H551" s="54"/>
      <c r="I551" s="54"/>
      <c r="J551" s="54"/>
      <c r="K551" s="54"/>
    </row>
    <row r="552" spans="8:11" ht="15.75" customHeight="1">
      <c r="H552" s="54"/>
      <c r="I552" s="54"/>
      <c r="J552" s="54"/>
      <c r="K552" s="54"/>
    </row>
    <row r="553" spans="8:11" ht="15.75" customHeight="1">
      <c r="H553" s="54"/>
      <c r="I553" s="54"/>
      <c r="J553" s="54"/>
      <c r="K553" s="54"/>
    </row>
    <row r="554" spans="8:11" ht="15.75" customHeight="1">
      <c r="H554" s="54"/>
      <c r="I554" s="54"/>
      <c r="J554" s="54"/>
      <c r="K554" s="54"/>
    </row>
    <row r="555" spans="8:11" ht="15.75" customHeight="1">
      <c r="H555" s="54"/>
      <c r="I555" s="54"/>
      <c r="J555" s="54"/>
      <c r="K555" s="54"/>
    </row>
    <row r="556" spans="8:11" ht="15.75" customHeight="1">
      <c r="H556" s="54"/>
      <c r="I556" s="54"/>
      <c r="J556" s="54"/>
      <c r="K556" s="54"/>
    </row>
    <row r="557" spans="8:11" ht="15.75" customHeight="1">
      <c r="H557" s="54"/>
      <c r="I557" s="54"/>
      <c r="J557" s="54"/>
      <c r="K557" s="54"/>
    </row>
    <row r="558" spans="8:11" ht="15.75" customHeight="1">
      <c r="H558" s="54"/>
      <c r="I558" s="54"/>
      <c r="J558" s="54"/>
      <c r="K558" s="54"/>
    </row>
    <row r="559" spans="8:11" ht="15.75" customHeight="1">
      <c r="H559" s="54"/>
      <c r="I559" s="54"/>
      <c r="J559" s="54"/>
      <c r="K559" s="54"/>
    </row>
    <row r="560" spans="8:11" ht="15.75" customHeight="1">
      <c r="H560" s="54"/>
      <c r="I560" s="54"/>
      <c r="J560" s="54"/>
      <c r="K560" s="54"/>
    </row>
    <row r="561" spans="8:11" ht="15.75" customHeight="1">
      <c r="H561" s="54"/>
      <c r="I561" s="54"/>
      <c r="J561" s="54"/>
      <c r="K561" s="54"/>
    </row>
    <row r="562" spans="8:11" ht="15.75" customHeight="1">
      <c r="H562" s="54"/>
      <c r="I562" s="54"/>
      <c r="J562" s="54"/>
      <c r="K562" s="54"/>
    </row>
    <row r="563" spans="8:11" ht="15.75" customHeight="1">
      <c r="H563" s="54"/>
      <c r="I563" s="54"/>
      <c r="J563" s="54"/>
      <c r="K563" s="54"/>
    </row>
    <row r="564" spans="8:11" ht="15.75" customHeight="1">
      <c r="H564" s="54"/>
      <c r="I564" s="54"/>
      <c r="J564" s="54"/>
      <c r="K564" s="54"/>
    </row>
    <row r="565" spans="8:11" ht="15.75" customHeight="1">
      <c r="H565" s="54"/>
      <c r="I565" s="54"/>
      <c r="J565" s="54"/>
      <c r="K565" s="54"/>
    </row>
    <row r="566" spans="8:11" ht="15.75" customHeight="1">
      <c r="H566" s="54"/>
      <c r="I566" s="54"/>
      <c r="J566" s="54"/>
      <c r="K566" s="54"/>
    </row>
    <row r="567" spans="8:11" ht="15.75" customHeight="1">
      <c r="H567" s="54"/>
      <c r="I567" s="54"/>
      <c r="J567" s="54"/>
      <c r="K567" s="54"/>
    </row>
    <row r="568" spans="8:11" ht="15.75" customHeight="1">
      <c r="H568" s="54"/>
      <c r="I568" s="54"/>
      <c r="J568" s="54"/>
      <c r="K568" s="54"/>
    </row>
    <row r="569" spans="8:11" ht="15.75" customHeight="1">
      <c r="H569" s="54"/>
      <c r="I569" s="54"/>
      <c r="J569" s="54"/>
      <c r="K569" s="54"/>
    </row>
    <row r="570" spans="8:11" ht="15.75" customHeight="1">
      <c r="H570" s="54"/>
      <c r="I570" s="54"/>
      <c r="J570" s="54"/>
      <c r="K570" s="54"/>
    </row>
    <row r="571" spans="8:11" ht="15.75" customHeight="1">
      <c r="H571" s="54"/>
      <c r="I571" s="54"/>
      <c r="J571" s="54"/>
      <c r="K571" s="54"/>
    </row>
    <row r="572" spans="8:11" ht="15.75" customHeight="1">
      <c r="H572" s="54"/>
      <c r="I572" s="54"/>
      <c r="J572" s="54"/>
      <c r="K572" s="54"/>
    </row>
    <row r="573" spans="8:11" ht="15.75" customHeight="1">
      <c r="H573" s="54"/>
      <c r="I573" s="54"/>
      <c r="J573" s="54"/>
      <c r="K573" s="54"/>
    </row>
    <row r="574" spans="8:11" ht="15.75" customHeight="1">
      <c r="H574" s="54"/>
      <c r="I574" s="54"/>
      <c r="J574" s="54"/>
      <c r="K574" s="54"/>
    </row>
    <row r="575" spans="8:11" ht="15.75" customHeight="1">
      <c r="H575" s="54"/>
      <c r="I575" s="54"/>
      <c r="J575" s="54"/>
      <c r="K575" s="54"/>
    </row>
    <row r="576" spans="8:11" ht="15.75" customHeight="1">
      <c r="H576" s="54"/>
      <c r="I576" s="54"/>
      <c r="J576" s="54"/>
      <c r="K576" s="54"/>
    </row>
    <row r="577" spans="8:11" ht="15.75" customHeight="1">
      <c r="H577" s="54"/>
      <c r="I577" s="54"/>
      <c r="J577" s="54"/>
      <c r="K577" s="54"/>
    </row>
    <row r="578" spans="8:11" ht="15.75" customHeight="1">
      <c r="H578" s="54"/>
      <c r="I578" s="54"/>
      <c r="J578" s="54"/>
      <c r="K578" s="54"/>
    </row>
    <row r="579" spans="8:11" ht="15.75" customHeight="1">
      <c r="H579" s="54"/>
      <c r="I579" s="54"/>
      <c r="J579" s="54"/>
      <c r="K579" s="54"/>
    </row>
    <row r="580" spans="8:11" ht="15.75" customHeight="1">
      <c r="H580" s="54"/>
      <c r="I580" s="54"/>
      <c r="J580" s="54"/>
      <c r="K580" s="54"/>
    </row>
    <row r="581" spans="8:11" ht="15.75" customHeight="1">
      <c r="H581" s="54"/>
      <c r="I581" s="54"/>
      <c r="J581" s="54"/>
      <c r="K581" s="54"/>
    </row>
    <row r="582" spans="8:11" ht="15.75" customHeight="1">
      <c r="H582" s="54"/>
      <c r="I582" s="54"/>
      <c r="J582" s="54"/>
      <c r="K582" s="54"/>
    </row>
    <row r="583" spans="8:11" ht="15.75" customHeight="1">
      <c r="H583" s="54"/>
      <c r="I583" s="54"/>
      <c r="J583" s="54"/>
      <c r="K583" s="54"/>
    </row>
    <row r="584" spans="8:11" ht="15.75" customHeight="1">
      <c r="H584" s="54"/>
      <c r="I584" s="54"/>
      <c r="J584" s="54"/>
      <c r="K584" s="54"/>
    </row>
    <row r="585" spans="8:11" ht="15.75" customHeight="1">
      <c r="H585" s="54"/>
      <c r="I585" s="54"/>
      <c r="J585" s="54"/>
      <c r="K585" s="54"/>
    </row>
    <row r="586" spans="8:11" ht="15.75" customHeight="1">
      <c r="H586" s="54"/>
      <c r="I586" s="54"/>
      <c r="J586" s="54"/>
      <c r="K586" s="54"/>
    </row>
    <row r="587" spans="8:11" ht="15.75" customHeight="1">
      <c r="H587" s="54"/>
      <c r="I587" s="54"/>
      <c r="J587" s="54"/>
      <c r="K587" s="54"/>
    </row>
    <row r="588" spans="8:11" ht="15.75" customHeight="1">
      <c r="H588" s="54"/>
      <c r="I588" s="54"/>
      <c r="J588" s="54"/>
      <c r="K588" s="54"/>
    </row>
    <row r="589" spans="8:11" ht="15.75" customHeight="1">
      <c r="H589" s="54"/>
      <c r="I589" s="54"/>
      <c r="J589" s="54"/>
      <c r="K589" s="54"/>
    </row>
    <row r="590" spans="8:11" ht="15.75" customHeight="1">
      <c r="H590" s="54"/>
      <c r="I590" s="54"/>
      <c r="J590" s="54"/>
      <c r="K590" s="54"/>
    </row>
    <row r="591" spans="8:11" ht="15.75" customHeight="1">
      <c r="H591" s="54"/>
      <c r="I591" s="54"/>
      <c r="J591" s="54"/>
      <c r="K591" s="54"/>
    </row>
    <row r="592" spans="8:11" ht="15.75" customHeight="1">
      <c r="H592" s="54"/>
      <c r="I592" s="54"/>
      <c r="J592" s="54"/>
      <c r="K592" s="54"/>
    </row>
    <row r="593" spans="8:11" ht="15.75" customHeight="1">
      <c r="H593" s="54"/>
      <c r="I593" s="54"/>
      <c r="J593" s="54"/>
      <c r="K593" s="54"/>
    </row>
    <row r="594" spans="8:11" ht="15.75" customHeight="1">
      <c r="H594" s="54"/>
      <c r="I594" s="54"/>
      <c r="J594" s="54"/>
      <c r="K594" s="54"/>
    </row>
    <row r="595" spans="8:11" ht="15.75" customHeight="1">
      <c r="H595" s="54"/>
      <c r="I595" s="54"/>
      <c r="J595" s="54"/>
      <c r="K595" s="54"/>
    </row>
    <row r="596" spans="8:11" ht="15.75" customHeight="1">
      <c r="H596" s="54"/>
      <c r="I596" s="54"/>
      <c r="J596" s="54"/>
      <c r="K596" s="54"/>
    </row>
    <row r="597" spans="8:11" ht="15.75" customHeight="1">
      <c r="H597" s="54"/>
      <c r="I597" s="54"/>
      <c r="J597" s="54"/>
      <c r="K597" s="54"/>
    </row>
    <row r="598" spans="8:11" ht="15.75" customHeight="1">
      <c r="H598" s="54"/>
      <c r="I598" s="54"/>
      <c r="J598" s="54"/>
      <c r="K598" s="54"/>
    </row>
    <row r="599" spans="8:11" ht="15.75" customHeight="1">
      <c r="H599" s="54"/>
      <c r="I599" s="54"/>
      <c r="J599" s="54"/>
      <c r="K599" s="54"/>
    </row>
    <row r="600" spans="8:11" ht="15.75" customHeight="1">
      <c r="H600" s="54"/>
      <c r="I600" s="54"/>
      <c r="J600" s="54"/>
      <c r="K600" s="54"/>
    </row>
    <row r="601" spans="8:11" ht="15.75" customHeight="1">
      <c r="H601" s="54"/>
      <c r="I601" s="54"/>
      <c r="J601" s="54"/>
      <c r="K601" s="54"/>
    </row>
    <row r="602" spans="8:11" ht="15.75" customHeight="1">
      <c r="H602" s="54"/>
      <c r="I602" s="54"/>
      <c r="J602" s="54"/>
      <c r="K602" s="54"/>
    </row>
    <row r="603" spans="8:11" ht="15.75" customHeight="1">
      <c r="H603" s="54"/>
      <c r="I603" s="54"/>
      <c r="J603" s="54"/>
      <c r="K603" s="54"/>
    </row>
    <row r="604" spans="8:11" ht="15.75" customHeight="1">
      <c r="H604" s="54"/>
      <c r="I604" s="54"/>
      <c r="J604" s="54"/>
      <c r="K604" s="54"/>
    </row>
    <row r="605" spans="8:11" ht="15.75" customHeight="1">
      <c r="H605" s="54"/>
      <c r="I605" s="54"/>
      <c r="J605" s="54"/>
      <c r="K605" s="54"/>
    </row>
    <row r="606" spans="8:11" ht="15.75" customHeight="1">
      <c r="H606" s="54"/>
      <c r="I606" s="54"/>
      <c r="J606" s="54"/>
      <c r="K606" s="54"/>
    </row>
    <row r="607" spans="8:11" ht="15.75" customHeight="1">
      <c r="H607" s="54"/>
      <c r="I607" s="54"/>
      <c r="J607" s="54"/>
      <c r="K607" s="54"/>
    </row>
    <row r="608" spans="8:11" ht="15.75" customHeight="1">
      <c r="H608" s="54"/>
      <c r="I608" s="54"/>
      <c r="J608" s="54"/>
      <c r="K608" s="54"/>
    </row>
    <row r="609" spans="8:11" ht="15.75" customHeight="1">
      <c r="H609" s="54"/>
      <c r="I609" s="54"/>
      <c r="J609" s="54"/>
      <c r="K609" s="54"/>
    </row>
    <row r="610" spans="8:11" ht="15.75" customHeight="1">
      <c r="H610" s="54"/>
      <c r="I610" s="54"/>
      <c r="J610" s="54"/>
      <c r="K610" s="54"/>
    </row>
    <row r="611" spans="8:11" ht="15.75" customHeight="1">
      <c r="H611" s="54"/>
      <c r="I611" s="54"/>
      <c r="J611" s="54"/>
      <c r="K611" s="54"/>
    </row>
    <row r="612" spans="8:11" ht="15.75" customHeight="1">
      <c r="H612" s="54"/>
      <c r="I612" s="54"/>
      <c r="J612" s="54"/>
      <c r="K612" s="54"/>
    </row>
    <row r="613" spans="8:11" ht="15.75" customHeight="1">
      <c r="H613" s="54"/>
      <c r="I613" s="54"/>
      <c r="J613" s="54"/>
      <c r="K613" s="54"/>
    </row>
    <row r="614" spans="8:11" ht="15.75" customHeight="1">
      <c r="H614" s="54"/>
      <c r="I614" s="54"/>
      <c r="J614" s="54"/>
      <c r="K614" s="54"/>
    </row>
    <row r="615" spans="8:11" ht="15.75" customHeight="1">
      <c r="H615" s="54"/>
      <c r="I615" s="54"/>
      <c r="J615" s="54"/>
      <c r="K615" s="54"/>
    </row>
    <row r="616" spans="8:11" ht="15.75" customHeight="1">
      <c r="H616" s="54"/>
      <c r="I616" s="54"/>
      <c r="J616" s="54"/>
      <c r="K616" s="54"/>
    </row>
    <row r="617" spans="8:11" ht="15.75" customHeight="1">
      <c r="H617" s="54"/>
      <c r="I617" s="54"/>
      <c r="J617" s="54"/>
      <c r="K617" s="54"/>
    </row>
    <row r="618" spans="8:11" ht="15.75" customHeight="1">
      <c r="H618" s="54"/>
      <c r="I618" s="54"/>
      <c r="J618" s="54"/>
      <c r="K618" s="54"/>
    </row>
    <row r="619" spans="8:11" ht="15.75" customHeight="1">
      <c r="H619" s="54"/>
      <c r="I619" s="54"/>
      <c r="J619" s="54"/>
      <c r="K619" s="54"/>
    </row>
    <row r="620" spans="8:11" ht="15.75" customHeight="1">
      <c r="H620" s="54"/>
      <c r="I620" s="54"/>
      <c r="J620" s="54"/>
      <c r="K620" s="54"/>
    </row>
    <row r="621" spans="8:11" ht="15.75" customHeight="1">
      <c r="H621" s="54"/>
      <c r="I621" s="54"/>
      <c r="J621" s="54"/>
      <c r="K621" s="54"/>
    </row>
    <row r="622" spans="8:11" ht="15.75" customHeight="1">
      <c r="H622" s="54"/>
      <c r="I622" s="54"/>
      <c r="J622" s="54"/>
      <c r="K622" s="54"/>
    </row>
    <row r="623" spans="8:11" ht="15.75" customHeight="1">
      <c r="H623" s="54"/>
      <c r="I623" s="54"/>
      <c r="J623" s="54"/>
      <c r="K623" s="54"/>
    </row>
    <row r="624" spans="8:11" ht="15.75" customHeight="1">
      <c r="H624" s="54"/>
      <c r="I624" s="54"/>
      <c r="J624" s="54"/>
      <c r="K624" s="54"/>
    </row>
    <row r="625" spans="8:11" ht="15.75" customHeight="1">
      <c r="H625" s="54"/>
      <c r="I625" s="54"/>
      <c r="J625" s="54"/>
      <c r="K625" s="54"/>
    </row>
    <row r="626" spans="8:11" ht="15.75" customHeight="1">
      <c r="H626" s="54"/>
      <c r="I626" s="54"/>
      <c r="J626" s="54"/>
      <c r="K626" s="54"/>
    </row>
    <row r="627" spans="8:11" ht="15.75" customHeight="1">
      <c r="H627" s="54"/>
      <c r="I627" s="54"/>
      <c r="J627" s="54"/>
      <c r="K627" s="54"/>
    </row>
    <row r="628" spans="8:11" ht="15.75" customHeight="1">
      <c r="H628" s="54"/>
      <c r="I628" s="54"/>
      <c r="J628" s="54"/>
      <c r="K628" s="54"/>
    </row>
    <row r="629" spans="8:11" ht="15.75" customHeight="1">
      <c r="H629" s="54"/>
      <c r="I629" s="54"/>
      <c r="J629" s="54"/>
      <c r="K629" s="54"/>
    </row>
    <row r="630" spans="8:11" ht="15.75" customHeight="1">
      <c r="H630" s="54"/>
      <c r="I630" s="54"/>
      <c r="J630" s="54"/>
      <c r="K630" s="54"/>
    </row>
    <row r="631" spans="8:11" ht="15.75" customHeight="1">
      <c r="H631" s="54"/>
      <c r="I631" s="54"/>
      <c r="J631" s="54"/>
      <c r="K631" s="54"/>
    </row>
    <row r="632" spans="8:11" ht="15.75" customHeight="1">
      <c r="H632" s="54"/>
      <c r="I632" s="54"/>
      <c r="J632" s="54"/>
      <c r="K632" s="54"/>
    </row>
    <row r="633" spans="8:11" ht="15.75" customHeight="1">
      <c r="H633" s="54"/>
      <c r="I633" s="54"/>
      <c r="J633" s="54"/>
      <c r="K633" s="54"/>
    </row>
    <row r="634" spans="8:11" ht="15.75" customHeight="1">
      <c r="H634" s="54"/>
      <c r="I634" s="54"/>
      <c r="J634" s="54"/>
      <c r="K634" s="54"/>
    </row>
    <row r="635" spans="8:11" ht="15.75" customHeight="1">
      <c r="H635" s="54"/>
      <c r="I635" s="54"/>
      <c r="J635" s="54"/>
      <c r="K635" s="54"/>
    </row>
    <row r="636" spans="8:11" ht="15.75" customHeight="1">
      <c r="H636" s="54"/>
      <c r="I636" s="54"/>
      <c r="J636" s="54"/>
      <c r="K636" s="54"/>
    </row>
    <row r="637" spans="8:11" ht="15.75" customHeight="1">
      <c r="H637" s="54"/>
      <c r="I637" s="54"/>
      <c r="J637" s="54"/>
      <c r="K637" s="54"/>
    </row>
    <row r="638" spans="8:11" ht="15.75" customHeight="1">
      <c r="H638" s="54"/>
      <c r="I638" s="54"/>
      <c r="J638" s="54"/>
      <c r="K638" s="54"/>
    </row>
    <row r="639" spans="8:11" ht="15.75" customHeight="1">
      <c r="H639" s="54"/>
      <c r="I639" s="54"/>
      <c r="J639" s="54"/>
      <c r="K639" s="54"/>
    </row>
    <row r="640" spans="8:11" ht="15.75" customHeight="1">
      <c r="H640" s="54"/>
      <c r="I640" s="54"/>
      <c r="J640" s="54"/>
      <c r="K640" s="54"/>
    </row>
    <row r="641" spans="8:11" ht="15.75" customHeight="1">
      <c r="H641" s="54"/>
      <c r="I641" s="54"/>
      <c r="J641" s="54"/>
      <c r="K641" s="54"/>
    </row>
    <row r="642" spans="8:11" ht="15.75" customHeight="1">
      <c r="H642" s="54"/>
      <c r="I642" s="54"/>
      <c r="J642" s="54"/>
      <c r="K642" s="54"/>
    </row>
    <row r="643" spans="8:11" ht="15.75" customHeight="1">
      <c r="H643" s="54"/>
      <c r="I643" s="54"/>
      <c r="J643" s="54"/>
      <c r="K643" s="54"/>
    </row>
    <row r="644" spans="8:11" ht="15.75" customHeight="1">
      <c r="H644" s="54"/>
      <c r="I644" s="54"/>
      <c r="J644" s="54"/>
      <c r="K644" s="54"/>
    </row>
    <row r="645" spans="8:11" ht="15.75" customHeight="1">
      <c r="H645" s="54"/>
      <c r="I645" s="54"/>
      <c r="J645" s="54"/>
      <c r="K645" s="54"/>
    </row>
    <row r="646" spans="8:11" ht="15.75" customHeight="1">
      <c r="H646" s="54"/>
      <c r="I646" s="54"/>
      <c r="J646" s="54"/>
      <c r="K646" s="54"/>
    </row>
    <row r="647" spans="8:11" ht="15.75" customHeight="1">
      <c r="H647" s="54"/>
      <c r="I647" s="54"/>
      <c r="J647" s="54"/>
      <c r="K647" s="54"/>
    </row>
    <row r="648" spans="8:11" ht="15.75" customHeight="1">
      <c r="H648" s="54"/>
      <c r="I648" s="54"/>
      <c r="J648" s="54"/>
      <c r="K648" s="54"/>
    </row>
    <row r="649" spans="8:11" ht="15.75" customHeight="1">
      <c r="H649" s="54"/>
      <c r="I649" s="54"/>
      <c r="J649" s="54"/>
      <c r="K649" s="54"/>
    </row>
    <row r="650" spans="8:11" ht="15.75" customHeight="1">
      <c r="H650" s="54"/>
      <c r="I650" s="54"/>
      <c r="J650" s="54"/>
      <c r="K650" s="54"/>
    </row>
    <row r="651" spans="8:11" ht="15.75" customHeight="1">
      <c r="H651" s="54"/>
      <c r="I651" s="54"/>
      <c r="J651" s="54"/>
      <c r="K651" s="54"/>
    </row>
    <row r="652" spans="8:11" ht="15.75" customHeight="1">
      <c r="H652" s="54"/>
      <c r="I652" s="54"/>
      <c r="J652" s="54"/>
      <c r="K652" s="54"/>
    </row>
    <row r="653" spans="8:11" ht="15.75" customHeight="1">
      <c r="H653" s="54"/>
      <c r="I653" s="54"/>
      <c r="J653" s="54"/>
      <c r="K653" s="54"/>
    </row>
    <row r="654" spans="8:11" ht="15.75" customHeight="1">
      <c r="H654" s="54"/>
      <c r="I654" s="54"/>
      <c r="J654" s="54"/>
      <c r="K654" s="54"/>
    </row>
    <row r="655" spans="8:11" ht="15.75" customHeight="1">
      <c r="H655" s="54"/>
      <c r="I655" s="54"/>
      <c r="J655" s="54"/>
      <c r="K655" s="54"/>
    </row>
    <row r="656" spans="8:11" ht="15.75" customHeight="1">
      <c r="H656" s="54"/>
      <c r="I656" s="54"/>
      <c r="J656" s="54"/>
      <c r="K656" s="54"/>
    </row>
    <row r="657" spans="8:11" ht="15.75" customHeight="1">
      <c r="H657" s="54"/>
      <c r="I657" s="54"/>
      <c r="J657" s="54"/>
      <c r="K657" s="54"/>
    </row>
    <row r="658" spans="8:11" ht="15.75" customHeight="1">
      <c r="H658" s="54"/>
      <c r="I658" s="54"/>
      <c r="J658" s="54"/>
      <c r="K658" s="54"/>
    </row>
    <row r="659" spans="8:11" ht="15.75" customHeight="1">
      <c r="H659" s="54"/>
      <c r="I659" s="54"/>
      <c r="J659" s="54"/>
      <c r="K659" s="54"/>
    </row>
    <row r="660" spans="8:11" ht="15.75" customHeight="1">
      <c r="H660" s="54"/>
      <c r="I660" s="54"/>
      <c r="J660" s="54"/>
      <c r="K660" s="54"/>
    </row>
    <row r="661" spans="8:11" ht="15.75" customHeight="1">
      <c r="H661" s="54"/>
      <c r="I661" s="54"/>
      <c r="J661" s="54"/>
      <c r="K661" s="54"/>
    </row>
    <row r="662" spans="8:11" ht="15.75" customHeight="1">
      <c r="H662" s="54"/>
      <c r="I662" s="54"/>
      <c r="J662" s="54"/>
      <c r="K662" s="54"/>
    </row>
    <row r="663" spans="8:11" ht="15.75" customHeight="1">
      <c r="H663" s="54"/>
      <c r="I663" s="54"/>
      <c r="J663" s="54"/>
      <c r="K663" s="54"/>
    </row>
    <row r="664" spans="8:11" ht="15.75" customHeight="1">
      <c r="H664" s="54"/>
      <c r="I664" s="54"/>
      <c r="J664" s="54"/>
      <c r="K664" s="54"/>
    </row>
    <row r="665" spans="8:11" ht="15.75" customHeight="1">
      <c r="H665" s="54"/>
      <c r="I665" s="54"/>
      <c r="J665" s="54"/>
      <c r="K665" s="54"/>
    </row>
    <row r="666" spans="8:11" ht="15.75" customHeight="1">
      <c r="H666" s="54"/>
      <c r="I666" s="54"/>
      <c r="J666" s="54"/>
      <c r="K666" s="54"/>
    </row>
    <row r="667" spans="8:11" ht="15.75" customHeight="1">
      <c r="H667" s="54"/>
      <c r="I667" s="54"/>
      <c r="J667" s="54"/>
      <c r="K667" s="54"/>
    </row>
    <row r="668" spans="8:11" ht="15.75" customHeight="1">
      <c r="H668" s="54"/>
      <c r="I668" s="54"/>
      <c r="J668" s="54"/>
      <c r="K668" s="54"/>
    </row>
    <row r="669" spans="8:11" ht="15.75" customHeight="1">
      <c r="H669" s="54"/>
      <c r="I669" s="54"/>
      <c r="J669" s="54"/>
      <c r="K669" s="54"/>
    </row>
    <row r="670" spans="8:11" ht="15.75" customHeight="1">
      <c r="H670" s="54"/>
      <c r="I670" s="54"/>
      <c r="J670" s="54"/>
      <c r="K670" s="54"/>
    </row>
    <row r="671" spans="8:11" ht="15.75" customHeight="1">
      <c r="H671" s="54"/>
      <c r="I671" s="54"/>
      <c r="J671" s="54"/>
      <c r="K671" s="54"/>
    </row>
    <row r="672" spans="8:11" ht="15.75" customHeight="1">
      <c r="H672" s="54"/>
      <c r="I672" s="54"/>
      <c r="J672" s="54"/>
      <c r="K672" s="54"/>
    </row>
    <row r="673" spans="8:11" ht="15.75" customHeight="1">
      <c r="H673" s="54"/>
      <c r="I673" s="54"/>
      <c r="J673" s="54"/>
      <c r="K673" s="54"/>
    </row>
    <row r="674" spans="8:11" ht="15.75" customHeight="1">
      <c r="H674" s="54"/>
      <c r="I674" s="54"/>
      <c r="J674" s="54"/>
      <c r="K674" s="54"/>
    </row>
    <row r="675" spans="8:11" ht="15.75" customHeight="1">
      <c r="H675" s="54"/>
      <c r="I675" s="54"/>
      <c r="J675" s="54"/>
      <c r="K675" s="54"/>
    </row>
    <row r="676" spans="8:11" ht="15.75" customHeight="1">
      <c r="H676" s="54"/>
      <c r="I676" s="54"/>
      <c r="J676" s="54"/>
      <c r="K676" s="54"/>
    </row>
    <row r="677" spans="8:11" ht="15.75" customHeight="1">
      <c r="H677" s="54"/>
      <c r="I677" s="54"/>
      <c r="J677" s="54"/>
      <c r="K677" s="54"/>
    </row>
    <row r="678" spans="8:11" ht="15.75" customHeight="1">
      <c r="H678" s="54"/>
      <c r="I678" s="54"/>
      <c r="J678" s="54"/>
      <c r="K678" s="54"/>
    </row>
    <row r="679" spans="8:11" ht="15.75" customHeight="1">
      <c r="H679" s="54"/>
      <c r="I679" s="54"/>
      <c r="J679" s="54"/>
      <c r="K679" s="54"/>
    </row>
    <row r="680" spans="8:11" ht="15.75" customHeight="1">
      <c r="H680" s="54"/>
      <c r="I680" s="54"/>
      <c r="J680" s="54"/>
      <c r="K680" s="54"/>
    </row>
    <row r="681" spans="8:11" ht="15.75" customHeight="1">
      <c r="H681" s="54"/>
      <c r="I681" s="54"/>
      <c r="J681" s="54"/>
      <c r="K681" s="54"/>
    </row>
    <row r="682" spans="8:11" ht="15.75" customHeight="1">
      <c r="H682" s="54"/>
      <c r="I682" s="54"/>
      <c r="J682" s="54"/>
      <c r="K682" s="54"/>
    </row>
    <row r="683" spans="8:11" ht="15.75" customHeight="1">
      <c r="H683" s="54"/>
      <c r="I683" s="54"/>
      <c r="J683" s="54"/>
      <c r="K683" s="54"/>
    </row>
    <row r="684" spans="8:11" ht="15.75" customHeight="1">
      <c r="H684" s="54"/>
      <c r="I684" s="54"/>
      <c r="J684" s="54"/>
      <c r="K684" s="54"/>
    </row>
    <row r="685" spans="8:11" ht="15.75" customHeight="1">
      <c r="H685" s="54"/>
      <c r="I685" s="54"/>
      <c r="J685" s="54"/>
      <c r="K685" s="54"/>
    </row>
    <row r="686" spans="8:11" ht="15.75" customHeight="1">
      <c r="H686" s="54"/>
      <c r="I686" s="54"/>
      <c r="J686" s="54"/>
      <c r="K686" s="54"/>
    </row>
    <row r="687" spans="8:11" ht="15.75" customHeight="1">
      <c r="H687" s="54"/>
      <c r="I687" s="54"/>
      <c r="J687" s="54"/>
      <c r="K687" s="54"/>
    </row>
    <row r="688" spans="8:11" ht="15.75" customHeight="1">
      <c r="H688" s="54"/>
      <c r="I688" s="54"/>
      <c r="J688" s="54"/>
      <c r="K688" s="54"/>
    </row>
    <row r="689" spans="8:11" ht="15.75" customHeight="1">
      <c r="H689" s="54"/>
      <c r="I689" s="54"/>
      <c r="J689" s="54"/>
      <c r="K689" s="54"/>
    </row>
    <row r="690" spans="8:11" ht="15.75" customHeight="1">
      <c r="H690" s="54"/>
      <c r="I690" s="54"/>
      <c r="J690" s="54"/>
      <c r="K690" s="54"/>
    </row>
    <row r="691" spans="8:11" ht="15.75" customHeight="1">
      <c r="H691" s="54"/>
      <c r="I691" s="54"/>
      <c r="J691" s="54"/>
      <c r="K691" s="54"/>
    </row>
    <row r="692" spans="8:11" ht="15.75" customHeight="1">
      <c r="H692" s="54"/>
      <c r="I692" s="54"/>
      <c r="J692" s="54"/>
      <c r="K692" s="54"/>
    </row>
    <row r="693" spans="8:11" ht="15.75" customHeight="1">
      <c r="H693" s="54"/>
      <c r="I693" s="54"/>
      <c r="J693" s="54"/>
      <c r="K693" s="54"/>
    </row>
    <row r="694" spans="8:11" ht="15.75" customHeight="1">
      <c r="H694" s="54"/>
      <c r="I694" s="54"/>
      <c r="J694" s="54"/>
      <c r="K694" s="54"/>
    </row>
    <row r="695" spans="8:11" ht="15.75" customHeight="1">
      <c r="H695" s="54"/>
      <c r="I695" s="54"/>
      <c r="J695" s="54"/>
      <c r="K695" s="54"/>
    </row>
    <row r="696" spans="8:11" ht="15.75" customHeight="1">
      <c r="H696" s="54"/>
      <c r="I696" s="54"/>
      <c r="J696" s="54"/>
      <c r="K696" s="54"/>
    </row>
    <row r="697" spans="8:11" ht="15.75" customHeight="1">
      <c r="H697" s="54"/>
      <c r="I697" s="54"/>
      <c r="J697" s="54"/>
      <c r="K697" s="54"/>
    </row>
    <row r="698" spans="8:11" ht="15.75" customHeight="1">
      <c r="H698" s="54"/>
      <c r="I698" s="54"/>
      <c r="J698" s="54"/>
      <c r="K698" s="54"/>
    </row>
    <row r="699" spans="8:11" ht="15.75" customHeight="1">
      <c r="H699" s="54"/>
      <c r="I699" s="54"/>
      <c r="J699" s="54"/>
      <c r="K699" s="54"/>
    </row>
    <row r="700" spans="8:11" ht="15.75" customHeight="1">
      <c r="H700" s="54"/>
      <c r="I700" s="54"/>
      <c r="J700" s="54"/>
      <c r="K700" s="54"/>
    </row>
    <row r="701" spans="8:11" ht="15.75" customHeight="1">
      <c r="H701" s="54"/>
      <c r="I701" s="54"/>
      <c r="J701" s="54"/>
      <c r="K701" s="54"/>
    </row>
    <row r="702" spans="8:11" ht="15.75" customHeight="1">
      <c r="H702" s="54"/>
      <c r="I702" s="54"/>
      <c r="J702" s="54"/>
      <c r="K702" s="54"/>
    </row>
    <row r="703" spans="8:11" ht="15.75" customHeight="1">
      <c r="H703" s="54"/>
      <c r="I703" s="54"/>
      <c r="J703" s="54"/>
      <c r="K703" s="54"/>
    </row>
    <row r="704" spans="8:11" ht="15.75" customHeight="1">
      <c r="H704" s="54"/>
      <c r="I704" s="54"/>
      <c r="J704" s="54"/>
      <c r="K704" s="54"/>
    </row>
    <row r="705" spans="8:11" ht="15.75" customHeight="1">
      <c r="H705" s="54"/>
      <c r="I705" s="54"/>
      <c r="J705" s="54"/>
      <c r="K705" s="54"/>
    </row>
    <row r="706" spans="8:11" ht="15.75" customHeight="1">
      <c r="H706" s="54"/>
      <c r="I706" s="54"/>
      <c r="J706" s="54"/>
      <c r="K706" s="54"/>
    </row>
    <row r="707" spans="8:11" ht="15.75" customHeight="1">
      <c r="H707" s="54"/>
      <c r="I707" s="54"/>
      <c r="J707" s="54"/>
      <c r="K707" s="54"/>
    </row>
    <row r="708" spans="8:11" ht="15.75" customHeight="1">
      <c r="H708" s="54"/>
      <c r="I708" s="54"/>
      <c r="J708" s="54"/>
      <c r="K708" s="54"/>
    </row>
    <row r="709" spans="8:11" ht="15.75" customHeight="1">
      <c r="H709" s="54"/>
      <c r="I709" s="54"/>
      <c r="J709" s="54"/>
      <c r="K709" s="54"/>
    </row>
    <row r="710" spans="8:11" ht="15.75" customHeight="1">
      <c r="H710" s="54"/>
      <c r="I710" s="54"/>
      <c r="J710" s="54"/>
      <c r="K710" s="54"/>
    </row>
    <row r="711" spans="8:11" ht="15.75" customHeight="1">
      <c r="H711" s="54"/>
      <c r="I711" s="54"/>
      <c r="J711" s="54"/>
      <c r="K711" s="54"/>
    </row>
    <row r="712" spans="8:11" ht="15.75" customHeight="1">
      <c r="H712" s="54"/>
      <c r="I712" s="54"/>
      <c r="J712" s="54"/>
      <c r="K712" s="54"/>
    </row>
    <row r="713" spans="8:11" ht="15.75" customHeight="1">
      <c r="H713" s="54"/>
      <c r="I713" s="54"/>
      <c r="J713" s="54"/>
      <c r="K713" s="54"/>
    </row>
    <row r="714" spans="8:11" ht="15.75" customHeight="1">
      <c r="H714" s="54"/>
      <c r="I714" s="54"/>
      <c r="J714" s="54"/>
      <c r="K714" s="54"/>
    </row>
    <row r="715" spans="8:11" ht="15.75" customHeight="1">
      <c r="H715" s="54"/>
      <c r="I715" s="54"/>
      <c r="J715" s="54"/>
      <c r="K715" s="54"/>
    </row>
    <row r="716" spans="8:11" ht="15.75" customHeight="1">
      <c r="H716" s="54"/>
      <c r="I716" s="54"/>
      <c r="J716" s="54"/>
      <c r="K716" s="54"/>
    </row>
    <row r="717" spans="8:11" ht="15.75" customHeight="1">
      <c r="H717" s="54"/>
      <c r="I717" s="54"/>
      <c r="J717" s="54"/>
      <c r="K717" s="54"/>
    </row>
    <row r="718" spans="8:11" ht="15.75" customHeight="1">
      <c r="H718" s="54"/>
      <c r="I718" s="54"/>
      <c r="J718" s="54"/>
      <c r="K718" s="54"/>
    </row>
    <row r="719" spans="8:11" ht="15.75" customHeight="1">
      <c r="H719" s="54"/>
      <c r="I719" s="54"/>
      <c r="J719" s="54"/>
      <c r="K719" s="54"/>
    </row>
    <row r="720" spans="8:11" ht="15.75" customHeight="1">
      <c r="H720" s="54"/>
      <c r="I720" s="54"/>
      <c r="J720" s="54"/>
      <c r="K720" s="54"/>
    </row>
    <row r="721" spans="8:11" ht="15.75" customHeight="1">
      <c r="H721" s="54"/>
      <c r="I721" s="54"/>
      <c r="J721" s="54"/>
      <c r="K721" s="54"/>
    </row>
    <row r="722" spans="8:11" ht="15.75" customHeight="1">
      <c r="H722" s="54"/>
      <c r="I722" s="54"/>
      <c r="J722" s="54"/>
      <c r="K722" s="54"/>
    </row>
    <row r="723" spans="8:11" ht="15.75" customHeight="1">
      <c r="H723" s="54"/>
      <c r="I723" s="54"/>
      <c r="J723" s="54"/>
      <c r="K723" s="54"/>
    </row>
    <row r="724" spans="8:11" ht="15.75" customHeight="1">
      <c r="H724" s="54"/>
      <c r="I724" s="54"/>
      <c r="J724" s="54"/>
      <c r="K724" s="54"/>
    </row>
    <row r="725" spans="8:11" ht="15.75" customHeight="1">
      <c r="H725" s="54"/>
      <c r="I725" s="54"/>
      <c r="J725" s="54"/>
      <c r="K725" s="54"/>
    </row>
    <row r="726" spans="8:11" ht="15.75" customHeight="1">
      <c r="H726" s="54"/>
      <c r="I726" s="54"/>
      <c r="J726" s="54"/>
      <c r="K726" s="54"/>
    </row>
    <row r="727" spans="8:11" ht="15.75" customHeight="1">
      <c r="H727" s="54"/>
      <c r="I727" s="54"/>
      <c r="J727" s="54"/>
      <c r="K727" s="54"/>
    </row>
    <row r="728" spans="8:11" ht="15.75" customHeight="1">
      <c r="H728" s="54"/>
      <c r="I728" s="54"/>
      <c r="J728" s="54"/>
      <c r="K728" s="54"/>
    </row>
    <row r="729" spans="8:11" ht="15.75" customHeight="1">
      <c r="H729" s="54"/>
      <c r="I729" s="54"/>
      <c r="J729" s="54"/>
      <c r="K729" s="54"/>
    </row>
    <row r="730" spans="8:11" ht="15.75" customHeight="1">
      <c r="H730" s="54"/>
      <c r="I730" s="54"/>
      <c r="J730" s="54"/>
      <c r="K730" s="54"/>
    </row>
    <row r="731" spans="8:11" ht="15.75" customHeight="1">
      <c r="H731" s="54"/>
      <c r="I731" s="54"/>
      <c r="J731" s="54"/>
      <c r="K731" s="54"/>
    </row>
    <row r="732" spans="8:11" ht="15.75" customHeight="1">
      <c r="H732" s="54"/>
      <c r="I732" s="54"/>
      <c r="J732" s="54"/>
      <c r="K732" s="54"/>
    </row>
    <row r="733" spans="8:11" ht="15.75" customHeight="1">
      <c r="H733" s="54"/>
      <c r="I733" s="54"/>
      <c r="J733" s="54"/>
      <c r="K733" s="54"/>
    </row>
    <row r="734" spans="8:11" ht="15.75" customHeight="1">
      <c r="H734" s="54"/>
      <c r="I734" s="54"/>
      <c r="J734" s="54"/>
      <c r="K734" s="54"/>
    </row>
    <row r="735" spans="8:11" ht="15.75" customHeight="1">
      <c r="H735" s="54"/>
      <c r="I735" s="54"/>
      <c r="J735" s="54"/>
      <c r="K735" s="54"/>
    </row>
    <row r="736" spans="8:11" ht="15.75" customHeight="1">
      <c r="H736" s="54"/>
      <c r="I736" s="54"/>
      <c r="J736" s="54"/>
      <c r="K736" s="54"/>
    </row>
    <row r="737" spans="8:11" ht="15.75" customHeight="1">
      <c r="H737" s="54"/>
      <c r="I737" s="54"/>
      <c r="J737" s="54"/>
      <c r="K737" s="54"/>
    </row>
    <row r="738" spans="8:11" ht="15.75" customHeight="1">
      <c r="H738" s="54"/>
      <c r="I738" s="54"/>
      <c r="J738" s="54"/>
      <c r="K738" s="54"/>
    </row>
    <row r="739" spans="8:11" ht="15.75" customHeight="1">
      <c r="H739" s="54"/>
      <c r="I739" s="54"/>
      <c r="J739" s="54"/>
      <c r="K739" s="54"/>
    </row>
    <row r="740" spans="8:11" ht="15.75" customHeight="1">
      <c r="H740" s="54"/>
      <c r="I740" s="54"/>
      <c r="J740" s="54"/>
      <c r="K740" s="54"/>
    </row>
    <row r="741" spans="8:11" ht="15.75" customHeight="1">
      <c r="H741" s="54"/>
      <c r="I741" s="54"/>
      <c r="J741" s="54"/>
      <c r="K741" s="54"/>
    </row>
    <row r="742" spans="8:11" ht="15.75" customHeight="1">
      <c r="H742" s="54"/>
      <c r="I742" s="54"/>
      <c r="J742" s="54"/>
      <c r="K742" s="54"/>
    </row>
    <row r="743" spans="8:11" ht="15.75" customHeight="1">
      <c r="H743" s="54"/>
      <c r="I743" s="54"/>
      <c r="J743" s="54"/>
      <c r="K743" s="54"/>
    </row>
    <row r="744" spans="8:11" ht="15.75" customHeight="1">
      <c r="H744" s="54"/>
      <c r="I744" s="54"/>
      <c r="J744" s="54"/>
      <c r="K744" s="54"/>
    </row>
    <row r="745" spans="8:11" ht="15.75" customHeight="1">
      <c r="H745" s="54"/>
      <c r="I745" s="54"/>
      <c r="J745" s="54"/>
      <c r="K745" s="54"/>
    </row>
    <row r="746" spans="8:11" ht="15.75" customHeight="1">
      <c r="H746" s="54"/>
      <c r="I746" s="54"/>
      <c r="J746" s="54"/>
      <c r="K746" s="54"/>
    </row>
    <row r="747" spans="8:11" ht="15.75" customHeight="1">
      <c r="H747" s="54"/>
      <c r="I747" s="54"/>
      <c r="J747" s="54"/>
      <c r="K747" s="54"/>
    </row>
    <row r="748" spans="8:11" ht="15.75" customHeight="1">
      <c r="H748" s="54"/>
      <c r="I748" s="54"/>
      <c r="J748" s="54"/>
      <c r="K748" s="54"/>
    </row>
    <row r="749" spans="8:11" ht="15.75" customHeight="1">
      <c r="H749" s="54"/>
      <c r="I749" s="54"/>
      <c r="J749" s="54"/>
      <c r="K749" s="54"/>
    </row>
    <row r="750" spans="8:11" ht="15.75" customHeight="1">
      <c r="H750" s="54"/>
      <c r="I750" s="54"/>
      <c r="J750" s="54"/>
      <c r="K750" s="54"/>
    </row>
    <row r="751" spans="8:11" ht="15.75" customHeight="1">
      <c r="H751" s="54"/>
      <c r="I751" s="54"/>
      <c r="J751" s="54"/>
      <c r="K751" s="54"/>
    </row>
    <row r="752" spans="8:11" ht="15.75" customHeight="1">
      <c r="H752" s="54"/>
      <c r="I752" s="54"/>
      <c r="J752" s="54"/>
      <c r="K752" s="54"/>
    </row>
    <row r="753" spans="8:11" ht="15.75" customHeight="1">
      <c r="H753" s="54"/>
      <c r="I753" s="54"/>
      <c r="J753" s="54"/>
      <c r="K753" s="54"/>
    </row>
    <row r="754" spans="8:11" ht="15.75" customHeight="1">
      <c r="H754" s="54"/>
      <c r="I754" s="54"/>
      <c r="J754" s="54"/>
      <c r="K754" s="54"/>
    </row>
    <row r="755" spans="8:11" ht="15.75" customHeight="1">
      <c r="H755" s="54"/>
      <c r="I755" s="54"/>
      <c r="J755" s="54"/>
      <c r="K755" s="54"/>
    </row>
    <row r="756" spans="8:11" ht="15.75" customHeight="1">
      <c r="H756" s="54"/>
      <c r="I756" s="54"/>
      <c r="J756" s="54"/>
      <c r="K756" s="54"/>
    </row>
    <row r="757" spans="8:11" ht="15.75" customHeight="1">
      <c r="H757" s="54"/>
      <c r="I757" s="54"/>
      <c r="J757" s="54"/>
      <c r="K757" s="54"/>
    </row>
    <row r="758" spans="8:11" ht="15.75" customHeight="1">
      <c r="H758" s="54"/>
      <c r="I758" s="54"/>
      <c r="J758" s="54"/>
      <c r="K758" s="54"/>
    </row>
    <row r="759" spans="8:11" ht="15.75" customHeight="1">
      <c r="H759" s="54"/>
      <c r="I759" s="54"/>
      <c r="J759" s="54"/>
      <c r="K759" s="54"/>
    </row>
    <row r="760" spans="8:11" ht="15.75" customHeight="1">
      <c r="H760" s="54"/>
      <c r="I760" s="54"/>
      <c r="J760" s="54"/>
      <c r="K760" s="54"/>
    </row>
    <row r="761" spans="8:11" ht="15.75" customHeight="1">
      <c r="H761" s="54"/>
      <c r="I761" s="54"/>
      <c r="J761" s="54"/>
      <c r="K761" s="54"/>
    </row>
    <row r="762" spans="8:11" ht="15.75" customHeight="1">
      <c r="H762" s="54"/>
      <c r="I762" s="54"/>
      <c r="J762" s="54"/>
      <c r="K762" s="54"/>
    </row>
    <row r="763" spans="8:11" ht="15.75" customHeight="1">
      <c r="H763" s="54"/>
      <c r="I763" s="54"/>
      <c r="J763" s="54"/>
      <c r="K763" s="54"/>
    </row>
    <row r="764" spans="8:11" ht="15.75" customHeight="1">
      <c r="H764" s="54"/>
      <c r="I764" s="54"/>
      <c r="J764" s="54"/>
      <c r="K764" s="54"/>
    </row>
    <row r="765" spans="8:11" ht="15.75" customHeight="1">
      <c r="H765" s="54"/>
      <c r="I765" s="54"/>
      <c r="J765" s="54"/>
      <c r="K765" s="54"/>
    </row>
    <row r="766" spans="8:11" ht="15.75" customHeight="1">
      <c r="H766" s="54"/>
      <c r="I766" s="54"/>
      <c r="J766" s="54"/>
      <c r="K766" s="54"/>
    </row>
    <row r="767" spans="8:11" ht="15.75" customHeight="1">
      <c r="H767" s="54"/>
      <c r="I767" s="54"/>
      <c r="J767" s="54"/>
      <c r="K767" s="54"/>
    </row>
    <row r="768" spans="8:11" ht="15.75" customHeight="1">
      <c r="H768" s="54"/>
      <c r="I768" s="54"/>
      <c r="J768" s="54"/>
      <c r="K768" s="54"/>
    </row>
    <row r="769" spans="8:11" ht="15.75" customHeight="1">
      <c r="H769" s="54"/>
      <c r="I769" s="54"/>
      <c r="J769" s="54"/>
      <c r="K769" s="54"/>
    </row>
    <row r="770" spans="8:11" ht="15.75" customHeight="1">
      <c r="H770" s="54"/>
      <c r="I770" s="54"/>
      <c r="J770" s="54"/>
      <c r="K770" s="54"/>
    </row>
    <row r="771" spans="8:11" ht="15.75" customHeight="1">
      <c r="H771" s="54"/>
      <c r="I771" s="54"/>
      <c r="J771" s="54"/>
      <c r="K771" s="54"/>
    </row>
    <row r="772" spans="8:11" ht="15.75" customHeight="1">
      <c r="H772" s="54"/>
      <c r="I772" s="54"/>
      <c r="J772" s="54"/>
      <c r="K772" s="54"/>
    </row>
    <row r="773" spans="8:11" ht="15.75" customHeight="1">
      <c r="H773" s="54"/>
      <c r="I773" s="54"/>
      <c r="J773" s="54"/>
      <c r="K773" s="54"/>
    </row>
    <row r="774" spans="8:11" ht="15.75" customHeight="1">
      <c r="H774" s="54"/>
      <c r="I774" s="54"/>
      <c r="J774" s="54"/>
      <c r="K774" s="54"/>
    </row>
    <row r="775" spans="8:11" ht="15.75" customHeight="1">
      <c r="H775" s="54"/>
      <c r="I775" s="54"/>
      <c r="J775" s="54"/>
      <c r="K775" s="54"/>
    </row>
    <row r="776" spans="8:11" ht="15.75" customHeight="1">
      <c r="H776" s="54"/>
      <c r="I776" s="54"/>
      <c r="J776" s="54"/>
      <c r="K776" s="54"/>
    </row>
    <row r="777" spans="8:11" ht="15.75" customHeight="1">
      <c r="H777" s="54"/>
      <c r="I777" s="54"/>
      <c r="J777" s="54"/>
      <c r="K777" s="54"/>
    </row>
    <row r="778" spans="8:11" ht="15.75" customHeight="1">
      <c r="H778" s="54"/>
      <c r="I778" s="54"/>
      <c r="J778" s="54"/>
      <c r="K778" s="54"/>
    </row>
    <row r="779" spans="8:11" ht="15.75" customHeight="1">
      <c r="H779" s="54"/>
      <c r="I779" s="54"/>
      <c r="J779" s="54"/>
      <c r="K779" s="54"/>
    </row>
    <row r="780" spans="8:11" ht="15.75" customHeight="1">
      <c r="H780" s="54"/>
      <c r="I780" s="54"/>
      <c r="J780" s="54"/>
      <c r="K780" s="54"/>
    </row>
    <row r="781" spans="8:11" ht="15.75" customHeight="1">
      <c r="H781" s="54"/>
      <c r="I781" s="54"/>
      <c r="J781" s="54"/>
      <c r="K781" s="54"/>
    </row>
    <row r="782" spans="8:11" ht="15.75" customHeight="1">
      <c r="H782" s="54"/>
      <c r="I782" s="54"/>
      <c r="J782" s="54"/>
      <c r="K782" s="54"/>
    </row>
    <row r="783" spans="8:11" ht="15.75" customHeight="1">
      <c r="H783" s="54"/>
      <c r="I783" s="54"/>
      <c r="J783" s="54"/>
      <c r="K783" s="54"/>
    </row>
    <row r="784" spans="8:11" ht="15.75" customHeight="1">
      <c r="H784" s="54"/>
      <c r="I784" s="54"/>
      <c r="J784" s="54"/>
      <c r="K784" s="54"/>
    </row>
    <row r="785" spans="8:11" ht="15.75" customHeight="1">
      <c r="H785" s="54"/>
      <c r="I785" s="54"/>
      <c r="J785" s="54"/>
      <c r="K785" s="54"/>
    </row>
    <row r="786" spans="8:11" ht="15.75" customHeight="1">
      <c r="H786" s="54"/>
      <c r="I786" s="54"/>
      <c r="J786" s="54"/>
      <c r="K786" s="54"/>
    </row>
    <row r="787" spans="8:11" ht="15.75" customHeight="1">
      <c r="H787" s="54"/>
      <c r="I787" s="54"/>
      <c r="J787" s="54"/>
      <c r="K787" s="54"/>
    </row>
    <row r="788" spans="8:11" ht="15.75" customHeight="1">
      <c r="H788" s="54"/>
      <c r="I788" s="54"/>
      <c r="J788" s="54"/>
      <c r="K788" s="54"/>
    </row>
    <row r="789" spans="8:11" ht="15.75" customHeight="1">
      <c r="H789" s="54"/>
      <c r="I789" s="54"/>
      <c r="J789" s="54"/>
      <c r="K789" s="54"/>
    </row>
    <row r="790" spans="8:11" ht="15.75" customHeight="1">
      <c r="H790" s="54"/>
      <c r="I790" s="54"/>
      <c r="J790" s="54"/>
      <c r="K790" s="54"/>
    </row>
    <row r="791" spans="8:11" ht="15.75" customHeight="1">
      <c r="H791" s="54"/>
      <c r="I791" s="54"/>
      <c r="J791" s="54"/>
      <c r="K791" s="54"/>
    </row>
    <row r="792" spans="8:11" ht="15.75" customHeight="1">
      <c r="H792" s="54"/>
      <c r="I792" s="54"/>
      <c r="J792" s="54"/>
      <c r="K792" s="54"/>
    </row>
    <row r="793" spans="8:11" ht="15.75" customHeight="1">
      <c r="H793" s="54"/>
      <c r="I793" s="54"/>
      <c r="J793" s="54"/>
      <c r="K793" s="54"/>
    </row>
    <row r="794" spans="8:11" ht="15.75" customHeight="1">
      <c r="H794" s="54"/>
      <c r="I794" s="54"/>
      <c r="J794" s="54"/>
      <c r="K794" s="54"/>
    </row>
    <row r="795" spans="8:11" ht="15.75" customHeight="1">
      <c r="H795" s="54"/>
      <c r="I795" s="54"/>
      <c r="J795" s="54"/>
      <c r="K795" s="54"/>
    </row>
    <row r="796" spans="8:11" ht="15.75" customHeight="1">
      <c r="H796" s="54"/>
      <c r="I796" s="54"/>
      <c r="J796" s="54"/>
      <c r="K796" s="54"/>
    </row>
    <row r="797" spans="8:11" ht="15.75" customHeight="1">
      <c r="H797" s="54"/>
      <c r="I797" s="54"/>
      <c r="J797" s="54"/>
      <c r="K797" s="54"/>
    </row>
    <row r="798" spans="8:11" ht="15.75" customHeight="1">
      <c r="H798" s="54"/>
      <c r="I798" s="54"/>
      <c r="J798" s="54"/>
      <c r="K798" s="54"/>
    </row>
    <row r="799" spans="8:11" ht="15.75" customHeight="1">
      <c r="H799" s="54"/>
      <c r="I799" s="54"/>
      <c r="J799" s="54"/>
      <c r="K799" s="54"/>
    </row>
    <row r="800" spans="8:11" ht="15.75" customHeight="1">
      <c r="H800" s="54"/>
      <c r="I800" s="54"/>
      <c r="J800" s="54"/>
      <c r="K800" s="54"/>
    </row>
    <row r="801" spans="8:11" ht="15.75" customHeight="1">
      <c r="H801" s="54"/>
      <c r="I801" s="54"/>
      <c r="J801" s="54"/>
      <c r="K801" s="54"/>
    </row>
    <row r="802" spans="8:11" ht="15.75" customHeight="1">
      <c r="H802" s="54"/>
      <c r="I802" s="54"/>
      <c r="J802" s="54"/>
      <c r="K802" s="54"/>
    </row>
    <row r="803" spans="8:11" ht="15.75" customHeight="1">
      <c r="H803" s="54"/>
      <c r="I803" s="54"/>
      <c r="J803" s="54"/>
      <c r="K803" s="54"/>
    </row>
    <row r="804" spans="8:11" ht="15.75" customHeight="1">
      <c r="H804" s="54"/>
      <c r="I804" s="54"/>
      <c r="J804" s="54"/>
      <c r="K804" s="54"/>
    </row>
    <row r="805" spans="8:11" ht="15.75" customHeight="1">
      <c r="H805" s="54"/>
      <c r="I805" s="54"/>
      <c r="J805" s="54"/>
      <c r="K805" s="54"/>
    </row>
    <row r="806" spans="8:11" ht="15.75" customHeight="1">
      <c r="H806" s="54"/>
      <c r="I806" s="54"/>
      <c r="J806" s="54"/>
      <c r="K806" s="54"/>
    </row>
    <row r="807" spans="8:11" ht="15.75" customHeight="1">
      <c r="H807" s="54"/>
      <c r="I807" s="54"/>
      <c r="J807" s="54"/>
      <c r="K807" s="54"/>
    </row>
    <row r="808" spans="8:11" ht="15.75" customHeight="1">
      <c r="H808" s="54"/>
      <c r="I808" s="54"/>
      <c r="J808" s="54"/>
      <c r="K808" s="54"/>
    </row>
    <row r="809" spans="8:11" ht="15.75" customHeight="1">
      <c r="H809" s="54"/>
      <c r="I809" s="54"/>
      <c r="J809" s="54"/>
      <c r="K809" s="54"/>
    </row>
    <row r="810" spans="8:11" ht="15.75" customHeight="1">
      <c r="H810" s="54"/>
      <c r="I810" s="54"/>
      <c r="J810" s="54"/>
      <c r="K810" s="54"/>
    </row>
    <row r="811" spans="8:11" ht="15.75" customHeight="1">
      <c r="H811" s="54"/>
      <c r="I811" s="54"/>
      <c r="J811" s="54"/>
      <c r="K811" s="54"/>
    </row>
    <row r="812" spans="8:11" ht="15.75" customHeight="1">
      <c r="H812" s="54"/>
      <c r="I812" s="54"/>
      <c r="J812" s="54"/>
      <c r="K812" s="54"/>
    </row>
    <row r="813" spans="8:11" ht="15.75" customHeight="1">
      <c r="H813" s="54"/>
      <c r="I813" s="54"/>
      <c r="J813" s="54"/>
      <c r="K813" s="54"/>
    </row>
    <row r="814" spans="8:11" ht="15.75" customHeight="1">
      <c r="H814" s="54"/>
      <c r="I814" s="54"/>
      <c r="J814" s="54"/>
      <c r="K814" s="54"/>
    </row>
    <row r="815" spans="8:11" ht="15.75" customHeight="1">
      <c r="H815" s="54"/>
      <c r="I815" s="54"/>
      <c r="J815" s="54"/>
      <c r="K815" s="54"/>
    </row>
    <row r="816" spans="8:11" ht="15.75" customHeight="1">
      <c r="H816" s="54"/>
      <c r="I816" s="54"/>
      <c r="J816" s="54"/>
      <c r="K816" s="54"/>
    </row>
    <row r="817" spans="8:11" ht="15.75" customHeight="1">
      <c r="H817" s="54"/>
      <c r="I817" s="54"/>
      <c r="J817" s="54"/>
      <c r="K817" s="54"/>
    </row>
    <row r="818" spans="8:11" ht="15.75" customHeight="1">
      <c r="H818" s="54"/>
      <c r="I818" s="54"/>
      <c r="J818" s="54"/>
      <c r="K818" s="54"/>
    </row>
    <row r="819" spans="8:11" ht="15.75" customHeight="1">
      <c r="H819" s="54"/>
      <c r="I819" s="54"/>
      <c r="J819" s="54"/>
      <c r="K819" s="54"/>
    </row>
    <row r="820" spans="8:11" ht="15.75" customHeight="1">
      <c r="H820" s="54"/>
      <c r="I820" s="54"/>
      <c r="J820" s="54"/>
      <c r="K820" s="54"/>
    </row>
    <row r="821" spans="8:11" ht="15.75" customHeight="1">
      <c r="H821" s="54"/>
      <c r="I821" s="54"/>
      <c r="J821" s="54"/>
      <c r="K821" s="54"/>
    </row>
    <row r="822" spans="8:11" ht="15.75" customHeight="1">
      <c r="H822" s="54"/>
      <c r="I822" s="54"/>
      <c r="J822" s="54"/>
      <c r="K822" s="54"/>
    </row>
    <row r="823" spans="8:11" ht="15.75" customHeight="1">
      <c r="H823" s="54"/>
      <c r="I823" s="54"/>
      <c r="J823" s="54"/>
      <c r="K823" s="54"/>
    </row>
    <row r="824" spans="8:11" ht="15.75" customHeight="1">
      <c r="H824" s="54"/>
      <c r="I824" s="54"/>
      <c r="J824" s="54"/>
      <c r="K824" s="54"/>
    </row>
    <row r="825" spans="8:11" ht="15.75" customHeight="1">
      <c r="H825" s="54"/>
      <c r="I825" s="54"/>
      <c r="J825" s="54"/>
      <c r="K825" s="54"/>
    </row>
    <row r="826" spans="8:11" ht="15.75" customHeight="1">
      <c r="H826" s="54"/>
      <c r="I826" s="54"/>
      <c r="J826" s="54"/>
      <c r="K826" s="54"/>
    </row>
    <row r="827" spans="8:11" ht="15.75" customHeight="1">
      <c r="H827" s="54"/>
      <c r="I827" s="54"/>
      <c r="J827" s="54"/>
      <c r="K827" s="54"/>
    </row>
    <row r="828" spans="8:11" ht="15.75" customHeight="1">
      <c r="H828" s="54"/>
      <c r="I828" s="54"/>
      <c r="J828" s="54"/>
      <c r="K828" s="54"/>
    </row>
    <row r="829" spans="8:11" ht="15.75" customHeight="1">
      <c r="H829" s="54"/>
      <c r="I829" s="54"/>
      <c r="J829" s="54"/>
      <c r="K829" s="54"/>
    </row>
    <row r="830" spans="8:11" ht="15.75" customHeight="1">
      <c r="H830" s="54"/>
      <c r="I830" s="54"/>
      <c r="J830" s="54"/>
      <c r="K830" s="54"/>
    </row>
    <row r="831" spans="8:11" ht="15.75" customHeight="1">
      <c r="H831" s="54"/>
      <c r="I831" s="54"/>
      <c r="J831" s="54"/>
      <c r="K831" s="54"/>
    </row>
    <row r="832" spans="8:11" ht="15.75" customHeight="1">
      <c r="H832" s="54"/>
      <c r="I832" s="54"/>
      <c r="J832" s="54"/>
      <c r="K832" s="54"/>
    </row>
    <row r="833" spans="8:11" ht="15.75" customHeight="1">
      <c r="H833" s="54"/>
      <c r="I833" s="54"/>
      <c r="J833" s="54"/>
      <c r="K833" s="54"/>
    </row>
    <row r="834" spans="8:11" ht="15.75" customHeight="1">
      <c r="H834" s="54"/>
      <c r="I834" s="54"/>
      <c r="J834" s="54"/>
      <c r="K834" s="54"/>
    </row>
    <row r="835" spans="8:11" ht="15.75" customHeight="1">
      <c r="H835" s="54"/>
      <c r="I835" s="54"/>
      <c r="J835" s="54"/>
      <c r="K835" s="54"/>
    </row>
    <row r="836" spans="8:11" ht="15.75" customHeight="1">
      <c r="H836" s="54"/>
      <c r="I836" s="54"/>
      <c r="J836" s="54"/>
      <c r="K836" s="54"/>
    </row>
    <row r="837" spans="8:11" ht="15.75" customHeight="1">
      <c r="H837" s="54"/>
      <c r="I837" s="54"/>
      <c r="J837" s="54"/>
      <c r="K837" s="54"/>
    </row>
    <row r="838" spans="8:11" ht="15.75" customHeight="1">
      <c r="H838" s="54"/>
      <c r="I838" s="54"/>
      <c r="J838" s="54"/>
      <c r="K838" s="54"/>
    </row>
    <row r="839" spans="8:11" ht="15.75" customHeight="1">
      <c r="H839" s="54"/>
      <c r="I839" s="54"/>
      <c r="J839" s="54"/>
      <c r="K839" s="54"/>
    </row>
    <row r="840" spans="8:11" ht="15.75" customHeight="1">
      <c r="H840" s="54"/>
      <c r="I840" s="54"/>
      <c r="J840" s="54"/>
      <c r="K840" s="54"/>
    </row>
    <row r="841" spans="8:11" ht="15.75" customHeight="1">
      <c r="H841" s="54"/>
      <c r="I841" s="54"/>
      <c r="J841" s="54"/>
      <c r="K841" s="54"/>
    </row>
    <row r="842" spans="8:11" ht="15.75" customHeight="1">
      <c r="H842" s="54"/>
      <c r="I842" s="54"/>
      <c r="J842" s="54"/>
      <c r="K842" s="54"/>
    </row>
    <row r="843" spans="8:11" ht="15.75" customHeight="1">
      <c r="H843" s="54"/>
      <c r="I843" s="54"/>
      <c r="J843" s="54"/>
      <c r="K843" s="54"/>
    </row>
    <row r="844" spans="8:11" ht="15.75" customHeight="1">
      <c r="H844" s="54"/>
      <c r="I844" s="54"/>
      <c r="J844" s="54"/>
      <c r="K844" s="54"/>
    </row>
    <row r="845" spans="8:11" ht="15.75" customHeight="1">
      <c r="H845" s="54"/>
      <c r="I845" s="54"/>
      <c r="J845" s="54"/>
      <c r="K845" s="54"/>
    </row>
    <row r="846" spans="8:11" ht="15.75" customHeight="1">
      <c r="H846" s="54"/>
      <c r="I846" s="54"/>
      <c r="J846" s="54"/>
      <c r="K846" s="54"/>
    </row>
    <row r="847" spans="8:11" ht="15.75" customHeight="1">
      <c r="H847" s="54"/>
      <c r="I847" s="54"/>
      <c r="J847" s="54"/>
      <c r="K847" s="54"/>
    </row>
    <row r="848" spans="8:11" ht="15.75" customHeight="1">
      <c r="H848" s="54"/>
      <c r="I848" s="54"/>
      <c r="J848" s="54"/>
      <c r="K848" s="54"/>
    </row>
    <row r="849" spans="8:11" ht="15.75" customHeight="1">
      <c r="H849" s="54"/>
      <c r="I849" s="54"/>
      <c r="J849" s="54"/>
      <c r="K849" s="54"/>
    </row>
    <row r="850" spans="8:11" ht="15.75" customHeight="1">
      <c r="H850" s="54"/>
      <c r="I850" s="54"/>
      <c r="J850" s="54"/>
      <c r="K850" s="54"/>
    </row>
    <row r="851" spans="8:11" ht="15.75" customHeight="1">
      <c r="H851" s="54"/>
      <c r="I851" s="54"/>
      <c r="J851" s="54"/>
      <c r="K851" s="54"/>
    </row>
    <row r="852" spans="8:11" ht="15.75" customHeight="1">
      <c r="H852" s="54"/>
      <c r="I852" s="54"/>
      <c r="J852" s="54"/>
      <c r="K852" s="54"/>
    </row>
    <row r="853" spans="8:11" ht="15.75" customHeight="1">
      <c r="H853" s="54"/>
      <c r="I853" s="54"/>
      <c r="J853" s="54"/>
      <c r="K853" s="54"/>
    </row>
    <row r="854" spans="8:11" ht="15.75" customHeight="1">
      <c r="H854" s="54"/>
      <c r="I854" s="54"/>
      <c r="J854" s="54"/>
      <c r="K854" s="54"/>
    </row>
    <row r="855" spans="8:11" ht="15.75" customHeight="1">
      <c r="H855" s="54"/>
      <c r="I855" s="54"/>
      <c r="J855" s="54"/>
      <c r="K855" s="54"/>
    </row>
    <row r="856" spans="8:11" ht="15.75" customHeight="1">
      <c r="H856" s="54"/>
      <c r="I856" s="54"/>
      <c r="J856" s="54"/>
      <c r="K856" s="54"/>
    </row>
    <row r="857" spans="8:11" ht="15.75" customHeight="1">
      <c r="H857" s="54"/>
      <c r="I857" s="54"/>
      <c r="J857" s="54"/>
      <c r="K857" s="54"/>
    </row>
    <row r="858" spans="8:11" ht="15.75" customHeight="1">
      <c r="H858" s="54"/>
      <c r="I858" s="54"/>
      <c r="J858" s="54"/>
      <c r="K858" s="54"/>
    </row>
    <row r="859" spans="8:11" ht="15.75" customHeight="1">
      <c r="H859" s="54"/>
      <c r="I859" s="54"/>
      <c r="J859" s="54"/>
      <c r="K859" s="54"/>
    </row>
    <row r="860" spans="8:11" ht="15.75" customHeight="1">
      <c r="H860" s="54"/>
      <c r="I860" s="54"/>
      <c r="J860" s="54"/>
      <c r="K860" s="54"/>
    </row>
    <row r="861" spans="8:11" ht="15.75" customHeight="1">
      <c r="H861" s="54"/>
      <c r="I861" s="54"/>
      <c r="J861" s="54"/>
      <c r="K861" s="54"/>
    </row>
    <row r="862" spans="8:11" ht="15.75" customHeight="1">
      <c r="H862" s="54"/>
      <c r="I862" s="54"/>
      <c r="J862" s="54"/>
      <c r="K862" s="54"/>
    </row>
    <row r="863" spans="8:11" ht="15.75" customHeight="1">
      <c r="H863" s="54"/>
      <c r="I863" s="54"/>
      <c r="J863" s="54"/>
      <c r="K863" s="54"/>
    </row>
    <row r="864" spans="8:11" ht="15.75" customHeight="1">
      <c r="H864" s="54"/>
      <c r="I864" s="54"/>
      <c r="J864" s="54"/>
      <c r="K864" s="54"/>
    </row>
    <row r="865" spans="8:11" ht="15.75" customHeight="1">
      <c r="H865" s="54"/>
      <c r="I865" s="54"/>
      <c r="J865" s="54"/>
      <c r="K865" s="54"/>
    </row>
    <row r="866" spans="8:11" ht="15.75" customHeight="1">
      <c r="H866" s="54"/>
      <c r="I866" s="54"/>
      <c r="J866" s="54"/>
      <c r="K866" s="54"/>
    </row>
    <row r="867" spans="8:11" ht="15.75" customHeight="1">
      <c r="H867" s="54"/>
      <c r="I867" s="54"/>
      <c r="J867" s="54"/>
      <c r="K867" s="54"/>
    </row>
    <row r="868" spans="8:11" ht="15.75" customHeight="1">
      <c r="H868" s="54"/>
      <c r="I868" s="54"/>
      <c r="J868" s="54"/>
      <c r="K868" s="54"/>
    </row>
    <row r="869" spans="8:11" ht="15.75" customHeight="1">
      <c r="H869" s="54"/>
      <c r="I869" s="54"/>
      <c r="J869" s="54"/>
      <c r="K869" s="54"/>
    </row>
    <row r="870" spans="8:11" ht="15.75" customHeight="1">
      <c r="H870" s="54"/>
      <c r="I870" s="54"/>
      <c r="J870" s="54"/>
      <c r="K870" s="54"/>
    </row>
    <row r="871" spans="8:11" ht="15.75" customHeight="1">
      <c r="H871" s="54"/>
      <c r="I871" s="54"/>
      <c r="J871" s="54"/>
      <c r="K871" s="54"/>
    </row>
    <row r="872" spans="8:11" ht="15.75" customHeight="1">
      <c r="H872" s="54"/>
      <c r="I872" s="54"/>
      <c r="J872" s="54"/>
      <c r="K872" s="54"/>
    </row>
    <row r="873" spans="8:11" ht="15.75" customHeight="1">
      <c r="H873" s="54"/>
      <c r="I873" s="54"/>
      <c r="J873" s="54"/>
      <c r="K873" s="54"/>
    </row>
    <row r="874" spans="8:11" ht="15.75" customHeight="1">
      <c r="H874" s="54"/>
      <c r="I874" s="54"/>
      <c r="J874" s="54"/>
      <c r="K874" s="54"/>
    </row>
    <row r="875" spans="8:11" ht="15.75" customHeight="1">
      <c r="H875" s="54"/>
      <c r="I875" s="54"/>
      <c r="J875" s="54"/>
      <c r="K875" s="54"/>
    </row>
    <row r="876" spans="8:11" ht="15.75" customHeight="1">
      <c r="H876" s="54"/>
      <c r="I876" s="54"/>
      <c r="J876" s="54"/>
      <c r="K876" s="54"/>
    </row>
    <row r="877" spans="8:11" ht="15.75" customHeight="1">
      <c r="H877" s="54"/>
      <c r="I877" s="54"/>
      <c r="J877" s="54"/>
      <c r="K877" s="54"/>
    </row>
    <row r="878" spans="8:11" ht="15.75" customHeight="1">
      <c r="H878" s="54"/>
      <c r="I878" s="54"/>
      <c r="J878" s="54"/>
      <c r="K878" s="54"/>
    </row>
    <row r="879" spans="8:11" ht="15.75" customHeight="1">
      <c r="H879" s="54"/>
      <c r="I879" s="54"/>
      <c r="J879" s="54"/>
      <c r="K879" s="54"/>
    </row>
    <row r="880" spans="8:11" ht="15.75" customHeight="1">
      <c r="H880" s="54"/>
      <c r="I880" s="54"/>
      <c r="J880" s="54"/>
      <c r="K880" s="54"/>
    </row>
    <row r="881" spans="8:11" ht="15.75" customHeight="1">
      <c r="H881" s="54"/>
      <c r="I881" s="54"/>
      <c r="J881" s="54"/>
      <c r="K881" s="54"/>
    </row>
    <row r="882" spans="8:11" ht="15.75" customHeight="1">
      <c r="H882" s="54"/>
      <c r="I882" s="54"/>
      <c r="J882" s="54"/>
      <c r="K882" s="54"/>
    </row>
    <row r="883" spans="8:11" ht="15.75" customHeight="1">
      <c r="H883" s="54"/>
      <c r="I883" s="54"/>
      <c r="J883" s="54"/>
      <c r="K883" s="54"/>
    </row>
    <row r="884" spans="8:11" ht="15.75" customHeight="1">
      <c r="H884" s="54"/>
      <c r="I884" s="54"/>
      <c r="J884" s="54"/>
      <c r="K884" s="54"/>
    </row>
    <row r="885" spans="8:11" ht="15.75" customHeight="1">
      <c r="H885" s="54"/>
      <c r="I885" s="54"/>
      <c r="J885" s="54"/>
      <c r="K885" s="54"/>
    </row>
    <row r="886" spans="8:11" ht="15.75" customHeight="1">
      <c r="H886" s="54"/>
      <c r="I886" s="54"/>
      <c r="J886" s="54"/>
      <c r="K886" s="54"/>
    </row>
    <row r="887" spans="8:11" ht="15.75" customHeight="1">
      <c r="H887" s="54"/>
      <c r="I887" s="54"/>
      <c r="J887" s="54"/>
      <c r="K887" s="54"/>
    </row>
    <row r="888" spans="8:11" ht="15.75" customHeight="1">
      <c r="H888" s="54"/>
      <c r="I888" s="54"/>
      <c r="J888" s="54"/>
      <c r="K888" s="54"/>
    </row>
    <row r="889" spans="8:11" ht="15.75" customHeight="1">
      <c r="H889" s="54"/>
      <c r="I889" s="54"/>
      <c r="J889" s="54"/>
      <c r="K889" s="54"/>
    </row>
    <row r="890" spans="8:11" ht="15.75" customHeight="1">
      <c r="H890" s="54"/>
      <c r="I890" s="54"/>
      <c r="J890" s="54"/>
      <c r="K890" s="54"/>
    </row>
    <row r="891" spans="8:11" ht="15.75" customHeight="1">
      <c r="H891" s="54"/>
      <c r="I891" s="54"/>
      <c r="J891" s="54"/>
      <c r="K891" s="54"/>
    </row>
    <row r="892" spans="8:11" ht="15.75" customHeight="1">
      <c r="H892" s="54"/>
      <c r="I892" s="54"/>
      <c r="J892" s="54"/>
      <c r="K892" s="54"/>
    </row>
    <row r="893" spans="8:11" ht="15.75" customHeight="1">
      <c r="H893" s="54"/>
      <c r="I893" s="54"/>
      <c r="J893" s="54"/>
      <c r="K893" s="54"/>
    </row>
    <row r="894" spans="8:11" ht="15.75" customHeight="1">
      <c r="H894" s="54"/>
      <c r="I894" s="54"/>
      <c r="J894" s="54"/>
      <c r="K894" s="54"/>
    </row>
    <row r="895" spans="8:11" ht="15.75" customHeight="1">
      <c r="H895" s="54"/>
      <c r="I895" s="54"/>
      <c r="J895" s="54"/>
      <c r="K895" s="54"/>
    </row>
    <row r="896" spans="8:11" ht="15.75" customHeight="1">
      <c r="H896" s="54"/>
      <c r="I896" s="54"/>
      <c r="J896" s="54"/>
      <c r="K896" s="54"/>
    </row>
    <row r="897" spans="8:11" ht="15.75" customHeight="1">
      <c r="H897" s="54"/>
      <c r="I897" s="54"/>
      <c r="J897" s="54"/>
      <c r="K897" s="54"/>
    </row>
    <row r="898" spans="8:11" ht="15.75" customHeight="1">
      <c r="H898" s="54"/>
      <c r="I898" s="54"/>
      <c r="J898" s="54"/>
      <c r="K898" s="54"/>
    </row>
    <row r="899" spans="8:11" ht="15.75" customHeight="1">
      <c r="H899" s="54"/>
      <c r="I899" s="54"/>
      <c r="J899" s="54"/>
      <c r="K899" s="54"/>
    </row>
    <row r="900" spans="8:11" ht="15.75" customHeight="1">
      <c r="H900" s="54"/>
      <c r="I900" s="54"/>
      <c r="J900" s="54"/>
      <c r="K900" s="54"/>
    </row>
    <row r="901" spans="8:11" ht="15.75" customHeight="1">
      <c r="H901" s="54"/>
      <c r="I901" s="54"/>
      <c r="J901" s="54"/>
      <c r="K901" s="54"/>
    </row>
    <row r="902" spans="8:11" ht="15.75" customHeight="1">
      <c r="H902" s="54"/>
      <c r="I902" s="54"/>
      <c r="J902" s="54"/>
      <c r="K902" s="54"/>
    </row>
    <row r="903" spans="8:11" ht="15.75" customHeight="1">
      <c r="H903" s="54"/>
      <c r="I903" s="54"/>
      <c r="J903" s="54"/>
      <c r="K903" s="54"/>
    </row>
    <row r="904" spans="8:11" ht="15.75" customHeight="1">
      <c r="H904" s="54"/>
      <c r="I904" s="54"/>
      <c r="J904" s="54"/>
      <c r="K904" s="54"/>
    </row>
    <row r="905" spans="8:11" ht="15.75" customHeight="1">
      <c r="H905" s="54"/>
      <c r="I905" s="54"/>
      <c r="J905" s="54"/>
      <c r="K905" s="54"/>
    </row>
    <row r="906" spans="8:11" ht="15.75" customHeight="1">
      <c r="H906" s="54"/>
      <c r="I906" s="54"/>
      <c r="J906" s="54"/>
      <c r="K906" s="54"/>
    </row>
    <row r="907" spans="8:11" ht="15.75" customHeight="1">
      <c r="H907" s="54"/>
      <c r="I907" s="54"/>
      <c r="J907" s="54"/>
      <c r="K907" s="54"/>
    </row>
    <row r="908" spans="8:11" ht="15.75" customHeight="1">
      <c r="H908" s="54"/>
      <c r="I908" s="54"/>
      <c r="J908" s="54"/>
      <c r="K908" s="54"/>
    </row>
    <row r="909" spans="8:11" ht="15.75" customHeight="1">
      <c r="H909" s="54"/>
      <c r="I909" s="54"/>
      <c r="J909" s="54"/>
      <c r="K909" s="54"/>
    </row>
    <row r="910" spans="8:11" ht="15.75" customHeight="1">
      <c r="H910" s="54"/>
      <c r="I910" s="54"/>
      <c r="J910" s="54"/>
      <c r="K910" s="54"/>
    </row>
    <row r="911" spans="8:11" ht="15.75" customHeight="1">
      <c r="H911" s="54"/>
      <c r="I911" s="54"/>
      <c r="J911" s="54"/>
      <c r="K911" s="54"/>
    </row>
    <row r="912" spans="8:11" ht="15.75" customHeight="1">
      <c r="H912" s="54"/>
      <c r="I912" s="54"/>
      <c r="J912" s="54"/>
      <c r="K912" s="54"/>
    </row>
    <row r="913" spans="8:11" ht="15.75" customHeight="1">
      <c r="H913" s="54"/>
      <c r="I913" s="54"/>
      <c r="J913" s="54"/>
      <c r="K913" s="54"/>
    </row>
    <row r="914" spans="8:11" ht="15.75" customHeight="1">
      <c r="H914" s="54"/>
      <c r="I914" s="54"/>
      <c r="J914" s="54"/>
      <c r="K914" s="54"/>
    </row>
    <row r="915" spans="8:11" ht="15.75" customHeight="1">
      <c r="H915" s="54"/>
      <c r="I915" s="54"/>
      <c r="J915" s="54"/>
      <c r="K915" s="54"/>
    </row>
    <row r="916" spans="8:11" ht="15.75" customHeight="1">
      <c r="H916" s="54"/>
      <c r="I916" s="54"/>
      <c r="J916" s="54"/>
      <c r="K916" s="54"/>
    </row>
    <row r="917" spans="8:11" ht="15.75" customHeight="1">
      <c r="H917" s="54"/>
      <c r="I917" s="54"/>
      <c r="J917" s="54"/>
      <c r="K917" s="54"/>
    </row>
    <row r="918" spans="8:11" ht="15.75" customHeight="1">
      <c r="H918" s="54"/>
      <c r="I918" s="54"/>
      <c r="J918" s="54"/>
      <c r="K918" s="54"/>
    </row>
    <row r="919" spans="8:11" ht="15.75" customHeight="1">
      <c r="H919" s="54"/>
      <c r="I919" s="54"/>
      <c r="J919" s="54"/>
      <c r="K919" s="54"/>
    </row>
    <row r="920" spans="8:11" ht="15.75" customHeight="1">
      <c r="H920" s="54"/>
      <c r="I920" s="54"/>
      <c r="J920" s="54"/>
      <c r="K920" s="54"/>
    </row>
    <row r="921" spans="8:11" ht="15.75" customHeight="1">
      <c r="H921" s="54"/>
      <c r="I921" s="54"/>
      <c r="J921" s="54"/>
      <c r="K921" s="54"/>
    </row>
    <row r="922" spans="8:11" ht="15.75" customHeight="1">
      <c r="H922" s="54"/>
      <c r="I922" s="54"/>
      <c r="J922" s="54"/>
      <c r="K922" s="54"/>
    </row>
    <row r="923" spans="8:11" ht="15.75" customHeight="1">
      <c r="H923" s="54"/>
      <c r="I923" s="54"/>
      <c r="J923" s="54"/>
      <c r="K923" s="54"/>
    </row>
    <row r="924" spans="8:11" ht="15.75" customHeight="1">
      <c r="H924" s="54"/>
      <c r="I924" s="54"/>
      <c r="J924" s="54"/>
      <c r="K924" s="54"/>
    </row>
    <row r="925" spans="8:11" ht="15.75" customHeight="1">
      <c r="H925" s="54"/>
      <c r="I925" s="54"/>
      <c r="J925" s="54"/>
      <c r="K925" s="54"/>
    </row>
    <row r="926" spans="8:11" ht="15.75" customHeight="1">
      <c r="H926" s="54"/>
      <c r="I926" s="54"/>
      <c r="J926" s="54"/>
      <c r="K926" s="54"/>
    </row>
    <row r="927" spans="8:11" ht="15.75" customHeight="1">
      <c r="H927" s="54"/>
      <c r="I927" s="54"/>
      <c r="J927" s="54"/>
      <c r="K927" s="54"/>
    </row>
    <row r="928" spans="8:11" ht="15.75" customHeight="1">
      <c r="H928" s="54"/>
      <c r="I928" s="54"/>
      <c r="J928" s="54"/>
      <c r="K928" s="54"/>
    </row>
    <row r="929" spans="8:11" ht="15.75" customHeight="1">
      <c r="H929" s="54"/>
      <c r="I929" s="54"/>
      <c r="J929" s="54"/>
      <c r="K929" s="54"/>
    </row>
    <row r="930" spans="8:11" ht="15.75" customHeight="1">
      <c r="H930" s="54"/>
      <c r="I930" s="54"/>
      <c r="J930" s="54"/>
      <c r="K930" s="54"/>
    </row>
    <row r="931" spans="8:11" ht="15.75" customHeight="1">
      <c r="H931" s="54"/>
      <c r="I931" s="54"/>
      <c r="J931" s="54"/>
      <c r="K931" s="54"/>
    </row>
    <row r="932" spans="8:11" ht="15.75" customHeight="1">
      <c r="H932" s="54"/>
      <c r="I932" s="54"/>
      <c r="J932" s="54"/>
      <c r="K932" s="54"/>
    </row>
    <row r="933" spans="8:11" ht="15.75" customHeight="1">
      <c r="H933" s="54"/>
      <c r="I933" s="54"/>
      <c r="J933" s="54"/>
      <c r="K933" s="54"/>
    </row>
    <row r="934" spans="8:11" ht="15.75" customHeight="1">
      <c r="H934" s="54"/>
      <c r="I934" s="54"/>
      <c r="J934" s="54"/>
      <c r="K934" s="54"/>
    </row>
    <row r="935" spans="8:11" ht="15.75" customHeight="1">
      <c r="H935" s="54"/>
      <c r="I935" s="54"/>
      <c r="J935" s="54"/>
      <c r="K935" s="54"/>
    </row>
    <row r="936" spans="8:11" ht="15.75" customHeight="1">
      <c r="H936" s="54"/>
      <c r="I936" s="54"/>
      <c r="J936" s="54"/>
      <c r="K936" s="54"/>
    </row>
    <row r="937" spans="8:11" ht="15.75" customHeight="1">
      <c r="H937" s="54"/>
      <c r="I937" s="54"/>
      <c r="J937" s="54"/>
      <c r="K937" s="54"/>
    </row>
    <row r="938" spans="8:11" ht="15.75" customHeight="1">
      <c r="H938" s="54"/>
      <c r="I938" s="54"/>
      <c r="J938" s="54"/>
      <c r="K938" s="54"/>
    </row>
    <row r="939" spans="8:11" ht="15.75" customHeight="1">
      <c r="H939" s="54"/>
      <c r="I939" s="54"/>
      <c r="J939" s="54"/>
      <c r="K939" s="54"/>
    </row>
    <row r="940" spans="8:11" ht="15.75" customHeight="1">
      <c r="H940" s="54"/>
      <c r="I940" s="54"/>
      <c r="J940" s="54"/>
      <c r="K940" s="54"/>
    </row>
    <row r="941" spans="8:11" ht="15.75" customHeight="1">
      <c r="H941" s="54"/>
      <c r="I941" s="54"/>
      <c r="J941" s="54"/>
      <c r="K941" s="54"/>
    </row>
    <row r="942" spans="8:11" ht="15.75" customHeight="1">
      <c r="H942" s="54"/>
      <c r="I942" s="54"/>
      <c r="J942" s="54"/>
      <c r="K942" s="54"/>
    </row>
    <row r="943" spans="8:11" ht="15.75" customHeight="1">
      <c r="H943" s="54"/>
      <c r="I943" s="54"/>
      <c r="J943" s="54"/>
      <c r="K943" s="54"/>
    </row>
    <row r="944" spans="8:11" ht="15.75" customHeight="1">
      <c r="H944" s="54"/>
      <c r="I944" s="54"/>
      <c r="J944" s="54"/>
      <c r="K944" s="54"/>
    </row>
    <row r="945" spans="8:11" ht="15.75" customHeight="1">
      <c r="H945" s="54"/>
      <c r="I945" s="54"/>
      <c r="J945" s="54"/>
      <c r="K945" s="54"/>
    </row>
    <row r="946" spans="8:11" ht="15.75" customHeight="1">
      <c r="H946" s="54"/>
      <c r="I946" s="54"/>
      <c r="J946" s="54"/>
      <c r="K946" s="54"/>
    </row>
    <row r="947" spans="8:11" ht="15.75" customHeight="1">
      <c r="H947" s="54"/>
      <c r="I947" s="54"/>
      <c r="J947" s="54"/>
      <c r="K947" s="54"/>
    </row>
    <row r="948" spans="8:11" ht="15.75" customHeight="1">
      <c r="H948" s="54"/>
      <c r="I948" s="54"/>
      <c r="J948" s="54"/>
      <c r="K948" s="54"/>
    </row>
    <row r="949" spans="8:11" ht="15.75" customHeight="1">
      <c r="H949" s="54"/>
      <c r="I949" s="54"/>
      <c r="J949" s="54"/>
      <c r="K949" s="54"/>
    </row>
    <row r="950" spans="8:11" ht="15.75" customHeight="1">
      <c r="H950" s="54"/>
      <c r="I950" s="54"/>
      <c r="J950" s="54"/>
      <c r="K950" s="54"/>
    </row>
    <row r="951" spans="8:11" ht="15.75" customHeight="1">
      <c r="H951" s="54"/>
      <c r="I951" s="54"/>
      <c r="J951" s="54"/>
      <c r="K951" s="54"/>
    </row>
    <row r="952" spans="8:11" ht="15.75" customHeight="1">
      <c r="H952" s="54"/>
      <c r="I952" s="54"/>
      <c r="J952" s="54"/>
      <c r="K952" s="54"/>
    </row>
    <row r="953" spans="8:11" ht="15.75" customHeight="1">
      <c r="H953" s="54"/>
      <c r="I953" s="54"/>
      <c r="J953" s="54"/>
      <c r="K953" s="54"/>
    </row>
    <row r="954" spans="8:11" ht="15.75" customHeight="1">
      <c r="H954" s="54"/>
      <c r="I954" s="54"/>
      <c r="J954" s="54"/>
      <c r="K954" s="54"/>
    </row>
    <row r="955" spans="8:11" ht="15.75" customHeight="1">
      <c r="H955" s="54"/>
      <c r="I955" s="54"/>
      <c r="J955" s="54"/>
      <c r="K955" s="54"/>
    </row>
    <row r="956" spans="8:11" ht="15.75" customHeight="1">
      <c r="H956" s="54"/>
      <c r="I956" s="54"/>
      <c r="J956" s="54"/>
      <c r="K956" s="54"/>
    </row>
    <row r="957" spans="8:11" ht="15.75" customHeight="1">
      <c r="H957" s="54"/>
      <c r="I957" s="54"/>
      <c r="J957" s="54"/>
      <c r="K957" s="54"/>
    </row>
    <row r="958" spans="8:11" ht="15.75" customHeight="1">
      <c r="H958" s="54"/>
      <c r="I958" s="54"/>
      <c r="J958" s="54"/>
      <c r="K958" s="54"/>
    </row>
    <row r="959" spans="8:11" ht="15.75" customHeight="1">
      <c r="H959" s="54"/>
      <c r="I959" s="54"/>
      <c r="J959" s="54"/>
      <c r="K959" s="54"/>
    </row>
    <row r="960" spans="8:11" ht="15.75" customHeight="1">
      <c r="H960" s="54"/>
      <c r="I960" s="54"/>
      <c r="J960" s="54"/>
      <c r="K960" s="54"/>
    </row>
    <row r="961" spans="8:11" ht="15.75" customHeight="1">
      <c r="H961" s="54"/>
      <c r="I961" s="54"/>
      <c r="J961" s="54"/>
      <c r="K961" s="54"/>
    </row>
    <row r="962" spans="8:11" ht="15.75" customHeight="1">
      <c r="H962" s="54"/>
      <c r="I962" s="54"/>
      <c r="J962" s="54"/>
      <c r="K962" s="54"/>
    </row>
    <row r="963" spans="8:11" ht="15.75" customHeight="1">
      <c r="H963" s="54"/>
      <c r="I963" s="54"/>
      <c r="J963" s="54"/>
      <c r="K963" s="54"/>
    </row>
    <row r="964" spans="8:11" ht="15.75" customHeight="1">
      <c r="H964" s="54"/>
      <c r="I964" s="54"/>
      <c r="J964" s="54"/>
      <c r="K964" s="54"/>
    </row>
    <row r="965" spans="8:11" ht="15.75" customHeight="1">
      <c r="H965" s="54"/>
      <c r="I965" s="54"/>
      <c r="J965" s="54"/>
      <c r="K965" s="54"/>
    </row>
    <row r="966" spans="8:11" ht="15.75" customHeight="1">
      <c r="H966" s="54"/>
      <c r="I966" s="54"/>
      <c r="J966" s="54"/>
      <c r="K966" s="54"/>
    </row>
    <row r="967" spans="8:11" ht="15.75" customHeight="1">
      <c r="H967" s="54"/>
      <c r="I967" s="54"/>
      <c r="J967" s="54"/>
      <c r="K967" s="54"/>
    </row>
    <row r="968" spans="8:11" ht="15.75" customHeight="1">
      <c r="H968" s="54"/>
      <c r="I968" s="54"/>
      <c r="J968" s="54"/>
      <c r="K968" s="54"/>
    </row>
    <row r="969" spans="8:11" ht="15.75" customHeight="1">
      <c r="H969" s="54"/>
      <c r="I969" s="54"/>
      <c r="J969" s="54"/>
      <c r="K969" s="54"/>
    </row>
    <row r="970" spans="8:11" ht="15.75" customHeight="1">
      <c r="H970" s="54"/>
      <c r="I970" s="54"/>
      <c r="J970" s="54"/>
      <c r="K970" s="54"/>
    </row>
    <row r="971" spans="8:11" ht="15.75" customHeight="1">
      <c r="H971" s="54"/>
      <c r="I971" s="54"/>
      <c r="J971" s="54"/>
      <c r="K971" s="54"/>
    </row>
    <row r="972" spans="8:11" ht="15.75" customHeight="1">
      <c r="H972" s="54"/>
      <c r="I972" s="54"/>
      <c r="J972" s="54"/>
      <c r="K972" s="54"/>
    </row>
    <row r="973" spans="8:11" ht="15.75" customHeight="1">
      <c r="H973" s="54"/>
      <c r="I973" s="54"/>
      <c r="J973" s="54"/>
      <c r="K973" s="54"/>
    </row>
    <row r="974" spans="8:11" ht="15.75" customHeight="1">
      <c r="H974" s="54"/>
      <c r="I974" s="54"/>
      <c r="J974" s="54"/>
      <c r="K974" s="54"/>
    </row>
    <row r="975" spans="8:11" ht="15.75" customHeight="1">
      <c r="H975" s="54"/>
      <c r="I975" s="54"/>
      <c r="J975" s="54"/>
      <c r="K975" s="54"/>
    </row>
    <row r="976" spans="8:11" ht="15.75" customHeight="1">
      <c r="H976" s="54"/>
      <c r="I976" s="54"/>
      <c r="J976" s="54"/>
      <c r="K976" s="54"/>
    </row>
    <row r="977" spans="8:11" ht="15.75" customHeight="1">
      <c r="H977" s="54"/>
      <c r="I977" s="54"/>
      <c r="J977" s="54"/>
      <c r="K977" s="54"/>
    </row>
    <row r="978" spans="8:11" ht="15.75" customHeight="1">
      <c r="H978" s="54"/>
      <c r="I978" s="54"/>
      <c r="J978" s="54"/>
      <c r="K978" s="54"/>
    </row>
    <row r="979" spans="8:11" ht="15.75" customHeight="1">
      <c r="H979" s="54"/>
      <c r="I979" s="54"/>
      <c r="J979" s="54"/>
      <c r="K979" s="54"/>
    </row>
    <row r="980" spans="8:11" ht="15.75" customHeight="1">
      <c r="H980" s="54"/>
      <c r="I980" s="54"/>
      <c r="J980" s="54"/>
      <c r="K980" s="54"/>
    </row>
    <row r="981" spans="8:11" ht="15.75" customHeight="1">
      <c r="H981" s="54"/>
      <c r="I981" s="54"/>
      <c r="J981" s="54"/>
      <c r="K981" s="54"/>
    </row>
    <row r="982" spans="8:11" ht="15.75" customHeight="1">
      <c r="H982" s="54"/>
      <c r="I982" s="54"/>
      <c r="J982" s="54"/>
      <c r="K982" s="54"/>
    </row>
    <row r="983" spans="8:11" ht="15.75" customHeight="1">
      <c r="H983" s="54"/>
      <c r="I983" s="54"/>
      <c r="J983" s="54"/>
      <c r="K983" s="54"/>
    </row>
    <row r="984" spans="8:11" ht="15.75" customHeight="1">
      <c r="H984" s="54"/>
      <c r="I984" s="54"/>
      <c r="J984" s="54"/>
      <c r="K984" s="54"/>
    </row>
    <row r="985" spans="8:11" ht="15.75" customHeight="1">
      <c r="H985" s="54"/>
      <c r="I985" s="54"/>
      <c r="J985" s="54"/>
      <c r="K985" s="54"/>
    </row>
    <row r="986" spans="8:11" ht="15.75" customHeight="1">
      <c r="H986" s="54"/>
      <c r="I986" s="54"/>
      <c r="J986" s="54"/>
      <c r="K986" s="54"/>
    </row>
    <row r="987" spans="8:11" ht="15.75" customHeight="1">
      <c r="H987" s="54"/>
      <c r="I987" s="54"/>
      <c r="J987" s="54"/>
      <c r="K987" s="54"/>
    </row>
    <row r="988" spans="8:11" ht="15.75" customHeight="1">
      <c r="H988" s="54"/>
      <c r="I988" s="54"/>
      <c r="J988" s="54"/>
      <c r="K988" s="54"/>
    </row>
    <row r="989" spans="8:11" ht="15.75" customHeight="1">
      <c r="H989" s="54"/>
      <c r="I989" s="54"/>
      <c r="J989" s="54"/>
      <c r="K989" s="54"/>
    </row>
    <row r="990" spans="8:11" ht="15.75" customHeight="1">
      <c r="H990" s="54"/>
      <c r="I990" s="54"/>
      <c r="J990" s="54"/>
      <c r="K990" s="54"/>
    </row>
    <row r="991" spans="8:11" ht="15.75" customHeight="1">
      <c r="H991" s="54"/>
      <c r="I991" s="54"/>
      <c r="J991" s="54"/>
      <c r="K991" s="54"/>
    </row>
    <row r="992" spans="8:11" ht="15.75" customHeight="1">
      <c r="H992" s="54"/>
      <c r="I992" s="54"/>
      <c r="J992" s="54"/>
      <c r="K992" s="54"/>
    </row>
    <row r="993" spans="8:11" ht="15.75" customHeight="1">
      <c r="H993" s="54"/>
      <c r="I993" s="54"/>
      <c r="J993" s="54"/>
      <c r="K993" s="54"/>
    </row>
    <row r="994" spans="8:11" ht="15.75" customHeight="1">
      <c r="H994" s="54"/>
      <c r="I994" s="54"/>
      <c r="J994" s="54"/>
      <c r="K994" s="54"/>
    </row>
    <row r="995" spans="8:11" ht="15.75" customHeight="1">
      <c r="H995" s="54"/>
      <c r="I995" s="54"/>
      <c r="J995" s="54"/>
      <c r="K995" s="54"/>
    </row>
    <row r="996" spans="8:11" ht="15.75" customHeight="1">
      <c r="H996" s="54"/>
      <c r="I996" s="54"/>
      <c r="J996" s="54"/>
      <c r="K996" s="54"/>
    </row>
    <row r="997" spans="8:11" ht="15.75" customHeight="1">
      <c r="H997" s="54"/>
      <c r="I997" s="54"/>
      <c r="J997" s="54"/>
      <c r="K997" s="54"/>
    </row>
    <row r="998" spans="8:11" ht="15.75" customHeight="1">
      <c r="H998" s="54"/>
      <c r="I998" s="54"/>
      <c r="J998" s="54"/>
      <c r="K998" s="54"/>
    </row>
    <row r="999" spans="8:11" ht="15.75" customHeight="1">
      <c r="H999" s="54"/>
      <c r="I999" s="54"/>
      <c r="J999" s="54"/>
      <c r="K999" s="54"/>
    </row>
    <row r="1000" spans="8:11" ht="15.75" customHeight="1">
      <c r="H1000" s="54"/>
      <c r="I1000" s="54"/>
      <c r="J1000" s="54"/>
      <c r="K1000" s="54"/>
    </row>
  </sheetData>
  <mergeCells count="56">
    <mergeCell ref="AH26:AM26"/>
    <mergeCell ref="AH27:AM27"/>
    <mergeCell ref="AH28:AM28"/>
    <mergeCell ref="AH29:AM29"/>
    <mergeCell ref="AH21:AM21"/>
    <mergeCell ref="AH22:AM22"/>
    <mergeCell ref="AH23:AM23"/>
    <mergeCell ref="AH24:AM24"/>
    <mergeCell ref="AH25:AM25"/>
    <mergeCell ref="AH16:AM16"/>
    <mergeCell ref="AH17:AM17"/>
    <mergeCell ref="AH18:AM18"/>
    <mergeCell ref="AH19:AM19"/>
    <mergeCell ref="AH20:AM20"/>
    <mergeCell ref="AH11:AM11"/>
    <mergeCell ref="AH12:AM12"/>
    <mergeCell ref="AH13:AM13"/>
    <mergeCell ref="AH14:AM14"/>
    <mergeCell ref="AH15:AM15"/>
    <mergeCell ref="AE6:AG6"/>
    <mergeCell ref="AK6:AM6"/>
    <mergeCell ref="AC9:AC10"/>
    <mergeCell ref="AD9:AD10"/>
    <mergeCell ref="AE9:AE10"/>
    <mergeCell ref="AF9:AF10"/>
    <mergeCell ref="AK7:AM7"/>
    <mergeCell ref="C8:AD8"/>
    <mergeCell ref="C9:F9"/>
    <mergeCell ref="G9:G10"/>
    <mergeCell ref="H9:Q9"/>
    <mergeCell ref="R9:R10"/>
    <mergeCell ref="S9:AB9"/>
    <mergeCell ref="AG9:AG10"/>
    <mergeCell ref="AH9:AM10"/>
    <mergeCell ref="AI2:AM2"/>
    <mergeCell ref="AE4:AG4"/>
    <mergeCell ref="AK4:AM4"/>
    <mergeCell ref="AE5:AG5"/>
    <mergeCell ref="AK5:AM5"/>
    <mergeCell ref="AH35:AM35"/>
    <mergeCell ref="AH36:AM36"/>
    <mergeCell ref="AH44:AM44"/>
    <mergeCell ref="AH45:AM45"/>
    <mergeCell ref="AH46:AM46"/>
    <mergeCell ref="AH37:AM37"/>
    <mergeCell ref="AH38:AM38"/>
    <mergeCell ref="AH39:AM39"/>
    <mergeCell ref="AH40:AM40"/>
    <mergeCell ref="AH41:AM41"/>
    <mergeCell ref="AH42:AM42"/>
    <mergeCell ref="AH43:AM43"/>
    <mergeCell ref="AH30:AM30"/>
    <mergeCell ref="AH31:AM31"/>
    <mergeCell ref="AH32:AM32"/>
    <mergeCell ref="AH33:AM33"/>
    <mergeCell ref="AH34:AM34"/>
  </mergeCells>
  <dataValidations count="3">
    <dataValidation type="decimal" allowBlank="1" showErrorMessage="1" sqref="L11:Q46" xr:uid="{00000000-0002-0000-0C00-000000000000}">
      <formula1>0</formula1>
      <formula2>45</formula2>
    </dataValidation>
    <dataValidation type="decimal" allowBlank="1" showErrorMessage="1" sqref="S11:AB46" xr:uid="{00000000-0002-0000-0C00-000001000000}">
      <formula1>0</formula1>
      <formula2>40</formula2>
    </dataValidation>
    <dataValidation type="decimal" allowBlank="1" showErrorMessage="1" sqref="C11:F46" xr:uid="{00000000-0002-0000-0C00-000002000000}">
      <formula1>0</formula1>
      <formula2>10</formula2>
    </dataValidation>
  </dataValidations>
  <printOptions horizontalCentered="1" gridLines="1"/>
  <pageMargins left="0.39370078740157483" right="0.39370078740157483" top="0.98425196850393704" bottom="0.39370078740157483" header="0" footer="0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F7F7F"/>
  </sheetPr>
  <dimension ref="A1:Z1000"/>
  <sheetViews>
    <sheetView workbookViewId="0"/>
  </sheetViews>
  <sheetFormatPr baseColWidth="10" defaultColWidth="9.1796875" defaultRowHeight="15" customHeight="1"/>
  <cols>
    <col min="1" max="1" width="1.7265625" customWidth="1"/>
    <col min="2" max="2" width="16" customWidth="1"/>
    <col min="3" max="15" width="3.1796875" customWidth="1"/>
    <col min="16" max="16" width="6.90625" customWidth="1"/>
    <col min="17" max="26" width="10.90625" customWidth="1"/>
  </cols>
  <sheetData>
    <row r="1" spans="1:26" ht="7.5" customHeight="1">
      <c r="A1" s="141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</row>
    <row r="2" spans="1:26" ht="10.5" customHeight="1">
      <c r="A2" s="141"/>
      <c r="B2" s="155" t="s">
        <v>9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</row>
    <row r="3" spans="1:26" ht="10.5" customHeight="1">
      <c r="A3" s="141"/>
      <c r="B3" s="155" t="str">
        <f>CARÁTULA!$C$10</f>
        <v>INTERANDINO BOLIVIANO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 spans="1:26" ht="10.5" customHeight="1">
      <c r="A4" s="141"/>
      <c r="B4" s="155"/>
      <c r="C4" s="295" t="s">
        <v>140</v>
      </c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142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</row>
    <row r="5" spans="1:26" ht="10.5" customHeight="1">
      <c r="A5" s="141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P5" s="194"/>
      <c r="Q5" s="194"/>
      <c r="R5" s="194"/>
      <c r="S5" s="194"/>
      <c r="T5" s="194"/>
      <c r="U5" s="194"/>
      <c r="V5" s="194"/>
      <c r="W5" s="194"/>
      <c r="X5" s="194"/>
      <c r="Y5" s="194"/>
      <c r="Z5" s="194"/>
    </row>
    <row r="6" spans="1:26" ht="10.5" customHeight="1">
      <c r="A6" s="141"/>
      <c r="B6" s="195" t="s">
        <v>18</v>
      </c>
      <c r="C6" s="296" t="str">
        <f>CARÁTULA!$C$16</f>
        <v>SECUNDARIO</v>
      </c>
      <c r="D6" s="220"/>
      <c r="E6" s="220"/>
      <c r="F6" s="220"/>
      <c r="G6" s="220"/>
      <c r="H6" s="220"/>
      <c r="I6" s="253"/>
      <c r="J6" s="142"/>
      <c r="K6" s="142"/>
      <c r="L6" s="142"/>
      <c r="M6" s="142"/>
      <c r="N6" s="142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</row>
    <row r="7" spans="1:26" ht="10.5" customHeight="1">
      <c r="A7" s="141"/>
      <c r="B7" s="195" t="s">
        <v>20</v>
      </c>
      <c r="C7" s="296" t="str">
        <f>CARÁTULA!$C$18</f>
        <v>5° "A" DE SECUNDARIA</v>
      </c>
      <c r="D7" s="220"/>
      <c r="E7" s="220"/>
      <c r="F7" s="220"/>
      <c r="G7" s="220"/>
      <c r="H7" s="220"/>
      <c r="I7" s="253"/>
      <c r="J7" s="142"/>
      <c r="K7" s="142"/>
      <c r="L7" s="142"/>
      <c r="M7" s="142"/>
      <c r="N7" s="142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</row>
    <row r="8" spans="1:26" ht="10.5" customHeight="1">
      <c r="A8" s="141"/>
      <c r="B8" s="195" t="s">
        <v>28</v>
      </c>
      <c r="C8" s="296" t="str">
        <f>CARÁTULA!$C$14</f>
        <v>MARCO A. CHAVEZ CHOQUEHUANCA</v>
      </c>
      <c r="D8" s="220"/>
      <c r="E8" s="220"/>
      <c r="F8" s="220"/>
      <c r="G8" s="220"/>
      <c r="H8" s="220"/>
      <c r="I8" s="253"/>
      <c r="J8" s="142"/>
      <c r="K8" s="142"/>
      <c r="L8" s="142"/>
      <c r="M8" s="142"/>
      <c r="N8" s="142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</row>
    <row r="9" spans="1:26" ht="7.5" customHeight="1">
      <c r="A9" s="141"/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2"/>
      <c r="P9" s="194"/>
      <c r="Q9" s="194"/>
      <c r="R9" s="194"/>
      <c r="S9" s="194"/>
      <c r="T9" s="194"/>
      <c r="U9" s="194"/>
      <c r="V9" s="194"/>
      <c r="W9" s="194"/>
      <c r="X9" s="194"/>
      <c r="Y9" s="194"/>
      <c r="Z9" s="194"/>
    </row>
    <row r="10" spans="1:26" ht="79.5" customHeight="1">
      <c r="A10" s="196" t="s">
        <v>31</v>
      </c>
      <c r="B10" s="197" t="s">
        <v>114</v>
      </c>
      <c r="C10" s="198" t="s">
        <v>141</v>
      </c>
      <c r="D10" s="198" t="s">
        <v>142</v>
      </c>
      <c r="E10" s="198" t="s">
        <v>143</v>
      </c>
      <c r="F10" s="198" t="s">
        <v>144</v>
      </c>
      <c r="G10" s="198" t="s">
        <v>145</v>
      </c>
      <c r="H10" s="198" t="s">
        <v>146</v>
      </c>
      <c r="I10" s="198" t="s">
        <v>147</v>
      </c>
      <c r="J10" s="198" t="s">
        <v>148</v>
      </c>
      <c r="K10" s="198" t="s">
        <v>149</v>
      </c>
      <c r="L10" s="198" t="s">
        <v>150</v>
      </c>
      <c r="M10" s="198" t="s">
        <v>151</v>
      </c>
      <c r="N10" s="198" t="s">
        <v>152</v>
      </c>
      <c r="O10" s="199" t="s">
        <v>137</v>
      </c>
      <c r="P10" s="200" t="s">
        <v>153</v>
      </c>
      <c r="Q10" s="194"/>
      <c r="R10" s="194"/>
      <c r="S10" s="194"/>
      <c r="T10" s="194"/>
      <c r="U10" s="194"/>
      <c r="V10" s="194"/>
      <c r="W10" s="194"/>
      <c r="X10" s="194"/>
      <c r="Y10" s="194"/>
      <c r="Z10" s="194"/>
    </row>
    <row r="11" spans="1:26" ht="11.25" customHeight="1">
      <c r="A11" s="69">
        <v>1</v>
      </c>
      <c r="B11" s="201" t="str">
        <f>FILIACIÓN!B9</f>
        <v>APALA YUJRA ROSELIN ANDREA</v>
      </c>
      <c r="C11" s="69">
        <v>25</v>
      </c>
      <c r="D11" s="69">
        <v>25</v>
      </c>
      <c r="E11" s="69">
        <v>25</v>
      </c>
      <c r="F11" s="69">
        <v>25</v>
      </c>
      <c r="G11" s="69">
        <v>25</v>
      </c>
      <c r="H11" s="69">
        <v>25</v>
      </c>
      <c r="I11" s="69">
        <v>25</v>
      </c>
      <c r="J11" s="69">
        <v>25</v>
      </c>
      <c r="K11" s="69">
        <v>25</v>
      </c>
      <c r="L11" s="69">
        <v>25</v>
      </c>
      <c r="M11" s="69">
        <v>25</v>
      </c>
      <c r="N11" s="69">
        <v>25</v>
      </c>
      <c r="O11" s="69">
        <f t="shared" ref="O11:O46" si="0">IFERROR(AVERAGE(C11:N11),"")</f>
        <v>25</v>
      </c>
      <c r="P11" s="201" t="str">
        <f t="shared" ref="P11:P46" si="1">IF(O11="","",(IF(AND(O11&gt;=1,O11&lt;=50.499),"REPROBADO",IF(AND(O11&gt;=50.5,O11&lt;=100),"APROBADO",IF(AND(O11&lt;=0.5,O11&lt;=0.5),"ABANDONO")))))</f>
        <v>REPROBADO</v>
      </c>
      <c r="Q11" s="194"/>
      <c r="R11" s="194"/>
      <c r="S11" s="194"/>
      <c r="T11" s="194"/>
      <c r="U11" s="194"/>
      <c r="V11" s="194"/>
      <c r="W11" s="194"/>
      <c r="X11" s="194"/>
      <c r="Y11" s="194"/>
      <c r="Z11" s="194"/>
    </row>
    <row r="12" spans="1:26" ht="11.25" customHeight="1">
      <c r="A12" s="69">
        <v>2</v>
      </c>
      <c r="B12" s="201" t="str">
        <f>FILIACIÓN!B10</f>
        <v>APAZA ANGULO ARELY BIANCA</v>
      </c>
      <c r="C12" s="69">
        <v>25</v>
      </c>
      <c r="D12" s="69"/>
      <c r="E12" s="69"/>
      <c r="F12" s="69"/>
      <c r="G12" s="69"/>
      <c r="H12" s="69"/>
      <c r="I12" s="69"/>
      <c r="J12" s="69"/>
      <c r="K12" s="69"/>
      <c r="L12" s="69"/>
      <c r="M12" s="69">
        <v>100</v>
      </c>
      <c r="N12" s="201"/>
      <c r="O12" s="69">
        <f t="shared" si="0"/>
        <v>62.5</v>
      </c>
      <c r="P12" s="201" t="str">
        <f t="shared" si="1"/>
        <v>APROBADO</v>
      </c>
      <c r="Q12" s="194"/>
      <c r="R12" s="194"/>
      <c r="S12" s="194"/>
      <c r="T12" s="194"/>
      <c r="U12" s="194"/>
      <c r="V12" s="194"/>
      <c r="W12" s="194"/>
      <c r="X12" s="194"/>
      <c r="Y12" s="194"/>
      <c r="Z12" s="194"/>
    </row>
    <row r="13" spans="1:26" ht="11.25" customHeight="1">
      <c r="A13" s="69">
        <v>3</v>
      </c>
      <c r="B13" s="201" t="str">
        <f>FILIACIÓN!B11</f>
        <v>APAZA TICONA DANAE ALEXANDRA</v>
      </c>
      <c r="C13" s="69">
        <v>25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201"/>
      <c r="O13" s="69">
        <f t="shared" si="0"/>
        <v>25</v>
      </c>
      <c r="P13" s="201" t="str">
        <f t="shared" si="1"/>
        <v>REPROBADO</v>
      </c>
      <c r="Q13" s="194"/>
      <c r="R13" s="194"/>
      <c r="S13" s="194"/>
      <c r="T13" s="194"/>
      <c r="U13" s="194"/>
      <c r="V13" s="194"/>
      <c r="W13" s="194"/>
      <c r="X13" s="194"/>
      <c r="Y13" s="194"/>
      <c r="Z13" s="194"/>
    </row>
    <row r="14" spans="1:26" ht="11.25" customHeight="1">
      <c r="A14" s="69">
        <v>4</v>
      </c>
      <c r="B14" s="201" t="str">
        <f>FILIACIÓN!B12</f>
        <v>ARDORES USNAYO CAMERON GAELLE</v>
      </c>
      <c r="C14" s="69">
        <v>25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201"/>
      <c r="O14" s="69">
        <f t="shared" si="0"/>
        <v>25</v>
      </c>
      <c r="P14" s="201" t="str">
        <f t="shared" si="1"/>
        <v>REPROBADO</v>
      </c>
      <c r="Q14" s="194"/>
      <c r="R14" s="194"/>
      <c r="S14" s="194"/>
      <c r="T14" s="194"/>
      <c r="U14" s="194"/>
      <c r="V14" s="194"/>
      <c r="W14" s="194"/>
      <c r="X14" s="194"/>
      <c r="Y14" s="194"/>
      <c r="Z14" s="194"/>
    </row>
    <row r="15" spans="1:26" ht="11.25" customHeight="1">
      <c r="A15" s="69">
        <v>5</v>
      </c>
      <c r="B15" s="201" t="str">
        <f>FILIACIÓN!B29</f>
        <v>LECOÑA ARRATIA MICHELLE</v>
      </c>
      <c r="C15" s="69">
        <v>25</v>
      </c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201"/>
      <c r="O15" s="69">
        <f t="shared" si="0"/>
        <v>25</v>
      </c>
      <c r="P15" s="201" t="str">
        <f t="shared" si="1"/>
        <v>REPROBADO</v>
      </c>
      <c r="Q15" s="194"/>
      <c r="R15" s="194"/>
      <c r="S15" s="194"/>
      <c r="T15" s="194"/>
      <c r="U15" s="194"/>
      <c r="V15" s="194"/>
      <c r="W15" s="194"/>
      <c r="X15" s="194"/>
      <c r="Y15" s="194"/>
      <c r="Z15" s="194"/>
    </row>
    <row r="16" spans="1:26" ht="11.25" customHeight="1">
      <c r="A16" s="69">
        <v>6</v>
      </c>
      <c r="B16" s="201" t="str">
        <f>FILIACIÓN!B30</f>
        <v>LLUPANQUE SELAEZ DEYVID ALEJANDRO</v>
      </c>
      <c r="C16" s="69">
        <v>25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201"/>
      <c r="O16" s="69">
        <f t="shared" si="0"/>
        <v>25</v>
      </c>
      <c r="P16" s="201" t="str">
        <f t="shared" si="1"/>
        <v>REPROBADO</v>
      </c>
      <c r="Q16" s="194"/>
      <c r="R16" s="194"/>
      <c r="S16" s="194"/>
      <c r="T16" s="194"/>
      <c r="U16" s="194"/>
      <c r="V16" s="194"/>
      <c r="W16" s="194"/>
      <c r="X16" s="194"/>
      <c r="Y16" s="194"/>
      <c r="Z16" s="194"/>
    </row>
    <row r="17" spans="1:26" ht="11.25" customHeight="1">
      <c r="A17" s="69">
        <v>7</v>
      </c>
      <c r="B17" s="201" t="str">
        <f>FILIACIÓN!B31</f>
        <v>LOPEZ LIMA ASBEL</v>
      </c>
      <c r="C17" s="69">
        <v>25</v>
      </c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201"/>
      <c r="O17" s="69">
        <f t="shared" si="0"/>
        <v>25</v>
      </c>
      <c r="P17" s="201" t="str">
        <f t="shared" si="1"/>
        <v>REPROBADO</v>
      </c>
      <c r="Q17" s="194"/>
      <c r="R17" s="194"/>
      <c r="S17" s="194"/>
      <c r="T17" s="194"/>
      <c r="U17" s="194"/>
      <c r="V17" s="194"/>
      <c r="W17" s="194"/>
      <c r="X17" s="194"/>
      <c r="Y17" s="194"/>
      <c r="Z17" s="194"/>
    </row>
    <row r="18" spans="1:26" ht="11.25" customHeight="1">
      <c r="A18" s="69">
        <v>8</v>
      </c>
      <c r="B18" s="201" t="str">
        <f>FILIACIÓN!B32</f>
        <v>MAMANI PAUCARA NICOLE ALEXANDRA</v>
      </c>
      <c r="C18" s="69">
        <v>25</v>
      </c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201"/>
      <c r="O18" s="69">
        <f t="shared" si="0"/>
        <v>25</v>
      </c>
      <c r="P18" s="201" t="str">
        <f t="shared" si="1"/>
        <v>REPROBADO</v>
      </c>
      <c r="Q18" s="194"/>
      <c r="R18" s="194"/>
      <c r="S18" s="194"/>
      <c r="T18" s="194"/>
      <c r="U18" s="194"/>
      <c r="V18" s="194"/>
      <c r="W18" s="194"/>
      <c r="X18" s="194"/>
      <c r="Y18" s="194"/>
      <c r="Z18" s="194"/>
    </row>
    <row r="19" spans="1:26" ht="11.25" customHeight="1">
      <c r="A19" s="69">
        <v>9</v>
      </c>
      <c r="B19" s="201" t="str">
        <f>FILIACIÓN!B33</f>
        <v>MASCO AGUILAR BRIZIA ALISON</v>
      </c>
      <c r="C19" s="69">
        <v>25</v>
      </c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201"/>
      <c r="O19" s="69">
        <f t="shared" si="0"/>
        <v>25</v>
      </c>
      <c r="P19" s="201" t="str">
        <f t="shared" si="1"/>
        <v>REPROBADO</v>
      </c>
      <c r="Q19" s="194"/>
      <c r="R19" s="194"/>
      <c r="S19" s="194"/>
      <c r="T19" s="194"/>
      <c r="U19" s="194"/>
      <c r="V19" s="194"/>
      <c r="W19" s="194"/>
      <c r="X19" s="194"/>
      <c r="Y19" s="194"/>
      <c r="Z19" s="194"/>
    </row>
    <row r="20" spans="1:26" ht="11.25" customHeight="1">
      <c r="A20" s="69">
        <v>10</v>
      </c>
      <c r="B20" s="201" t="str">
        <f>FILIACIÓN!B34</f>
        <v>NINA CARATA LUIS FLAVIO</v>
      </c>
      <c r="C20" s="69">
        <v>25</v>
      </c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201"/>
      <c r="O20" s="69">
        <f t="shared" si="0"/>
        <v>25</v>
      </c>
      <c r="P20" s="201" t="str">
        <f t="shared" si="1"/>
        <v>REPROBADO</v>
      </c>
      <c r="Q20" s="194"/>
      <c r="R20" s="194"/>
      <c r="S20" s="194"/>
      <c r="T20" s="194"/>
      <c r="U20" s="194"/>
      <c r="V20" s="194"/>
      <c r="W20" s="194"/>
      <c r="X20" s="194"/>
      <c r="Y20" s="194"/>
      <c r="Z20" s="194"/>
    </row>
    <row r="21" spans="1:26" ht="11.25" customHeight="1">
      <c r="A21" s="69">
        <v>11</v>
      </c>
      <c r="B21" s="201" t="str">
        <f>FILIACIÓN!B35</f>
        <v>NINA YAHUINCHA EYDAN ENRRIQUE</v>
      </c>
      <c r="C21" s="69">
        <v>25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201"/>
      <c r="O21" s="69">
        <f t="shared" si="0"/>
        <v>25</v>
      </c>
      <c r="P21" s="201" t="str">
        <f t="shared" si="1"/>
        <v>REPROBADO</v>
      </c>
      <c r="Q21" s="194"/>
      <c r="R21" s="194"/>
      <c r="S21" s="194"/>
      <c r="T21" s="194"/>
      <c r="U21" s="194"/>
      <c r="V21" s="194"/>
      <c r="W21" s="194"/>
      <c r="X21" s="194"/>
      <c r="Y21" s="194"/>
      <c r="Z21" s="194"/>
    </row>
    <row r="22" spans="1:26" ht="11.25" customHeight="1">
      <c r="A22" s="69">
        <v>12</v>
      </c>
      <c r="B22" s="201" t="str">
        <f>FILIACIÓN!B36</f>
        <v>PACO HUANCA HEYDI MIREYA</v>
      </c>
      <c r="C22" s="69">
        <v>25</v>
      </c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201"/>
      <c r="O22" s="69">
        <f t="shared" si="0"/>
        <v>25</v>
      </c>
      <c r="P22" s="201" t="str">
        <f t="shared" si="1"/>
        <v>REPROBADO</v>
      </c>
      <c r="Q22" s="194"/>
      <c r="R22" s="194"/>
      <c r="S22" s="194"/>
      <c r="T22" s="194"/>
      <c r="U22" s="194"/>
      <c r="V22" s="194"/>
      <c r="W22" s="194"/>
      <c r="X22" s="194"/>
      <c r="Y22" s="194"/>
      <c r="Z22" s="194"/>
    </row>
    <row r="23" spans="1:26" ht="11.25" customHeight="1">
      <c r="A23" s="69">
        <v>13</v>
      </c>
      <c r="B23" s="201" t="str">
        <f>FILIACIÓN!B37</f>
        <v>POCOMA VARGAS JOSUE ARMANDO</v>
      </c>
      <c r="C23" s="69">
        <v>25</v>
      </c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201"/>
      <c r="O23" s="69">
        <f t="shared" si="0"/>
        <v>25</v>
      </c>
      <c r="P23" s="201" t="str">
        <f t="shared" si="1"/>
        <v>REPROBADO</v>
      </c>
      <c r="Q23" s="194"/>
      <c r="R23" s="194"/>
      <c r="S23" s="194"/>
      <c r="T23" s="194"/>
      <c r="U23" s="194"/>
      <c r="V23" s="194"/>
      <c r="W23" s="194"/>
      <c r="X23" s="194"/>
      <c r="Y23" s="194"/>
      <c r="Z23" s="194"/>
    </row>
    <row r="24" spans="1:26" ht="11.25" customHeight="1">
      <c r="A24" s="69">
        <v>14</v>
      </c>
      <c r="B24" s="201" t="str">
        <f>FILIACIÓN!B38</f>
        <v>QUISPE HILARI PAOLA ARACELY</v>
      </c>
      <c r="C24" s="69">
        <v>25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201"/>
      <c r="O24" s="69">
        <f t="shared" si="0"/>
        <v>25</v>
      </c>
      <c r="P24" s="201" t="str">
        <f t="shared" si="1"/>
        <v>REPROBADO</v>
      </c>
      <c r="Q24" s="194"/>
      <c r="R24" s="194"/>
      <c r="S24" s="194"/>
      <c r="T24" s="194"/>
      <c r="U24" s="194"/>
      <c r="V24" s="194"/>
      <c r="W24" s="194"/>
      <c r="X24" s="194"/>
      <c r="Y24" s="194"/>
      <c r="Z24" s="194"/>
    </row>
    <row r="25" spans="1:26" ht="11.25" customHeight="1">
      <c r="A25" s="69">
        <v>15</v>
      </c>
      <c r="B25" s="201" t="str">
        <f>FILIACIÓN!B39</f>
        <v>TORREZ QUISPE MAYRA ADRIANA</v>
      </c>
      <c r="C25" s="69">
        <v>25</v>
      </c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201"/>
      <c r="O25" s="69">
        <f t="shared" si="0"/>
        <v>25</v>
      </c>
      <c r="P25" s="201" t="str">
        <f t="shared" si="1"/>
        <v>REPROBADO</v>
      </c>
      <c r="Q25" s="194"/>
      <c r="R25" s="194"/>
      <c r="S25" s="194"/>
      <c r="T25" s="194"/>
      <c r="U25" s="194"/>
      <c r="V25" s="194"/>
      <c r="W25" s="194"/>
      <c r="X25" s="194"/>
      <c r="Y25" s="194"/>
      <c r="Z25" s="194"/>
    </row>
    <row r="26" spans="1:26" ht="11.25" customHeight="1">
      <c r="A26" s="69">
        <v>16</v>
      </c>
      <c r="B26" s="201" t="str">
        <f>FILIACIÓN!B40</f>
        <v>USNAYO ROJAS HUASCAR CRISTOPHER</v>
      </c>
      <c r="C26" s="69">
        <v>25</v>
      </c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201"/>
      <c r="O26" s="69">
        <f t="shared" si="0"/>
        <v>25</v>
      </c>
      <c r="P26" s="201" t="str">
        <f t="shared" si="1"/>
        <v>REPROBADO</v>
      </c>
      <c r="Q26" s="194"/>
      <c r="R26" s="194"/>
      <c r="S26" s="194"/>
      <c r="T26" s="194"/>
      <c r="U26" s="194"/>
      <c r="V26" s="194"/>
      <c r="W26" s="194"/>
      <c r="X26" s="194"/>
      <c r="Y26" s="194"/>
      <c r="Z26" s="194"/>
    </row>
    <row r="27" spans="1:26" ht="11.25" customHeight="1">
      <c r="A27" s="69">
        <v>17</v>
      </c>
      <c r="B27" s="201" t="str">
        <f>FILIACIÓN!B41</f>
        <v>VEIZAGA YUJRA GIAN MEIJAN</v>
      </c>
      <c r="C27" s="69">
        <v>25</v>
      </c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201"/>
      <c r="O27" s="69">
        <f t="shared" si="0"/>
        <v>25</v>
      </c>
      <c r="P27" s="201" t="str">
        <f t="shared" si="1"/>
        <v>REPROBADO</v>
      </c>
      <c r="Q27" s="194"/>
      <c r="R27" s="194"/>
      <c r="S27" s="194"/>
      <c r="T27" s="194"/>
      <c r="U27" s="194"/>
      <c r="V27" s="194"/>
      <c r="W27" s="194"/>
      <c r="X27" s="194"/>
      <c r="Y27" s="194"/>
      <c r="Z27" s="194"/>
    </row>
    <row r="28" spans="1:26" ht="11.25" customHeight="1">
      <c r="A28" s="69">
        <v>18</v>
      </c>
      <c r="B28" s="201" t="str">
        <f>FILIACIÓN!B42</f>
        <v>VENTURA SALCEDO GABRIEL</v>
      </c>
      <c r="C28" s="69">
        <v>25</v>
      </c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201"/>
      <c r="O28" s="69">
        <f t="shared" si="0"/>
        <v>25</v>
      </c>
      <c r="P28" s="201" t="str">
        <f t="shared" si="1"/>
        <v>REPROBADO</v>
      </c>
      <c r="Q28" s="194"/>
      <c r="R28" s="194"/>
      <c r="S28" s="194"/>
      <c r="T28" s="194"/>
      <c r="U28" s="194"/>
      <c r="V28" s="194"/>
      <c r="W28" s="194"/>
      <c r="X28" s="194"/>
      <c r="Y28" s="194"/>
      <c r="Z28" s="194"/>
    </row>
    <row r="29" spans="1:26" ht="11.25" customHeight="1">
      <c r="A29" s="69">
        <v>19</v>
      </c>
      <c r="B29" s="201">
        <f>FILIACIÓN!B43</f>
        <v>0</v>
      </c>
      <c r="C29" s="69">
        <v>25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201"/>
      <c r="O29" s="69">
        <f t="shared" si="0"/>
        <v>25</v>
      </c>
      <c r="P29" s="201" t="str">
        <f t="shared" si="1"/>
        <v>REPROBADO</v>
      </c>
      <c r="Q29" s="194"/>
      <c r="R29" s="194"/>
      <c r="S29" s="194"/>
      <c r="T29" s="194"/>
      <c r="U29" s="194"/>
      <c r="V29" s="194"/>
      <c r="W29" s="194"/>
      <c r="X29" s="194"/>
      <c r="Y29" s="194"/>
      <c r="Z29" s="194"/>
    </row>
    <row r="30" spans="1:26" ht="11.25" customHeight="1">
      <c r="A30" s="69">
        <v>20</v>
      </c>
      <c r="B30" s="201">
        <f>FILIACIÓN!B44</f>
        <v>0</v>
      </c>
      <c r="C30" s="69">
        <v>25</v>
      </c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201"/>
      <c r="O30" s="69">
        <f t="shared" si="0"/>
        <v>25</v>
      </c>
      <c r="P30" s="201" t="str">
        <f t="shared" si="1"/>
        <v>REPROBADO</v>
      </c>
      <c r="Q30" s="194"/>
      <c r="R30" s="194"/>
      <c r="S30" s="194"/>
      <c r="T30" s="194"/>
      <c r="U30" s="194"/>
      <c r="V30" s="194"/>
      <c r="W30" s="194"/>
      <c r="X30" s="194"/>
      <c r="Y30" s="194"/>
      <c r="Z30" s="194"/>
    </row>
    <row r="31" spans="1:26" ht="11.25" customHeight="1">
      <c r="A31" s="69">
        <v>21</v>
      </c>
      <c r="B31" s="201" t="e">
        <f>FILIACIÓN!#REF!</f>
        <v>#REF!</v>
      </c>
      <c r="C31" s="69">
        <v>25</v>
      </c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201"/>
      <c r="O31" s="69">
        <f t="shared" si="0"/>
        <v>25</v>
      </c>
      <c r="P31" s="201" t="str">
        <f t="shared" si="1"/>
        <v>REPROBADO</v>
      </c>
      <c r="Q31" s="194"/>
      <c r="R31" s="194"/>
      <c r="S31" s="194"/>
      <c r="T31" s="194"/>
      <c r="U31" s="194"/>
      <c r="V31" s="194"/>
      <c r="W31" s="194"/>
      <c r="X31" s="194"/>
      <c r="Y31" s="194"/>
      <c r="Z31" s="194"/>
    </row>
    <row r="32" spans="1:26" ht="11.25" customHeight="1">
      <c r="A32" s="69">
        <v>22</v>
      </c>
      <c r="B32" s="201" t="e">
        <f>FILIACIÓN!#REF!</f>
        <v>#REF!</v>
      </c>
      <c r="C32" s="69">
        <v>25</v>
      </c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201"/>
      <c r="O32" s="69">
        <f t="shared" si="0"/>
        <v>25</v>
      </c>
      <c r="P32" s="201" t="str">
        <f t="shared" si="1"/>
        <v>REPROBADO</v>
      </c>
      <c r="Q32" s="194"/>
      <c r="R32" s="194"/>
      <c r="S32" s="194"/>
      <c r="T32" s="194"/>
      <c r="U32" s="194"/>
      <c r="V32" s="194"/>
      <c r="W32" s="194"/>
      <c r="X32" s="194"/>
      <c r="Y32" s="194"/>
      <c r="Z32" s="194"/>
    </row>
    <row r="33" spans="1:26" ht="11.25" customHeight="1">
      <c r="A33" s="69">
        <v>23</v>
      </c>
      <c r="B33" s="201" t="e">
        <f>FILIACIÓN!#REF!</f>
        <v>#REF!</v>
      </c>
      <c r="C33" s="69">
        <v>25</v>
      </c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201"/>
      <c r="O33" s="69">
        <f t="shared" si="0"/>
        <v>25</v>
      </c>
      <c r="P33" s="201" t="str">
        <f t="shared" si="1"/>
        <v>REPROBADO</v>
      </c>
      <c r="Q33" s="194"/>
      <c r="R33" s="194"/>
      <c r="S33" s="194"/>
      <c r="T33" s="194"/>
      <c r="U33" s="194"/>
      <c r="V33" s="194"/>
      <c r="W33" s="194"/>
      <c r="X33" s="194"/>
      <c r="Y33" s="194"/>
      <c r="Z33" s="194"/>
    </row>
    <row r="34" spans="1:26" ht="11.25" customHeight="1">
      <c r="A34" s="69">
        <v>24</v>
      </c>
      <c r="B34" s="201" t="e">
        <f>FILIACIÓN!#REF!</f>
        <v>#REF!</v>
      </c>
      <c r="C34" s="69">
        <v>25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201"/>
      <c r="O34" s="69">
        <f t="shared" si="0"/>
        <v>25</v>
      </c>
      <c r="P34" s="201" t="str">
        <f t="shared" si="1"/>
        <v>REPROBADO</v>
      </c>
      <c r="Q34" s="194"/>
      <c r="R34" s="194"/>
      <c r="S34" s="194"/>
      <c r="T34" s="194"/>
      <c r="U34" s="194"/>
      <c r="V34" s="194"/>
      <c r="W34" s="194"/>
      <c r="X34" s="194"/>
      <c r="Y34" s="194"/>
      <c r="Z34" s="194"/>
    </row>
    <row r="35" spans="1:26" ht="11.25" customHeight="1">
      <c r="A35" s="69">
        <v>25</v>
      </c>
      <c r="B35" s="201" t="e">
        <f>FILIACIÓN!#REF!</f>
        <v>#REF!</v>
      </c>
      <c r="C35" s="69">
        <v>25</v>
      </c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201"/>
      <c r="O35" s="69">
        <f t="shared" si="0"/>
        <v>25</v>
      </c>
      <c r="P35" s="201" t="str">
        <f t="shared" si="1"/>
        <v>REPROBADO</v>
      </c>
      <c r="Q35" s="194"/>
      <c r="R35" s="194"/>
      <c r="S35" s="194"/>
      <c r="T35" s="194"/>
      <c r="U35" s="194"/>
      <c r="V35" s="194"/>
      <c r="W35" s="194"/>
      <c r="X35" s="194"/>
      <c r="Y35" s="194"/>
      <c r="Z35" s="194"/>
    </row>
    <row r="36" spans="1:26" ht="11.25" customHeight="1">
      <c r="A36" s="69">
        <v>26</v>
      </c>
      <c r="B36" s="201" t="e">
        <f>FILIACIÓN!#REF!</f>
        <v>#REF!</v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201"/>
      <c r="O36" s="69" t="str">
        <f t="shared" si="0"/>
        <v/>
      </c>
      <c r="P36" s="201" t="str">
        <f t="shared" si="1"/>
        <v/>
      </c>
      <c r="Q36" s="194"/>
      <c r="R36" s="194"/>
      <c r="S36" s="194"/>
      <c r="T36" s="194"/>
      <c r="U36" s="194"/>
      <c r="V36" s="194"/>
      <c r="W36" s="194"/>
      <c r="X36" s="194"/>
      <c r="Y36" s="194"/>
      <c r="Z36" s="194"/>
    </row>
    <row r="37" spans="1:26" ht="11.25" customHeight="1">
      <c r="A37" s="69">
        <v>27</v>
      </c>
      <c r="B37" s="201" t="e">
        <f>FILIACIÓN!#REF!</f>
        <v>#REF!</v>
      </c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201"/>
      <c r="O37" s="69" t="str">
        <f t="shared" si="0"/>
        <v/>
      </c>
      <c r="P37" s="201" t="str">
        <f t="shared" si="1"/>
        <v/>
      </c>
      <c r="Q37" s="194"/>
      <c r="R37" s="194"/>
      <c r="S37" s="194"/>
      <c r="T37" s="194"/>
      <c r="U37" s="194"/>
      <c r="V37" s="194"/>
      <c r="W37" s="194"/>
      <c r="X37" s="194"/>
      <c r="Y37" s="194"/>
      <c r="Z37" s="194"/>
    </row>
    <row r="38" spans="1:26" ht="11.25" customHeight="1">
      <c r="A38" s="69">
        <v>28</v>
      </c>
      <c r="B38" s="201" t="e">
        <f>FILIACIÓN!#REF!</f>
        <v>#REF!</v>
      </c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201"/>
      <c r="O38" s="69" t="str">
        <f t="shared" si="0"/>
        <v/>
      </c>
      <c r="P38" s="201" t="str">
        <f t="shared" si="1"/>
        <v/>
      </c>
      <c r="Q38" s="194"/>
      <c r="R38" s="194"/>
      <c r="S38" s="194"/>
      <c r="T38" s="194"/>
      <c r="U38" s="194"/>
      <c r="V38" s="194"/>
      <c r="W38" s="194"/>
      <c r="X38" s="194"/>
      <c r="Y38" s="194"/>
      <c r="Z38" s="194"/>
    </row>
    <row r="39" spans="1:26" ht="11.25" customHeight="1">
      <c r="A39" s="69">
        <v>29</v>
      </c>
      <c r="B39" s="201" t="e">
        <f>FILIACIÓN!#REF!</f>
        <v>#REF!</v>
      </c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201"/>
      <c r="O39" s="69" t="str">
        <f t="shared" si="0"/>
        <v/>
      </c>
      <c r="P39" s="201" t="str">
        <f t="shared" si="1"/>
        <v/>
      </c>
      <c r="Q39" s="194"/>
      <c r="R39" s="194"/>
      <c r="S39" s="194"/>
      <c r="T39" s="194"/>
      <c r="U39" s="194"/>
      <c r="V39" s="194"/>
      <c r="W39" s="194"/>
      <c r="X39" s="194"/>
      <c r="Y39" s="194"/>
      <c r="Z39" s="194"/>
    </row>
    <row r="40" spans="1:26" ht="11.25" customHeight="1">
      <c r="A40" s="69">
        <v>30</v>
      </c>
      <c r="B40" s="201" t="e">
        <f>FILIACIÓN!#REF!</f>
        <v>#REF!</v>
      </c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201"/>
      <c r="O40" s="69" t="str">
        <f t="shared" si="0"/>
        <v/>
      </c>
      <c r="P40" s="201" t="str">
        <f t="shared" si="1"/>
        <v/>
      </c>
      <c r="Q40" s="194"/>
      <c r="R40" s="194"/>
      <c r="S40" s="194"/>
      <c r="T40" s="194"/>
      <c r="U40" s="194"/>
      <c r="V40" s="194"/>
      <c r="W40" s="194"/>
      <c r="X40" s="194"/>
      <c r="Y40" s="194"/>
      <c r="Z40" s="194"/>
    </row>
    <row r="41" spans="1:26" ht="11.25" customHeight="1">
      <c r="A41" s="69">
        <v>31</v>
      </c>
      <c r="B41" s="201" t="e">
        <f>FILIACIÓN!#REF!</f>
        <v>#REF!</v>
      </c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201"/>
      <c r="O41" s="69" t="str">
        <f t="shared" si="0"/>
        <v/>
      </c>
      <c r="P41" s="201" t="str">
        <f t="shared" si="1"/>
        <v/>
      </c>
      <c r="Q41" s="194"/>
      <c r="R41" s="194"/>
      <c r="S41" s="194"/>
      <c r="T41" s="194"/>
      <c r="U41" s="194"/>
      <c r="V41" s="194"/>
      <c r="W41" s="194"/>
      <c r="X41" s="194"/>
      <c r="Y41" s="194"/>
      <c r="Z41" s="194"/>
    </row>
    <row r="42" spans="1:26" ht="11.25" customHeight="1">
      <c r="A42" s="69">
        <v>32</v>
      </c>
      <c r="B42" s="201" t="e">
        <f>FILIACIÓN!#REF!</f>
        <v>#REF!</v>
      </c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201"/>
      <c r="O42" s="69" t="str">
        <f t="shared" si="0"/>
        <v/>
      </c>
      <c r="P42" s="201" t="str">
        <f t="shared" si="1"/>
        <v/>
      </c>
      <c r="Q42" s="194"/>
      <c r="R42" s="194"/>
      <c r="S42" s="194"/>
      <c r="T42" s="194"/>
      <c r="U42" s="194"/>
      <c r="V42" s="194"/>
      <c r="W42" s="194"/>
      <c r="X42" s="194"/>
      <c r="Y42" s="194"/>
      <c r="Z42" s="194"/>
    </row>
    <row r="43" spans="1:26" ht="11.25" customHeight="1">
      <c r="A43" s="69">
        <v>33</v>
      </c>
      <c r="B43" s="201" t="e">
        <f>FILIACIÓN!#REF!</f>
        <v>#REF!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201"/>
      <c r="O43" s="69" t="str">
        <f t="shared" si="0"/>
        <v/>
      </c>
      <c r="P43" s="201" t="str">
        <f t="shared" si="1"/>
        <v/>
      </c>
      <c r="Q43" s="194"/>
      <c r="R43" s="194"/>
      <c r="S43" s="194"/>
      <c r="T43" s="194"/>
      <c r="U43" s="194"/>
      <c r="V43" s="194"/>
      <c r="W43" s="194"/>
      <c r="X43" s="194"/>
      <c r="Y43" s="194"/>
      <c r="Z43" s="194"/>
    </row>
    <row r="44" spans="1:26" ht="11.25" customHeight="1">
      <c r="A44" s="69">
        <v>34</v>
      </c>
      <c r="B44" s="201" t="e">
        <f>FILIACIÓN!#REF!</f>
        <v>#REF!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201"/>
      <c r="O44" s="69" t="str">
        <f t="shared" si="0"/>
        <v/>
      </c>
      <c r="P44" s="201" t="str">
        <f t="shared" si="1"/>
        <v/>
      </c>
      <c r="Q44" s="194"/>
      <c r="R44" s="194"/>
      <c r="S44" s="194"/>
      <c r="T44" s="194"/>
      <c r="U44" s="194"/>
      <c r="V44" s="194"/>
      <c r="W44" s="194"/>
      <c r="X44" s="194"/>
      <c r="Y44" s="194"/>
      <c r="Z44" s="194"/>
    </row>
    <row r="45" spans="1:26" ht="11.25" customHeight="1">
      <c r="A45" s="69">
        <v>35</v>
      </c>
      <c r="B45" s="201" t="e">
        <f>FILIACIÓN!#REF!</f>
        <v>#REF!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201"/>
      <c r="O45" s="69" t="str">
        <f t="shared" si="0"/>
        <v/>
      </c>
      <c r="P45" s="201" t="str">
        <f t="shared" si="1"/>
        <v/>
      </c>
      <c r="Q45" s="194"/>
      <c r="R45" s="194"/>
      <c r="S45" s="194"/>
      <c r="T45" s="194"/>
      <c r="U45" s="194"/>
      <c r="V45" s="194"/>
      <c r="W45" s="194"/>
      <c r="X45" s="194"/>
      <c r="Y45" s="194"/>
      <c r="Z45" s="194"/>
    </row>
    <row r="46" spans="1:26" ht="11.25" customHeight="1">
      <c r="A46" s="69">
        <v>36</v>
      </c>
      <c r="B46" s="201" t="e">
        <f>FILIACIÓN!#REF!</f>
        <v>#REF!</v>
      </c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201"/>
      <c r="O46" s="69" t="str">
        <f t="shared" si="0"/>
        <v/>
      </c>
      <c r="P46" s="201" t="str">
        <f t="shared" si="1"/>
        <v/>
      </c>
      <c r="Q46" s="194"/>
      <c r="R46" s="194"/>
      <c r="S46" s="194"/>
      <c r="T46" s="194"/>
      <c r="U46" s="194"/>
      <c r="V46" s="194"/>
      <c r="W46" s="194"/>
      <c r="X46" s="194"/>
      <c r="Y46" s="194"/>
      <c r="Z46" s="194"/>
    </row>
    <row r="47" spans="1:26" ht="11.25" customHeight="1">
      <c r="A47" s="194"/>
      <c r="B47" s="194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</row>
    <row r="48" spans="1:26" ht="11.25" customHeight="1">
      <c r="A48" s="194"/>
      <c r="B48" s="194"/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</row>
    <row r="49" spans="1:26" ht="11.25" customHeight="1">
      <c r="A49" s="194"/>
      <c r="B49" s="297" t="s">
        <v>154</v>
      </c>
      <c r="C49" s="283"/>
      <c r="D49" s="283"/>
      <c r="E49" s="194"/>
      <c r="F49" s="194"/>
      <c r="G49" s="194"/>
      <c r="H49" s="194"/>
      <c r="I49" s="194"/>
      <c r="J49" s="194"/>
      <c r="K49" s="194"/>
      <c r="L49" s="194"/>
      <c r="M49" s="194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</row>
    <row r="50" spans="1:26" ht="11.25" customHeight="1">
      <c r="A50" s="194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194"/>
      <c r="M50" s="194"/>
      <c r="N50" s="194"/>
      <c r="O50" s="194"/>
      <c r="P50" s="194"/>
      <c r="Q50" s="194"/>
      <c r="R50" s="194"/>
      <c r="S50" s="194"/>
      <c r="T50" s="194"/>
      <c r="U50" s="194"/>
      <c r="V50" s="194"/>
      <c r="W50" s="194"/>
      <c r="X50" s="194"/>
      <c r="Y50" s="194"/>
      <c r="Z50" s="194"/>
    </row>
    <row r="51" spans="1:26" ht="11.25" customHeight="1">
      <c r="A51" s="194"/>
      <c r="B51" s="144" t="s">
        <v>124</v>
      </c>
      <c r="C51" s="153">
        <v>13</v>
      </c>
      <c r="D51" s="202">
        <f t="shared" ref="D51:D54" si="2">C51/$C$55</f>
        <v>0.54166666666666663</v>
      </c>
      <c r="E51" s="194"/>
      <c r="F51" s="194"/>
      <c r="G51" s="194"/>
      <c r="H51" s="194"/>
      <c r="I51" s="194"/>
      <c r="J51" s="194"/>
      <c r="K51" s="194"/>
      <c r="L51" s="194"/>
      <c r="M51" s="194"/>
      <c r="N51" s="194"/>
      <c r="O51" s="194"/>
      <c r="P51" s="194"/>
      <c r="Q51" s="194"/>
      <c r="R51" s="194"/>
      <c r="S51" s="194"/>
      <c r="T51" s="194"/>
      <c r="U51" s="194"/>
      <c r="V51" s="194"/>
      <c r="W51" s="194"/>
      <c r="X51" s="194"/>
      <c r="Y51" s="194"/>
      <c r="Z51" s="194"/>
    </row>
    <row r="52" spans="1:26" ht="11.25" customHeight="1">
      <c r="A52" s="194"/>
      <c r="B52" s="144" t="s">
        <v>125</v>
      </c>
      <c r="C52" s="153">
        <v>4</v>
      </c>
      <c r="D52" s="202">
        <f t="shared" si="2"/>
        <v>0.16666666666666666</v>
      </c>
      <c r="E52" s="194"/>
      <c r="F52" s="194"/>
      <c r="G52" s="194"/>
      <c r="H52" s="194"/>
      <c r="I52" s="194"/>
      <c r="J52" s="194"/>
      <c r="K52" s="194"/>
      <c r="L52" s="194"/>
      <c r="M52" s="194"/>
      <c r="N52" s="194"/>
      <c r="O52" s="194"/>
      <c r="P52" s="194"/>
      <c r="Q52" s="194"/>
      <c r="R52" s="194"/>
      <c r="S52" s="194"/>
      <c r="T52" s="194"/>
      <c r="U52" s="194"/>
      <c r="V52" s="194"/>
      <c r="W52" s="194"/>
      <c r="X52" s="194"/>
      <c r="Y52" s="194"/>
      <c r="Z52" s="194"/>
    </row>
    <row r="53" spans="1:26" ht="11.25" customHeight="1">
      <c r="A53" s="194"/>
      <c r="B53" s="144" t="s">
        <v>126</v>
      </c>
      <c r="C53" s="153">
        <v>0</v>
      </c>
      <c r="D53" s="202">
        <f t="shared" si="2"/>
        <v>0</v>
      </c>
      <c r="E53" s="194"/>
      <c r="F53" s="194"/>
      <c r="G53" s="194"/>
      <c r="H53" s="194"/>
      <c r="I53" s="194"/>
      <c r="J53" s="194"/>
      <c r="K53" s="194"/>
      <c r="L53" s="194"/>
      <c r="M53" s="194"/>
      <c r="N53" s="194"/>
      <c r="O53" s="194"/>
      <c r="P53" s="194"/>
      <c r="Q53" s="194"/>
      <c r="R53" s="194"/>
      <c r="S53" s="194"/>
      <c r="T53" s="194"/>
      <c r="U53" s="194"/>
      <c r="V53" s="194"/>
      <c r="W53" s="194"/>
      <c r="X53" s="194"/>
      <c r="Y53" s="194"/>
      <c r="Z53" s="194"/>
    </row>
    <row r="54" spans="1:26" ht="11.25" customHeight="1">
      <c r="A54" s="194"/>
      <c r="B54" s="144" t="s">
        <v>127</v>
      </c>
      <c r="C54" s="153">
        <v>7</v>
      </c>
      <c r="D54" s="202">
        <f t="shared" si="2"/>
        <v>0.29166666666666669</v>
      </c>
      <c r="E54" s="194"/>
      <c r="F54" s="194"/>
      <c r="G54" s="194"/>
      <c r="H54" s="194"/>
      <c r="I54" s="194"/>
      <c r="J54" s="194"/>
      <c r="K54" s="194"/>
      <c r="L54" s="194"/>
      <c r="M54" s="194"/>
      <c r="N54" s="194"/>
      <c r="O54" s="194"/>
      <c r="P54" s="194"/>
      <c r="Q54" s="194"/>
      <c r="R54" s="194"/>
      <c r="S54" s="194"/>
      <c r="T54" s="194"/>
      <c r="U54" s="194"/>
      <c r="V54" s="194"/>
      <c r="W54" s="194"/>
      <c r="X54" s="194"/>
      <c r="Y54" s="194"/>
      <c r="Z54" s="194"/>
    </row>
    <row r="55" spans="1:26" ht="11.25" customHeight="1">
      <c r="A55" s="194"/>
      <c r="B55" s="144" t="s">
        <v>128</v>
      </c>
      <c r="C55" s="153">
        <f t="shared" ref="C55:D55" si="3">SUM(C51:C54)</f>
        <v>24</v>
      </c>
      <c r="D55" s="203">
        <f t="shared" si="3"/>
        <v>1</v>
      </c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</row>
    <row r="56" spans="1:26" ht="11.25" customHeight="1">
      <c r="A56" s="194"/>
      <c r="B56" s="194"/>
      <c r="C56" s="194"/>
      <c r="D56" s="194"/>
      <c r="E56" s="194"/>
      <c r="F56" s="194"/>
      <c r="G56" s="194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</row>
    <row r="57" spans="1:26" ht="11.25" customHeight="1">
      <c r="A57" s="194"/>
      <c r="B57" s="194"/>
      <c r="C57" s="194"/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</row>
    <row r="58" spans="1:26" ht="11.25" customHeight="1">
      <c r="A58" s="194"/>
      <c r="B58" s="194"/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</row>
    <row r="59" spans="1:26" ht="11.25" customHeight="1">
      <c r="A59" s="194"/>
      <c r="B59" s="194"/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</row>
    <row r="60" spans="1:26" ht="11.25" customHeight="1">
      <c r="A60" s="194"/>
      <c r="B60" s="194"/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  <c r="O60" s="194"/>
      <c r="P60" s="194"/>
      <c r="Q60" s="194"/>
      <c r="R60" s="194"/>
      <c r="S60" s="194"/>
      <c r="T60" s="194"/>
      <c r="U60" s="194"/>
      <c r="V60" s="194"/>
      <c r="W60" s="194"/>
      <c r="X60" s="194"/>
      <c r="Y60" s="194"/>
      <c r="Z60" s="194"/>
    </row>
    <row r="61" spans="1:26" ht="11.25" customHeight="1">
      <c r="A61" s="194"/>
      <c r="B61" s="194"/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</row>
    <row r="62" spans="1:26" ht="11.25" customHeight="1">
      <c r="A62" s="194"/>
      <c r="B62" s="194"/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</row>
    <row r="63" spans="1:26" ht="11.25" customHeight="1">
      <c r="A63" s="194"/>
      <c r="B63" s="194"/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</row>
    <row r="64" spans="1:26" ht="11.25" customHeight="1">
      <c r="A64" s="194"/>
      <c r="B64" s="194"/>
      <c r="C64" s="194"/>
      <c r="D64" s="194"/>
      <c r="E64" s="194"/>
      <c r="F64" s="194"/>
      <c r="G64" s="194"/>
      <c r="H64" s="194"/>
      <c r="I64" s="194"/>
      <c r="J64" s="194"/>
      <c r="K64" s="194"/>
      <c r="L64" s="194"/>
      <c r="M64" s="194"/>
      <c r="N64" s="194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</row>
    <row r="65" spans="1:26" ht="11.25" customHeight="1">
      <c r="A65" s="194"/>
      <c r="B65" s="194"/>
      <c r="C65" s="194"/>
      <c r="D65" s="194"/>
      <c r="E65" s="194"/>
      <c r="F65" s="194"/>
      <c r="G65" s="194"/>
      <c r="H65" s="194"/>
      <c r="I65" s="194"/>
      <c r="J65" s="194"/>
      <c r="K65" s="194"/>
      <c r="L65" s="194"/>
      <c r="M65" s="194"/>
      <c r="N65" s="194"/>
      <c r="O65" s="194"/>
      <c r="P65" s="194"/>
      <c r="Q65" s="194"/>
      <c r="R65" s="194"/>
      <c r="S65" s="194"/>
      <c r="T65" s="194"/>
      <c r="U65" s="194"/>
      <c r="V65" s="194"/>
      <c r="W65" s="194"/>
      <c r="X65" s="194"/>
      <c r="Y65" s="194"/>
      <c r="Z65" s="194"/>
    </row>
    <row r="66" spans="1:26" ht="11.25" customHeight="1">
      <c r="A66" s="194"/>
      <c r="B66" s="194"/>
      <c r="C66" s="194"/>
      <c r="D66" s="194"/>
      <c r="E66" s="194"/>
      <c r="F66" s="194"/>
      <c r="G66" s="194"/>
      <c r="H66" s="194"/>
      <c r="I66" s="194"/>
      <c r="J66" s="194"/>
      <c r="K66" s="194"/>
      <c r="L66" s="194"/>
      <c r="M66" s="194"/>
      <c r="N66" s="194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</row>
    <row r="67" spans="1:26" ht="11.25" customHeight="1">
      <c r="A67" s="194"/>
      <c r="B67" s="194"/>
      <c r="C67" s="194"/>
      <c r="D67" s="194"/>
      <c r="E67" s="194"/>
      <c r="F67" s="194"/>
      <c r="G67" s="194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</row>
    <row r="68" spans="1:26" ht="11.25" customHeight="1">
      <c r="A68" s="194"/>
      <c r="B68" s="194"/>
      <c r="C68" s="194"/>
      <c r="D68" s="194"/>
      <c r="E68" s="194"/>
      <c r="F68" s="194"/>
      <c r="G68" s="194"/>
      <c r="H68" s="194"/>
      <c r="I68" s="194"/>
      <c r="J68" s="194"/>
      <c r="K68" s="194"/>
      <c r="L68" s="194"/>
      <c r="M68" s="194"/>
      <c r="N68" s="194"/>
      <c r="O68" s="194"/>
      <c r="P68" s="194"/>
      <c r="Q68" s="194"/>
      <c r="R68" s="194"/>
      <c r="S68" s="194"/>
      <c r="T68" s="194"/>
      <c r="U68" s="194"/>
      <c r="V68" s="194"/>
      <c r="W68" s="194"/>
      <c r="X68" s="194"/>
      <c r="Y68" s="194"/>
      <c r="Z68" s="194"/>
    </row>
    <row r="69" spans="1:26" ht="11.25" customHeight="1">
      <c r="A69" s="194"/>
      <c r="B69" s="194"/>
      <c r="C69" s="194"/>
      <c r="D69" s="194"/>
      <c r="E69" s="194"/>
      <c r="F69" s="194"/>
      <c r="G69" s="194"/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</row>
    <row r="70" spans="1:26" ht="11.25" customHeight="1">
      <c r="A70" s="194"/>
      <c r="B70" s="194"/>
      <c r="C70" s="194"/>
      <c r="D70" s="194"/>
      <c r="E70" s="194"/>
      <c r="F70" s="194"/>
      <c r="G70" s="194"/>
      <c r="H70" s="194"/>
      <c r="I70" s="194"/>
      <c r="J70" s="194"/>
      <c r="K70" s="194"/>
      <c r="L70" s="194"/>
      <c r="M70" s="194"/>
      <c r="N70" s="194"/>
      <c r="O70" s="194"/>
      <c r="P70" s="194"/>
      <c r="Q70" s="194"/>
      <c r="R70" s="194"/>
      <c r="S70" s="194"/>
      <c r="T70" s="194"/>
      <c r="U70" s="194"/>
      <c r="V70" s="194"/>
      <c r="W70" s="194"/>
      <c r="X70" s="194"/>
      <c r="Y70" s="194"/>
      <c r="Z70" s="194"/>
    </row>
    <row r="71" spans="1:26" ht="11.25" customHeight="1">
      <c r="A71" s="194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</row>
    <row r="72" spans="1:26" ht="11.25" customHeight="1">
      <c r="A72" s="194"/>
      <c r="B72" s="194"/>
      <c r="C72" s="194"/>
      <c r="D72" s="194"/>
      <c r="E72" s="194"/>
      <c r="F72" s="194"/>
      <c r="G72" s="194"/>
      <c r="H72" s="194"/>
      <c r="I72" s="194"/>
      <c r="J72" s="194"/>
      <c r="K72" s="194"/>
      <c r="L72" s="194"/>
      <c r="M72" s="194"/>
      <c r="N72" s="194"/>
      <c r="O72" s="194"/>
      <c r="P72" s="194"/>
      <c r="Q72" s="194"/>
      <c r="R72" s="194"/>
      <c r="S72" s="194"/>
      <c r="T72" s="194"/>
      <c r="U72" s="194"/>
      <c r="V72" s="194"/>
      <c r="W72" s="194"/>
      <c r="X72" s="194"/>
      <c r="Y72" s="194"/>
      <c r="Z72" s="194"/>
    </row>
    <row r="73" spans="1:26" ht="11.25" customHeight="1">
      <c r="A73" s="194"/>
      <c r="B73" s="194"/>
      <c r="C73" s="194"/>
      <c r="D73" s="194"/>
      <c r="E73" s="194"/>
      <c r="F73" s="194"/>
      <c r="G73" s="194"/>
      <c r="H73" s="194"/>
      <c r="I73" s="194"/>
      <c r="J73" s="194"/>
      <c r="K73" s="194"/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</row>
    <row r="74" spans="1:26" ht="11.25" customHeight="1">
      <c r="A74" s="194"/>
      <c r="B74" s="194"/>
      <c r="C74" s="194"/>
      <c r="D74" s="19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</row>
    <row r="75" spans="1:26" ht="11.25" customHeight="1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4"/>
      <c r="V75" s="194"/>
      <c r="W75" s="194"/>
      <c r="X75" s="194"/>
      <c r="Y75" s="194"/>
      <c r="Z75" s="194"/>
    </row>
    <row r="76" spans="1:26" ht="11.25" customHeight="1">
      <c r="A76" s="194"/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4"/>
      <c r="V76" s="194"/>
      <c r="W76" s="194"/>
      <c r="X76" s="194"/>
      <c r="Y76" s="194"/>
      <c r="Z76" s="194"/>
    </row>
    <row r="77" spans="1:26" ht="11.25" customHeight="1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4"/>
      <c r="V77" s="194"/>
      <c r="W77" s="194"/>
      <c r="X77" s="194"/>
      <c r="Y77" s="194"/>
      <c r="Z77" s="194"/>
    </row>
    <row r="78" spans="1:26" ht="11.25" customHeight="1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</row>
    <row r="79" spans="1:26" ht="11.25" customHeight="1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4"/>
      <c r="V79" s="194"/>
      <c r="W79" s="194"/>
      <c r="X79" s="194"/>
      <c r="Y79" s="194"/>
      <c r="Z79" s="194"/>
    </row>
    <row r="80" spans="1:26" ht="11.25" customHeight="1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</row>
    <row r="81" spans="1:26" ht="11.25" customHeight="1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</row>
    <row r="82" spans="1:26" ht="11.25" customHeight="1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4"/>
      <c r="V82" s="194"/>
      <c r="W82" s="194"/>
      <c r="X82" s="194"/>
      <c r="Y82" s="194"/>
      <c r="Z82" s="194"/>
    </row>
    <row r="83" spans="1:26" ht="11.25" customHeight="1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4"/>
      <c r="V83" s="194"/>
      <c r="W83" s="194"/>
      <c r="X83" s="194"/>
      <c r="Y83" s="194"/>
      <c r="Z83" s="194"/>
    </row>
    <row r="84" spans="1:26" ht="11.25" customHeight="1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4"/>
      <c r="V84" s="194"/>
      <c r="W84" s="194"/>
      <c r="X84" s="194"/>
      <c r="Y84" s="194"/>
      <c r="Z84" s="194"/>
    </row>
    <row r="85" spans="1:26" ht="11.25" customHeight="1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</row>
    <row r="86" spans="1:26" ht="11.25" customHeight="1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</row>
    <row r="87" spans="1:26" ht="11.25" customHeight="1">
      <c r="A87" s="194"/>
      <c r="B87" s="194"/>
      <c r="C87" s="194"/>
      <c r="D87" s="194"/>
      <c r="E87" s="194"/>
      <c r="F87" s="194"/>
      <c r="G87" s="194"/>
      <c r="H87" s="194"/>
      <c r="I87" s="194"/>
      <c r="J87" s="194"/>
      <c r="K87" s="194"/>
      <c r="L87" s="194"/>
      <c r="M87" s="194"/>
      <c r="N87" s="194"/>
      <c r="O87" s="194"/>
      <c r="P87" s="194"/>
      <c r="Q87" s="194"/>
      <c r="R87" s="194"/>
      <c r="S87" s="194"/>
      <c r="T87" s="194"/>
      <c r="U87" s="194"/>
      <c r="V87" s="194"/>
      <c r="W87" s="194"/>
      <c r="X87" s="194"/>
      <c r="Y87" s="194"/>
      <c r="Z87" s="194"/>
    </row>
    <row r="88" spans="1:26" ht="11.25" customHeight="1">
      <c r="A88" s="194"/>
      <c r="B88" s="194"/>
      <c r="C88" s="194"/>
      <c r="D88" s="194"/>
      <c r="E88" s="194"/>
      <c r="F88" s="194"/>
      <c r="G88" s="194"/>
      <c r="H88" s="194"/>
      <c r="I88" s="194"/>
      <c r="J88" s="194"/>
      <c r="K88" s="194"/>
      <c r="L88" s="194"/>
      <c r="M88" s="194"/>
      <c r="N88" s="194"/>
      <c r="O88" s="194"/>
      <c r="P88" s="194"/>
      <c r="Q88" s="194"/>
      <c r="R88" s="194"/>
      <c r="S88" s="194"/>
      <c r="T88" s="194"/>
      <c r="U88" s="194"/>
      <c r="V88" s="194"/>
      <c r="W88" s="194"/>
      <c r="X88" s="194"/>
      <c r="Y88" s="194"/>
      <c r="Z88" s="194"/>
    </row>
    <row r="89" spans="1:26" ht="11.25" customHeight="1">
      <c r="A89" s="194"/>
      <c r="B89" s="194"/>
      <c r="C89" s="194"/>
      <c r="D89" s="194"/>
      <c r="E89" s="194"/>
      <c r="F89" s="194"/>
      <c r="G89" s="194"/>
      <c r="H89" s="194"/>
      <c r="I89" s="194"/>
      <c r="J89" s="194"/>
      <c r="K89" s="194"/>
      <c r="L89" s="194"/>
      <c r="M89" s="194"/>
      <c r="N89" s="194"/>
      <c r="O89" s="194"/>
      <c r="P89" s="194"/>
      <c r="Q89" s="194"/>
      <c r="R89" s="194"/>
      <c r="S89" s="194"/>
      <c r="T89" s="194"/>
      <c r="U89" s="194"/>
      <c r="V89" s="194"/>
      <c r="W89" s="194"/>
      <c r="X89" s="194"/>
      <c r="Y89" s="194"/>
      <c r="Z89" s="194"/>
    </row>
    <row r="90" spans="1:26" ht="11.25" customHeight="1">
      <c r="A90" s="194"/>
      <c r="B90" s="194"/>
      <c r="C90" s="194"/>
      <c r="D90" s="194"/>
      <c r="E90" s="194"/>
      <c r="F90" s="194"/>
      <c r="G90" s="194"/>
      <c r="H90" s="194"/>
      <c r="I90" s="194"/>
      <c r="J90" s="194"/>
      <c r="K90" s="194"/>
      <c r="L90" s="194"/>
      <c r="M90" s="194"/>
      <c r="N90" s="194"/>
      <c r="O90" s="194"/>
      <c r="P90" s="194"/>
      <c r="Q90" s="194"/>
      <c r="R90" s="194"/>
      <c r="S90" s="194"/>
      <c r="T90" s="194"/>
      <c r="U90" s="194"/>
      <c r="V90" s="194"/>
      <c r="W90" s="194"/>
      <c r="X90" s="194"/>
      <c r="Y90" s="194"/>
      <c r="Z90" s="194"/>
    </row>
    <row r="91" spans="1:26" ht="11.25" customHeight="1">
      <c r="A91" s="194"/>
      <c r="B91" s="194"/>
      <c r="C91" s="194"/>
      <c r="D91" s="194"/>
      <c r="E91" s="194"/>
      <c r="F91" s="194"/>
      <c r="G91" s="194"/>
      <c r="H91" s="194"/>
      <c r="I91" s="194"/>
      <c r="J91" s="194"/>
      <c r="K91" s="194"/>
      <c r="L91" s="194"/>
      <c r="M91" s="194"/>
      <c r="N91" s="194"/>
      <c r="O91" s="194"/>
      <c r="P91" s="194"/>
      <c r="Q91" s="194"/>
      <c r="R91" s="194"/>
      <c r="S91" s="194"/>
      <c r="T91" s="194"/>
      <c r="U91" s="194"/>
      <c r="V91" s="194"/>
      <c r="W91" s="194"/>
      <c r="X91" s="194"/>
      <c r="Y91" s="194"/>
      <c r="Z91" s="194"/>
    </row>
    <row r="92" spans="1:26" ht="11.25" customHeight="1">
      <c r="A92" s="194"/>
      <c r="B92" s="194"/>
      <c r="C92" s="194"/>
      <c r="D92" s="194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4"/>
      <c r="R92" s="194"/>
      <c r="S92" s="194"/>
      <c r="T92" s="194"/>
      <c r="U92" s="194"/>
      <c r="V92" s="194"/>
      <c r="W92" s="194"/>
      <c r="X92" s="194"/>
      <c r="Y92" s="194"/>
      <c r="Z92" s="194"/>
    </row>
    <row r="93" spans="1:26" ht="11.25" customHeight="1">
      <c r="A93" s="194"/>
      <c r="B93" s="194"/>
      <c r="C93" s="194"/>
      <c r="D93" s="194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4"/>
      <c r="R93" s="194"/>
      <c r="S93" s="194"/>
      <c r="T93" s="194"/>
      <c r="U93" s="194"/>
      <c r="V93" s="194"/>
      <c r="W93" s="194"/>
      <c r="X93" s="194"/>
      <c r="Y93" s="194"/>
      <c r="Z93" s="194"/>
    </row>
    <row r="94" spans="1:26" ht="11.25" customHeight="1">
      <c r="A94" s="194"/>
      <c r="B94" s="194"/>
      <c r="C94" s="194"/>
      <c r="D94" s="194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4"/>
      <c r="R94" s="194"/>
      <c r="S94" s="194"/>
      <c r="T94" s="194"/>
      <c r="U94" s="194"/>
      <c r="V94" s="194"/>
      <c r="W94" s="194"/>
      <c r="X94" s="194"/>
      <c r="Y94" s="194"/>
      <c r="Z94" s="194"/>
    </row>
    <row r="95" spans="1:26" ht="11.25" customHeight="1">
      <c r="A95" s="194"/>
      <c r="B95" s="194"/>
      <c r="C95" s="194"/>
      <c r="D95" s="194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</row>
    <row r="96" spans="1:26" ht="11.25" customHeight="1">
      <c r="A96" s="194"/>
      <c r="B96" s="194"/>
      <c r="C96" s="194"/>
      <c r="D96" s="194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</row>
    <row r="97" spans="1:26" ht="11.25" customHeight="1">
      <c r="A97" s="194"/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4"/>
      <c r="R97" s="194"/>
      <c r="S97" s="194"/>
      <c r="T97" s="194"/>
      <c r="U97" s="194"/>
      <c r="V97" s="194"/>
      <c r="W97" s="194"/>
      <c r="X97" s="194"/>
      <c r="Y97" s="194"/>
      <c r="Z97" s="194"/>
    </row>
    <row r="98" spans="1:26" ht="11.25" customHeight="1">
      <c r="A98" s="194"/>
      <c r="B98" s="194"/>
      <c r="C98" s="194"/>
      <c r="D98" s="194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4"/>
      <c r="R98" s="194"/>
      <c r="S98" s="194"/>
      <c r="T98" s="194"/>
      <c r="U98" s="194"/>
      <c r="V98" s="194"/>
      <c r="W98" s="194"/>
      <c r="X98" s="194"/>
      <c r="Y98" s="194"/>
      <c r="Z98" s="194"/>
    </row>
    <row r="99" spans="1:26" ht="11.25" customHeight="1">
      <c r="A99" s="194"/>
      <c r="B99" s="194"/>
      <c r="C99" s="194"/>
      <c r="D99" s="194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</row>
    <row r="100" spans="1:26" ht="11.25" customHeight="1">
      <c r="A100" s="194"/>
      <c r="B100" s="194"/>
      <c r="C100" s="194"/>
      <c r="D100" s="194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</row>
    <row r="101" spans="1:26" ht="11.25" customHeight="1">
      <c r="A101" s="194"/>
      <c r="B101" s="194"/>
      <c r="C101" s="194"/>
      <c r="D101" s="194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4"/>
      <c r="R101" s="194"/>
      <c r="S101" s="194"/>
      <c r="T101" s="194"/>
      <c r="U101" s="194"/>
      <c r="V101" s="194"/>
      <c r="W101" s="194"/>
      <c r="X101" s="194"/>
      <c r="Y101" s="194"/>
      <c r="Z101" s="194"/>
    </row>
    <row r="102" spans="1:26" ht="11.25" customHeight="1">
      <c r="A102" s="194"/>
      <c r="B102" s="194"/>
      <c r="C102" s="194"/>
      <c r="D102" s="194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4"/>
      <c r="R102" s="194"/>
      <c r="S102" s="194"/>
      <c r="T102" s="194"/>
      <c r="U102" s="194"/>
      <c r="V102" s="194"/>
      <c r="W102" s="194"/>
      <c r="X102" s="194"/>
      <c r="Y102" s="194"/>
      <c r="Z102" s="194"/>
    </row>
    <row r="103" spans="1:26" ht="11.25" customHeight="1">
      <c r="A103" s="194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</row>
    <row r="104" spans="1:26" ht="11.25" customHeight="1">
      <c r="A104" s="194"/>
      <c r="B104" s="194"/>
      <c r="C104" s="194"/>
      <c r="D104" s="194"/>
      <c r="E104" s="194"/>
      <c r="F104" s="194"/>
      <c r="G104" s="194"/>
      <c r="H104" s="194"/>
      <c r="I104" s="194"/>
      <c r="J104" s="194"/>
      <c r="K104" s="194"/>
      <c r="L104" s="194"/>
      <c r="M104" s="194"/>
      <c r="N104" s="194"/>
      <c r="O104" s="194"/>
      <c r="P104" s="194"/>
      <c r="Q104" s="194"/>
      <c r="R104" s="194"/>
      <c r="S104" s="194"/>
      <c r="T104" s="194"/>
      <c r="U104" s="194"/>
      <c r="V104" s="194"/>
      <c r="W104" s="194"/>
      <c r="X104" s="194"/>
      <c r="Y104" s="194"/>
      <c r="Z104" s="194"/>
    </row>
    <row r="105" spans="1:26" ht="11.25" customHeight="1">
      <c r="A105" s="194"/>
      <c r="B105" s="194"/>
      <c r="C105" s="194"/>
      <c r="D105" s="194"/>
      <c r="E105" s="194"/>
      <c r="F105" s="194"/>
      <c r="G105" s="194"/>
      <c r="H105" s="194"/>
      <c r="I105" s="194"/>
      <c r="J105" s="194"/>
      <c r="K105" s="194"/>
      <c r="L105" s="194"/>
      <c r="M105" s="194"/>
      <c r="N105" s="194"/>
      <c r="O105" s="194"/>
      <c r="P105" s="194"/>
      <c r="Q105" s="194"/>
      <c r="R105" s="194"/>
      <c r="S105" s="194"/>
      <c r="T105" s="194"/>
      <c r="U105" s="194"/>
      <c r="V105" s="194"/>
      <c r="W105" s="194"/>
      <c r="X105" s="194"/>
      <c r="Y105" s="194"/>
      <c r="Z105" s="194"/>
    </row>
    <row r="106" spans="1:26" ht="11.25" customHeight="1">
      <c r="A106" s="194"/>
      <c r="B106" s="194"/>
      <c r="C106" s="194"/>
      <c r="D106" s="194"/>
      <c r="E106" s="194"/>
      <c r="F106" s="194"/>
      <c r="G106" s="194"/>
      <c r="H106" s="194"/>
      <c r="I106" s="194"/>
      <c r="J106" s="194"/>
      <c r="K106" s="194"/>
      <c r="L106" s="194"/>
      <c r="M106" s="194"/>
      <c r="N106" s="194"/>
      <c r="O106" s="194"/>
      <c r="P106" s="194"/>
      <c r="Q106" s="194"/>
      <c r="R106" s="194"/>
      <c r="S106" s="194"/>
      <c r="T106" s="194"/>
      <c r="U106" s="194"/>
      <c r="V106" s="194"/>
      <c r="W106" s="194"/>
      <c r="X106" s="194"/>
      <c r="Y106" s="194"/>
      <c r="Z106" s="194"/>
    </row>
    <row r="107" spans="1:26" ht="11.25" customHeight="1">
      <c r="A107" s="194"/>
      <c r="B107" s="194"/>
      <c r="C107" s="194"/>
      <c r="D107" s="194"/>
      <c r="E107" s="194"/>
      <c r="F107" s="194"/>
      <c r="G107" s="194"/>
      <c r="H107" s="194"/>
      <c r="I107" s="194"/>
      <c r="J107" s="194"/>
      <c r="K107" s="194"/>
      <c r="L107" s="194"/>
      <c r="M107" s="194"/>
      <c r="N107" s="194"/>
      <c r="O107" s="194"/>
      <c r="P107" s="194"/>
      <c r="Q107" s="194"/>
      <c r="R107" s="194"/>
      <c r="S107" s="194"/>
      <c r="T107" s="194"/>
      <c r="U107" s="194"/>
      <c r="V107" s="194"/>
      <c r="W107" s="194"/>
      <c r="X107" s="194"/>
      <c r="Y107" s="194"/>
      <c r="Z107" s="194"/>
    </row>
    <row r="108" spans="1:26" ht="11.25" customHeight="1">
      <c r="A108" s="194"/>
      <c r="B108" s="194"/>
      <c r="C108" s="194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4"/>
      <c r="Q108" s="194"/>
      <c r="R108" s="194"/>
      <c r="S108" s="194"/>
      <c r="T108" s="194"/>
      <c r="U108" s="194"/>
      <c r="V108" s="194"/>
      <c r="W108" s="194"/>
      <c r="X108" s="194"/>
      <c r="Y108" s="194"/>
      <c r="Z108" s="194"/>
    </row>
    <row r="109" spans="1:26" ht="11.25" customHeight="1">
      <c r="A109" s="194"/>
      <c r="B109" s="194"/>
      <c r="C109" s="194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4"/>
      <c r="Q109" s="194"/>
      <c r="R109" s="194"/>
      <c r="S109" s="194"/>
      <c r="T109" s="194"/>
      <c r="U109" s="194"/>
      <c r="V109" s="194"/>
      <c r="W109" s="194"/>
      <c r="X109" s="194"/>
      <c r="Y109" s="194"/>
      <c r="Z109" s="194"/>
    </row>
    <row r="110" spans="1:26" ht="11.25" customHeight="1">
      <c r="A110" s="194"/>
      <c r="B110" s="194"/>
      <c r="C110" s="194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4"/>
      <c r="Q110" s="194"/>
      <c r="R110" s="194"/>
      <c r="S110" s="194"/>
      <c r="T110" s="194"/>
      <c r="U110" s="194"/>
      <c r="V110" s="194"/>
      <c r="W110" s="194"/>
      <c r="X110" s="194"/>
      <c r="Y110" s="194"/>
      <c r="Z110" s="194"/>
    </row>
    <row r="111" spans="1:26" ht="11.25" customHeight="1">
      <c r="A111" s="194"/>
      <c r="B111" s="194"/>
      <c r="C111" s="194"/>
      <c r="D111" s="194"/>
      <c r="E111" s="194"/>
      <c r="F111" s="194"/>
      <c r="G111" s="194"/>
      <c r="H111" s="194"/>
      <c r="I111" s="194"/>
      <c r="J111" s="194"/>
      <c r="K111" s="194"/>
      <c r="L111" s="194"/>
      <c r="M111" s="194"/>
      <c r="N111" s="194"/>
      <c r="O111" s="194"/>
      <c r="P111" s="194"/>
      <c r="Q111" s="194"/>
      <c r="R111" s="194"/>
      <c r="S111" s="194"/>
      <c r="T111" s="194"/>
      <c r="U111" s="194"/>
      <c r="V111" s="194"/>
      <c r="W111" s="194"/>
      <c r="X111" s="194"/>
      <c r="Y111" s="194"/>
      <c r="Z111" s="194"/>
    </row>
    <row r="112" spans="1:26" ht="11.25" customHeight="1">
      <c r="A112" s="194"/>
      <c r="B112" s="194"/>
      <c r="C112" s="194"/>
      <c r="D112" s="194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</row>
    <row r="113" spans="1:26" ht="11.25" customHeight="1">
      <c r="A113" s="194"/>
      <c r="B113" s="194"/>
      <c r="C113" s="194"/>
      <c r="D113" s="194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</row>
    <row r="114" spans="1:26" ht="11.25" customHeight="1">
      <c r="A114" s="194"/>
      <c r="B114" s="194"/>
      <c r="C114" s="194"/>
      <c r="D114" s="194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</row>
    <row r="115" spans="1:26" ht="11.25" customHeight="1">
      <c r="A115" s="194"/>
      <c r="B115" s="194"/>
      <c r="C115" s="194"/>
      <c r="D115" s="194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</row>
    <row r="116" spans="1:26" ht="11.25" customHeight="1">
      <c r="A116" s="194"/>
      <c r="B116" s="194"/>
      <c r="C116" s="194"/>
      <c r="D116" s="194"/>
      <c r="E116" s="194"/>
      <c r="F116" s="194"/>
      <c r="G116" s="194"/>
      <c r="H116" s="194"/>
      <c r="I116" s="194"/>
      <c r="J116" s="194"/>
      <c r="K116" s="194"/>
      <c r="L116" s="194"/>
      <c r="M116" s="194"/>
      <c r="N116" s="194"/>
      <c r="O116" s="194"/>
      <c r="P116" s="194"/>
      <c r="Q116" s="194"/>
      <c r="R116" s="194"/>
      <c r="S116" s="194"/>
      <c r="T116" s="194"/>
      <c r="U116" s="194"/>
      <c r="V116" s="194"/>
      <c r="W116" s="194"/>
      <c r="X116" s="194"/>
      <c r="Y116" s="194"/>
      <c r="Z116" s="194"/>
    </row>
    <row r="117" spans="1:26" ht="11.25" customHeight="1">
      <c r="A117" s="194"/>
      <c r="B117" s="194"/>
      <c r="C117" s="194"/>
      <c r="D117" s="194"/>
      <c r="E117" s="194"/>
      <c r="F117" s="194"/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/>
      <c r="U117" s="194"/>
      <c r="V117" s="194"/>
      <c r="W117" s="194"/>
      <c r="X117" s="194"/>
      <c r="Y117" s="194"/>
      <c r="Z117" s="194"/>
    </row>
    <row r="118" spans="1:26" ht="11.25" customHeight="1">
      <c r="A118" s="194"/>
      <c r="B118" s="194"/>
      <c r="C118" s="194"/>
      <c r="D118" s="194"/>
      <c r="E118" s="194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94"/>
      <c r="V118" s="194"/>
      <c r="W118" s="194"/>
      <c r="X118" s="194"/>
      <c r="Y118" s="194"/>
      <c r="Z118" s="194"/>
    </row>
    <row r="119" spans="1:26" ht="11.25" customHeight="1">
      <c r="A119" s="194"/>
      <c r="B119" s="194"/>
      <c r="C119" s="194"/>
      <c r="D119" s="194"/>
      <c r="E119" s="194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94"/>
      <c r="V119" s="194"/>
      <c r="W119" s="194"/>
      <c r="X119" s="194"/>
      <c r="Y119" s="194"/>
      <c r="Z119" s="194"/>
    </row>
    <row r="120" spans="1:26" ht="11.25" customHeight="1">
      <c r="A120" s="194"/>
      <c r="B120" s="194"/>
      <c r="C120" s="194"/>
      <c r="D120" s="194"/>
      <c r="E120" s="194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94"/>
      <c r="V120" s="194"/>
      <c r="W120" s="194"/>
      <c r="X120" s="194"/>
      <c r="Y120" s="194"/>
      <c r="Z120" s="194"/>
    </row>
    <row r="121" spans="1:26" ht="11.25" customHeight="1">
      <c r="A121" s="194"/>
      <c r="B121" s="194"/>
      <c r="C121" s="194"/>
      <c r="D121" s="194"/>
      <c r="E121" s="194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94"/>
      <c r="V121" s="194"/>
      <c r="W121" s="194"/>
      <c r="X121" s="194"/>
      <c r="Y121" s="194"/>
      <c r="Z121" s="194"/>
    </row>
    <row r="122" spans="1:26" ht="11.25" customHeight="1">
      <c r="A122" s="194"/>
      <c r="B122" s="194"/>
      <c r="C122" s="194"/>
      <c r="D122" s="194"/>
      <c r="E122" s="194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94"/>
      <c r="V122" s="194"/>
      <c r="W122" s="194"/>
      <c r="X122" s="194"/>
      <c r="Y122" s="194"/>
      <c r="Z122" s="194"/>
    </row>
    <row r="123" spans="1:26" ht="11.25" customHeight="1">
      <c r="A123" s="194"/>
      <c r="B123" s="194"/>
      <c r="C123" s="194"/>
      <c r="D123" s="194"/>
      <c r="E123" s="194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94"/>
      <c r="V123" s="194"/>
      <c r="W123" s="194"/>
      <c r="X123" s="194"/>
      <c r="Y123" s="194"/>
      <c r="Z123" s="194"/>
    </row>
    <row r="124" spans="1:26" ht="11.25" customHeight="1">
      <c r="A124" s="194"/>
      <c r="B124" s="194"/>
      <c r="C124" s="194"/>
      <c r="D124" s="194"/>
      <c r="E124" s="194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94"/>
      <c r="V124" s="194"/>
      <c r="W124" s="194"/>
      <c r="X124" s="194"/>
      <c r="Y124" s="194"/>
      <c r="Z124" s="194"/>
    </row>
    <row r="125" spans="1:26" ht="11.25" customHeight="1">
      <c r="A125" s="194"/>
      <c r="B125" s="194"/>
      <c r="C125" s="194"/>
      <c r="D125" s="194"/>
      <c r="E125" s="194"/>
      <c r="F125" s="194"/>
      <c r="G125" s="194"/>
      <c r="H125" s="194"/>
      <c r="I125" s="194"/>
      <c r="J125" s="194"/>
      <c r="K125" s="194"/>
      <c r="L125" s="194"/>
      <c r="M125" s="194"/>
      <c r="N125" s="194"/>
      <c r="O125" s="194"/>
      <c r="P125" s="194"/>
      <c r="Q125" s="194"/>
      <c r="R125" s="194"/>
      <c r="S125" s="194"/>
      <c r="T125" s="194"/>
      <c r="U125" s="194"/>
      <c r="V125" s="194"/>
      <c r="W125" s="194"/>
      <c r="X125" s="194"/>
      <c r="Y125" s="194"/>
      <c r="Z125" s="194"/>
    </row>
    <row r="126" spans="1:26" ht="11.25" customHeight="1">
      <c r="A126" s="194"/>
      <c r="B126" s="194"/>
      <c r="C126" s="194"/>
      <c r="D126" s="194"/>
      <c r="E126" s="194"/>
      <c r="F126" s="194"/>
      <c r="G126" s="194"/>
      <c r="H126" s="194"/>
      <c r="I126" s="194"/>
      <c r="J126" s="194"/>
      <c r="K126" s="194"/>
      <c r="L126" s="194"/>
      <c r="M126" s="194"/>
      <c r="N126" s="194"/>
      <c r="O126" s="194"/>
      <c r="P126" s="194"/>
      <c r="Q126" s="194"/>
      <c r="R126" s="194"/>
      <c r="S126" s="194"/>
      <c r="T126" s="194"/>
      <c r="U126" s="194"/>
      <c r="V126" s="194"/>
      <c r="W126" s="194"/>
      <c r="X126" s="194"/>
      <c r="Y126" s="194"/>
      <c r="Z126" s="194"/>
    </row>
    <row r="127" spans="1:26" ht="11.25" customHeight="1">
      <c r="A127" s="194"/>
      <c r="B127" s="194"/>
      <c r="C127" s="194"/>
      <c r="D127" s="194"/>
      <c r="E127" s="194"/>
      <c r="F127" s="194"/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/>
      <c r="U127" s="194"/>
      <c r="V127" s="194"/>
      <c r="W127" s="194"/>
      <c r="X127" s="194"/>
      <c r="Y127" s="194"/>
      <c r="Z127" s="194"/>
    </row>
    <row r="128" spans="1:26" ht="11.25" customHeight="1">
      <c r="A128" s="194"/>
      <c r="B128" s="194"/>
      <c r="C128" s="194"/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94"/>
      <c r="V128" s="194"/>
      <c r="W128" s="194"/>
      <c r="X128" s="194"/>
      <c r="Y128" s="194"/>
      <c r="Z128" s="194"/>
    </row>
    <row r="129" spans="1:26" ht="11.25" customHeight="1">
      <c r="A129" s="194"/>
      <c r="B129" s="194"/>
      <c r="C129" s="194"/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94"/>
      <c r="V129" s="194"/>
      <c r="W129" s="194"/>
      <c r="X129" s="194"/>
      <c r="Y129" s="194"/>
      <c r="Z129" s="194"/>
    </row>
    <row r="130" spans="1:26" ht="11.25" customHeight="1">
      <c r="A130" s="194"/>
      <c r="B130" s="194"/>
      <c r="C130" s="194"/>
      <c r="D130" s="194"/>
      <c r="E130" s="194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94"/>
      <c r="V130" s="194"/>
      <c r="W130" s="194"/>
      <c r="X130" s="194"/>
      <c r="Y130" s="194"/>
      <c r="Z130" s="194"/>
    </row>
    <row r="131" spans="1:26" ht="11.25" customHeight="1">
      <c r="A131" s="194"/>
      <c r="B131" s="194"/>
      <c r="C131" s="194"/>
      <c r="D131" s="194"/>
      <c r="E131" s="194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94"/>
      <c r="V131" s="194"/>
      <c r="W131" s="194"/>
      <c r="X131" s="194"/>
      <c r="Y131" s="194"/>
      <c r="Z131" s="194"/>
    </row>
    <row r="132" spans="1:26" ht="11.25" customHeight="1">
      <c r="A132" s="194"/>
      <c r="B132" s="194"/>
      <c r="C132" s="194"/>
      <c r="D132" s="194"/>
      <c r="E132" s="194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94"/>
      <c r="V132" s="194"/>
      <c r="W132" s="194"/>
      <c r="X132" s="194"/>
      <c r="Y132" s="194"/>
      <c r="Z132" s="194"/>
    </row>
    <row r="133" spans="1:26" ht="11.25" customHeight="1">
      <c r="A133" s="194"/>
      <c r="B133" s="194"/>
      <c r="C133" s="194"/>
      <c r="D133" s="194"/>
      <c r="E133" s="194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94"/>
      <c r="V133" s="194"/>
      <c r="W133" s="194"/>
      <c r="X133" s="194"/>
      <c r="Y133" s="194"/>
      <c r="Z133" s="194"/>
    </row>
    <row r="134" spans="1:26" ht="11.25" customHeight="1">
      <c r="A134" s="194"/>
      <c r="B134" s="194"/>
      <c r="C134" s="194"/>
      <c r="D134" s="194"/>
      <c r="E134" s="194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94"/>
      <c r="V134" s="194"/>
      <c r="W134" s="194"/>
      <c r="X134" s="194"/>
      <c r="Y134" s="194"/>
      <c r="Z134" s="194"/>
    </row>
    <row r="135" spans="1:26" ht="11.25" customHeight="1">
      <c r="A135" s="194"/>
      <c r="B135" s="194"/>
      <c r="C135" s="194"/>
      <c r="D135" s="194"/>
      <c r="E135" s="194"/>
      <c r="F135" s="194"/>
      <c r="G135" s="194"/>
      <c r="H135" s="194"/>
      <c r="I135" s="194"/>
      <c r="J135" s="194"/>
      <c r="K135" s="194"/>
      <c r="L135" s="194"/>
      <c r="M135" s="194"/>
      <c r="N135" s="194"/>
      <c r="O135" s="194"/>
      <c r="P135" s="194"/>
      <c r="Q135" s="194"/>
      <c r="R135" s="194"/>
      <c r="S135" s="194"/>
      <c r="T135" s="194"/>
      <c r="U135" s="194"/>
      <c r="V135" s="194"/>
      <c r="W135" s="194"/>
      <c r="X135" s="194"/>
      <c r="Y135" s="194"/>
      <c r="Z135" s="194"/>
    </row>
    <row r="136" spans="1:26" ht="11.25" customHeight="1">
      <c r="A136" s="194"/>
      <c r="B136" s="194"/>
      <c r="C136" s="194"/>
      <c r="D136" s="194"/>
      <c r="E136" s="194"/>
      <c r="F136" s="194"/>
      <c r="G136" s="194"/>
      <c r="H136" s="194"/>
      <c r="I136" s="194"/>
      <c r="J136" s="194"/>
      <c r="K136" s="194"/>
      <c r="L136" s="194"/>
      <c r="M136" s="194"/>
      <c r="N136" s="194"/>
      <c r="O136" s="194"/>
      <c r="P136" s="194"/>
      <c r="Q136" s="194"/>
      <c r="R136" s="194"/>
      <c r="S136" s="194"/>
      <c r="T136" s="194"/>
      <c r="U136" s="194"/>
      <c r="V136" s="194"/>
      <c r="W136" s="194"/>
      <c r="X136" s="194"/>
      <c r="Y136" s="194"/>
      <c r="Z136" s="194"/>
    </row>
    <row r="137" spans="1:26" ht="11.25" customHeight="1">
      <c r="A137" s="194"/>
      <c r="B137" s="194"/>
      <c r="C137" s="194"/>
      <c r="D137" s="194"/>
      <c r="E137" s="194"/>
      <c r="F137" s="194"/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/>
      <c r="U137" s="194"/>
      <c r="V137" s="194"/>
      <c r="W137" s="194"/>
      <c r="X137" s="194"/>
      <c r="Y137" s="194"/>
      <c r="Z137" s="194"/>
    </row>
    <row r="138" spans="1:26" ht="11.25" customHeight="1">
      <c r="A138" s="194"/>
      <c r="B138" s="194"/>
      <c r="C138" s="194"/>
      <c r="D138" s="194"/>
      <c r="E138" s="194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94"/>
      <c r="V138" s="194"/>
      <c r="W138" s="194"/>
      <c r="X138" s="194"/>
      <c r="Y138" s="194"/>
      <c r="Z138" s="194"/>
    </row>
    <row r="139" spans="1:26" ht="11.25" customHeight="1">
      <c r="A139" s="194"/>
      <c r="B139" s="194"/>
      <c r="C139" s="194"/>
      <c r="D139" s="194"/>
      <c r="E139" s="194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94"/>
      <c r="V139" s="194"/>
      <c r="W139" s="194"/>
      <c r="X139" s="194"/>
      <c r="Y139" s="194"/>
      <c r="Z139" s="194"/>
    </row>
    <row r="140" spans="1:26" ht="11.25" customHeight="1">
      <c r="A140" s="194"/>
      <c r="B140" s="194"/>
      <c r="C140" s="194"/>
      <c r="D140" s="194"/>
      <c r="E140" s="194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  <c r="U140" s="194"/>
      <c r="V140" s="194"/>
      <c r="W140" s="194"/>
      <c r="X140" s="194"/>
      <c r="Y140" s="194"/>
      <c r="Z140" s="194"/>
    </row>
    <row r="141" spans="1:26" ht="11.25" customHeight="1">
      <c r="A141" s="194"/>
      <c r="B141" s="194"/>
      <c r="C141" s="194"/>
      <c r="D141" s="194"/>
      <c r="E141" s="194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  <c r="U141" s="194"/>
      <c r="V141" s="194"/>
      <c r="W141" s="194"/>
      <c r="X141" s="194"/>
      <c r="Y141" s="194"/>
      <c r="Z141" s="194"/>
    </row>
    <row r="142" spans="1:26" ht="11.25" customHeight="1">
      <c r="A142" s="194"/>
      <c r="B142" s="194"/>
      <c r="C142" s="194"/>
      <c r="D142" s="194"/>
      <c r="E142" s="194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  <c r="U142" s="194"/>
      <c r="V142" s="194"/>
      <c r="W142" s="194"/>
      <c r="X142" s="194"/>
      <c r="Y142" s="194"/>
      <c r="Z142" s="194"/>
    </row>
    <row r="143" spans="1:26" ht="11.25" customHeight="1">
      <c r="A143" s="194"/>
      <c r="B143" s="194"/>
      <c r="C143" s="194"/>
      <c r="D143" s="194"/>
      <c r="E143" s="194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  <c r="U143" s="194"/>
      <c r="V143" s="194"/>
      <c r="W143" s="194"/>
      <c r="X143" s="194"/>
      <c r="Y143" s="194"/>
      <c r="Z143" s="194"/>
    </row>
    <row r="144" spans="1:26" ht="11.25" customHeight="1">
      <c r="A144" s="194"/>
      <c r="B144" s="194"/>
      <c r="C144" s="194"/>
      <c r="D144" s="194"/>
      <c r="E144" s="194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  <c r="U144" s="194"/>
      <c r="V144" s="194"/>
      <c r="W144" s="194"/>
      <c r="X144" s="194"/>
      <c r="Y144" s="194"/>
      <c r="Z144" s="194"/>
    </row>
    <row r="145" spans="1:26" ht="11.25" customHeight="1">
      <c r="A145" s="194"/>
      <c r="B145" s="194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  <c r="M145" s="194"/>
      <c r="N145" s="194"/>
      <c r="O145" s="194"/>
      <c r="P145" s="194"/>
      <c r="Q145" s="194"/>
      <c r="R145" s="194"/>
      <c r="S145" s="194"/>
      <c r="T145" s="194"/>
      <c r="U145" s="194"/>
      <c r="V145" s="194"/>
      <c r="W145" s="194"/>
      <c r="X145" s="194"/>
      <c r="Y145" s="194"/>
      <c r="Z145" s="194"/>
    </row>
    <row r="146" spans="1:26" ht="11.25" customHeight="1">
      <c r="A146" s="194"/>
      <c r="B146" s="194"/>
      <c r="C146" s="194"/>
      <c r="D146" s="194"/>
      <c r="E146" s="194"/>
      <c r="F146" s="194"/>
      <c r="G146" s="194"/>
      <c r="H146" s="194"/>
      <c r="I146" s="194"/>
      <c r="J146" s="194"/>
      <c r="K146" s="194"/>
      <c r="L146" s="194"/>
      <c r="M146" s="194"/>
      <c r="N146" s="194"/>
      <c r="O146" s="194"/>
      <c r="P146" s="194"/>
      <c r="Q146" s="194"/>
      <c r="R146" s="194"/>
      <c r="S146" s="194"/>
      <c r="T146" s="194"/>
      <c r="U146" s="194"/>
      <c r="V146" s="194"/>
      <c r="W146" s="194"/>
      <c r="X146" s="194"/>
      <c r="Y146" s="194"/>
      <c r="Z146" s="194"/>
    </row>
    <row r="147" spans="1:26" ht="11.25" customHeight="1">
      <c r="A147" s="194"/>
      <c r="B147" s="194"/>
      <c r="C147" s="194"/>
      <c r="D147" s="194"/>
      <c r="E147" s="194"/>
      <c r="F147" s="194"/>
      <c r="G147" s="194"/>
      <c r="H147" s="194"/>
      <c r="I147" s="194"/>
      <c r="J147" s="194"/>
      <c r="K147" s="194"/>
      <c r="L147" s="194"/>
      <c r="M147" s="194"/>
      <c r="N147" s="194"/>
      <c r="O147" s="194"/>
      <c r="P147" s="194"/>
      <c r="Q147" s="194"/>
      <c r="R147" s="194"/>
      <c r="S147" s="194"/>
      <c r="T147" s="194"/>
      <c r="U147" s="194"/>
      <c r="V147" s="194"/>
      <c r="W147" s="194"/>
      <c r="X147" s="194"/>
      <c r="Y147" s="194"/>
      <c r="Z147" s="194"/>
    </row>
    <row r="148" spans="1:26" ht="11.25" customHeight="1">
      <c r="A148" s="194"/>
      <c r="B148" s="194"/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  <c r="M148" s="194"/>
      <c r="N148" s="194"/>
      <c r="O148" s="194"/>
      <c r="P148" s="194"/>
      <c r="Q148" s="194"/>
      <c r="R148" s="194"/>
      <c r="S148" s="194"/>
      <c r="T148" s="194"/>
      <c r="U148" s="194"/>
      <c r="V148" s="194"/>
      <c r="W148" s="194"/>
      <c r="X148" s="194"/>
      <c r="Y148" s="194"/>
      <c r="Z148" s="194"/>
    </row>
    <row r="149" spans="1:26" ht="11.25" customHeight="1">
      <c r="A149" s="194"/>
      <c r="B149" s="194"/>
      <c r="C149" s="194"/>
      <c r="D149" s="194"/>
      <c r="E149" s="194"/>
      <c r="F149" s="194"/>
      <c r="G149" s="194"/>
      <c r="H149" s="194"/>
      <c r="I149" s="194"/>
      <c r="J149" s="194"/>
      <c r="K149" s="194"/>
      <c r="L149" s="194"/>
      <c r="M149" s="194"/>
      <c r="N149" s="194"/>
      <c r="O149" s="194"/>
      <c r="P149" s="194"/>
      <c r="Q149" s="194"/>
      <c r="R149" s="194"/>
      <c r="S149" s="194"/>
      <c r="T149" s="194"/>
      <c r="U149" s="194"/>
      <c r="V149" s="194"/>
      <c r="W149" s="194"/>
      <c r="X149" s="194"/>
      <c r="Y149" s="194"/>
      <c r="Z149" s="194"/>
    </row>
    <row r="150" spans="1:26" ht="11.25" customHeight="1">
      <c r="A150" s="194"/>
      <c r="B150" s="194"/>
      <c r="C150" s="194"/>
      <c r="D150" s="194"/>
      <c r="E150" s="194"/>
      <c r="F150" s="194"/>
      <c r="G150" s="194"/>
      <c r="H150" s="194"/>
      <c r="I150" s="194"/>
      <c r="J150" s="194"/>
      <c r="K150" s="194"/>
      <c r="L150" s="194"/>
      <c r="M150" s="194"/>
      <c r="N150" s="194"/>
      <c r="O150" s="194"/>
      <c r="P150" s="194"/>
      <c r="Q150" s="194"/>
      <c r="R150" s="194"/>
      <c r="S150" s="194"/>
      <c r="T150" s="194"/>
      <c r="U150" s="194"/>
      <c r="V150" s="194"/>
      <c r="W150" s="194"/>
      <c r="X150" s="194"/>
      <c r="Y150" s="194"/>
      <c r="Z150" s="194"/>
    </row>
    <row r="151" spans="1:26" ht="11.25" customHeight="1">
      <c r="A151" s="194"/>
      <c r="B151" s="194"/>
      <c r="C151" s="194"/>
      <c r="D151" s="194"/>
      <c r="E151" s="194"/>
      <c r="F151" s="194"/>
      <c r="G151" s="194"/>
      <c r="H151" s="194"/>
      <c r="I151" s="194"/>
      <c r="J151" s="194"/>
      <c r="K151" s="194"/>
      <c r="L151" s="194"/>
      <c r="M151" s="194"/>
      <c r="N151" s="194"/>
      <c r="O151" s="194"/>
      <c r="P151" s="194"/>
      <c r="Q151" s="194"/>
      <c r="R151" s="194"/>
      <c r="S151" s="194"/>
      <c r="T151" s="194"/>
      <c r="U151" s="194"/>
      <c r="V151" s="194"/>
      <c r="W151" s="194"/>
      <c r="X151" s="194"/>
      <c r="Y151" s="194"/>
      <c r="Z151" s="194"/>
    </row>
    <row r="152" spans="1:26" ht="11.25" customHeight="1">
      <c r="A152" s="194"/>
      <c r="B152" s="194"/>
      <c r="C152" s="194"/>
      <c r="D152" s="194"/>
      <c r="E152" s="194"/>
      <c r="F152" s="194"/>
      <c r="G152" s="194"/>
      <c r="H152" s="194"/>
      <c r="I152" s="194"/>
      <c r="J152" s="194"/>
      <c r="K152" s="194"/>
      <c r="L152" s="194"/>
      <c r="M152" s="194"/>
      <c r="N152" s="194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</row>
    <row r="153" spans="1:26" ht="11.25" customHeight="1">
      <c r="A153" s="194"/>
      <c r="B153" s="194"/>
      <c r="C153" s="194"/>
      <c r="D153" s="194"/>
      <c r="E153" s="194"/>
      <c r="F153" s="194"/>
      <c r="G153" s="194"/>
      <c r="H153" s="194"/>
      <c r="I153" s="194"/>
      <c r="J153" s="194"/>
      <c r="K153" s="194"/>
      <c r="L153" s="194"/>
      <c r="M153" s="194"/>
      <c r="N153" s="194"/>
      <c r="O153" s="194"/>
      <c r="P153" s="194"/>
      <c r="Q153" s="194"/>
      <c r="R153" s="194"/>
      <c r="S153" s="194"/>
      <c r="T153" s="194"/>
      <c r="U153" s="194"/>
      <c r="V153" s="194"/>
      <c r="W153" s="194"/>
      <c r="X153" s="194"/>
      <c r="Y153" s="194"/>
      <c r="Z153" s="194"/>
    </row>
    <row r="154" spans="1:26" ht="11.25" customHeight="1">
      <c r="A154" s="194"/>
      <c r="B154" s="194"/>
      <c r="C154" s="194"/>
      <c r="D154" s="194"/>
      <c r="E154" s="194"/>
      <c r="F154" s="194"/>
      <c r="G154" s="194"/>
      <c r="H154" s="194"/>
      <c r="I154" s="194"/>
      <c r="J154" s="194"/>
      <c r="K154" s="194"/>
      <c r="L154" s="194"/>
      <c r="M154" s="194"/>
      <c r="N154" s="194"/>
      <c r="O154" s="194"/>
      <c r="P154" s="194"/>
      <c r="Q154" s="194"/>
      <c r="R154" s="194"/>
      <c r="S154" s="194"/>
      <c r="T154" s="194"/>
      <c r="U154" s="194"/>
      <c r="V154" s="194"/>
      <c r="W154" s="194"/>
      <c r="X154" s="194"/>
      <c r="Y154" s="194"/>
      <c r="Z154" s="194"/>
    </row>
    <row r="155" spans="1:26" ht="11.25" customHeight="1">
      <c r="A155" s="194"/>
      <c r="B155" s="194"/>
      <c r="C155" s="194"/>
      <c r="D155" s="194"/>
      <c r="E155" s="194"/>
      <c r="F155" s="194"/>
      <c r="G155" s="194"/>
      <c r="H155" s="194"/>
      <c r="I155" s="194"/>
      <c r="J155" s="194"/>
      <c r="K155" s="194"/>
      <c r="L155" s="194"/>
      <c r="M155" s="194"/>
      <c r="N155" s="194"/>
      <c r="O155" s="194"/>
      <c r="P155" s="194"/>
      <c r="Q155" s="194"/>
      <c r="R155" s="194"/>
      <c r="S155" s="194"/>
      <c r="T155" s="194"/>
      <c r="U155" s="194"/>
      <c r="V155" s="194"/>
      <c r="W155" s="194"/>
      <c r="X155" s="194"/>
      <c r="Y155" s="194"/>
      <c r="Z155" s="194"/>
    </row>
    <row r="156" spans="1:26" ht="11.25" customHeight="1">
      <c r="A156" s="194"/>
      <c r="B156" s="194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4"/>
      <c r="W156" s="194"/>
      <c r="X156" s="194"/>
      <c r="Y156" s="194"/>
      <c r="Z156" s="194"/>
    </row>
    <row r="157" spans="1:26" ht="11.25" customHeight="1">
      <c r="A157" s="194"/>
      <c r="B157" s="194"/>
      <c r="C157" s="194"/>
      <c r="D157" s="194"/>
      <c r="E157" s="194"/>
      <c r="F157" s="194"/>
      <c r="G157" s="194"/>
      <c r="H157" s="194"/>
      <c r="I157" s="194"/>
      <c r="J157" s="194"/>
      <c r="K157" s="194"/>
      <c r="L157" s="194"/>
      <c r="M157" s="194"/>
      <c r="N157" s="194"/>
      <c r="O157" s="194"/>
      <c r="P157" s="194"/>
      <c r="Q157" s="194"/>
      <c r="R157" s="194"/>
      <c r="S157" s="194"/>
      <c r="T157" s="194"/>
      <c r="U157" s="194"/>
      <c r="V157" s="194"/>
      <c r="W157" s="194"/>
      <c r="X157" s="194"/>
      <c r="Y157" s="194"/>
      <c r="Z157" s="194"/>
    </row>
    <row r="158" spans="1:26" ht="11.25" customHeight="1">
      <c r="A158" s="194"/>
      <c r="B158" s="194"/>
      <c r="C158" s="194"/>
      <c r="D158" s="194"/>
      <c r="E158" s="194"/>
      <c r="F158" s="194"/>
      <c r="G158" s="194"/>
      <c r="H158" s="194"/>
      <c r="I158" s="194"/>
      <c r="J158" s="194"/>
      <c r="K158" s="194"/>
      <c r="L158" s="194"/>
      <c r="M158" s="194"/>
      <c r="N158" s="194"/>
      <c r="O158" s="194"/>
      <c r="P158" s="194"/>
      <c r="Q158" s="194"/>
      <c r="R158" s="194"/>
      <c r="S158" s="194"/>
      <c r="T158" s="194"/>
      <c r="U158" s="194"/>
      <c r="V158" s="194"/>
      <c r="W158" s="194"/>
      <c r="X158" s="194"/>
      <c r="Y158" s="194"/>
      <c r="Z158" s="194"/>
    </row>
    <row r="159" spans="1:26" ht="11.25" customHeight="1">
      <c r="A159" s="194"/>
      <c r="B159" s="194"/>
      <c r="C159" s="194"/>
      <c r="D159" s="194"/>
      <c r="E159" s="194"/>
      <c r="F159" s="194"/>
      <c r="G159" s="194"/>
      <c r="H159" s="194"/>
      <c r="I159" s="194"/>
      <c r="J159" s="194"/>
      <c r="K159" s="194"/>
      <c r="L159" s="194"/>
      <c r="M159" s="194"/>
      <c r="N159" s="194"/>
      <c r="O159" s="194"/>
      <c r="P159" s="194"/>
      <c r="Q159" s="194"/>
      <c r="R159" s="194"/>
      <c r="S159" s="194"/>
      <c r="T159" s="194"/>
      <c r="U159" s="194"/>
      <c r="V159" s="194"/>
      <c r="W159" s="194"/>
      <c r="X159" s="194"/>
      <c r="Y159" s="194"/>
      <c r="Z159" s="194"/>
    </row>
    <row r="160" spans="1:26" ht="11.25" customHeight="1">
      <c r="A160" s="194"/>
      <c r="B160" s="194"/>
      <c r="C160" s="194"/>
      <c r="D160" s="194"/>
      <c r="E160" s="194"/>
      <c r="F160" s="194"/>
      <c r="G160" s="194"/>
      <c r="H160" s="194"/>
      <c r="I160" s="194"/>
      <c r="J160" s="194"/>
      <c r="K160" s="194"/>
      <c r="L160" s="194"/>
      <c r="M160" s="194"/>
      <c r="N160" s="194"/>
      <c r="O160" s="194"/>
      <c r="P160" s="194"/>
      <c r="Q160" s="194"/>
      <c r="R160" s="194"/>
      <c r="S160" s="194"/>
      <c r="T160" s="194"/>
      <c r="U160" s="194"/>
      <c r="V160" s="194"/>
      <c r="W160" s="194"/>
      <c r="X160" s="194"/>
      <c r="Y160" s="194"/>
      <c r="Z160" s="194"/>
    </row>
    <row r="161" spans="1:26" ht="11.25" customHeight="1">
      <c r="A161" s="194"/>
      <c r="B161" s="194"/>
      <c r="C161" s="194"/>
      <c r="D161" s="194"/>
      <c r="E161" s="194"/>
      <c r="F161" s="194"/>
      <c r="G161" s="194"/>
      <c r="H161" s="194"/>
      <c r="I161" s="194"/>
      <c r="J161" s="194"/>
      <c r="K161" s="194"/>
      <c r="L161" s="194"/>
      <c r="M161" s="194"/>
      <c r="N161" s="194"/>
      <c r="O161" s="194"/>
      <c r="P161" s="194"/>
      <c r="Q161" s="194"/>
      <c r="R161" s="194"/>
      <c r="S161" s="194"/>
      <c r="T161" s="194"/>
      <c r="U161" s="194"/>
      <c r="V161" s="194"/>
      <c r="W161" s="194"/>
      <c r="X161" s="194"/>
      <c r="Y161" s="194"/>
      <c r="Z161" s="194"/>
    </row>
    <row r="162" spans="1:26" ht="11.25" customHeight="1">
      <c r="A162" s="194"/>
      <c r="B162" s="194"/>
      <c r="C162" s="194"/>
      <c r="D162" s="194"/>
      <c r="E162" s="194"/>
      <c r="F162" s="194"/>
      <c r="G162" s="194"/>
      <c r="H162" s="194"/>
      <c r="I162" s="194"/>
      <c r="J162" s="194"/>
      <c r="K162" s="194"/>
      <c r="L162" s="194"/>
      <c r="M162" s="194"/>
      <c r="N162" s="194"/>
      <c r="O162" s="194"/>
      <c r="P162" s="194"/>
      <c r="Q162" s="194"/>
      <c r="R162" s="194"/>
      <c r="S162" s="194"/>
      <c r="T162" s="194"/>
      <c r="U162" s="194"/>
      <c r="V162" s="194"/>
      <c r="W162" s="194"/>
      <c r="X162" s="194"/>
      <c r="Y162" s="194"/>
      <c r="Z162" s="194"/>
    </row>
    <row r="163" spans="1:26" ht="11.25" customHeight="1">
      <c r="A163" s="194"/>
      <c r="B163" s="194"/>
      <c r="C163" s="194"/>
      <c r="D163" s="194"/>
      <c r="E163" s="194"/>
      <c r="F163" s="194"/>
      <c r="G163" s="194"/>
      <c r="H163" s="194"/>
      <c r="I163" s="194"/>
      <c r="J163" s="194"/>
      <c r="K163" s="194"/>
      <c r="L163" s="194"/>
      <c r="M163" s="194"/>
      <c r="N163" s="194"/>
      <c r="O163" s="194"/>
      <c r="P163" s="194"/>
      <c r="Q163" s="194"/>
      <c r="R163" s="194"/>
      <c r="S163" s="194"/>
      <c r="T163" s="194"/>
      <c r="U163" s="194"/>
      <c r="V163" s="194"/>
      <c r="W163" s="194"/>
      <c r="X163" s="194"/>
      <c r="Y163" s="194"/>
      <c r="Z163" s="194"/>
    </row>
    <row r="164" spans="1:26" ht="11.25" customHeight="1">
      <c r="A164" s="194"/>
      <c r="B164" s="194"/>
      <c r="C164" s="194"/>
      <c r="D164" s="194"/>
      <c r="E164" s="194"/>
      <c r="F164" s="194"/>
      <c r="G164" s="194"/>
      <c r="H164" s="194"/>
      <c r="I164" s="194"/>
      <c r="J164" s="194"/>
      <c r="K164" s="194"/>
      <c r="L164" s="194"/>
      <c r="M164" s="194"/>
      <c r="N164" s="194"/>
      <c r="O164" s="194"/>
      <c r="P164" s="194"/>
      <c r="Q164" s="194"/>
      <c r="R164" s="194"/>
      <c r="S164" s="194"/>
      <c r="T164" s="194"/>
      <c r="U164" s="194"/>
      <c r="V164" s="194"/>
      <c r="W164" s="194"/>
      <c r="X164" s="194"/>
      <c r="Y164" s="194"/>
      <c r="Z164" s="194"/>
    </row>
    <row r="165" spans="1:26" ht="11.25" customHeight="1">
      <c r="A165" s="194"/>
      <c r="B165" s="194"/>
      <c r="C165" s="194"/>
      <c r="D165" s="194"/>
      <c r="E165" s="194"/>
      <c r="F165" s="194"/>
      <c r="G165" s="194"/>
      <c r="H165" s="194"/>
      <c r="I165" s="194"/>
      <c r="J165" s="194"/>
      <c r="K165" s="194"/>
      <c r="L165" s="194"/>
      <c r="M165" s="194"/>
      <c r="N165" s="194"/>
      <c r="O165" s="194"/>
      <c r="P165" s="194"/>
      <c r="Q165" s="194"/>
      <c r="R165" s="194"/>
      <c r="S165" s="194"/>
      <c r="T165" s="194"/>
      <c r="U165" s="194"/>
      <c r="V165" s="194"/>
      <c r="W165" s="194"/>
      <c r="X165" s="194"/>
      <c r="Y165" s="194"/>
      <c r="Z165" s="194"/>
    </row>
    <row r="166" spans="1:26" ht="11.25" customHeight="1">
      <c r="A166" s="194"/>
      <c r="B166" s="194"/>
      <c r="C166" s="194"/>
      <c r="D166" s="194"/>
      <c r="E166" s="194"/>
      <c r="F166" s="194"/>
      <c r="G166" s="194"/>
      <c r="H166" s="194"/>
      <c r="I166" s="194"/>
      <c r="J166" s="194"/>
      <c r="K166" s="194"/>
      <c r="L166" s="194"/>
      <c r="M166" s="194"/>
      <c r="N166" s="194"/>
      <c r="O166" s="194"/>
      <c r="P166" s="194"/>
      <c r="Q166" s="194"/>
      <c r="R166" s="194"/>
      <c r="S166" s="194"/>
      <c r="T166" s="194"/>
      <c r="U166" s="194"/>
      <c r="V166" s="194"/>
      <c r="W166" s="194"/>
      <c r="X166" s="194"/>
      <c r="Y166" s="194"/>
      <c r="Z166" s="194"/>
    </row>
    <row r="167" spans="1:26" ht="11.25" customHeight="1">
      <c r="A167" s="194"/>
      <c r="B167" s="194"/>
      <c r="C167" s="194"/>
      <c r="D167" s="194"/>
      <c r="E167" s="194"/>
      <c r="F167" s="194"/>
      <c r="G167" s="194"/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194"/>
      <c r="S167" s="194"/>
      <c r="T167" s="194"/>
      <c r="U167" s="194"/>
      <c r="V167" s="194"/>
      <c r="W167" s="194"/>
      <c r="X167" s="194"/>
      <c r="Y167" s="194"/>
      <c r="Z167" s="194"/>
    </row>
    <row r="168" spans="1:26" ht="11.25" customHeight="1">
      <c r="A168" s="194"/>
      <c r="B168" s="194"/>
      <c r="C168" s="194"/>
      <c r="D168" s="194"/>
      <c r="E168" s="194"/>
      <c r="F168" s="194"/>
      <c r="G168" s="194"/>
      <c r="H168" s="194"/>
      <c r="I168" s="194"/>
      <c r="J168" s="194"/>
      <c r="K168" s="194"/>
      <c r="L168" s="194"/>
      <c r="M168" s="194"/>
      <c r="N168" s="194"/>
      <c r="O168" s="194"/>
      <c r="P168" s="194"/>
      <c r="Q168" s="194"/>
      <c r="R168" s="194"/>
      <c r="S168" s="194"/>
      <c r="T168" s="194"/>
      <c r="U168" s="194"/>
      <c r="V168" s="194"/>
      <c r="W168" s="194"/>
      <c r="X168" s="194"/>
      <c r="Y168" s="194"/>
      <c r="Z168" s="194"/>
    </row>
    <row r="169" spans="1:26" ht="11.25" customHeight="1">
      <c r="A169" s="194"/>
      <c r="B169" s="194"/>
      <c r="C169" s="194"/>
      <c r="D169" s="194"/>
      <c r="E169" s="194"/>
      <c r="F169" s="194"/>
      <c r="G169" s="194"/>
      <c r="H169" s="194"/>
      <c r="I169" s="194"/>
      <c r="J169" s="194"/>
      <c r="K169" s="194"/>
      <c r="L169" s="194"/>
      <c r="M169" s="194"/>
      <c r="N169" s="194"/>
      <c r="O169" s="194"/>
      <c r="P169" s="194"/>
      <c r="Q169" s="194"/>
      <c r="R169" s="194"/>
      <c r="S169" s="194"/>
      <c r="T169" s="194"/>
      <c r="U169" s="194"/>
      <c r="V169" s="194"/>
      <c r="W169" s="194"/>
      <c r="X169" s="194"/>
      <c r="Y169" s="194"/>
      <c r="Z169" s="194"/>
    </row>
    <row r="170" spans="1:26" ht="11.25" customHeight="1">
      <c r="A170" s="194"/>
      <c r="B170" s="194"/>
      <c r="C170" s="194"/>
      <c r="D170" s="194"/>
      <c r="E170" s="194"/>
      <c r="F170" s="194"/>
      <c r="G170" s="194"/>
      <c r="H170" s="194"/>
      <c r="I170" s="194"/>
      <c r="J170" s="194"/>
      <c r="K170" s="194"/>
      <c r="L170" s="194"/>
      <c r="M170" s="194"/>
      <c r="N170" s="194"/>
      <c r="O170" s="194"/>
      <c r="P170" s="194"/>
      <c r="Q170" s="194"/>
      <c r="R170" s="194"/>
      <c r="S170" s="194"/>
      <c r="T170" s="194"/>
      <c r="U170" s="194"/>
      <c r="V170" s="194"/>
      <c r="W170" s="194"/>
      <c r="X170" s="194"/>
      <c r="Y170" s="194"/>
      <c r="Z170" s="194"/>
    </row>
    <row r="171" spans="1:26" ht="11.25" customHeight="1">
      <c r="A171" s="194"/>
      <c r="B171" s="194"/>
      <c r="C171" s="194"/>
      <c r="D171" s="194"/>
      <c r="E171" s="194"/>
      <c r="F171" s="194"/>
      <c r="G171" s="194"/>
      <c r="H171" s="194"/>
      <c r="I171" s="194"/>
      <c r="J171" s="194"/>
      <c r="K171" s="194"/>
      <c r="L171" s="194"/>
      <c r="M171" s="194"/>
      <c r="N171" s="194"/>
      <c r="O171" s="194"/>
      <c r="P171" s="194"/>
      <c r="Q171" s="194"/>
      <c r="R171" s="194"/>
      <c r="S171" s="194"/>
      <c r="T171" s="194"/>
      <c r="U171" s="194"/>
      <c r="V171" s="194"/>
      <c r="W171" s="194"/>
      <c r="X171" s="194"/>
      <c r="Y171" s="194"/>
      <c r="Z171" s="194"/>
    </row>
    <row r="172" spans="1:26" ht="11.25" customHeight="1">
      <c r="A172" s="194"/>
      <c r="B172" s="194"/>
      <c r="C172" s="194"/>
      <c r="D172" s="194"/>
      <c r="E172" s="194"/>
      <c r="F172" s="194"/>
      <c r="G172" s="194"/>
      <c r="H172" s="194"/>
      <c r="I172" s="194"/>
      <c r="J172" s="194"/>
      <c r="K172" s="194"/>
      <c r="L172" s="194"/>
      <c r="M172" s="194"/>
      <c r="N172" s="194"/>
      <c r="O172" s="194"/>
      <c r="P172" s="194"/>
      <c r="Q172" s="194"/>
      <c r="R172" s="194"/>
      <c r="S172" s="194"/>
      <c r="T172" s="194"/>
      <c r="U172" s="194"/>
      <c r="V172" s="194"/>
      <c r="W172" s="194"/>
      <c r="X172" s="194"/>
      <c r="Y172" s="194"/>
      <c r="Z172" s="194"/>
    </row>
    <row r="173" spans="1:26" ht="11.25" customHeight="1">
      <c r="A173" s="194"/>
      <c r="B173" s="194"/>
      <c r="C173" s="194"/>
      <c r="D173" s="194"/>
      <c r="E173" s="194"/>
      <c r="F173" s="194"/>
      <c r="G173" s="194"/>
      <c r="H173" s="194"/>
      <c r="I173" s="194"/>
      <c r="J173" s="194"/>
      <c r="K173" s="194"/>
      <c r="L173" s="194"/>
      <c r="M173" s="194"/>
      <c r="N173" s="194"/>
      <c r="O173" s="194"/>
      <c r="P173" s="194"/>
      <c r="Q173" s="194"/>
      <c r="R173" s="194"/>
      <c r="S173" s="194"/>
      <c r="T173" s="194"/>
      <c r="U173" s="194"/>
      <c r="V173" s="194"/>
      <c r="W173" s="194"/>
      <c r="X173" s="194"/>
      <c r="Y173" s="194"/>
      <c r="Z173" s="194"/>
    </row>
    <row r="174" spans="1:26" ht="11.25" customHeight="1">
      <c r="A174" s="194"/>
      <c r="B174" s="194"/>
      <c r="C174" s="194"/>
      <c r="D174" s="194"/>
      <c r="E174" s="194"/>
      <c r="F174" s="194"/>
      <c r="G174" s="194"/>
      <c r="H174" s="194"/>
      <c r="I174" s="194"/>
      <c r="J174" s="194"/>
      <c r="K174" s="194"/>
      <c r="L174" s="194"/>
      <c r="M174" s="194"/>
      <c r="N174" s="194"/>
      <c r="O174" s="194"/>
      <c r="P174" s="194"/>
      <c r="Q174" s="194"/>
      <c r="R174" s="194"/>
      <c r="S174" s="194"/>
      <c r="T174" s="194"/>
      <c r="U174" s="194"/>
      <c r="V174" s="194"/>
      <c r="W174" s="194"/>
      <c r="X174" s="194"/>
      <c r="Y174" s="194"/>
      <c r="Z174" s="194"/>
    </row>
    <row r="175" spans="1:26" ht="11.25" customHeight="1">
      <c r="A175" s="194"/>
      <c r="B175" s="194"/>
      <c r="C175" s="194"/>
      <c r="D175" s="194"/>
      <c r="E175" s="194"/>
      <c r="F175" s="194"/>
      <c r="G175" s="194"/>
      <c r="H175" s="194"/>
      <c r="I175" s="194"/>
      <c r="J175" s="194"/>
      <c r="K175" s="194"/>
      <c r="L175" s="194"/>
      <c r="M175" s="194"/>
      <c r="N175" s="194"/>
      <c r="O175" s="194"/>
      <c r="P175" s="194"/>
      <c r="Q175" s="194"/>
      <c r="R175" s="194"/>
      <c r="S175" s="194"/>
      <c r="T175" s="194"/>
      <c r="U175" s="194"/>
      <c r="V175" s="194"/>
      <c r="W175" s="194"/>
      <c r="X175" s="194"/>
      <c r="Y175" s="194"/>
      <c r="Z175" s="194"/>
    </row>
    <row r="176" spans="1:26" ht="11.25" customHeight="1">
      <c r="A176" s="194"/>
      <c r="B176" s="194"/>
      <c r="C176" s="194"/>
      <c r="D176" s="194"/>
      <c r="E176" s="194"/>
      <c r="F176" s="194"/>
      <c r="G176" s="194"/>
      <c r="H176" s="194"/>
      <c r="I176" s="194"/>
      <c r="J176" s="194"/>
      <c r="K176" s="194"/>
      <c r="L176" s="194"/>
      <c r="M176" s="194"/>
      <c r="N176" s="194"/>
      <c r="O176" s="194"/>
      <c r="P176" s="194"/>
      <c r="Q176" s="194"/>
      <c r="R176" s="194"/>
      <c r="S176" s="194"/>
      <c r="T176" s="194"/>
      <c r="U176" s="194"/>
      <c r="V176" s="194"/>
      <c r="W176" s="194"/>
      <c r="X176" s="194"/>
      <c r="Y176" s="194"/>
      <c r="Z176" s="194"/>
    </row>
    <row r="177" spans="1:26" ht="11.25" customHeight="1">
      <c r="A177" s="194"/>
      <c r="B177" s="194"/>
      <c r="C177" s="194"/>
      <c r="D177" s="194"/>
      <c r="E177" s="194"/>
      <c r="F177" s="194"/>
      <c r="G177" s="194"/>
      <c r="H177" s="194"/>
      <c r="I177" s="194"/>
      <c r="J177" s="194"/>
      <c r="K177" s="194"/>
      <c r="L177" s="194"/>
      <c r="M177" s="194"/>
      <c r="N177" s="194"/>
      <c r="O177" s="194"/>
      <c r="P177" s="194"/>
      <c r="Q177" s="194"/>
      <c r="R177" s="194"/>
      <c r="S177" s="194"/>
      <c r="T177" s="194"/>
      <c r="U177" s="194"/>
      <c r="V177" s="194"/>
      <c r="W177" s="194"/>
      <c r="X177" s="194"/>
      <c r="Y177" s="194"/>
      <c r="Z177" s="194"/>
    </row>
    <row r="178" spans="1:26" ht="11.25" customHeight="1">
      <c r="A178" s="194"/>
      <c r="B178" s="194"/>
      <c r="C178" s="194"/>
      <c r="D178" s="194"/>
      <c r="E178" s="194"/>
      <c r="F178" s="194"/>
      <c r="G178" s="194"/>
      <c r="H178" s="194"/>
      <c r="I178" s="194"/>
      <c r="J178" s="194"/>
      <c r="K178" s="194"/>
      <c r="L178" s="194"/>
      <c r="M178" s="194"/>
      <c r="N178" s="194"/>
      <c r="O178" s="194"/>
      <c r="P178" s="194"/>
      <c r="Q178" s="194"/>
      <c r="R178" s="194"/>
      <c r="S178" s="194"/>
      <c r="T178" s="194"/>
      <c r="U178" s="194"/>
      <c r="V178" s="194"/>
      <c r="W178" s="194"/>
      <c r="X178" s="194"/>
      <c r="Y178" s="194"/>
      <c r="Z178" s="194"/>
    </row>
    <row r="179" spans="1:26" ht="11.25" customHeight="1">
      <c r="A179" s="194"/>
      <c r="B179" s="194"/>
      <c r="C179" s="194"/>
      <c r="D179" s="194"/>
      <c r="E179" s="194"/>
      <c r="F179" s="194"/>
      <c r="G179" s="194"/>
      <c r="H179" s="194"/>
      <c r="I179" s="194"/>
      <c r="J179" s="194"/>
      <c r="K179" s="194"/>
      <c r="L179" s="194"/>
      <c r="M179" s="194"/>
      <c r="N179" s="194"/>
      <c r="O179" s="194"/>
      <c r="P179" s="194"/>
      <c r="Q179" s="194"/>
      <c r="R179" s="194"/>
      <c r="S179" s="194"/>
      <c r="T179" s="194"/>
      <c r="U179" s="194"/>
      <c r="V179" s="194"/>
      <c r="W179" s="194"/>
      <c r="X179" s="194"/>
      <c r="Y179" s="194"/>
      <c r="Z179" s="194"/>
    </row>
    <row r="180" spans="1:26" ht="11.25" customHeight="1">
      <c r="A180" s="194"/>
      <c r="B180" s="194"/>
      <c r="C180" s="194"/>
      <c r="D180" s="194"/>
      <c r="E180" s="194"/>
      <c r="F180" s="194"/>
      <c r="G180" s="194"/>
      <c r="H180" s="194"/>
      <c r="I180" s="194"/>
      <c r="J180" s="194"/>
      <c r="K180" s="194"/>
      <c r="L180" s="194"/>
      <c r="M180" s="194"/>
      <c r="N180" s="194"/>
      <c r="O180" s="194"/>
      <c r="P180" s="194"/>
      <c r="Q180" s="194"/>
      <c r="R180" s="194"/>
      <c r="S180" s="194"/>
      <c r="T180" s="194"/>
      <c r="U180" s="194"/>
      <c r="V180" s="194"/>
      <c r="W180" s="194"/>
      <c r="X180" s="194"/>
      <c r="Y180" s="194"/>
      <c r="Z180" s="194"/>
    </row>
    <row r="181" spans="1:26" ht="11.25" customHeight="1">
      <c r="A181" s="194"/>
      <c r="B181" s="194"/>
      <c r="C181" s="194"/>
      <c r="D181" s="194"/>
      <c r="E181" s="194"/>
      <c r="F181" s="194"/>
      <c r="G181" s="194"/>
      <c r="H181" s="194"/>
      <c r="I181" s="194"/>
      <c r="J181" s="194"/>
      <c r="K181" s="194"/>
      <c r="L181" s="194"/>
      <c r="M181" s="194"/>
      <c r="N181" s="194"/>
      <c r="O181" s="194"/>
      <c r="P181" s="194"/>
      <c r="Q181" s="194"/>
      <c r="R181" s="194"/>
      <c r="S181" s="194"/>
      <c r="T181" s="194"/>
      <c r="U181" s="194"/>
      <c r="V181" s="194"/>
      <c r="W181" s="194"/>
      <c r="X181" s="194"/>
      <c r="Y181" s="194"/>
      <c r="Z181" s="194"/>
    </row>
    <row r="182" spans="1:26" ht="11.25" customHeight="1">
      <c r="A182" s="194"/>
      <c r="B182" s="194"/>
      <c r="C182" s="194"/>
      <c r="D182" s="194"/>
      <c r="E182" s="194"/>
      <c r="F182" s="194"/>
      <c r="G182" s="194"/>
      <c r="H182" s="194"/>
      <c r="I182" s="194"/>
      <c r="J182" s="194"/>
      <c r="K182" s="194"/>
      <c r="L182" s="194"/>
      <c r="M182" s="194"/>
      <c r="N182" s="194"/>
      <c r="O182" s="194"/>
      <c r="P182" s="194"/>
      <c r="Q182" s="194"/>
      <c r="R182" s="194"/>
      <c r="S182" s="194"/>
      <c r="T182" s="194"/>
      <c r="U182" s="194"/>
      <c r="V182" s="194"/>
      <c r="W182" s="194"/>
      <c r="X182" s="194"/>
      <c r="Y182" s="194"/>
      <c r="Z182" s="194"/>
    </row>
    <row r="183" spans="1:26" ht="11.25" customHeight="1">
      <c r="A183" s="194"/>
      <c r="B183" s="194"/>
      <c r="C183" s="194"/>
      <c r="D183" s="194"/>
      <c r="E183" s="194"/>
      <c r="F183" s="194"/>
      <c r="G183" s="194"/>
      <c r="H183" s="194"/>
      <c r="I183" s="194"/>
      <c r="J183" s="194"/>
      <c r="K183" s="194"/>
      <c r="L183" s="194"/>
      <c r="M183" s="194"/>
      <c r="N183" s="194"/>
      <c r="O183" s="194"/>
      <c r="P183" s="194"/>
      <c r="Q183" s="194"/>
      <c r="R183" s="194"/>
      <c r="S183" s="194"/>
      <c r="T183" s="194"/>
      <c r="U183" s="194"/>
      <c r="V183" s="194"/>
      <c r="W183" s="194"/>
      <c r="X183" s="194"/>
      <c r="Y183" s="194"/>
      <c r="Z183" s="194"/>
    </row>
    <row r="184" spans="1:26" ht="11.25" customHeight="1">
      <c r="A184" s="194"/>
      <c r="B184" s="194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4"/>
      <c r="W184" s="194"/>
      <c r="X184" s="194"/>
      <c r="Y184" s="194"/>
      <c r="Z184" s="194"/>
    </row>
    <row r="185" spans="1:26" ht="11.25" customHeight="1">
      <c r="A185" s="194"/>
      <c r="B185" s="194"/>
      <c r="C185" s="194"/>
      <c r="D185" s="194"/>
      <c r="E185" s="194"/>
      <c r="F185" s="194"/>
      <c r="G185" s="194"/>
      <c r="H185" s="194"/>
      <c r="I185" s="194"/>
      <c r="J185" s="194"/>
      <c r="K185" s="194"/>
      <c r="L185" s="194"/>
      <c r="M185" s="194"/>
      <c r="N185" s="194"/>
      <c r="O185" s="194"/>
      <c r="P185" s="194"/>
      <c r="Q185" s="194"/>
      <c r="R185" s="194"/>
      <c r="S185" s="194"/>
      <c r="T185" s="194"/>
      <c r="U185" s="194"/>
      <c r="V185" s="194"/>
      <c r="W185" s="194"/>
      <c r="X185" s="194"/>
      <c r="Y185" s="194"/>
      <c r="Z185" s="194"/>
    </row>
    <row r="186" spans="1:26" ht="11.25" customHeight="1">
      <c r="A186" s="194"/>
      <c r="B186" s="194"/>
      <c r="C186" s="194"/>
      <c r="D186" s="194"/>
      <c r="E186" s="194"/>
      <c r="F186" s="194"/>
      <c r="G186" s="194"/>
      <c r="H186" s="194"/>
      <c r="I186" s="194"/>
      <c r="J186" s="194"/>
      <c r="K186" s="194"/>
      <c r="L186" s="194"/>
      <c r="M186" s="194"/>
      <c r="N186" s="194"/>
      <c r="O186" s="194"/>
      <c r="P186" s="194"/>
      <c r="Q186" s="194"/>
      <c r="R186" s="194"/>
      <c r="S186" s="194"/>
      <c r="T186" s="194"/>
      <c r="U186" s="194"/>
      <c r="V186" s="194"/>
      <c r="W186" s="194"/>
      <c r="X186" s="194"/>
      <c r="Y186" s="194"/>
      <c r="Z186" s="194"/>
    </row>
    <row r="187" spans="1:26" ht="11.25" customHeight="1">
      <c r="A187" s="194"/>
      <c r="B187" s="194"/>
      <c r="C187" s="194"/>
      <c r="D187" s="194"/>
      <c r="E187" s="194"/>
      <c r="F187" s="194"/>
      <c r="G187" s="194"/>
      <c r="H187" s="194"/>
      <c r="I187" s="194"/>
      <c r="J187" s="194"/>
      <c r="K187" s="194"/>
      <c r="L187" s="194"/>
      <c r="M187" s="194"/>
      <c r="N187" s="194"/>
      <c r="O187" s="194"/>
      <c r="P187" s="194"/>
      <c r="Q187" s="194"/>
      <c r="R187" s="194"/>
      <c r="S187" s="194"/>
      <c r="T187" s="194"/>
      <c r="U187" s="194"/>
      <c r="V187" s="194"/>
      <c r="W187" s="194"/>
      <c r="X187" s="194"/>
      <c r="Y187" s="194"/>
      <c r="Z187" s="194"/>
    </row>
    <row r="188" spans="1:26" ht="11.25" customHeight="1">
      <c r="A188" s="194"/>
      <c r="B188" s="194"/>
      <c r="C188" s="194"/>
      <c r="D188" s="194"/>
      <c r="E188" s="194"/>
      <c r="F188" s="194"/>
      <c r="G188" s="194"/>
      <c r="H188" s="194"/>
      <c r="I188" s="194"/>
      <c r="J188" s="194"/>
      <c r="K188" s="194"/>
      <c r="L188" s="194"/>
      <c r="M188" s="194"/>
      <c r="N188" s="194"/>
      <c r="O188" s="194"/>
      <c r="P188" s="194"/>
      <c r="Q188" s="194"/>
      <c r="R188" s="194"/>
      <c r="S188" s="194"/>
      <c r="T188" s="194"/>
      <c r="U188" s="194"/>
      <c r="V188" s="194"/>
      <c r="W188" s="194"/>
      <c r="X188" s="194"/>
      <c r="Y188" s="194"/>
      <c r="Z188" s="194"/>
    </row>
    <row r="189" spans="1:26" ht="11.25" customHeight="1">
      <c r="A189" s="194"/>
      <c r="B189" s="194"/>
      <c r="C189" s="194"/>
      <c r="D189" s="194"/>
      <c r="E189" s="194"/>
      <c r="F189" s="194"/>
      <c r="G189" s="194"/>
      <c r="H189" s="194"/>
      <c r="I189" s="194"/>
      <c r="J189" s="194"/>
      <c r="K189" s="194"/>
      <c r="L189" s="194"/>
      <c r="M189" s="194"/>
      <c r="N189" s="194"/>
      <c r="O189" s="194"/>
      <c r="P189" s="194"/>
      <c r="Q189" s="194"/>
      <c r="R189" s="194"/>
      <c r="S189" s="194"/>
      <c r="T189" s="194"/>
      <c r="U189" s="194"/>
      <c r="V189" s="194"/>
      <c r="W189" s="194"/>
      <c r="X189" s="194"/>
      <c r="Y189" s="194"/>
      <c r="Z189" s="194"/>
    </row>
    <row r="190" spans="1:26" ht="11.25" customHeight="1">
      <c r="A190" s="194"/>
      <c r="B190" s="194"/>
      <c r="C190" s="194"/>
      <c r="D190" s="194"/>
      <c r="E190" s="194"/>
      <c r="F190" s="194"/>
      <c r="G190" s="194"/>
      <c r="H190" s="194"/>
      <c r="I190" s="194"/>
      <c r="J190" s="194"/>
      <c r="K190" s="194"/>
      <c r="L190" s="194"/>
      <c r="M190" s="194"/>
      <c r="N190" s="194"/>
      <c r="O190" s="194"/>
      <c r="P190" s="194"/>
      <c r="Q190" s="194"/>
      <c r="R190" s="194"/>
      <c r="S190" s="194"/>
      <c r="T190" s="194"/>
      <c r="U190" s="194"/>
      <c r="V190" s="194"/>
      <c r="W190" s="194"/>
      <c r="X190" s="194"/>
      <c r="Y190" s="194"/>
      <c r="Z190" s="194"/>
    </row>
    <row r="191" spans="1:26" ht="11.25" customHeight="1">
      <c r="A191" s="194"/>
      <c r="B191" s="194"/>
      <c r="C191" s="194"/>
      <c r="D191" s="194"/>
      <c r="E191" s="194"/>
      <c r="F191" s="194"/>
      <c r="G191" s="194"/>
      <c r="H191" s="194"/>
      <c r="I191" s="194"/>
      <c r="J191" s="194"/>
      <c r="K191" s="194"/>
      <c r="L191" s="194"/>
      <c r="M191" s="194"/>
      <c r="N191" s="194"/>
      <c r="O191" s="194"/>
      <c r="P191" s="194"/>
      <c r="Q191" s="194"/>
      <c r="R191" s="194"/>
      <c r="S191" s="194"/>
      <c r="T191" s="194"/>
      <c r="U191" s="194"/>
      <c r="V191" s="194"/>
      <c r="W191" s="194"/>
      <c r="X191" s="194"/>
      <c r="Y191" s="194"/>
      <c r="Z191" s="194"/>
    </row>
    <row r="192" spans="1:26" ht="11.25" customHeight="1">
      <c r="A192" s="194"/>
      <c r="B192" s="194"/>
      <c r="C192" s="194"/>
      <c r="D192" s="194"/>
      <c r="E192" s="194"/>
      <c r="F192" s="194"/>
      <c r="G192" s="194"/>
      <c r="H192" s="194"/>
      <c r="I192" s="194"/>
      <c r="J192" s="194"/>
      <c r="K192" s="194"/>
      <c r="L192" s="194"/>
      <c r="M192" s="194"/>
      <c r="N192" s="194"/>
      <c r="O192" s="194"/>
      <c r="P192" s="194"/>
      <c r="Q192" s="194"/>
      <c r="R192" s="194"/>
      <c r="S192" s="194"/>
      <c r="T192" s="194"/>
      <c r="U192" s="194"/>
      <c r="V192" s="194"/>
      <c r="W192" s="194"/>
      <c r="X192" s="194"/>
      <c r="Y192" s="194"/>
      <c r="Z192" s="194"/>
    </row>
    <row r="193" spans="1:26" ht="11.25" customHeight="1">
      <c r="A193" s="194"/>
      <c r="B193" s="194"/>
      <c r="C193" s="194"/>
      <c r="D193" s="194"/>
      <c r="E193" s="194"/>
      <c r="F193" s="194"/>
      <c r="G193" s="194"/>
      <c r="H193" s="194"/>
      <c r="I193" s="194"/>
      <c r="J193" s="194"/>
      <c r="K193" s="194"/>
      <c r="L193" s="194"/>
      <c r="M193" s="194"/>
      <c r="N193" s="194"/>
      <c r="O193" s="194"/>
      <c r="P193" s="194"/>
      <c r="Q193" s="194"/>
      <c r="R193" s="194"/>
      <c r="S193" s="194"/>
      <c r="T193" s="194"/>
      <c r="U193" s="194"/>
      <c r="V193" s="194"/>
      <c r="W193" s="194"/>
      <c r="X193" s="194"/>
      <c r="Y193" s="194"/>
      <c r="Z193" s="194"/>
    </row>
    <row r="194" spans="1:26" ht="11.25" customHeight="1">
      <c r="A194" s="194"/>
      <c r="B194" s="194"/>
      <c r="C194" s="194"/>
      <c r="D194" s="194"/>
      <c r="E194" s="194"/>
      <c r="F194" s="194"/>
      <c r="G194" s="194"/>
      <c r="H194" s="194"/>
      <c r="I194" s="194"/>
      <c r="J194" s="194"/>
      <c r="K194" s="194"/>
      <c r="L194" s="194"/>
      <c r="M194" s="194"/>
      <c r="N194" s="194"/>
      <c r="O194" s="194"/>
      <c r="P194" s="194"/>
      <c r="Q194" s="194"/>
      <c r="R194" s="194"/>
      <c r="S194" s="194"/>
      <c r="T194" s="194"/>
      <c r="U194" s="194"/>
      <c r="V194" s="194"/>
      <c r="W194" s="194"/>
      <c r="X194" s="194"/>
      <c r="Y194" s="194"/>
      <c r="Z194" s="194"/>
    </row>
    <row r="195" spans="1:26" ht="11.25" customHeight="1">
      <c r="A195" s="194"/>
      <c r="B195" s="194"/>
      <c r="C195" s="194"/>
      <c r="D195" s="194"/>
      <c r="E195" s="194"/>
      <c r="F195" s="194"/>
      <c r="G195" s="194"/>
      <c r="H195" s="194"/>
      <c r="I195" s="194"/>
      <c r="J195" s="194"/>
      <c r="K195" s="194"/>
      <c r="L195" s="194"/>
      <c r="M195" s="194"/>
      <c r="N195" s="194"/>
      <c r="O195" s="194"/>
      <c r="P195" s="194"/>
      <c r="Q195" s="194"/>
      <c r="R195" s="194"/>
      <c r="S195" s="194"/>
      <c r="T195" s="194"/>
      <c r="U195" s="194"/>
      <c r="V195" s="194"/>
      <c r="W195" s="194"/>
      <c r="X195" s="194"/>
      <c r="Y195" s="194"/>
      <c r="Z195" s="194"/>
    </row>
    <row r="196" spans="1:26" ht="11.25" customHeight="1">
      <c r="A196" s="194"/>
      <c r="B196" s="194"/>
      <c r="C196" s="194"/>
      <c r="D196" s="194"/>
      <c r="E196" s="194"/>
      <c r="F196" s="194"/>
      <c r="G196" s="194"/>
      <c r="H196" s="194"/>
      <c r="I196" s="194"/>
      <c r="J196" s="194"/>
      <c r="K196" s="194"/>
      <c r="L196" s="194"/>
      <c r="M196" s="194"/>
      <c r="N196" s="194"/>
      <c r="O196" s="194"/>
      <c r="P196" s="194"/>
      <c r="Q196" s="194"/>
      <c r="R196" s="194"/>
      <c r="S196" s="194"/>
      <c r="T196" s="194"/>
      <c r="U196" s="194"/>
      <c r="V196" s="194"/>
      <c r="W196" s="194"/>
      <c r="X196" s="194"/>
      <c r="Y196" s="194"/>
      <c r="Z196" s="194"/>
    </row>
    <row r="197" spans="1:26" ht="11.25" customHeight="1">
      <c r="A197" s="194"/>
      <c r="B197" s="194"/>
      <c r="C197" s="194"/>
      <c r="D197" s="194"/>
      <c r="E197" s="194"/>
      <c r="F197" s="194"/>
      <c r="G197" s="194"/>
      <c r="H197" s="194"/>
      <c r="I197" s="194"/>
      <c r="J197" s="194"/>
      <c r="K197" s="194"/>
      <c r="L197" s="194"/>
      <c r="M197" s="194"/>
      <c r="N197" s="194"/>
      <c r="O197" s="194"/>
      <c r="P197" s="194"/>
      <c r="Q197" s="194"/>
      <c r="R197" s="194"/>
      <c r="S197" s="194"/>
      <c r="T197" s="194"/>
      <c r="U197" s="194"/>
      <c r="V197" s="194"/>
      <c r="W197" s="194"/>
      <c r="X197" s="194"/>
      <c r="Y197" s="194"/>
      <c r="Z197" s="194"/>
    </row>
    <row r="198" spans="1:26" ht="11.25" customHeight="1">
      <c r="A198" s="194"/>
      <c r="B198" s="194"/>
      <c r="C198" s="194"/>
      <c r="D198" s="194"/>
      <c r="E198" s="194"/>
      <c r="F198" s="194"/>
      <c r="G198" s="194"/>
      <c r="H198" s="194"/>
      <c r="I198" s="194"/>
      <c r="J198" s="194"/>
      <c r="K198" s="194"/>
      <c r="L198" s="194"/>
      <c r="M198" s="194"/>
      <c r="N198" s="194"/>
      <c r="O198" s="194"/>
      <c r="P198" s="194"/>
      <c r="Q198" s="194"/>
      <c r="R198" s="194"/>
      <c r="S198" s="194"/>
      <c r="T198" s="194"/>
      <c r="U198" s="194"/>
      <c r="V198" s="194"/>
      <c r="W198" s="194"/>
      <c r="X198" s="194"/>
      <c r="Y198" s="194"/>
      <c r="Z198" s="194"/>
    </row>
    <row r="199" spans="1:26" ht="11.25" customHeight="1">
      <c r="A199" s="194"/>
      <c r="B199" s="194"/>
      <c r="C199" s="194"/>
      <c r="D199" s="194"/>
      <c r="E199" s="194"/>
      <c r="F199" s="194"/>
      <c r="G199" s="194"/>
      <c r="H199" s="194"/>
      <c r="I199" s="194"/>
      <c r="J199" s="194"/>
      <c r="K199" s="194"/>
      <c r="L199" s="194"/>
      <c r="M199" s="194"/>
      <c r="N199" s="194"/>
      <c r="O199" s="194"/>
      <c r="P199" s="194"/>
      <c r="Q199" s="194"/>
      <c r="R199" s="194"/>
      <c r="S199" s="194"/>
      <c r="T199" s="194"/>
      <c r="U199" s="194"/>
      <c r="V199" s="194"/>
      <c r="W199" s="194"/>
      <c r="X199" s="194"/>
      <c r="Y199" s="194"/>
      <c r="Z199" s="194"/>
    </row>
    <row r="200" spans="1:26" ht="11.25" customHeight="1">
      <c r="A200" s="194"/>
      <c r="B200" s="194"/>
      <c r="C200" s="194"/>
      <c r="D200" s="194"/>
      <c r="E200" s="194"/>
      <c r="F200" s="194"/>
      <c r="G200" s="194"/>
      <c r="H200" s="194"/>
      <c r="I200" s="194"/>
      <c r="J200" s="194"/>
      <c r="K200" s="194"/>
      <c r="L200" s="194"/>
      <c r="M200" s="194"/>
      <c r="N200" s="194"/>
      <c r="O200" s="194"/>
      <c r="P200" s="194"/>
      <c r="Q200" s="194"/>
      <c r="R200" s="194"/>
      <c r="S200" s="194"/>
      <c r="T200" s="194"/>
      <c r="U200" s="194"/>
      <c r="V200" s="194"/>
      <c r="W200" s="194"/>
      <c r="X200" s="194"/>
      <c r="Y200" s="194"/>
      <c r="Z200" s="194"/>
    </row>
    <row r="201" spans="1:26" ht="11.25" customHeight="1">
      <c r="A201" s="194"/>
      <c r="B201" s="194"/>
      <c r="C201" s="194"/>
      <c r="D201" s="194"/>
      <c r="E201" s="194"/>
      <c r="F201" s="194"/>
      <c r="G201" s="194"/>
      <c r="H201" s="194"/>
      <c r="I201" s="194"/>
      <c r="J201" s="194"/>
      <c r="K201" s="194"/>
      <c r="L201" s="194"/>
      <c r="M201" s="194"/>
      <c r="N201" s="194"/>
      <c r="O201" s="194"/>
      <c r="P201" s="194"/>
      <c r="Q201" s="194"/>
      <c r="R201" s="194"/>
      <c r="S201" s="194"/>
      <c r="T201" s="194"/>
      <c r="U201" s="194"/>
      <c r="V201" s="194"/>
      <c r="W201" s="194"/>
      <c r="X201" s="194"/>
      <c r="Y201" s="194"/>
      <c r="Z201" s="194"/>
    </row>
    <row r="202" spans="1:26" ht="11.25" customHeight="1">
      <c r="A202" s="194"/>
      <c r="B202" s="194"/>
      <c r="C202" s="194"/>
      <c r="D202" s="194"/>
      <c r="E202" s="194"/>
      <c r="F202" s="194"/>
      <c r="G202" s="194"/>
      <c r="H202" s="194"/>
      <c r="I202" s="194"/>
      <c r="J202" s="194"/>
      <c r="K202" s="194"/>
      <c r="L202" s="194"/>
      <c r="M202" s="194"/>
      <c r="N202" s="194"/>
      <c r="O202" s="194"/>
      <c r="P202" s="194"/>
      <c r="Q202" s="194"/>
      <c r="R202" s="194"/>
      <c r="S202" s="194"/>
      <c r="T202" s="194"/>
      <c r="U202" s="194"/>
      <c r="V202" s="194"/>
      <c r="W202" s="194"/>
      <c r="X202" s="194"/>
      <c r="Y202" s="194"/>
      <c r="Z202" s="194"/>
    </row>
    <row r="203" spans="1:26" ht="11.25" customHeight="1">
      <c r="A203" s="194"/>
      <c r="B203" s="194"/>
      <c r="C203" s="194"/>
      <c r="D203" s="194"/>
      <c r="E203" s="194"/>
      <c r="F203" s="194"/>
      <c r="G203" s="194"/>
      <c r="H203" s="194"/>
      <c r="I203" s="194"/>
      <c r="J203" s="194"/>
      <c r="K203" s="194"/>
      <c r="L203" s="194"/>
      <c r="M203" s="194"/>
      <c r="N203" s="194"/>
      <c r="O203" s="194"/>
      <c r="P203" s="194"/>
      <c r="Q203" s="194"/>
      <c r="R203" s="194"/>
      <c r="S203" s="194"/>
      <c r="T203" s="194"/>
      <c r="U203" s="194"/>
      <c r="V203" s="194"/>
      <c r="W203" s="194"/>
      <c r="X203" s="194"/>
      <c r="Y203" s="194"/>
      <c r="Z203" s="194"/>
    </row>
    <row r="204" spans="1:26" ht="11.25" customHeight="1">
      <c r="A204" s="194"/>
      <c r="B204" s="194"/>
      <c r="C204" s="194"/>
      <c r="D204" s="194"/>
      <c r="E204" s="194"/>
      <c r="F204" s="194"/>
      <c r="G204" s="194"/>
      <c r="H204" s="194"/>
      <c r="I204" s="194"/>
      <c r="J204" s="194"/>
      <c r="K204" s="194"/>
      <c r="L204" s="194"/>
      <c r="M204" s="194"/>
      <c r="N204" s="194"/>
      <c r="O204" s="194"/>
      <c r="P204" s="194"/>
      <c r="Q204" s="194"/>
      <c r="R204" s="194"/>
      <c r="S204" s="194"/>
      <c r="T204" s="194"/>
      <c r="U204" s="194"/>
      <c r="V204" s="194"/>
      <c r="W204" s="194"/>
      <c r="X204" s="194"/>
      <c r="Y204" s="194"/>
      <c r="Z204" s="194"/>
    </row>
    <row r="205" spans="1:26" ht="11.25" customHeight="1">
      <c r="A205" s="194"/>
      <c r="B205" s="194"/>
      <c r="C205" s="194"/>
      <c r="D205" s="194"/>
      <c r="E205" s="194"/>
      <c r="F205" s="194"/>
      <c r="G205" s="194"/>
      <c r="H205" s="194"/>
      <c r="I205" s="194"/>
      <c r="J205" s="194"/>
      <c r="K205" s="194"/>
      <c r="L205" s="194"/>
      <c r="M205" s="194"/>
      <c r="N205" s="194"/>
      <c r="O205" s="194"/>
      <c r="P205" s="194"/>
      <c r="Q205" s="194"/>
      <c r="R205" s="194"/>
      <c r="S205" s="194"/>
      <c r="T205" s="194"/>
      <c r="U205" s="194"/>
      <c r="V205" s="194"/>
      <c r="W205" s="194"/>
      <c r="X205" s="194"/>
      <c r="Y205" s="194"/>
      <c r="Z205" s="194"/>
    </row>
    <row r="206" spans="1:26" ht="11.25" customHeight="1">
      <c r="A206" s="194"/>
      <c r="B206" s="194"/>
      <c r="C206" s="194"/>
      <c r="D206" s="194"/>
      <c r="E206" s="194"/>
      <c r="F206" s="194"/>
      <c r="G206" s="194"/>
      <c r="H206" s="194"/>
      <c r="I206" s="194"/>
      <c r="J206" s="194"/>
      <c r="K206" s="194"/>
      <c r="L206" s="194"/>
      <c r="M206" s="194"/>
      <c r="N206" s="194"/>
      <c r="O206" s="194"/>
      <c r="P206" s="194"/>
      <c r="Q206" s="194"/>
      <c r="R206" s="194"/>
      <c r="S206" s="194"/>
      <c r="T206" s="194"/>
      <c r="U206" s="194"/>
      <c r="V206" s="194"/>
      <c r="W206" s="194"/>
      <c r="X206" s="194"/>
      <c r="Y206" s="194"/>
      <c r="Z206" s="194"/>
    </row>
    <row r="207" spans="1:26" ht="11.25" customHeight="1">
      <c r="A207" s="194"/>
      <c r="B207" s="194"/>
      <c r="C207" s="194"/>
      <c r="D207" s="194"/>
      <c r="E207" s="194"/>
      <c r="F207" s="194"/>
      <c r="G207" s="194"/>
      <c r="H207" s="194"/>
      <c r="I207" s="194"/>
      <c r="J207" s="194"/>
      <c r="K207" s="194"/>
      <c r="L207" s="194"/>
      <c r="M207" s="194"/>
      <c r="N207" s="194"/>
      <c r="O207" s="194"/>
      <c r="P207" s="194"/>
      <c r="Q207" s="194"/>
      <c r="R207" s="194"/>
      <c r="S207" s="194"/>
      <c r="T207" s="194"/>
      <c r="U207" s="194"/>
      <c r="V207" s="194"/>
      <c r="W207" s="194"/>
      <c r="X207" s="194"/>
      <c r="Y207" s="194"/>
      <c r="Z207" s="194"/>
    </row>
    <row r="208" spans="1:26" ht="11.25" customHeight="1">
      <c r="A208" s="194"/>
      <c r="B208" s="194"/>
      <c r="C208" s="194"/>
      <c r="D208" s="194"/>
      <c r="E208" s="194"/>
      <c r="F208" s="194"/>
      <c r="G208" s="194"/>
      <c r="H208" s="194"/>
      <c r="I208" s="194"/>
      <c r="J208" s="194"/>
      <c r="K208" s="194"/>
      <c r="L208" s="194"/>
      <c r="M208" s="194"/>
      <c r="N208" s="194"/>
      <c r="O208" s="194"/>
      <c r="P208" s="194"/>
      <c r="Q208" s="194"/>
      <c r="R208" s="194"/>
      <c r="S208" s="194"/>
      <c r="T208" s="194"/>
      <c r="U208" s="194"/>
      <c r="V208" s="194"/>
      <c r="W208" s="194"/>
      <c r="X208" s="194"/>
      <c r="Y208" s="194"/>
      <c r="Z208" s="194"/>
    </row>
    <row r="209" spans="1:26" ht="11.25" customHeight="1">
      <c r="A209" s="194"/>
      <c r="B209" s="194"/>
      <c r="C209" s="194"/>
      <c r="D209" s="194"/>
      <c r="E209" s="194"/>
      <c r="F209" s="194"/>
      <c r="G209" s="194"/>
      <c r="H209" s="194"/>
      <c r="I209" s="194"/>
      <c r="J209" s="194"/>
      <c r="K209" s="194"/>
      <c r="L209" s="194"/>
      <c r="M209" s="194"/>
      <c r="N209" s="194"/>
      <c r="O209" s="194"/>
      <c r="P209" s="194"/>
      <c r="Q209" s="194"/>
      <c r="R209" s="194"/>
      <c r="S209" s="194"/>
      <c r="T209" s="194"/>
      <c r="U209" s="194"/>
      <c r="V209" s="194"/>
      <c r="W209" s="194"/>
      <c r="X209" s="194"/>
      <c r="Y209" s="194"/>
      <c r="Z209" s="194"/>
    </row>
    <row r="210" spans="1:26" ht="11.25" customHeight="1">
      <c r="A210" s="194"/>
      <c r="B210" s="194"/>
      <c r="C210" s="194"/>
      <c r="D210" s="194"/>
      <c r="E210" s="194"/>
      <c r="F210" s="194"/>
      <c r="G210" s="194"/>
      <c r="H210" s="194"/>
      <c r="I210" s="194"/>
      <c r="J210" s="194"/>
      <c r="K210" s="194"/>
      <c r="L210" s="194"/>
      <c r="M210" s="194"/>
      <c r="N210" s="194"/>
      <c r="O210" s="194"/>
      <c r="P210" s="194"/>
      <c r="Q210" s="194"/>
      <c r="R210" s="194"/>
      <c r="S210" s="194"/>
      <c r="T210" s="194"/>
      <c r="U210" s="194"/>
      <c r="V210" s="194"/>
      <c r="W210" s="194"/>
      <c r="X210" s="194"/>
      <c r="Y210" s="194"/>
      <c r="Z210" s="194"/>
    </row>
    <row r="211" spans="1:26" ht="11.25" customHeight="1">
      <c r="A211" s="194"/>
      <c r="B211" s="194"/>
      <c r="C211" s="194"/>
      <c r="D211" s="194"/>
      <c r="E211" s="194"/>
      <c r="F211" s="194"/>
      <c r="G211" s="194"/>
      <c r="H211" s="194"/>
      <c r="I211" s="194"/>
      <c r="J211" s="194"/>
      <c r="K211" s="194"/>
      <c r="L211" s="194"/>
      <c r="M211" s="194"/>
      <c r="N211" s="194"/>
      <c r="O211" s="194"/>
      <c r="P211" s="194"/>
      <c r="Q211" s="194"/>
      <c r="R211" s="194"/>
      <c r="S211" s="194"/>
      <c r="T211" s="194"/>
      <c r="U211" s="194"/>
      <c r="V211" s="194"/>
      <c r="W211" s="194"/>
      <c r="X211" s="194"/>
      <c r="Y211" s="194"/>
      <c r="Z211" s="194"/>
    </row>
    <row r="212" spans="1:26" ht="11.25" customHeight="1">
      <c r="A212" s="194"/>
      <c r="B212" s="194"/>
      <c r="C212" s="194"/>
      <c r="D212" s="194"/>
      <c r="E212" s="194"/>
      <c r="F212" s="194"/>
      <c r="G212" s="194"/>
      <c r="H212" s="194"/>
      <c r="I212" s="194"/>
      <c r="J212" s="194"/>
      <c r="K212" s="194"/>
      <c r="L212" s="194"/>
      <c r="M212" s="194"/>
      <c r="N212" s="194"/>
      <c r="O212" s="194"/>
      <c r="P212" s="194"/>
      <c r="Q212" s="194"/>
      <c r="R212" s="194"/>
      <c r="S212" s="194"/>
      <c r="T212" s="194"/>
      <c r="U212" s="194"/>
      <c r="V212" s="194"/>
      <c r="W212" s="194"/>
      <c r="X212" s="194"/>
      <c r="Y212" s="194"/>
      <c r="Z212" s="194"/>
    </row>
    <row r="213" spans="1:26" ht="11.25" customHeight="1">
      <c r="A213" s="194"/>
      <c r="B213" s="194"/>
      <c r="C213" s="194"/>
      <c r="D213" s="194"/>
      <c r="E213" s="194"/>
      <c r="F213" s="194"/>
      <c r="G213" s="194"/>
      <c r="H213" s="194"/>
      <c r="I213" s="194"/>
      <c r="J213" s="194"/>
      <c r="K213" s="194"/>
      <c r="L213" s="194"/>
      <c r="M213" s="194"/>
      <c r="N213" s="194"/>
      <c r="O213" s="194"/>
      <c r="P213" s="194"/>
      <c r="Q213" s="194"/>
      <c r="R213" s="194"/>
      <c r="S213" s="194"/>
      <c r="T213" s="194"/>
      <c r="U213" s="194"/>
      <c r="V213" s="194"/>
      <c r="W213" s="194"/>
      <c r="X213" s="194"/>
      <c r="Y213" s="194"/>
      <c r="Z213" s="194"/>
    </row>
    <row r="214" spans="1:26" ht="11.25" customHeight="1">
      <c r="A214" s="194"/>
      <c r="B214" s="194"/>
      <c r="C214" s="194"/>
      <c r="D214" s="194"/>
      <c r="E214" s="194"/>
      <c r="F214" s="194"/>
      <c r="G214" s="194"/>
      <c r="H214" s="194"/>
      <c r="I214" s="194"/>
      <c r="J214" s="194"/>
      <c r="K214" s="194"/>
      <c r="L214" s="194"/>
      <c r="M214" s="194"/>
      <c r="N214" s="194"/>
      <c r="O214" s="194"/>
      <c r="P214" s="194"/>
      <c r="Q214" s="194"/>
      <c r="R214" s="194"/>
      <c r="S214" s="194"/>
      <c r="T214" s="194"/>
      <c r="U214" s="194"/>
      <c r="V214" s="194"/>
      <c r="W214" s="194"/>
      <c r="X214" s="194"/>
      <c r="Y214" s="194"/>
      <c r="Z214" s="194"/>
    </row>
    <row r="215" spans="1:26" ht="11.25" customHeight="1">
      <c r="A215" s="194"/>
      <c r="B215" s="194"/>
      <c r="C215" s="194"/>
      <c r="D215" s="194"/>
      <c r="E215" s="194"/>
      <c r="F215" s="194"/>
      <c r="G215" s="194"/>
      <c r="H215" s="194"/>
      <c r="I215" s="194"/>
      <c r="J215" s="194"/>
      <c r="K215" s="194"/>
      <c r="L215" s="194"/>
      <c r="M215" s="194"/>
      <c r="N215" s="194"/>
      <c r="O215" s="194"/>
      <c r="P215" s="194"/>
      <c r="Q215" s="194"/>
      <c r="R215" s="194"/>
      <c r="S215" s="194"/>
      <c r="T215" s="194"/>
      <c r="U215" s="194"/>
      <c r="V215" s="194"/>
      <c r="W215" s="194"/>
      <c r="X215" s="194"/>
      <c r="Y215" s="194"/>
      <c r="Z215" s="194"/>
    </row>
    <row r="216" spans="1:26" ht="11.25" customHeight="1">
      <c r="A216" s="194"/>
      <c r="B216" s="194"/>
      <c r="C216" s="194"/>
      <c r="D216" s="194"/>
      <c r="E216" s="194"/>
      <c r="F216" s="194"/>
      <c r="G216" s="194"/>
      <c r="H216" s="194"/>
      <c r="I216" s="194"/>
      <c r="J216" s="194"/>
      <c r="K216" s="194"/>
      <c r="L216" s="194"/>
      <c r="M216" s="194"/>
      <c r="N216" s="194"/>
      <c r="O216" s="194"/>
      <c r="P216" s="194"/>
      <c r="Q216" s="194"/>
      <c r="R216" s="194"/>
      <c r="S216" s="194"/>
      <c r="T216" s="194"/>
      <c r="U216" s="194"/>
      <c r="V216" s="194"/>
      <c r="W216" s="194"/>
      <c r="X216" s="194"/>
      <c r="Y216" s="194"/>
      <c r="Z216" s="194"/>
    </row>
    <row r="217" spans="1:26" ht="11.25" customHeight="1">
      <c r="A217" s="194"/>
      <c r="B217" s="194"/>
      <c r="C217" s="194"/>
      <c r="D217" s="194"/>
      <c r="E217" s="194"/>
      <c r="F217" s="194"/>
      <c r="G217" s="194"/>
      <c r="H217" s="194"/>
      <c r="I217" s="194"/>
      <c r="J217" s="194"/>
      <c r="K217" s="194"/>
      <c r="L217" s="194"/>
      <c r="M217" s="194"/>
      <c r="N217" s="194"/>
      <c r="O217" s="194"/>
      <c r="P217" s="194"/>
      <c r="Q217" s="194"/>
      <c r="R217" s="194"/>
      <c r="S217" s="194"/>
      <c r="T217" s="194"/>
      <c r="U217" s="194"/>
      <c r="V217" s="194"/>
      <c r="W217" s="194"/>
      <c r="X217" s="194"/>
      <c r="Y217" s="194"/>
      <c r="Z217" s="194"/>
    </row>
    <row r="218" spans="1:26" ht="11.25" customHeight="1">
      <c r="A218" s="194"/>
      <c r="B218" s="194"/>
      <c r="C218" s="194"/>
      <c r="D218" s="194"/>
      <c r="E218" s="194"/>
      <c r="F218" s="194"/>
      <c r="G218" s="194"/>
      <c r="H218" s="194"/>
      <c r="I218" s="194"/>
      <c r="J218" s="194"/>
      <c r="K218" s="194"/>
      <c r="L218" s="194"/>
      <c r="M218" s="194"/>
      <c r="N218" s="194"/>
      <c r="O218" s="194"/>
      <c r="P218" s="194"/>
      <c r="Q218" s="194"/>
      <c r="R218" s="194"/>
      <c r="S218" s="194"/>
      <c r="T218" s="194"/>
      <c r="U218" s="194"/>
      <c r="V218" s="194"/>
      <c r="W218" s="194"/>
      <c r="X218" s="194"/>
      <c r="Y218" s="194"/>
      <c r="Z218" s="194"/>
    </row>
    <row r="219" spans="1:26" ht="11.25" customHeight="1">
      <c r="A219" s="194"/>
      <c r="B219" s="194"/>
      <c r="C219" s="194"/>
      <c r="D219" s="194"/>
      <c r="E219" s="194"/>
      <c r="F219" s="194"/>
      <c r="G219" s="194"/>
      <c r="H219" s="194"/>
      <c r="I219" s="194"/>
      <c r="J219" s="194"/>
      <c r="K219" s="194"/>
      <c r="L219" s="194"/>
      <c r="M219" s="194"/>
      <c r="N219" s="194"/>
      <c r="O219" s="194"/>
      <c r="P219" s="194"/>
      <c r="Q219" s="194"/>
      <c r="R219" s="194"/>
      <c r="S219" s="194"/>
      <c r="T219" s="194"/>
      <c r="U219" s="194"/>
      <c r="V219" s="194"/>
      <c r="W219" s="194"/>
      <c r="X219" s="194"/>
      <c r="Y219" s="194"/>
      <c r="Z219" s="194"/>
    </row>
    <row r="220" spans="1:26" ht="11.25" customHeight="1">
      <c r="A220" s="194"/>
      <c r="B220" s="194"/>
      <c r="C220" s="194"/>
      <c r="D220" s="194"/>
      <c r="E220" s="194"/>
      <c r="F220" s="194"/>
      <c r="G220" s="194"/>
      <c r="H220" s="194"/>
      <c r="I220" s="194"/>
      <c r="J220" s="194"/>
      <c r="K220" s="194"/>
      <c r="L220" s="194"/>
      <c r="M220" s="194"/>
      <c r="N220" s="194"/>
      <c r="O220" s="194"/>
      <c r="P220" s="194"/>
      <c r="Q220" s="194"/>
      <c r="R220" s="194"/>
      <c r="S220" s="194"/>
      <c r="T220" s="194"/>
      <c r="U220" s="194"/>
      <c r="V220" s="194"/>
      <c r="W220" s="194"/>
      <c r="X220" s="194"/>
      <c r="Y220" s="194"/>
      <c r="Z220" s="194"/>
    </row>
    <row r="221" spans="1:26" ht="11.25" customHeight="1">
      <c r="A221" s="194"/>
      <c r="B221" s="194"/>
      <c r="C221" s="194"/>
      <c r="D221" s="194"/>
      <c r="E221" s="194"/>
      <c r="F221" s="194"/>
      <c r="G221" s="194"/>
      <c r="H221" s="194"/>
      <c r="I221" s="194"/>
      <c r="J221" s="194"/>
      <c r="K221" s="194"/>
      <c r="L221" s="194"/>
      <c r="M221" s="194"/>
      <c r="N221" s="194"/>
      <c r="O221" s="194"/>
      <c r="P221" s="194"/>
      <c r="Q221" s="194"/>
      <c r="R221" s="194"/>
      <c r="S221" s="194"/>
      <c r="T221" s="194"/>
      <c r="U221" s="194"/>
      <c r="V221" s="194"/>
      <c r="W221" s="194"/>
      <c r="X221" s="194"/>
      <c r="Y221" s="194"/>
      <c r="Z221" s="194"/>
    </row>
    <row r="222" spans="1:26" ht="11.25" customHeight="1">
      <c r="A222" s="194"/>
      <c r="B222" s="194"/>
      <c r="C222" s="194"/>
      <c r="D222" s="194"/>
      <c r="E222" s="194"/>
      <c r="F222" s="194"/>
      <c r="G222" s="194"/>
      <c r="H222" s="194"/>
      <c r="I222" s="194"/>
      <c r="J222" s="194"/>
      <c r="K222" s="194"/>
      <c r="L222" s="194"/>
      <c r="M222" s="194"/>
      <c r="N222" s="194"/>
      <c r="O222" s="194"/>
      <c r="P222" s="194"/>
      <c r="Q222" s="194"/>
      <c r="R222" s="194"/>
      <c r="S222" s="194"/>
      <c r="T222" s="194"/>
      <c r="U222" s="194"/>
      <c r="V222" s="194"/>
      <c r="W222" s="194"/>
      <c r="X222" s="194"/>
      <c r="Y222" s="194"/>
      <c r="Z222" s="194"/>
    </row>
    <row r="223" spans="1:26" ht="11.25" customHeight="1">
      <c r="A223" s="194"/>
      <c r="B223" s="194"/>
      <c r="C223" s="194"/>
      <c r="D223" s="194"/>
      <c r="E223" s="194"/>
      <c r="F223" s="194"/>
      <c r="G223" s="194"/>
      <c r="H223" s="194"/>
      <c r="I223" s="194"/>
      <c r="J223" s="194"/>
      <c r="K223" s="194"/>
      <c r="L223" s="194"/>
      <c r="M223" s="194"/>
      <c r="N223" s="194"/>
      <c r="O223" s="194"/>
      <c r="P223" s="194"/>
      <c r="Q223" s="194"/>
      <c r="R223" s="194"/>
      <c r="S223" s="194"/>
      <c r="T223" s="194"/>
      <c r="U223" s="194"/>
      <c r="V223" s="194"/>
      <c r="W223" s="194"/>
      <c r="X223" s="194"/>
      <c r="Y223" s="194"/>
      <c r="Z223" s="194"/>
    </row>
    <row r="224" spans="1:26" ht="11.25" customHeight="1">
      <c r="A224" s="194"/>
      <c r="B224" s="194"/>
      <c r="C224" s="194"/>
      <c r="D224" s="194"/>
      <c r="E224" s="194"/>
      <c r="F224" s="194"/>
      <c r="G224" s="194"/>
      <c r="H224" s="194"/>
      <c r="I224" s="194"/>
      <c r="J224" s="194"/>
      <c r="K224" s="194"/>
      <c r="L224" s="194"/>
      <c r="M224" s="194"/>
      <c r="N224" s="194"/>
      <c r="O224" s="194"/>
      <c r="P224" s="194"/>
      <c r="Q224" s="194"/>
      <c r="R224" s="194"/>
      <c r="S224" s="194"/>
      <c r="T224" s="194"/>
      <c r="U224" s="194"/>
      <c r="V224" s="194"/>
      <c r="W224" s="194"/>
      <c r="X224" s="194"/>
      <c r="Y224" s="194"/>
      <c r="Z224" s="194"/>
    </row>
    <row r="225" spans="1:26" ht="11.25" customHeight="1">
      <c r="A225" s="194"/>
      <c r="B225" s="194"/>
      <c r="C225" s="194"/>
      <c r="D225" s="194"/>
      <c r="E225" s="194"/>
      <c r="F225" s="194"/>
      <c r="G225" s="194"/>
      <c r="H225" s="194"/>
      <c r="I225" s="194"/>
      <c r="J225" s="194"/>
      <c r="K225" s="194"/>
      <c r="L225" s="194"/>
      <c r="M225" s="194"/>
      <c r="N225" s="194"/>
      <c r="O225" s="194"/>
      <c r="P225" s="194"/>
      <c r="Q225" s="194"/>
      <c r="R225" s="194"/>
      <c r="S225" s="194"/>
      <c r="T225" s="194"/>
      <c r="U225" s="194"/>
      <c r="V225" s="194"/>
      <c r="W225" s="194"/>
      <c r="X225" s="194"/>
      <c r="Y225" s="194"/>
      <c r="Z225" s="194"/>
    </row>
    <row r="226" spans="1:26" ht="11.25" customHeight="1">
      <c r="A226" s="194"/>
      <c r="B226" s="194"/>
      <c r="C226" s="194"/>
      <c r="D226" s="194"/>
      <c r="E226" s="194"/>
      <c r="F226" s="194"/>
      <c r="G226" s="194"/>
      <c r="H226" s="194"/>
      <c r="I226" s="194"/>
      <c r="J226" s="194"/>
      <c r="K226" s="194"/>
      <c r="L226" s="194"/>
      <c r="M226" s="194"/>
      <c r="N226" s="194"/>
      <c r="O226" s="194"/>
      <c r="P226" s="194"/>
      <c r="Q226" s="194"/>
      <c r="R226" s="194"/>
      <c r="S226" s="194"/>
      <c r="T226" s="194"/>
      <c r="U226" s="194"/>
      <c r="V226" s="194"/>
      <c r="W226" s="194"/>
      <c r="X226" s="194"/>
      <c r="Y226" s="194"/>
      <c r="Z226" s="194"/>
    </row>
    <row r="227" spans="1:26" ht="11.25" customHeight="1">
      <c r="A227" s="194"/>
      <c r="B227" s="194"/>
      <c r="C227" s="194"/>
      <c r="D227" s="194"/>
      <c r="E227" s="194"/>
      <c r="F227" s="194"/>
      <c r="G227" s="194"/>
      <c r="H227" s="194"/>
      <c r="I227" s="194"/>
      <c r="J227" s="194"/>
      <c r="K227" s="194"/>
      <c r="L227" s="194"/>
      <c r="M227" s="194"/>
      <c r="N227" s="194"/>
      <c r="O227" s="194"/>
      <c r="P227" s="194"/>
      <c r="Q227" s="194"/>
      <c r="R227" s="194"/>
      <c r="S227" s="194"/>
      <c r="T227" s="194"/>
      <c r="U227" s="194"/>
      <c r="V227" s="194"/>
      <c r="W227" s="194"/>
      <c r="X227" s="194"/>
      <c r="Y227" s="194"/>
      <c r="Z227" s="194"/>
    </row>
    <row r="228" spans="1:26" ht="11.25" customHeight="1">
      <c r="A228" s="194"/>
      <c r="B228" s="194"/>
      <c r="C228" s="194"/>
      <c r="D228" s="194"/>
      <c r="E228" s="194"/>
      <c r="F228" s="194"/>
      <c r="G228" s="194"/>
      <c r="H228" s="194"/>
      <c r="I228" s="194"/>
      <c r="J228" s="194"/>
      <c r="K228" s="194"/>
      <c r="L228" s="194"/>
      <c r="M228" s="194"/>
      <c r="N228" s="194"/>
      <c r="O228" s="194"/>
      <c r="P228" s="194"/>
      <c r="Q228" s="194"/>
      <c r="R228" s="194"/>
      <c r="S228" s="194"/>
      <c r="T228" s="194"/>
      <c r="U228" s="194"/>
      <c r="V228" s="194"/>
      <c r="W228" s="194"/>
      <c r="X228" s="194"/>
      <c r="Y228" s="194"/>
      <c r="Z228" s="194"/>
    </row>
    <row r="229" spans="1:26" ht="11.25" customHeight="1">
      <c r="A229" s="194"/>
      <c r="B229" s="194"/>
      <c r="C229" s="194"/>
      <c r="D229" s="194"/>
      <c r="E229" s="194"/>
      <c r="F229" s="194"/>
      <c r="G229" s="194"/>
      <c r="H229" s="194"/>
      <c r="I229" s="194"/>
      <c r="J229" s="194"/>
      <c r="K229" s="194"/>
      <c r="L229" s="194"/>
      <c r="M229" s="194"/>
      <c r="N229" s="194"/>
      <c r="O229" s="194"/>
      <c r="P229" s="194"/>
      <c r="Q229" s="194"/>
      <c r="R229" s="194"/>
      <c r="S229" s="194"/>
      <c r="T229" s="194"/>
      <c r="U229" s="194"/>
      <c r="V229" s="194"/>
      <c r="W229" s="194"/>
      <c r="X229" s="194"/>
      <c r="Y229" s="194"/>
      <c r="Z229" s="194"/>
    </row>
    <row r="230" spans="1:26" ht="11.25" customHeight="1">
      <c r="A230" s="194"/>
      <c r="B230" s="194"/>
      <c r="C230" s="194"/>
      <c r="D230" s="194"/>
      <c r="E230" s="194"/>
      <c r="F230" s="194"/>
      <c r="G230" s="194"/>
      <c r="H230" s="194"/>
      <c r="I230" s="194"/>
      <c r="J230" s="194"/>
      <c r="K230" s="194"/>
      <c r="L230" s="194"/>
      <c r="M230" s="194"/>
      <c r="N230" s="194"/>
      <c r="O230" s="194"/>
      <c r="P230" s="194"/>
      <c r="Q230" s="194"/>
      <c r="R230" s="194"/>
      <c r="S230" s="194"/>
      <c r="T230" s="194"/>
      <c r="U230" s="194"/>
      <c r="V230" s="194"/>
      <c r="W230" s="194"/>
      <c r="X230" s="194"/>
      <c r="Y230" s="194"/>
      <c r="Z230" s="194"/>
    </row>
    <row r="231" spans="1:26" ht="11.25" customHeight="1">
      <c r="A231" s="194"/>
      <c r="B231" s="194"/>
      <c r="C231" s="194"/>
      <c r="D231" s="194"/>
      <c r="E231" s="194"/>
      <c r="F231" s="194"/>
      <c r="G231" s="194"/>
      <c r="H231" s="194"/>
      <c r="I231" s="194"/>
      <c r="J231" s="194"/>
      <c r="K231" s="194"/>
      <c r="L231" s="194"/>
      <c r="M231" s="194"/>
      <c r="N231" s="194"/>
      <c r="O231" s="194"/>
      <c r="P231" s="194"/>
      <c r="Q231" s="194"/>
      <c r="R231" s="194"/>
      <c r="S231" s="194"/>
      <c r="T231" s="194"/>
      <c r="U231" s="194"/>
      <c r="V231" s="194"/>
      <c r="W231" s="194"/>
      <c r="X231" s="194"/>
      <c r="Y231" s="194"/>
      <c r="Z231" s="194"/>
    </row>
    <row r="232" spans="1:26" ht="11.25" customHeight="1">
      <c r="A232" s="194"/>
      <c r="B232" s="194"/>
      <c r="C232" s="194"/>
      <c r="D232" s="194"/>
      <c r="E232" s="194"/>
      <c r="F232" s="194"/>
      <c r="G232" s="194"/>
      <c r="H232" s="194"/>
      <c r="I232" s="194"/>
      <c r="J232" s="194"/>
      <c r="K232" s="194"/>
      <c r="L232" s="194"/>
      <c r="M232" s="194"/>
      <c r="N232" s="194"/>
      <c r="O232" s="194"/>
      <c r="P232" s="194"/>
      <c r="Q232" s="194"/>
      <c r="R232" s="194"/>
      <c r="S232" s="194"/>
      <c r="T232" s="194"/>
      <c r="U232" s="194"/>
      <c r="V232" s="194"/>
      <c r="W232" s="194"/>
      <c r="X232" s="194"/>
      <c r="Y232" s="194"/>
      <c r="Z232" s="194"/>
    </row>
    <row r="233" spans="1:26" ht="11.25" customHeight="1">
      <c r="A233" s="194"/>
      <c r="B233" s="194"/>
      <c r="C233" s="194"/>
      <c r="D233" s="194"/>
      <c r="E233" s="194"/>
      <c r="F233" s="194"/>
      <c r="G233" s="194"/>
      <c r="H233" s="194"/>
      <c r="I233" s="194"/>
      <c r="J233" s="194"/>
      <c r="K233" s="194"/>
      <c r="L233" s="194"/>
      <c r="M233" s="194"/>
      <c r="N233" s="194"/>
      <c r="O233" s="194"/>
      <c r="P233" s="194"/>
      <c r="Q233" s="194"/>
      <c r="R233" s="194"/>
      <c r="S233" s="194"/>
      <c r="T233" s="194"/>
      <c r="U233" s="194"/>
      <c r="V233" s="194"/>
      <c r="W233" s="194"/>
      <c r="X233" s="194"/>
      <c r="Y233" s="194"/>
      <c r="Z233" s="194"/>
    </row>
    <row r="234" spans="1:26" ht="11.25" customHeight="1">
      <c r="A234" s="194"/>
      <c r="B234" s="194"/>
      <c r="C234" s="194"/>
      <c r="D234" s="194"/>
      <c r="E234" s="194"/>
      <c r="F234" s="194"/>
      <c r="G234" s="194"/>
      <c r="H234" s="194"/>
      <c r="I234" s="194"/>
      <c r="J234" s="194"/>
      <c r="K234" s="194"/>
      <c r="L234" s="194"/>
      <c r="M234" s="194"/>
      <c r="N234" s="194"/>
      <c r="O234" s="194"/>
      <c r="P234" s="194"/>
      <c r="Q234" s="194"/>
      <c r="R234" s="194"/>
      <c r="S234" s="194"/>
      <c r="T234" s="194"/>
      <c r="U234" s="194"/>
      <c r="V234" s="194"/>
      <c r="W234" s="194"/>
      <c r="X234" s="194"/>
      <c r="Y234" s="194"/>
      <c r="Z234" s="194"/>
    </row>
    <row r="235" spans="1:26" ht="11.25" customHeight="1">
      <c r="A235" s="194"/>
      <c r="B235" s="194"/>
      <c r="C235" s="194"/>
      <c r="D235" s="194"/>
      <c r="E235" s="194"/>
      <c r="F235" s="194"/>
      <c r="G235" s="194"/>
      <c r="H235" s="194"/>
      <c r="I235" s="194"/>
      <c r="J235" s="194"/>
      <c r="K235" s="194"/>
      <c r="L235" s="194"/>
      <c r="M235" s="194"/>
      <c r="N235" s="194"/>
      <c r="O235" s="194"/>
      <c r="P235" s="194"/>
      <c r="Q235" s="194"/>
      <c r="R235" s="194"/>
      <c r="S235" s="194"/>
      <c r="T235" s="194"/>
      <c r="U235" s="194"/>
      <c r="V235" s="194"/>
      <c r="W235" s="194"/>
      <c r="X235" s="194"/>
      <c r="Y235" s="194"/>
      <c r="Z235" s="194"/>
    </row>
    <row r="236" spans="1:26" ht="11.25" customHeight="1">
      <c r="A236" s="194"/>
      <c r="B236" s="194"/>
      <c r="C236" s="194"/>
      <c r="D236" s="194"/>
      <c r="E236" s="194"/>
      <c r="F236" s="194"/>
      <c r="G236" s="194"/>
      <c r="H236" s="194"/>
      <c r="I236" s="194"/>
      <c r="J236" s="194"/>
      <c r="K236" s="194"/>
      <c r="L236" s="194"/>
      <c r="M236" s="194"/>
      <c r="N236" s="194"/>
      <c r="O236" s="194"/>
      <c r="P236" s="194"/>
      <c r="Q236" s="194"/>
      <c r="R236" s="194"/>
      <c r="S236" s="194"/>
      <c r="T236" s="194"/>
      <c r="U236" s="194"/>
      <c r="V236" s="194"/>
      <c r="W236" s="194"/>
      <c r="X236" s="194"/>
      <c r="Y236" s="194"/>
      <c r="Z236" s="194"/>
    </row>
    <row r="237" spans="1:26" ht="11.25" customHeight="1">
      <c r="A237" s="194"/>
      <c r="B237" s="194"/>
      <c r="C237" s="194"/>
      <c r="D237" s="194"/>
      <c r="E237" s="194"/>
      <c r="F237" s="194"/>
      <c r="G237" s="194"/>
      <c r="H237" s="194"/>
      <c r="I237" s="194"/>
      <c r="J237" s="194"/>
      <c r="K237" s="194"/>
      <c r="L237" s="194"/>
      <c r="M237" s="194"/>
      <c r="N237" s="194"/>
      <c r="O237" s="194"/>
      <c r="P237" s="194"/>
      <c r="Q237" s="194"/>
      <c r="R237" s="194"/>
      <c r="S237" s="194"/>
      <c r="T237" s="194"/>
      <c r="U237" s="194"/>
      <c r="V237" s="194"/>
      <c r="W237" s="194"/>
      <c r="X237" s="194"/>
      <c r="Y237" s="194"/>
      <c r="Z237" s="194"/>
    </row>
    <row r="238" spans="1:26" ht="11.25" customHeight="1">
      <c r="A238" s="194"/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</row>
    <row r="239" spans="1:26" ht="11.25" customHeight="1">
      <c r="A239" s="194"/>
      <c r="B239" s="194"/>
      <c r="C239" s="194"/>
      <c r="D239" s="194"/>
      <c r="E239" s="194"/>
      <c r="F239" s="194"/>
      <c r="G239" s="194"/>
      <c r="H239" s="194"/>
      <c r="I239" s="194"/>
      <c r="J239" s="194"/>
      <c r="K239" s="194"/>
      <c r="L239" s="194"/>
      <c r="M239" s="194"/>
      <c r="N239" s="194"/>
      <c r="O239" s="194"/>
      <c r="P239" s="194"/>
      <c r="Q239" s="194"/>
      <c r="R239" s="194"/>
      <c r="S239" s="194"/>
      <c r="T239" s="194"/>
      <c r="U239" s="194"/>
      <c r="V239" s="194"/>
      <c r="W239" s="194"/>
      <c r="X239" s="194"/>
      <c r="Y239" s="194"/>
      <c r="Z239" s="194"/>
    </row>
    <row r="240" spans="1:26" ht="11.25" customHeight="1">
      <c r="A240" s="194"/>
      <c r="B240" s="194"/>
      <c r="C240" s="194"/>
      <c r="D240" s="194"/>
      <c r="E240" s="194"/>
      <c r="F240" s="194"/>
      <c r="G240" s="194"/>
      <c r="H240" s="194"/>
      <c r="I240" s="194"/>
      <c r="J240" s="194"/>
      <c r="K240" s="194"/>
      <c r="L240" s="194"/>
      <c r="M240" s="194"/>
      <c r="N240" s="194"/>
      <c r="O240" s="194"/>
      <c r="P240" s="194"/>
      <c r="Q240" s="194"/>
      <c r="R240" s="194"/>
      <c r="S240" s="194"/>
      <c r="T240" s="194"/>
      <c r="U240" s="194"/>
      <c r="V240" s="194"/>
      <c r="W240" s="194"/>
      <c r="X240" s="194"/>
      <c r="Y240" s="194"/>
      <c r="Z240" s="194"/>
    </row>
    <row r="241" spans="1:26" ht="11.25" customHeight="1">
      <c r="A241" s="194"/>
      <c r="B241" s="194"/>
      <c r="C241" s="194"/>
      <c r="D241" s="194"/>
      <c r="E241" s="194"/>
      <c r="F241" s="194"/>
      <c r="G241" s="194"/>
      <c r="H241" s="194"/>
      <c r="I241" s="194"/>
      <c r="J241" s="194"/>
      <c r="K241" s="194"/>
      <c r="L241" s="194"/>
      <c r="M241" s="194"/>
      <c r="N241" s="194"/>
      <c r="O241" s="194"/>
      <c r="P241" s="194"/>
      <c r="Q241" s="194"/>
      <c r="R241" s="194"/>
      <c r="S241" s="194"/>
      <c r="T241" s="194"/>
      <c r="U241" s="194"/>
      <c r="V241" s="194"/>
      <c r="W241" s="194"/>
      <c r="X241" s="194"/>
      <c r="Y241" s="194"/>
      <c r="Z241" s="194"/>
    </row>
    <row r="242" spans="1:26" ht="11.25" customHeight="1">
      <c r="A242" s="194"/>
      <c r="B242" s="194"/>
      <c r="C242" s="194"/>
      <c r="D242" s="194"/>
      <c r="E242" s="194"/>
      <c r="F242" s="194"/>
      <c r="G242" s="194"/>
      <c r="H242" s="194"/>
      <c r="I242" s="194"/>
      <c r="J242" s="194"/>
      <c r="K242" s="194"/>
      <c r="L242" s="194"/>
      <c r="M242" s="194"/>
      <c r="N242" s="194"/>
      <c r="O242" s="194"/>
      <c r="P242" s="194"/>
      <c r="Q242" s="194"/>
      <c r="R242" s="194"/>
      <c r="S242" s="194"/>
      <c r="T242" s="194"/>
      <c r="U242" s="194"/>
      <c r="V242" s="194"/>
      <c r="W242" s="194"/>
      <c r="X242" s="194"/>
      <c r="Y242" s="194"/>
      <c r="Z242" s="194"/>
    </row>
    <row r="243" spans="1:26" ht="11.25" customHeight="1">
      <c r="A243" s="194"/>
      <c r="B243" s="194"/>
      <c r="C243" s="194"/>
      <c r="D243" s="194"/>
      <c r="E243" s="194"/>
      <c r="F243" s="194"/>
      <c r="G243" s="194"/>
      <c r="H243" s="194"/>
      <c r="I243" s="194"/>
      <c r="J243" s="194"/>
      <c r="K243" s="194"/>
      <c r="L243" s="194"/>
      <c r="M243" s="194"/>
      <c r="N243" s="194"/>
      <c r="O243" s="194"/>
      <c r="P243" s="194"/>
      <c r="Q243" s="194"/>
      <c r="R243" s="194"/>
      <c r="S243" s="194"/>
      <c r="T243" s="194"/>
      <c r="U243" s="194"/>
      <c r="V243" s="194"/>
      <c r="W243" s="194"/>
      <c r="X243" s="194"/>
      <c r="Y243" s="194"/>
      <c r="Z243" s="194"/>
    </row>
    <row r="244" spans="1:26" ht="11.25" customHeight="1">
      <c r="A244" s="194"/>
      <c r="B244" s="194"/>
      <c r="C244" s="194"/>
      <c r="D244" s="194"/>
      <c r="E244" s="194"/>
      <c r="F244" s="194"/>
      <c r="G244" s="194"/>
      <c r="H244" s="194"/>
      <c r="I244" s="194"/>
      <c r="J244" s="194"/>
      <c r="K244" s="194"/>
      <c r="L244" s="194"/>
      <c r="M244" s="194"/>
      <c r="N244" s="194"/>
      <c r="O244" s="194"/>
      <c r="P244" s="194"/>
      <c r="Q244" s="194"/>
      <c r="R244" s="194"/>
      <c r="S244" s="194"/>
      <c r="T244" s="194"/>
      <c r="U244" s="194"/>
      <c r="V244" s="194"/>
      <c r="W244" s="194"/>
      <c r="X244" s="194"/>
      <c r="Y244" s="194"/>
      <c r="Z244" s="194"/>
    </row>
    <row r="245" spans="1:26" ht="11.25" customHeight="1">
      <c r="A245" s="194"/>
      <c r="B245" s="194"/>
      <c r="C245" s="194"/>
      <c r="D245" s="194"/>
      <c r="E245" s="194"/>
      <c r="F245" s="194"/>
      <c r="G245" s="194"/>
      <c r="H245" s="194"/>
      <c r="I245" s="194"/>
      <c r="J245" s="194"/>
      <c r="K245" s="194"/>
      <c r="L245" s="194"/>
      <c r="M245" s="194"/>
      <c r="N245" s="194"/>
      <c r="O245" s="194"/>
      <c r="P245" s="194"/>
      <c r="Q245" s="194"/>
      <c r="R245" s="194"/>
      <c r="S245" s="194"/>
      <c r="T245" s="194"/>
      <c r="U245" s="194"/>
      <c r="V245" s="194"/>
      <c r="W245" s="194"/>
      <c r="X245" s="194"/>
      <c r="Y245" s="194"/>
      <c r="Z245" s="194"/>
    </row>
    <row r="246" spans="1:26" ht="11.25" customHeight="1">
      <c r="A246" s="194"/>
      <c r="B246" s="194"/>
      <c r="C246" s="194"/>
      <c r="D246" s="194"/>
      <c r="E246" s="194"/>
      <c r="F246" s="194"/>
      <c r="G246" s="194"/>
      <c r="H246" s="194"/>
      <c r="I246" s="194"/>
      <c r="J246" s="194"/>
      <c r="K246" s="194"/>
      <c r="L246" s="194"/>
      <c r="M246" s="194"/>
      <c r="N246" s="194"/>
      <c r="O246" s="194"/>
      <c r="P246" s="194"/>
      <c r="Q246" s="194"/>
      <c r="R246" s="194"/>
      <c r="S246" s="194"/>
      <c r="T246" s="194"/>
      <c r="U246" s="194"/>
      <c r="V246" s="194"/>
      <c r="W246" s="194"/>
      <c r="X246" s="194"/>
      <c r="Y246" s="194"/>
      <c r="Z246" s="194"/>
    </row>
    <row r="247" spans="1:26" ht="11.25" customHeight="1">
      <c r="A247" s="194"/>
      <c r="B247" s="194"/>
      <c r="C247" s="194"/>
      <c r="D247" s="194"/>
      <c r="E247" s="194"/>
      <c r="F247" s="194"/>
      <c r="G247" s="194"/>
      <c r="H247" s="194"/>
      <c r="I247" s="194"/>
      <c r="J247" s="194"/>
      <c r="K247" s="194"/>
      <c r="L247" s="194"/>
      <c r="M247" s="194"/>
      <c r="N247" s="194"/>
      <c r="O247" s="194"/>
      <c r="P247" s="194"/>
      <c r="Q247" s="194"/>
      <c r="R247" s="194"/>
      <c r="S247" s="194"/>
      <c r="T247" s="194"/>
      <c r="U247" s="194"/>
      <c r="V247" s="194"/>
      <c r="W247" s="194"/>
      <c r="X247" s="194"/>
      <c r="Y247" s="194"/>
      <c r="Z247" s="194"/>
    </row>
    <row r="248" spans="1:26" ht="11.25" customHeight="1">
      <c r="A248" s="194"/>
      <c r="B248" s="194"/>
      <c r="C248" s="194"/>
      <c r="D248" s="194"/>
      <c r="E248" s="194"/>
      <c r="F248" s="194"/>
      <c r="G248" s="194"/>
      <c r="H248" s="194"/>
      <c r="I248" s="194"/>
      <c r="J248" s="194"/>
      <c r="K248" s="194"/>
      <c r="L248" s="194"/>
      <c r="M248" s="194"/>
      <c r="N248" s="194"/>
      <c r="O248" s="194"/>
      <c r="P248" s="194"/>
      <c r="Q248" s="194"/>
      <c r="R248" s="194"/>
      <c r="S248" s="194"/>
      <c r="T248" s="194"/>
      <c r="U248" s="194"/>
      <c r="V248" s="194"/>
      <c r="W248" s="194"/>
      <c r="X248" s="194"/>
      <c r="Y248" s="194"/>
      <c r="Z248" s="194"/>
    </row>
    <row r="249" spans="1:26" ht="11.25" customHeight="1">
      <c r="A249" s="194"/>
      <c r="B249" s="194"/>
      <c r="C249" s="194"/>
      <c r="D249" s="194"/>
      <c r="E249" s="194"/>
      <c r="F249" s="194"/>
      <c r="G249" s="194"/>
      <c r="H249" s="194"/>
      <c r="I249" s="194"/>
      <c r="J249" s="194"/>
      <c r="K249" s="194"/>
      <c r="L249" s="194"/>
      <c r="M249" s="194"/>
      <c r="N249" s="194"/>
      <c r="O249" s="194"/>
      <c r="P249" s="194"/>
      <c r="Q249" s="194"/>
      <c r="R249" s="194"/>
      <c r="S249" s="194"/>
      <c r="T249" s="194"/>
      <c r="U249" s="194"/>
      <c r="V249" s="194"/>
      <c r="W249" s="194"/>
      <c r="X249" s="194"/>
      <c r="Y249" s="194"/>
      <c r="Z249" s="194"/>
    </row>
    <row r="250" spans="1:26" ht="11.25" customHeight="1">
      <c r="A250" s="194"/>
      <c r="B250" s="194"/>
      <c r="C250" s="194"/>
      <c r="D250" s="194"/>
      <c r="E250" s="194"/>
      <c r="F250" s="194"/>
      <c r="G250" s="194"/>
      <c r="H250" s="194"/>
      <c r="I250" s="194"/>
      <c r="J250" s="194"/>
      <c r="K250" s="194"/>
      <c r="L250" s="194"/>
      <c r="M250" s="194"/>
      <c r="N250" s="194"/>
      <c r="O250" s="194"/>
      <c r="P250" s="194"/>
      <c r="Q250" s="194"/>
      <c r="R250" s="194"/>
      <c r="S250" s="194"/>
      <c r="T250" s="194"/>
      <c r="U250" s="194"/>
      <c r="V250" s="194"/>
      <c r="W250" s="194"/>
      <c r="X250" s="194"/>
      <c r="Y250" s="194"/>
      <c r="Z250" s="194"/>
    </row>
    <row r="251" spans="1:26" ht="11.25" customHeight="1">
      <c r="A251" s="194"/>
      <c r="B251" s="194"/>
      <c r="C251" s="194"/>
      <c r="D251" s="194"/>
      <c r="E251" s="194"/>
      <c r="F251" s="194"/>
      <c r="G251" s="194"/>
      <c r="H251" s="194"/>
      <c r="I251" s="194"/>
      <c r="J251" s="194"/>
      <c r="K251" s="194"/>
      <c r="L251" s="194"/>
      <c r="M251" s="194"/>
      <c r="N251" s="194"/>
      <c r="O251" s="194"/>
      <c r="P251" s="194"/>
      <c r="Q251" s="194"/>
      <c r="R251" s="194"/>
      <c r="S251" s="194"/>
      <c r="T251" s="194"/>
      <c r="U251" s="194"/>
      <c r="V251" s="194"/>
      <c r="W251" s="194"/>
      <c r="X251" s="194"/>
      <c r="Y251" s="194"/>
      <c r="Z251" s="194"/>
    </row>
    <row r="252" spans="1:26" ht="11.25" customHeight="1">
      <c r="A252" s="194"/>
      <c r="B252" s="194"/>
      <c r="C252" s="194"/>
      <c r="D252" s="194"/>
      <c r="E252" s="194"/>
      <c r="F252" s="194"/>
      <c r="G252" s="194"/>
      <c r="H252" s="194"/>
      <c r="I252" s="194"/>
      <c r="J252" s="194"/>
      <c r="K252" s="194"/>
      <c r="L252" s="194"/>
      <c r="M252" s="194"/>
      <c r="N252" s="194"/>
      <c r="O252" s="194"/>
      <c r="P252" s="194"/>
      <c r="Q252" s="194"/>
      <c r="R252" s="194"/>
      <c r="S252" s="194"/>
      <c r="T252" s="194"/>
      <c r="U252" s="194"/>
      <c r="V252" s="194"/>
      <c r="W252" s="194"/>
      <c r="X252" s="194"/>
      <c r="Y252" s="194"/>
      <c r="Z252" s="194"/>
    </row>
    <row r="253" spans="1:26" ht="11.25" customHeight="1">
      <c r="A253" s="194"/>
      <c r="B253" s="194"/>
      <c r="C253" s="194"/>
      <c r="D253" s="194"/>
      <c r="E253" s="194"/>
      <c r="F253" s="194"/>
      <c r="G253" s="194"/>
      <c r="H253" s="194"/>
      <c r="I253" s="194"/>
      <c r="J253" s="194"/>
      <c r="K253" s="194"/>
      <c r="L253" s="194"/>
      <c r="M253" s="194"/>
      <c r="N253" s="194"/>
      <c r="O253" s="194"/>
      <c r="P253" s="194"/>
      <c r="Q253" s="194"/>
      <c r="R253" s="194"/>
      <c r="S253" s="194"/>
      <c r="T253" s="194"/>
      <c r="U253" s="194"/>
      <c r="V253" s="194"/>
      <c r="W253" s="194"/>
      <c r="X253" s="194"/>
      <c r="Y253" s="194"/>
      <c r="Z253" s="194"/>
    </row>
    <row r="254" spans="1:26" ht="11.25" customHeight="1">
      <c r="A254" s="194"/>
      <c r="B254" s="194"/>
      <c r="C254" s="194"/>
      <c r="D254" s="194"/>
      <c r="E254" s="194"/>
      <c r="F254" s="194"/>
      <c r="G254" s="194"/>
      <c r="H254" s="194"/>
      <c r="I254" s="194"/>
      <c r="J254" s="194"/>
      <c r="K254" s="194"/>
      <c r="L254" s="194"/>
      <c r="M254" s="194"/>
      <c r="N254" s="194"/>
      <c r="O254" s="194"/>
      <c r="P254" s="194"/>
      <c r="Q254" s="194"/>
      <c r="R254" s="194"/>
      <c r="S254" s="194"/>
      <c r="T254" s="194"/>
      <c r="U254" s="194"/>
      <c r="V254" s="194"/>
      <c r="W254" s="194"/>
      <c r="X254" s="194"/>
      <c r="Y254" s="194"/>
      <c r="Z254" s="194"/>
    </row>
    <row r="255" spans="1:26" ht="11.25" customHeight="1">
      <c r="A255" s="194"/>
      <c r="B255" s="194"/>
      <c r="C255" s="194"/>
      <c r="D255" s="194"/>
      <c r="E255" s="194"/>
      <c r="F255" s="194"/>
      <c r="G255" s="194"/>
      <c r="H255" s="194"/>
      <c r="I255" s="194"/>
      <c r="J255" s="194"/>
      <c r="K255" s="194"/>
      <c r="L255" s="194"/>
      <c r="M255" s="194"/>
      <c r="N255" s="194"/>
      <c r="O255" s="194"/>
      <c r="P255" s="194"/>
      <c r="Q255" s="194"/>
      <c r="R255" s="194"/>
      <c r="S255" s="194"/>
      <c r="T255" s="194"/>
      <c r="U255" s="194"/>
      <c r="V255" s="194"/>
      <c r="W255" s="194"/>
      <c r="X255" s="194"/>
      <c r="Y255" s="194"/>
      <c r="Z255" s="194"/>
    </row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C4:N4"/>
    <mergeCell ref="C6:I6"/>
    <mergeCell ref="C7:I7"/>
    <mergeCell ref="C8:I8"/>
    <mergeCell ref="B49:D49"/>
  </mergeCells>
  <pageMargins left="0" right="0" top="0" bottom="0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Z1000"/>
  <sheetViews>
    <sheetView workbookViewId="0"/>
  </sheetViews>
  <sheetFormatPr baseColWidth="10" defaultColWidth="9.1796875" defaultRowHeight="15" customHeight="1"/>
  <cols>
    <col min="1" max="1" width="1.6328125" customWidth="1"/>
    <col min="2" max="2" width="5.6328125" customWidth="1"/>
    <col min="3" max="3" width="4.36328125" customWidth="1"/>
    <col min="4" max="4" width="6.26953125" customWidth="1"/>
    <col min="5" max="5" width="7.453125" customWidth="1"/>
    <col min="6" max="6" width="13.36328125" customWidth="1"/>
    <col min="7" max="7" width="10.7265625" customWidth="1"/>
    <col min="8" max="8" width="8.1796875" customWidth="1"/>
    <col min="9" max="26" width="5.6328125" customWidth="1"/>
  </cols>
  <sheetData>
    <row r="1" spans="1:26" ht="13.5" customHeight="1">
      <c r="A1" s="204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</row>
    <row r="2" spans="1:26" ht="13.5" customHeight="1">
      <c r="A2" s="204"/>
      <c r="B2" s="204"/>
      <c r="C2" s="299" t="s">
        <v>155</v>
      </c>
      <c r="D2" s="283"/>
      <c r="E2" s="283"/>
      <c r="F2" s="283"/>
      <c r="G2" s="283"/>
      <c r="H2" s="283"/>
      <c r="I2" s="283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</row>
    <row r="3" spans="1:26" ht="13.5" customHeight="1">
      <c r="A3" s="204"/>
      <c r="B3" s="205" t="s">
        <v>9</v>
      </c>
      <c r="C3" s="206"/>
      <c r="D3" s="206"/>
      <c r="E3" s="206" t="str">
        <f>CARÁTULA!$C$10</f>
        <v>INTERANDINO BOLIVIANO</v>
      </c>
      <c r="F3" s="206"/>
      <c r="G3" s="205" t="s">
        <v>23</v>
      </c>
      <c r="H3" s="206" t="str">
        <f>CARÁTULA!$C$20</f>
        <v>CIENCIAS SOCIALES</v>
      </c>
      <c r="I3" s="206"/>
      <c r="J3" s="206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</row>
    <row r="4" spans="1:26" ht="13.5" customHeight="1">
      <c r="A4" s="204"/>
      <c r="B4" s="205" t="s">
        <v>18</v>
      </c>
      <c r="C4" s="206"/>
      <c r="D4" s="206"/>
      <c r="E4" s="206" t="str">
        <f>CARÁTULA!$C$16</f>
        <v>SECUNDARIO</v>
      </c>
      <c r="F4" s="206"/>
      <c r="G4" s="205" t="s">
        <v>156</v>
      </c>
      <c r="H4" s="206" t="str">
        <f>CARÁTULA!$C$14</f>
        <v>MARCO A. CHAVEZ CHOQUEHUANCA</v>
      </c>
      <c r="I4" s="206"/>
      <c r="J4" s="206"/>
      <c r="K4" s="204"/>
      <c r="L4" s="204"/>
      <c r="M4" s="204"/>
      <c r="N4" s="204"/>
      <c r="O4" s="204"/>
      <c r="P4" s="204"/>
      <c r="Q4" s="204"/>
      <c r="R4" s="204"/>
      <c r="S4" s="204"/>
      <c r="T4" s="204"/>
      <c r="U4" s="204"/>
      <c r="V4" s="204"/>
      <c r="W4" s="204"/>
      <c r="X4" s="204"/>
      <c r="Y4" s="204"/>
      <c r="Z4" s="204"/>
    </row>
    <row r="5" spans="1:26" ht="13.5" customHeight="1">
      <c r="A5" s="204"/>
      <c r="B5" s="205" t="s">
        <v>76</v>
      </c>
      <c r="C5" s="206"/>
      <c r="D5" s="206"/>
      <c r="E5" s="206" t="str">
        <f>CARÁTULA!$C$18</f>
        <v>5° "A" DE SECUNDARIA</v>
      </c>
      <c r="F5" s="206"/>
      <c r="G5" s="205" t="s">
        <v>30</v>
      </c>
      <c r="H5" s="207">
        <f ca="1">TODAY()</f>
        <v>46138</v>
      </c>
      <c r="I5" s="206"/>
      <c r="J5" s="206"/>
      <c r="K5" s="204"/>
      <c r="L5" s="204"/>
      <c r="M5" s="204"/>
      <c r="N5" s="204"/>
      <c r="O5" s="204"/>
      <c r="P5" s="204"/>
      <c r="Q5" s="204"/>
      <c r="R5" s="204"/>
      <c r="S5" s="204"/>
      <c r="T5" s="204"/>
      <c r="U5" s="204"/>
      <c r="V5" s="204"/>
      <c r="W5" s="204"/>
      <c r="X5" s="204"/>
      <c r="Y5" s="204"/>
      <c r="Z5" s="204"/>
    </row>
    <row r="6" spans="1:26" ht="13.5" customHeight="1">
      <c r="A6" s="204"/>
      <c r="B6" s="206"/>
      <c r="C6" s="206"/>
      <c r="D6" s="206"/>
      <c r="E6" s="206"/>
      <c r="F6" s="206"/>
      <c r="G6" s="206"/>
      <c r="H6" s="206"/>
      <c r="I6" s="206"/>
      <c r="J6" s="206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</row>
    <row r="7" spans="1:26" ht="13.5" customHeight="1">
      <c r="A7" s="204"/>
      <c r="B7" s="208"/>
      <c r="C7" s="208"/>
      <c r="D7" s="208"/>
      <c r="E7" s="208"/>
      <c r="F7" s="208"/>
      <c r="G7" s="208"/>
      <c r="H7" s="208"/>
      <c r="I7" s="208"/>
      <c r="J7" s="208"/>
      <c r="K7" s="204"/>
      <c r="L7" s="204"/>
      <c r="M7" s="204"/>
      <c r="N7" s="204"/>
      <c r="O7" s="204"/>
      <c r="P7" s="204"/>
      <c r="Q7" s="204"/>
      <c r="R7" s="204"/>
      <c r="S7" s="204"/>
      <c r="T7" s="204"/>
      <c r="U7" s="204"/>
      <c r="V7" s="204"/>
      <c r="W7" s="204"/>
      <c r="X7" s="204"/>
      <c r="Y7" s="204"/>
      <c r="Z7" s="204"/>
    </row>
    <row r="8" spans="1:26" ht="13.5" customHeight="1">
      <c r="A8" s="204"/>
      <c r="B8" s="204"/>
      <c r="C8" s="298" t="s">
        <v>157</v>
      </c>
      <c r="D8" s="209" t="s">
        <v>158</v>
      </c>
      <c r="E8" s="209" t="s">
        <v>159</v>
      </c>
      <c r="F8" s="210" t="s">
        <v>160</v>
      </c>
      <c r="G8" s="209" t="s">
        <v>161</v>
      </c>
      <c r="H8" s="209" t="s">
        <v>162</v>
      </c>
      <c r="I8" s="204"/>
      <c r="J8" s="204"/>
      <c r="K8" s="204"/>
      <c r="L8" s="204"/>
      <c r="M8" s="204"/>
      <c r="N8" s="204"/>
      <c r="O8" s="204"/>
      <c r="P8" s="204"/>
      <c r="Q8" s="204"/>
      <c r="R8" s="204"/>
      <c r="S8" s="204"/>
      <c r="T8" s="204"/>
      <c r="U8" s="204"/>
      <c r="V8" s="204"/>
      <c r="W8" s="204"/>
      <c r="X8" s="204"/>
      <c r="Y8" s="204"/>
      <c r="Z8" s="204"/>
    </row>
    <row r="9" spans="1:26" ht="13.5" customHeight="1">
      <c r="A9" s="204"/>
      <c r="B9" s="204"/>
      <c r="C9" s="287"/>
      <c r="D9" s="211" t="s">
        <v>163</v>
      </c>
      <c r="E9" s="212">
        <v>2</v>
      </c>
      <c r="F9" s="213">
        <v>5</v>
      </c>
      <c r="G9" s="213">
        <v>5</v>
      </c>
      <c r="H9" s="214">
        <f t="shared" ref="H9:H11" si="0">G9/$G$12</f>
        <v>0.35714285714285715</v>
      </c>
      <c r="I9" s="204"/>
      <c r="J9" s="204"/>
      <c r="K9" s="204"/>
      <c r="L9" s="204"/>
      <c r="M9" s="204"/>
      <c r="N9" s="204"/>
      <c r="O9" s="204"/>
      <c r="P9" s="204"/>
      <c r="Q9" s="204"/>
      <c r="R9" s="204"/>
      <c r="S9" s="204"/>
      <c r="T9" s="204"/>
      <c r="U9" s="204"/>
      <c r="V9" s="204"/>
      <c r="W9" s="204"/>
      <c r="X9" s="204"/>
      <c r="Y9" s="204"/>
      <c r="Z9" s="204"/>
    </row>
    <row r="10" spans="1:26" ht="13.5" customHeight="1">
      <c r="A10" s="204"/>
      <c r="B10" s="204"/>
      <c r="C10" s="287"/>
      <c r="D10" s="211" t="s">
        <v>164</v>
      </c>
      <c r="E10" s="212">
        <v>1</v>
      </c>
      <c r="F10" s="213">
        <v>4</v>
      </c>
      <c r="G10" s="213">
        <v>4</v>
      </c>
      <c r="H10" s="214">
        <f t="shared" si="0"/>
        <v>0.2857142857142857</v>
      </c>
      <c r="I10" s="204"/>
      <c r="J10" s="204"/>
      <c r="K10" s="204"/>
      <c r="L10" s="204"/>
      <c r="M10" s="204"/>
      <c r="N10" s="204"/>
      <c r="O10" s="204"/>
      <c r="P10" s="204"/>
      <c r="Q10" s="204"/>
      <c r="R10" s="204"/>
      <c r="S10" s="204"/>
      <c r="T10" s="204"/>
      <c r="U10" s="204"/>
      <c r="V10" s="204"/>
      <c r="W10" s="204"/>
      <c r="X10" s="204"/>
      <c r="Y10" s="204"/>
      <c r="Z10" s="204"/>
    </row>
    <row r="11" spans="1:26" ht="13.5" customHeight="1">
      <c r="A11" s="204"/>
      <c r="B11" s="204"/>
      <c r="C11" s="287"/>
      <c r="D11" s="211" t="s">
        <v>165</v>
      </c>
      <c r="E11" s="212">
        <v>2</v>
      </c>
      <c r="F11" s="213">
        <v>5</v>
      </c>
      <c r="G11" s="213">
        <v>5</v>
      </c>
      <c r="H11" s="214">
        <f t="shared" si="0"/>
        <v>0.35714285714285715</v>
      </c>
      <c r="I11" s="204"/>
      <c r="J11" s="204"/>
      <c r="K11" s="204"/>
      <c r="L11" s="204"/>
      <c r="M11" s="204"/>
      <c r="N11" s="204"/>
      <c r="O11" s="204"/>
      <c r="P11" s="204"/>
      <c r="Q11" s="204"/>
      <c r="R11" s="204"/>
      <c r="S11" s="204"/>
      <c r="T11" s="204"/>
      <c r="U11" s="204"/>
      <c r="V11" s="204"/>
      <c r="W11" s="204"/>
      <c r="X11" s="204"/>
      <c r="Y11" s="204"/>
      <c r="Z11" s="204"/>
    </row>
    <row r="12" spans="1:26" ht="13.5" customHeight="1">
      <c r="A12" s="204"/>
      <c r="B12" s="204"/>
      <c r="C12" s="262"/>
      <c r="D12" s="215"/>
      <c r="E12" s="216">
        <f t="shared" ref="E12:H12" si="1">SUM(E9:E11)</f>
        <v>5</v>
      </c>
      <c r="F12" s="217">
        <f t="shared" si="1"/>
        <v>14</v>
      </c>
      <c r="G12" s="216">
        <f t="shared" si="1"/>
        <v>14</v>
      </c>
      <c r="H12" s="218">
        <f t="shared" si="1"/>
        <v>1</v>
      </c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</row>
    <row r="13" spans="1:26" ht="13.5" customHeight="1">
      <c r="A13" s="204"/>
      <c r="B13" s="204"/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</row>
    <row r="14" spans="1:26" ht="13.5" customHeight="1">
      <c r="A14" s="204"/>
      <c r="B14" s="204"/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4"/>
      <c r="V14" s="204"/>
      <c r="W14" s="204"/>
      <c r="X14" s="204"/>
      <c r="Y14" s="204"/>
      <c r="Z14" s="204"/>
    </row>
    <row r="15" spans="1:26" ht="13.5" customHeight="1">
      <c r="A15" s="204"/>
      <c r="B15" s="204"/>
      <c r="C15" s="298" t="s">
        <v>166</v>
      </c>
      <c r="D15" s="209" t="s">
        <v>158</v>
      </c>
      <c r="E15" s="209" t="s">
        <v>159</v>
      </c>
      <c r="F15" s="210" t="s">
        <v>160</v>
      </c>
      <c r="G15" s="209" t="s">
        <v>161</v>
      </c>
      <c r="H15" s="209" t="s">
        <v>162</v>
      </c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</row>
    <row r="16" spans="1:26" ht="13.5" customHeight="1">
      <c r="A16" s="204"/>
      <c r="B16" s="204"/>
      <c r="C16" s="287"/>
      <c r="D16" s="211" t="s">
        <v>163</v>
      </c>
      <c r="E16" s="212">
        <v>3</v>
      </c>
      <c r="F16" s="213">
        <v>12</v>
      </c>
      <c r="G16" s="213">
        <v>12</v>
      </c>
      <c r="H16" s="214">
        <f t="shared" ref="H16:H18" si="2">G16/$G$19</f>
        <v>0.33333333333333331</v>
      </c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3.5" customHeight="1">
      <c r="A17" s="204"/>
      <c r="B17" s="204"/>
      <c r="C17" s="287"/>
      <c r="D17" s="211" t="s">
        <v>164</v>
      </c>
      <c r="E17" s="212">
        <v>4</v>
      </c>
      <c r="F17" s="213">
        <v>11</v>
      </c>
      <c r="G17" s="213">
        <v>11</v>
      </c>
      <c r="H17" s="214">
        <f t="shared" si="2"/>
        <v>0.30555555555555558</v>
      </c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</row>
    <row r="18" spans="1:26" ht="13.5" customHeight="1">
      <c r="A18" s="204"/>
      <c r="B18" s="204"/>
      <c r="C18" s="287"/>
      <c r="D18" s="211" t="s">
        <v>165</v>
      </c>
      <c r="E18" s="212">
        <v>5</v>
      </c>
      <c r="F18" s="213">
        <v>13</v>
      </c>
      <c r="G18" s="213">
        <v>13</v>
      </c>
      <c r="H18" s="214">
        <f t="shared" si="2"/>
        <v>0.3611111111111111</v>
      </c>
      <c r="I18" s="204"/>
      <c r="J18" s="204"/>
      <c r="K18" s="204"/>
      <c r="L18" s="204"/>
      <c r="M18" s="204"/>
      <c r="N18" s="204"/>
      <c r="O18" s="204"/>
      <c r="P18" s="204"/>
      <c r="Q18" s="204"/>
      <c r="R18" s="204"/>
      <c r="S18" s="204"/>
      <c r="T18" s="204"/>
      <c r="U18" s="204"/>
      <c r="V18" s="204"/>
      <c r="W18" s="204"/>
      <c r="X18" s="204"/>
      <c r="Y18" s="204"/>
      <c r="Z18" s="204"/>
    </row>
    <row r="19" spans="1:26" ht="13.5" customHeight="1">
      <c r="A19" s="204"/>
      <c r="B19" s="204"/>
      <c r="C19" s="262"/>
      <c r="D19" s="215"/>
      <c r="E19" s="216">
        <f t="shared" ref="E19:H19" si="3">SUM(E16:E18)</f>
        <v>12</v>
      </c>
      <c r="F19" s="217">
        <f t="shared" si="3"/>
        <v>36</v>
      </c>
      <c r="G19" s="216">
        <f t="shared" si="3"/>
        <v>36</v>
      </c>
      <c r="H19" s="218">
        <f t="shared" si="3"/>
        <v>1</v>
      </c>
      <c r="I19" s="204"/>
      <c r="J19" s="204"/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4"/>
      <c r="V19" s="204"/>
      <c r="W19" s="204"/>
      <c r="X19" s="204"/>
      <c r="Y19" s="204"/>
      <c r="Z19" s="204"/>
    </row>
    <row r="20" spans="1:26" ht="13.5" customHeight="1">
      <c r="A20" s="204"/>
      <c r="B20" s="204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04"/>
      <c r="Q20" s="204"/>
      <c r="R20" s="204"/>
      <c r="S20" s="204"/>
      <c r="T20" s="204"/>
      <c r="U20" s="204"/>
      <c r="V20" s="204"/>
      <c r="W20" s="204"/>
      <c r="X20" s="204"/>
      <c r="Y20" s="204"/>
      <c r="Z20" s="204"/>
    </row>
    <row r="21" spans="1:26" ht="13.5" customHeight="1">
      <c r="A21" s="204"/>
      <c r="B21" s="204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4"/>
      <c r="R21" s="204"/>
      <c r="S21" s="204"/>
      <c r="T21" s="204"/>
      <c r="U21" s="204"/>
      <c r="V21" s="204"/>
      <c r="W21" s="204"/>
      <c r="X21" s="204"/>
      <c r="Y21" s="204"/>
      <c r="Z21" s="204"/>
    </row>
    <row r="22" spans="1:26" ht="13.5" customHeight="1">
      <c r="A22" s="204"/>
      <c r="B22" s="204"/>
      <c r="C22" s="298" t="s">
        <v>167</v>
      </c>
      <c r="D22" s="209" t="s">
        <v>158</v>
      </c>
      <c r="E22" s="209" t="s">
        <v>159</v>
      </c>
      <c r="F22" s="210" t="s">
        <v>160</v>
      </c>
      <c r="G22" s="209" t="s">
        <v>161</v>
      </c>
      <c r="H22" s="209" t="s">
        <v>162</v>
      </c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</row>
    <row r="23" spans="1:26" ht="13.5" customHeight="1">
      <c r="A23" s="204"/>
      <c r="B23" s="204"/>
      <c r="C23" s="287"/>
      <c r="D23" s="211" t="s">
        <v>163</v>
      </c>
      <c r="E23" s="212">
        <v>5</v>
      </c>
      <c r="F23" s="213">
        <v>10</v>
      </c>
      <c r="G23" s="213">
        <v>10</v>
      </c>
      <c r="H23" s="214">
        <f t="shared" ref="H23:H25" si="4">G23/$G$26</f>
        <v>0.25641025641025639</v>
      </c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 spans="1:26" ht="13.5" customHeight="1">
      <c r="A24" s="204"/>
      <c r="B24" s="204"/>
      <c r="C24" s="287"/>
      <c r="D24" s="211" t="s">
        <v>164</v>
      </c>
      <c r="E24" s="212">
        <v>6</v>
      </c>
      <c r="F24" s="213">
        <v>14</v>
      </c>
      <c r="G24" s="213">
        <v>14</v>
      </c>
      <c r="H24" s="214">
        <f t="shared" si="4"/>
        <v>0.35897435897435898</v>
      </c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</row>
    <row r="25" spans="1:26" ht="13.5" customHeight="1">
      <c r="A25" s="204"/>
      <c r="B25" s="204"/>
      <c r="C25" s="287"/>
      <c r="D25" s="211" t="s">
        <v>165</v>
      </c>
      <c r="E25" s="212">
        <v>4</v>
      </c>
      <c r="F25" s="213">
        <v>15</v>
      </c>
      <c r="G25" s="213">
        <v>15</v>
      </c>
      <c r="H25" s="214">
        <f t="shared" si="4"/>
        <v>0.38461538461538464</v>
      </c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</row>
    <row r="26" spans="1:26" ht="13.5" customHeight="1">
      <c r="A26" s="204"/>
      <c r="B26" s="204"/>
      <c r="C26" s="262"/>
      <c r="D26" s="215"/>
      <c r="E26" s="216">
        <f t="shared" ref="E26:H26" si="5">SUM(E23:E25)</f>
        <v>15</v>
      </c>
      <c r="F26" s="217">
        <f t="shared" si="5"/>
        <v>39</v>
      </c>
      <c r="G26" s="216">
        <f t="shared" si="5"/>
        <v>39</v>
      </c>
      <c r="H26" s="218">
        <f t="shared" si="5"/>
        <v>1</v>
      </c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</row>
    <row r="27" spans="1:26" ht="13.5" customHeight="1">
      <c r="A27" s="204"/>
      <c r="B27" s="204"/>
      <c r="C27" s="204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</row>
    <row r="28" spans="1:26" ht="13.5" customHeight="1">
      <c r="A28" s="204"/>
      <c r="B28" s="204"/>
      <c r="C28" s="204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</row>
    <row r="29" spans="1:26" ht="13.5" customHeight="1">
      <c r="A29" s="204"/>
      <c r="B29" s="204"/>
      <c r="C29" s="298" t="s">
        <v>168</v>
      </c>
      <c r="D29" s="209" t="s">
        <v>158</v>
      </c>
      <c r="E29" s="209" t="s">
        <v>159</v>
      </c>
      <c r="F29" s="210" t="s">
        <v>160</v>
      </c>
      <c r="G29" s="209" t="s">
        <v>161</v>
      </c>
      <c r="H29" s="209" t="s">
        <v>162</v>
      </c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</row>
    <row r="30" spans="1:26" ht="13.5" customHeight="1">
      <c r="A30" s="204"/>
      <c r="B30" s="204"/>
      <c r="C30" s="287"/>
      <c r="D30" s="211" t="s">
        <v>163</v>
      </c>
      <c r="E30" s="212">
        <v>6</v>
      </c>
      <c r="F30" s="213">
        <v>9</v>
      </c>
      <c r="G30" s="213">
        <v>9</v>
      </c>
      <c r="H30" s="214">
        <f t="shared" ref="H30:H32" si="6">G30/$G$33</f>
        <v>0.28125</v>
      </c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</row>
    <row r="31" spans="1:26" ht="13.5" customHeight="1">
      <c r="A31" s="204"/>
      <c r="B31" s="204"/>
      <c r="C31" s="287"/>
      <c r="D31" s="211" t="s">
        <v>164</v>
      </c>
      <c r="E31" s="212">
        <v>5</v>
      </c>
      <c r="F31" s="213">
        <v>11</v>
      </c>
      <c r="G31" s="213">
        <v>11</v>
      </c>
      <c r="H31" s="214">
        <f t="shared" si="6"/>
        <v>0.34375</v>
      </c>
      <c r="I31" s="204"/>
      <c r="J31" s="204"/>
      <c r="K31" s="204"/>
      <c r="L31" s="204"/>
      <c r="M31" s="204"/>
      <c r="N31" s="204"/>
      <c r="O31" s="204"/>
      <c r="P31" s="204"/>
      <c r="Q31" s="204"/>
      <c r="R31" s="204"/>
      <c r="S31" s="204"/>
      <c r="T31" s="204"/>
      <c r="U31" s="204"/>
      <c r="V31" s="204"/>
      <c r="W31" s="204"/>
      <c r="X31" s="204"/>
      <c r="Y31" s="204"/>
      <c r="Z31" s="204"/>
    </row>
    <row r="32" spans="1:26" ht="13.5" customHeight="1">
      <c r="A32" s="204"/>
      <c r="B32" s="204"/>
      <c r="C32" s="287"/>
      <c r="D32" s="211" t="s">
        <v>165</v>
      </c>
      <c r="E32" s="212">
        <v>3</v>
      </c>
      <c r="F32" s="213">
        <v>12</v>
      </c>
      <c r="G32" s="213">
        <v>12</v>
      </c>
      <c r="H32" s="214">
        <f t="shared" si="6"/>
        <v>0.375</v>
      </c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</row>
    <row r="33" spans="1:26" ht="13.5" customHeight="1">
      <c r="A33" s="204"/>
      <c r="B33" s="204"/>
      <c r="C33" s="262"/>
      <c r="D33" s="215"/>
      <c r="E33" s="216">
        <f t="shared" ref="E33:H33" si="7">SUM(E30:E32)</f>
        <v>14</v>
      </c>
      <c r="F33" s="217">
        <f t="shared" si="7"/>
        <v>32</v>
      </c>
      <c r="G33" s="216">
        <f t="shared" si="7"/>
        <v>32</v>
      </c>
      <c r="H33" s="218">
        <f t="shared" si="7"/>
        <v>1</v>
      </c>
      <c r="I33" s="204"/>
      <c r="J33" s="204"/>
      <c r="K33" s="204"/>
      <c r="L33" s="204"/>
      <c r="M33" s="204"/>
      <c r="N33" s="204"/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</row>
    <row r="34" spans="1:26" ht="13.5" customHeight="1">
      <c r="A34" s="204"/>
      <c r="B34" s="204"/>
      <c r="C34" s="204"/>
      <c r="D34" s="204"/>
      <c r="E34" s="204"/>
      <c r="F34" s="204"/>
      <c r="G34" s="204"/>
      <c r="H34" s="204"/>
      <c r="I34" s="204"/>
      <c r="J34" s="204"/>
      <c r="K34" s="204"/>
      <c r="L34" s="204"/>
      <c r="M34" s="204"/>
      <c r="N34" s="204"/>
      <c r="O34" s="204"/>
      <c r="P34" s="204"/>
      <c r="Q34" s="204"/>
      <c r="R34" s="204"/>
      <c r="S34" s="204"/>
      <c r="T34" s="204"/>
      <c r="U34" s="204"/>
      <c r="V34" s="204"/>
      <c r="W34" s="204"/>
      <c r="X34" s="204"/>
      <c r="Y34" s="204"/>
      <c r="Z34" s="204"/>
    </row>
    <row r="35" spans="1:26" ht="13.5" customHeight="1">
      <c r="A35" s="204"/>
      <c r="B35" s="204"/>
      <c r="C35" s="204"/>
      <c r="D35" s="204"/>
      <c r="E35" s="204"/>
      <c r="F35" s="204"/>
      <c r="G35" s="204"/>
      <c r="H35" s="204"/>
      <c r="I35" s="204"/>
      <c r="J35" s="204"/>
      <c r="K35" s="204"/>
      <c r="L35" s="204"/>
      <c r="M35" s="204"/>
      <c r="N35" s="204"/>
      <c r="O35" s="204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</row>
    <row r="36" spans="1:26" ht="13.5" customHeight="1">
      <c r="A36" s="204"/>
      <c r="B36" s="204"/>
      <c r="C36" s="298" t="s">
        <v>169</v>
      </c>
      <c r="D36" s="209" t="s">
        <v>158</v>
      </c>
      <c r="E36" s="209" t="s">
        <v>159</v>
      </c>
      <c r="F36" s="210" t="s">
        <v>160</v>
      </c>
      <c r="G36" s="209" t="s">
        <v>161</v>
      </c>
      <c r="H36" s="209" t="s">
        <v>162</v>
      </c>
      <c r="I36" s="204"/>
      <c r="J36" s="204"/>
      <c r="K36" s="204"/>
      <c r="L36" s="204"/>
      <c r="M36" s="204"/>
      <c r="N36" s="204"/>
      <c r="O36" s="204"/>
      <c r="P36" s="204"/>
      <c r="Q36" s="204"/>
      <c r="R36" s="204"/>
      <c r="S36" s="204"/>
      <c r="T36" s="204"/>
      <c r="U36" s="204"/>
      <c r="V36" s="204"/>
      <c r="W36" s="204"/>
      <c r="X36" s="204"/>
      <c r="Y36" s="204"/>
      <c r="Z36" s="204"/>
    </row>
    <row r="37" spans="1:26" ht="13.5" customHeight="1">
      <c r="A37" s="204"/>
      <c r="B37" s="204"/>
      <c r="C37" s="287"/>
      <c r="D37" s="211" t="s">
        <v>163</v>
      </c>
      <c r="E37" s="212">
        <v>3</v>
      </c>
      <c r="F37" s="213">
        <v>18</v>
      </c>
      <c r="G37" s="213">
        <v>18</v>
      </c>
      <c r="H37" s="214">
        <f t="shared" ref="H37:H39" si="8">G37/$G$40</f>
        <v>0.33333333333333331</v>
      </c>
      <c r="I37" s="204"/>
      <c r="J37" s="204"/>
      <c r="K37" s="204"/>
      <c r="L37" s="204"/>
      <c r="M37" s="204"/>
      <c r="N37" s="204"/>
      <c r="O37" s="204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</row>
    <row r="38" spans="1:26" ht="13.5" customHeight="1">
      <c r="A38" s="204"/>
      <c r="B38" s="204"/>
      <c r="C38" s="287"/>
      <c r="D38" s="211" t="s">
        <v>164</v>
      </c>
      <c r="E38" s="212">
        <v>3</v>
      </c>
      <c r="F38" s="213">
        <v>19</v>
      </c>
      <c r="G38" s="213">
        <v>19</v>
      </c>
      <c r="H38" s="214">
        <f t="shared" si="8"/>
        <v>0.35185185185185186</v>
      </c>
      <c r="I38" s="204"/>
      <c r="J38" s="204"/>
      <c r="K38" s="204"/>
      <c r="L38" s="204"/>
      <c r="M38" s="204"/>
      <c r="N38" s="204"/>
      <c r="O38" s="204"/>
      <c r="P38" s="204"/>
      <c r="Q38" s="204"/>
      <c r="R38" s="204"/>
      <c r="S38" s="204"/>
      <c r="T38" s="204"/>
      <c r="U38" s="204"/>
      <c r="V38" s="204"/>
      <c r="W38" s="204"/>
      <c r="X38" s="204"/>
      <c r="Y38" s="204"/>
      <c r="Z38" s="204"/>
    </row>
    <row r="39" spans="1:26" ht="13.5" customHeight="1">
      <c r="A39" s="204"/>
      <c r="B39" s="204"/>
      <c r="C39" s="287"/>
      <c r="D39" s="211" t="s">
        <v>165</v>
      </c>
      <c r="E39" s="212">
        <v>3</v>
      </c>
      <c r="F39" s="213">
        <v>17</v>
      </c>
      <c r="G39" s="213">
        <v>17</v>
      </c>
      <c r="H39" s="214">
        <f t="shared" si="8"/>
        <v>0.31481481481481483</v>
      </c>
      <c r="I39" s="204"/>
      <c r="J39" s="204"/>
      <c r="K39" s="204"/>
      <c r="L39" s="204"/>
      <c r="M39" s="204"/>
      <c r="N39" s="204"/>
      <c r="O39" s="204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</row>
    <row r="40" spans="1:26" ht="13.5" customHeight="1">
      <c r="A40" s="204"/>
      <c r="B40" s="204"/>
      <c r="C40" s="262"/>
      <c r="D40" s="215"/>
      <c r="E40" s="216">
        <f t="shared" ref="E40:H40" si="9">SUM(E37:E39)</f>
        <v>9</v>
      </c>
      <c r="F40" s="217">
        <f t="shared" si="9"/>
        <v>54</v>
      </c>
      <c r="G40" s="216">
        <f t="shared" si="9"/>
        <v>54</v>
      </c>
      <c r="H40" s="218">
        <f t="shared" si="9"/>
        <v>1</v>
      </c>
      <c r="I40" s="204"/>
      <c r="J40" s="204"/>
      <c r="K40" s="204"/>
      <c r="L40" s="204"/>
      <c r="M40" s="204"/>
      <c r="N40" s="204"/>
      <c r="O40" s="204"/>
      <c r="P40" s="204"/>
      <c r="Q40" s="204"/>
      <c r="R40" s="204"/>
      <c r="S40" s="204"/>
      <c r="T40" s="204"/>
      <c r="U40" s="204"/>
      <c r="V40" s="204"/>
      <c r="W40" s="204"/>
      <c r="X40" s="204"/>
      <c r="Y40" s="204"/>
      <c r="Z40" s="204"/>
    </row>
    <row r="41" spans="1:26" ht="13.5" customHeight="1">
      <c r="A41" s="204"/>
      <c r="B41" s="204"/>
      <c r="C41" s="204"/>
      <c r="D41" s="204"/>
      <c r="E41" s="204"/>
      <c r="F41" s="204"/>
      <c r="G41" s="204"/>
      <c r="H41" s="204"/>
      <c r="I41" s="204"/>
      <c r="J41" s="204"/>
      <c r="K41" s="204"/>
      <c r="L41" s="204"/>
      <c r="M41" s="204"/>
      <c r="N41" s="204"/>
      <c r="O41" s="204"/>
      <c r="P41" s="204"/>
      <c r="Q41" s="204"/>
      <c r="R41" s="204"/>
      <c r="S41" s="204"/>
      <c r="T41" s="204"/>
      <c r="U41" s="204"/>
      <c r="V41" s="204"/>
      <c r="W41" s="204"/>
      <c r="X41" s="204"/>
      <c r="Y41" s="204"/>
      <c r="Z41" s="204"/>
    </row>
    <row r="42" spans="1:26" ht="13.5" customHeight="1">
      <c r="A42" s="204"/>
      <c r="B42" s="204"/>
      <c r="C42" s="204"/>
      <c r="D42" s="204"/>
      <c r="E42" s="204"/>
      <c r="F42" s="204"/>
      <c r="G42" s="204"/>
      <c r="H42" s="204"/>
      <c r="I42" s="204"/>
      <c r="J42" s="204"/>
      <c r="K42" s="204"/>
      <c r="L42" s="204"/>
      <c r="M42" s="204"/>
      <c r="N42" s="204"/>
      <c r="O42" s="204"/>
      <c r="P42" s="204"/>
      <c r="Q42" s="204"/>
      <c r="R42" s="204"/>
      <c r="S42" s="204"/>
      <c r="T42" s="204"/>
      <c r="U42" s="204"/>
      <c r="V42" s="204"/>
      <c r="W42" s="204"/>
      <c r="X42" s="204"/>
      <c r="Y42" s="204"/>
      <c r="Z42" s="204"/>
    </row>
    <row r="43" spans="1:26" ht="13.5" customHeight="1">
      <c r="A43" s="204"/>
      <c r="B43" s="204"/>
      <c r="C43" s="298" t="s">
        <v>170</v>
      </c>
      <c r="D43" s="209" t="s">
        <v>158</v>
      </c>
      <c r="E43" s="209" t="s">
        <v>159</v>
      </c>
      <c r="F43" s="210" t="s">
        <v>160</v>
      </c>
      <c r="G43" s="209" t="s">
        <v>161</v>
      </c>
      <c r="H43" s="209" t="s">
        <v>162</v>
      </c>
      <c r="I43" s="204"/>
      <c r="J43" s="204"/>
      <c r="K43" s="204"/>
      <c r="L43" s="204"/>
      <c r="M43" s="204"/>
      <c r="N43" s="204"/>
      <c r="O43" s="204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</row>
    <row r="44" spans="1:26" ht="13.5" customHeight="1">
      <c r="A44" s="204"/>
      <c r="B44" s="204"/>
      <c r="C44" s="287"/>
      <c r="D44" s="211" t="s">
        <v>163</v>
      </c>
      <c r="E44" s="212">
        <v>2</v>
      </c>
      <c r="F44" s="213">
        <v>7</v>
      </c>
      <c r="G44" s="213">
        <v>7</v>
      </c>
      <c r="H44" s="214">
        <f t="shared" ref="H44:H46" si="10">G44/$G$47</f>
        <v>0.22580645161290322</v>
      </c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</row>
    <row r="45" spans="1:26" ht="13.5" customHeight="1">
      <c r="A45" s="204"/>
      <c r="B45" s="204"/>
      <c r="C45" s="287"/>
      <c r="D45" s="211" t="s">
        <v>164</v>
      </c>
      <c r="E45" s="212">
        <v>4</v>
      </c>
      <c r="F45" s="213">
        <v>10</v>
      </c>
      <c r="G45" s="213">
        <v>10</v>
      </c>
      <c r="H45" s="214">
        <f t="shared" si="10"/>
        <v>0.32258064516129031</v>
      </c>
      <c r="I45" s="204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</row>
    <row r="46" spans="1:26" ht="13.5" customHeight="1">
      <c r="A46" s="204"/>
      <c r="B46" s="204"/>
      <c r="C46" s="287"/>
      <c r="D46" s="211" t="s">
        <v>165</v>
      </c>
      <c r="E46" s="212">
        <v>4</v>
      </c>
      <c r="F46" s="213">
        <v>14</v>
      </c>
      <c r="G46" s="213">
        <v>14</v>
      </c>
      <c r="H46" s="214">
        <f t="shared" si="10"/>
        <v>0.45161290322580644</v>
      </c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204"/>
      <c r="T46" s="204"/>
      <c r="U46" s="204"/>
      <c r="V46" s="204"/>
      <c r="W46" s="204"/>
      <c r="X46" s="204"/>
      <c r="Y46" s="204"/>
      <c r="Z46" s="204"/>
    </row>
    <row r="47" spans="1:26" ht="13.5" customHeight="1">
      <c r="A47" s="204"/>
      <c r="B47" s="204"/>
      <c r="C47" s="262"/>
      <c r="D47" s="215"/>
      <c r="E47" s="216">
        <f t="shared" ref="E47:H47" si="11">SUM(E44:E46)</f>
        <v>10</v>
      </c>
      <c r="F47" s="217">
        <f t="shared" si="11"/>
        <v>31</v>
      </c>
      <c r="G47" s="216">
        <f t="shared" si="11"/>
        <v>31</v>
      </c>
      <c r="H47" s="218">
        <f t="shared" si="11"/>
        <v>1</v>
      </c>
      <c r="I47" s="204"/>
      <c r="J47" s="204"/>
      <c r="K47" s="204"/>
      <c r="L47" s="204"/>
      <c r="M47" s="204"/>
      <c r="N47" s="204"/>
      <c r="O47" s="204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</row>
    <row r="48" spans="1:26" ht="13.5" customHeight="1">
      <c r="A48" s="204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</row>
    <row r="49" spans="1:26" ht="13.5" customHeight="1">
      <c r="A49" s="204"/>
      <c r="B49" s="204"/>
      <c r="C49" s="204"/>
      <c r="D49" s="204"/>
      <c r="E49" s="204"/>
      <c r="F49" s="204"/>
      <c r="G49" s="204"/>
      <c r="H49" s="204"/>
      <c r="I49" s="204"/>
      <c r="J49" s="204"/>
      <c r="K49" s="204"/>
      <c r="L49" s="204"/>
      <c r="M49" s="204"/>
      <c r="N49" s="204"/>
      <c r="O49" s="204"/>
      <c r="P49" s="204"/>
      <c r="Q49" s="204"/>
      <c r="R49" s="204"/>
      <c r="S49" s="204"/>
      <c r="T49" s="204"/>
      <c r="U49" s="204"/>
      <c r="V49" s="204"/>
      <c r="W49" s="204"/>
      <c r="X49" s="204"/>
      <c r="Y49" s="204"/>
      <c r="Z49" s="204"/>
    </row>
    <row r="50" spans="1:26" ht="13.5" customHeight="1">
      <c r="A50" s="204"/>
      <c r="B50" s="204"/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</row>
    <row r="51" spans="1:26" ht="13.5" customHeight="1">
      <c r="A51" s="204"/>
      <c r="B51" s="204"/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</row>
    <row r="52" spans="1:26" ht="13.5" customHeight="1">
      <c r="A52" s="204"/>
      <c r="B52" s="204"/>
      <c r="C52" s="204"/>
      <c r="D52" s="204"/>
      <c r="E52" s="204"/>
      <c r="F52" s="204"/>
      <c r="G52" s="204"/>
      <c r="H52" s="204"/>
      <c r="I52" s="204"/>
      <c r="J52" s="204"/>
      <c r="K52" s="204"/>
      <c r="L52" s="204"/>
      <c r="M52" s="204"/>
      <c r="N52" s="204"/>
      <c r="O52" s="204"/>
      <c r="P52" s="204"/>
      <c r="Q52" s="204"/>
      <c r="R52" s="204"/>
      <c r="S52" s="204"/>
      <c r="T52" s="204"/>
      <c r="U52" s="204"/>
      <c r="V52" s="204"/>
      <c r="W52" s="204"/>
      <c r="X52" s="204"/>
      <c r="Y52" s="204"/>
      <c r="Z52" s="204"/>
    </row>
    <row r="53" spans="1:26" ht="13.5" customHeight="1">
      <c r="A53" s="204"/>
      <c r="B53" s="204"/>
      <c r="C53" s="204"/>
      <c r="D53" s="204"/>
      <c r="E53" s="204"/>
      <c r="F53" s="204"/>
      <c r="G53" s="204"/>
      <c r="H53" s="204"/>
      <c r="I53" s="204"/>
      <c r="J53" s="204"/>
      <c r="K53" s="204"/>
      <c r="L53" s="204"/>
      <c r="M53" s="204"/>
      <c r="N53" s="204"/>
      <c r="O53" s="204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</row>
    <row r="54" spans="1:26" ht="13.5" customHeight="1">
      <c r="A54" s="204"/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4"/>
      <c r="U54" s="204"/>
      <c r="V54" s="204"/>
      <c r="W54" s="204"/>
      <c r="X54" s="204"/>
      <c r="Y54" s="204"/>
      <c r="Z54" s="204"/>
    </row>
    <row r="55" spans="1:26" ht="13.5" customHeight="1">
      <c r="A55" s="204"/>
      <c r="B55" s="204"/>
      <c r="C55" s="204"/>
      <c r="D55" s="204"/>
      <c r="E55" s="204"/>
      <c r="F55" s="204"/>
      <c r="G55" s="204"/>
      <c r="H55" s="204"/>
      <c r="I55" s="204"/>
      <c r="J55" s="204"/>
      <c r="K55" s="204"/>
      <c r="L55" s="204"/>
      <c r="M55" s="204"/>
      <c r="N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</row>
    <row r="56" spans="1:26" ht="13.5" customHeight="1">
      <c r="A56" s="204"/>
      <c r="B56" s="204"/>
      <c r="C56" s="204"/>
      <c r="D56" s="204"/>
      <c r="E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</row>
    <row r="57" spans="1:26" ht="13.5" customHeight="1">
      <c r="A57" s="204"/>
      <c r="B57" s="204"/>
      <c r="C57" s="204"/>
      <c r="D57" s="204"/>
      <c r="E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</row>
    <row r="58" spans="1:26" ht="13.5" customHeight="1">
      <c r="A58" s="204"/>
      <c r="B58" s="204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</row>
    <row r="59" spans="1:26" ht="13.5" customHeight="1">
      <c r="A59" s="204"/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</row>
    <row r="60" spans="1:26" ht="13.5" customHeight="1">
      <c r="A60" s="204"/>
      <c r="B60" s="204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4"/>
      <c r="W60" s="204"/>
      <c r="X60" s="204"/>
      <c r="Y60" s="204"/>
      <c r="Z60" s="204"/>
    </row>
    <row r="61" spans="1:26" ht="13.5" customHeight="1">
      <c r="A61" s="204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</row>
    <row r="62" spans="1:26" ht="13.5" customHeight="1">
      <c r="A62" s="204"/>
      <c r="B62" s="204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4"/>
      <c r="W62" s="204"/>
      <c r="X62" s="204"/>
      <c r="Y62" s="204"/>
      <c r="Z62" s="204"/>
    </row>
    <row r="63" spans="1:26" ht="13.5" customHeight="1">
      <c r="A63" s="204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</row>
    <row r="64" spans="1:26" ht="13.5" customHeight="1">
      <c r="A64" s="204"/>
      <c r="B64" s="204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4"/>
      <c r="W64" s="204"/>
      <c r="X64" s="204"/>
      <c r="Y64" s="204"/>
      <c r="Z64" s="204"/>
    </row>
    <row r="65" spans="1:26" ht="13.5" customHeight="1">
      <c r="A65" s="204"/>
      <c r="B65" s="204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</row>
    <row r="66" spans="1:26" ht="13.5" customHeight="1">
      <c r="A66" s="204"/>
      <c r="B66" s="204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</row>
    <row r="67" spans="1:26" ht="13.5" customHeight="1">
      <c r="A67" s="204"/>
      <c r="B67" s="204"/>
      <c r="C67" s="204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</row>
    <row r="68" spans="1:26" ht="13.5" customHeight="1">
      <c r="A68" s="204"/>
      <c r="B68" s="204"/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</row>
    <row r="69" spans="1:26" ht="13.5" customHeight="1">
      <c r="A69" s="204"/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</row>
    <row r="70" spans="1:26" ht="13.5" customHeight="1">
      <c r="A70" s="204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</row>
    <row r="71" spans="1:26" ht="13.5" customHeight="1">
      <c r="A71" s="204"/>
      <c r="B71" s="204"/>
      <c r="C71" s="204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</row>
    <row r="72" spans="1:26" ht="13.5" customHeight="1">
      <c r="A72" s="204"/>
      <c r="B72" s="204"/>
      <c r="C72" s="204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</row>
    <row r="73" spans="1:26" ht="13.5" customHeight="1">
      <c r="A73" s="204"/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</row>
    <row r="74" spans="1:26" ht="13.5" customHeight="1">
      <c r="A74" s="204"/>
      <c r="B74" s="204"/>
      <c r="C74" s="204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</row>
    <row r="75" spans="1:26" ht="13.5" customHeight="1">
      <c r="A75" s="204"/>
      <c r="B75" s="204"/>
      <c r="C75" s="204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</row>
    <row r="76" spans="1:26" ht="13.5" customHeight="1">
      <c r="A76" s="204"/>
      <c r="B76" s="204"/>
      <c r="C76" s="204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</row>
    <row r="77" spans="1:26" ht="13.5" customHeight="1">
      <c r="A77" s="204"/>
      <c r="B77" s="204"/>
      <c r="C77" s="204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</row>
    <row r="78" spans="1:26" ht="13.5" customHeight="1">
      <c r="A78" s="204"/>
      <c r="B78" s="204"/>
      <c r="C78" s="204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</row>
    <row r="79" spans="1:26" ht="13.5" customHeight="1">
      <c r="A79" s="204"/>
      <c r="B79" s="204"/>
      <c r="C79" s="204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</row>
    <row r="80" spans="1:26" ht="13.5" customHeight="1">
      <c r="A80" s="204"/>
      <c r="B80" s="204"/>
      <c r="C80" s="204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</row>
    <row r="81" spans="1:26" ht="13.5" customHeight="1">
      <c r="A81" s="204"/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</row>
    <row r="82" spans="1:26" ht="13.5" customHeight="1">
      <c r="A82" s="204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</row>
    <row r="83" spans="1:26" ht="13.5" customHeight="1">
      <c r="A83" s="204"/>
      <c r="B83" s="204"/>
      <c r="C83" s="204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</row>
    <row r="84" spans="1:26" ht="13.5" customHeight="1">
      <c r="A84" s="204"/>
      <c r="B84" s="204"/>
      <c r="C84" s="204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</row>
    <row r="85" spans="1:26" ht="13.5" customHeight="1">
      <c r="A85" s="204"/>
      <c r="B85" s="204"/>
      <c r="C85" s="204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</row>
    <row r="86" spans="1:26" ht="13.5" customHeight="1">
      <c r="A86" s="204"/>
      <c r="B86" s="204"/>
      <c r="C86" s="204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</row>
    <row r="87" spans="1:26" ht="13.5" customHeight="1">
      <c r="A87" s="204"/>
      <c r="B87" s="204"/>
      <c r="C87" s="204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</row>
    <row r="88" spans="1:26" ht="13.5" customHeight="1">
      <c r="A88" s="204"/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</row>
    <row r="89" spans="1:26" ht="13.5" customHeight="1">
      <c r="A89" s="204"/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</row>
    <row r="90" spans="1:26" ht="13.5" customHeight="1">
      <c r="A90" s="204"/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</row>
    <row r="91" spans="1:26" ht="13.5" customHeight="1">
      <c r="A91" s="204"/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</row>
    <row r="92" spans="1:26" ht="13.5" customHeight="1">
      <c r="A92" s="204"/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</row>
    <row r="93" spans="1:26" ht="13.5" customHeight="1">
      <c r="A93" s="204"/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</row>
    <row r="94" spans="1:26" ht="13.5" customHeight="1">
      <c r="A94" s="204"/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</row>
    <row r="95" spans="1:26" ht="13.5" customHeight="1">
      <c r="A95" s="204"/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</row>
    <row r="96" spans="1:26" ht="13.5" customHeight="1">
      <c r="A96" s="204"/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</row>
    <row r="97" spans="1:26" ht="13.5" customHeight="1">
      <c r="A97" s="204"/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</row>
    <row r="98" spans="1:26" ht="13.5" customHeight="1">
      <c r="A98" s="204"/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</row>
    <row r="99" spans="1:26" ht="13.5" customHeight="1">
      <c r="A99" s="204"/>
      <c r="B99" s="204"/>
      <c r="C99" s="204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</row>
    <row r="100" spans="1:26" ht="13.5" customHeight="1">
      <c r="A100" s="204"/>
      <c r="B100" s="204"/>
      <c r="C100" s="204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</row>
    <row r="101" spans="1:26" ht="13.5" customHeight="1">
      <c r="A101" s="204"/>
      <c r="B101" s="204"/>
      <c r="C101" s="204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</row>
    <row r="102" spans="1:26" ht="13.5" customHeight="1">
      <c r="A102" s="204"/>
      <c r="B102" s="204"/>
      <c r="C102" s="204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</row>
    <row r="103" spans="1:26" ht="13.5" customHeight="1">
      <c r="A103" s="204"/>
      <c r="B103" s="204"/>
      <c r="C103" s="204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</row>
    <row r="104" spans="1:26" ht="13.5" customHeight="1">
      <c r="A104" s="204"/>
      <c r="B104" s="204"/>
      <c r="C104" s="204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</row>
    <row r="105" spans="1:26" ht="13.5" customHeight="1">
      <c r="A105" s="204"/>
      <c r="B105" s="204"/>
      <c r="C105" s="204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</row>
    <row r="106" spans="1:26" ht="13.5" customHeight="1">
      <c r="A106" s="204"/>
      <c r="B106" s="204"/>
      <c r="C106" s="204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</row>
    <row r="107" spans="1:26" ht="13.5" customHeight="1">
      <c r="A107" s="204"/>
      <c r="B107" s="204"/>
      <c r="C107" s="204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</row>
    <row r="108" spans="1:26" ht="13.5" customHeight="1">
      <c r="A108" s="204"/>
      <c r="B108" s="204"/>
      <c r="C108" s="204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</row>
    <row r="109" spans="1:26" ht="13.5" customHeight="1">
      <c r="A109" s="204"/>
      <c r="B109" s="204"/>
      <c r="C109" s="204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</row>
    <row r="110" spans="1:26" ht="13.5" customHeight="1">
      <c r="A110" s="204"/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</row>
    <row r="111" spans="1:26" ht="13.5" customHeight="1">
      <c r="A111" s="204"/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</row>
    <row r="112" spans="1:26" ht="13.5" customHeight="1">
      <c r="A112" s="204"/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</row>
    <row r="113" spans="1:26" ht="13.5" customHeight="1">
      <c r="A113" s="204"/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</row>
    <row r="114" spans="1:26" ht="13.5" customHeight="1">
      <c r="A114" s="204"/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</row>
    <row r="115" spans="1:26" ht="13.5" customHeight="1">
      <c r="A115" s="204"/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</row>
    <row r="116" spans="1:26" ht="13.5" customHeight="1">
      <c r="A116" s="204"/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</row>
    <row r="117" spans="1:26" ht="13.5" customHeight="1">
      <c r="A117" s="204"/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</row>
    <row r="118" spans="1:26" ht="13.5" customHeight="1">
      <c r="A118" s="204"/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</row>
    <row r="119" spans="1:26" ht="13.5" customHeight="1">
      <c r="A119" s="204"/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</row>
    <row r="120" spans="1:26" ht="13.5" customHeight="1">
      <c r="A120" s="204"/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</row>
    <row r="121" spans="1:26" ht="13.5" customHeight="1">
      <c r="A121" s="204"/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</row>
    <row r="122" spans="1:26" ht="13.5" customHeight="1">
      <c r="A122" s="204"/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</row>
    <row r="123" spans="1:26" ht="13.5" customHeight="1">
      <c r="A123" s="204"/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</row>
    <row r="124" spans="1:26" ht="13.5" customHeight="1">
      <c r="A124" s="204"/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</row>
    <row r="125" spans="1:26" ht="13.5" customHeight="1">
      <c r="A125" s="204"/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</row>
    <row r="126" spans="1:26" ht="13.5" customHeight="1">
      <c r="A126" s="204"/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</row>
    <row r="127" spans="1:26" ht="13.5" customHeight="1">
      <c r="A127" s="204"/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</row>
    <row r="128" spans="1:26" ht="13.5" customHeight="1">
      <c r="A128" s="204"/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</row>
    <row r="129" spans="1:26" ht="13.5" customHeight="1">
      <c r="A129" s="204"/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</row>
    <row r="130" spans="1:26" ht="13.5" customHeight="1">
      <c r="A130" s="204"/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</row>
    <row r="131" spans="1:26" ht="13.5" customHeight="1">
      <c r="A131" s="204"/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</row>
    <row r="132" spans="1:26" ht="13.5" customHeight="1">
      <c r="A132" s="204"/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</row>
    <row r="133" spans="1:26" ht="13.5" customHeight="1">
      <c r="A133" s="204"/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</row>
    <row r="134" spans="1:26" ht="13.5" customHeight="1">
      <c r="A134" s="204"/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</row>
    <row r="135" spans="1:26" ht="13.5" customHeight="1">
      <c r="A135" s="204"/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</row>
    <row r="136" spans="1:26" ht="13.5" customHeight="1">
      <c r="A136" s="204"/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</row>
    <row r="137" spans="1:26" ht="13.5" customHeight="1">
      <c r="A137" s="204"/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</row>
    <row r="138" spans="1:26" ht="13.5" customHeight="1">
      <c r="A138" s="204"/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</row>
    <row r="139" spans="1:26" ht="13.5" customHeight="1">
      <c r="A139" s="204"/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</row>
    <row r="140" spans="1:26" ht="13.5" customHeight="1">
      <c r="A140" s="204"/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</row>
    <row r="141" spans="1:26" ht="13.5" customHeight="1">
      <c r="A141" s="204"/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</row>
    <row r="142" spans="1:26" ht="13.5" customHeight="1">
      <c r="A142" s="204"/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</row>
    <row r="143" spans="1:26" ht="13.5" customHeight="1">
      <c r="A143" s="204"/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</row>
    <row r="144" spans="1:26" ht="13.5" customHeight="1">
      <c r="A144" s="204"/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</row>
    <row r="145" spans="1:26" ht="13.5" customHeight="1">
      <c r="A145" s="204"/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</row>
    <row r="146" spans="1:26" ht="13.5" customHeight="1">
      <c r="A146" s="204"/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</row>
    <row r="147" spans="1:26" ht="13.5" customHeight="1">
      <c r="A147" s="204"/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</row>
    <row r="148" spans="1:26" ht="13.5" customHeight="1">
      <c r="A148" s="204"/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</row>
    <row r="149" spans="1:26" ht="13.5" customHeight="1">
      <c r="A149" s="204"/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</row>
    <row r="150" spans="1:26" ht="13.5" customHeight="1">
      <c r="A150" s="204"/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</row>
    <row r="151" spans="1:26" ht="13.5" customHeight="1">
      <c r="A151" s="204"/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</row>
    <row r="152" spans="1:26" ht="13.5" customHeight="1">
      <c r="A152" s="204"/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</row>
    <row r="153" spans="1:26" ht="13.5" customHeight="1">
      <c r="A153" s="204"/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</row>
    <row r="154" spans="1:26" ht="13.5" customHeight="1">
      <c r="A154" s="204"/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</row>
    <row r="155" spans="1:26" ht="13.5" customHeight="1">
      <c r="A155" s="204"/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</row>
    <row r="156" spans="1:26" ht="13.5" customHeight="1">
      <c r="A156" s="204"/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</row>
    <row r="157" spans="1:26" ht="13.5" customHeight="1">
      <c r="A157" s="204"/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</row>
    <row r="158" spans="1:26" ht="13.5" customHeight="1">
      <c r="A158" s="204"/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</row>
    <row r="159" spans="1:26" ht="13.5" customHeight="1">
      <c r="A159" s="204"/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</row>
    <row r="160" spans="1:26" ht="13.5" customHeight="1">
      <c r="A160" s="204"/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</row>
    <row r="161" spans="1:26" ht="13.5" customHeight="1">
      <c r="A161" s="204"/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</row>
    <row r="162" spans="1:26" ht="13.5" customHeight="1">
      <c r="A162" s="204"/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</row>
    <row r="163" spans="1:26" ht="13.5" customHeight="1">
      <c r="A163" s="204"/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</row>
    <row r="164" spans="1:26" ht="13.5" customHeight="1">
      <c r="A164" s="204"/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</row>
    <row r="165" spans="1:26" ht="13.5" customHeight="1">
      <c r="A165" s="204"/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</row>
    <row r="166" spans="1:26" ht="13.5" customHeight="1">
      <c r="A166" s="204"/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</row>
    <row r="167" spans="1:26" ht="13.5" customHeight="1">
      <c r="A167" s="204"/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</row>
    <row r="168" spans="1:26" ht="13.5" customHeight="1">
      <c r="A168" s="204"/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</row>
    <row r="169" spans="1:26" ht="13.5" customHeight="1">
      <c r="A169" s="204"/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</row>
    <row r="170" spans="1:26" ht="13.5" customHeight="1">
      <c r="A170" s="204"/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</row>
    <row r="171" spans="1:26" ht="13.5" customHeight="1">
      <c r="A171" s="204"/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</row>
    <row r="172" spans="1:26" ht="13.5" customHeight="1">
      <c r="A172" s="204"/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</row>
    <row r="173" spans="1:26" ht="13.5" customHeight="1">
      <c r="A173" s="204"/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</row>
    <row r="174" spans="1:26" ht="13.5" customHeight="1">
      <c r="A174" s="204"/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</row>
    <row r="175" spans="1:26" ht="13.5" customHeight="1">
      <c r="A175" s="204"/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</row>
    <row r="176" spans="1:26" ht="13.5" customHeight="1">
      <c r="A176" s="204"/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</row>
    <row r="177" spans="1:26" ht="13.5" customHeight="1">
      <c r="A177" s="204"/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</row>
    <row r="178" spans="1:26" ht="13.5" customHeight="1">
      <c r="A178" s="204"/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</row>
    <row r="179" spans="1:26" ht="13.5" customHeight="1">
      <c r="A179" s="204"/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</row>
    <row r="180" spans="1:26" ht="13.5" customHeight="1">
      <c r="A180" s="204"/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</row>
    <row r="181" spans="1:26" ht="13.5" customHeight="1">
      <c r="A181" s="204"/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</row>
    <row r="182" spans="1:26" ht="13.5" customHeight="1">
      <c r="A182" s="204"/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</row>
    <row r="183" spans="1:26" ht="13.5" customHeight="1">
      <c r="A183" s="204"/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</row>
    <row r="184" spans="1:26" ht="13.5" customHeight="1">
      <c r="A184" s="204"/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</row>
    <row r="185" spans="1:26" ht="13.5" customHeight="1">
      <c r="A185" s="204"/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</row>
    <row r="186" spans="1:26" ht="13.5" customHeight="1">
      <c r="A186" s="204"/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</row>
    <row r="187" spans="1:26" ht="13.5" customHeight="1">
      <c r="A187" s="204"/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</row>
    <row r="188" spans="1:26" ht="13.5" customHeight="1">
      <c r="A188" s="204"/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</row>
    <row r="189" spans="1:26" ht="13.5" customHeight="1">
      <c r="A189" s="204"/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</row>
    <row r="190" spans="1:26" ht="13.5" customHeight="1">
      <c r="A190" s="204"/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</row>
    <row r="191" spans="1:26" ht="13.5" customHeight="1">
      <c r="A191" s="204"/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</row>
    <row r="192" spans="1:26" ht="13.5" customHeight="1">
      <c r="A192" s="204"/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</row>
    <row r="193" spans="1:26" ht="13.5" customHeight="1">
      <c r="A193" s="204"/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</row>
    <row r="194" spans="1:26" ht="13.5" customHeight="1">
      <c r="A194" s="204"/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</row>
    <row r="195" spans="1:26" ht="13.5" customHeight="1">
      <c r="A195" s="204"/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</row>
    <row r="196" spans="1:26" ht="13.5" customHeight="1">
      <c r="A196" s="204"/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</row>
    <row r="197" spans="1:26" ht="13.5" customHeight="1">
      <c r="A197" s="204"/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</row>
    <row r="198" spans="1:26" ht="13.5" customHeight="1">
      <c r="A198" s="204"/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</row>
    <row r="199" spans="1:26" ht="13.5" customHeight="1">
      <c r="A199" s="204"/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</row>
    <row r="200" spans="1:26" ht="13.5" customHeight="1">
      <c r="A200" s="204"/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</row>
    <row r="201" spans="1:26" ht="13.5" customHeight="1">
      <c r="A201" s="204"/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</row>
    <row r="202" spans="1:26" ht="13.5" customHeight="1">
      <c r="A202" s="204"/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</row>
    <row r="203" spans="1:26" ht="13.5" customHeight="1">
      <c r="A203" s="204"/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</row>
    <row r="204" spans="1:26" ht="13.5" customHeight="1">
      <c r="A204" s="204"/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</row>
    <row r="205" spans="1:26" ht="13.5" customHeight="1">
      <c r="A205" s="204"/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</row>
    <row r="206" spans="1:26" ht="13.5" customHeight="1">
      <c r="A206" s="204"/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</row>
    <row r="207" spans="1:26" ht="13.5" customHeight="1">
      <c r="A207" s="204"/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</row>
    <row r="208" spans="1:26" ht="13.5" customHeight="1">
      <c r="A208" s="204"/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</row>
    <row r="209" spans="1:26" ht="13.5" customHeight="1">
      <c r="A209" s="204"/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</row>
    <row r="210" spans="1:26" ht="13.5" customHeight="1">
      <c r="A210" s="204"/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</row>
    <row r="211" spans="1:26" ht="13.5" customHeight="1">
      <c r="A211" s="204"/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</row>
    <row r="212" spans="1:26" ht="13.5" customHeight="1">
      <c r="A212" s="204"/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</row>
    <row r="213" spans="1:26" ht="13.5" customHeight="1">
      <c r="A213" s="204"/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</row>
    <row r="214" spans="1:26" ht="13.5" customHeight="1">
      <c r="A214" s="204"/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</row>
    <row r="215" spans="1:26" ht="13.5" customHeight="1">
      <c r="A215" s="204"/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</row>
    <row r="216" spans="1:26" ht="13.5" customHeight="1">
      <c r="A216" s="204"/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</row>
    <row r="217" spans="1:26" ht="13.5" customHeight="1">
      <c r="A217" s="204"/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</row>
    <row r="218" spans="1:26" ht="13.5" customHeight="1">
      <c r="A218" s="204"/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</row>
    <row r="219" spans="1:26" ht="13.5" customHeight="1">
      <c r="A219" s="204"/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</row>
    <row r="220" spans="1:26" ht="13.5" customHeight="1">
      <c r="A220" s="204"/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</row>
    <row r="221" spans="1:26" ht="13.5" customHeight="1">
      <c r="A221" s="204"/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</row>
    <row r="222" spans="1:26" ht="13.5" customHeight="1">
      <c r="A222" s="204"/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</row>
    <row r="223" spans="1:26" ht="13.5" customHeight="1">
      <c r="A223" s="204"/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</row>
    <row r="224" spans="1:26" ht="13.5" customHeight="1">
      <c r="A224" s="204"/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</row>
    <row r="225" spans="1:26" ht="13.5" customHeight="1">
      <c r="A225" s="204"/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</row>
    <row r="226" spans="1:26" ht="13.5" customHeight="1">
      <c r="A226" s="204"/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</row>
    <row r="227" spans="1:26" ht="13.5" customHeight="1">
      <c r="A227" s="204"/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</row>
    <row r="228" spans="1:26" ht="13.5" customHeight="1">
      <c r="A228" s="204"/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</row>
    <row r="229" spans="1:26" ht="13.5" customHeight="1">
      <c r="A229" s="204"/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</row>
    <row r="230" spans="1:26" ht="13.5" customHeight="1">
      <c r="A230" s="204"/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</row>
    <row r="231" spans="1:26" ht="13.5" customHeight="1">
      <c r="A231" s="204"/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</row>
    <row r="232" spans="1:26" ht="13.5" customHeight="1">
      <c r="A232" s="204"/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</row>
    <row r="233" spans="1:26" ht="13.5" customHeight="1">
      <c r="A233" s="204"/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</row>
    <row r="234" spans="1:26" ht="13.5" customHeight="1">
      <c r="A234" s="204"/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</row>
    <row r="235" spans="1:26" ht="13.5" customHeight="1">
      <c r="A235" s="204"/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</row>
    <row r="236" spans="1:26" ht="13.5" customHeight="1">
      <c r="A236" s="204"/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</row>
    <row r="237" spans="1:26" ht="13.5" customHeight="1">
      <c r="A237" s="204"/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</row>
    <row r="238" spans="1:26" ht="13.5" customHeight="1">
      <c r="A238" s="204"/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</row>
    <row r="239" spans="1:26" ht="13.5" customHeight="1">
      <c r="A239" s="204"/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</row>
    <row r="240" spans="1:26" ht="13.5" customHeight="1">
      <c r="A240" s="204"/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</row>
    <row r="241" spans="1:26" ht="13.5" customHeight="1">
      <c r="A241" s="204"/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</row>
    <row r="242" spans="1:26" ht="13.5" customHeight="1">
      <c r="A242" s="204"/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</row>
    <row r="243" spans="1:26" ht="13.5" customHeight="1">
      <c r="A243" s="204"/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</row>
    <row r="244" spans="1:26" ht="13.5" customHeight="1">
      <c r="A244" s="204"/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</row>
    <row r="245" spans="1:26" ht="13.5" customHeight="1">
      <c r="A245" s="204"/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</row>
    <row r="246" spans="1:26" ht="13.5" customHeight="1">
      <c r="A246" s="204"/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</row>
    <row r="247" spans="1:26" ht="13.5" customHeight="1">
      <c r="A247" s="204"/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</row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36:C40"/>
    <mergeCell ref="C43:C47"/>
    <mergeCell ref="C2:I2"/>
    <mergeCell ref="C8:C12"/>
    <mergeCell ref="C15:C19"/>
    <mergeCell ref="C22:C26"/>
    <mergeCell ref="C29:C3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CARÁTULA</vt:lpstr>
      <vt:lpstr>FILIACIÓN</vt:lpstr>
      <vt:lpstr>ASIS 1 TRIM</vt:lpstr>
      <vt:lpstr>ASIS 2 TRIM</vt:lpstr>
      <vt:lpstr>ASIS 3 TRIM</vt:lpstr>
      <vt:lpstr>1 TRIM</vt:lpstr>
      <vt:lpstr>CENTRAL 1 TRIM</vt:lpstr>
      <vt:lpstr>CENTRAL 2 TRIM</vt:lpstr>
      <vt:lpstr>CENTRAL 3 TRIM</vt:lpstr>
      <vt:lpstr>2 TRIM</vt:lpstr>
      <vt:lpstr>3 TRIM</vt:lpstr>
      <vt:lpstr>CENTRAL</vt:lpstr>
      <vt:lpstr>BLANCO</vt:lpstr>
      <vt:lpstr>CENTRAL GENERAL</vt:lpstr>
      <vt:lpstr>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LENOVO</cp:lastModifiedBy>
  <dcterms:created xsi:type="dcterms:W3CDTF">2022-03-10T16:35:30Z</dcterms:created>
  <dcterms:modified xsi:type="dcterms:W3CDTF">2026-04-27T00:48:59Z</dcterms:modified>
</cp:coreProperties>
</file>