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88" yWindow="120" windowWidth="11652" windowHeight="6024" activeTab="3"/>
  </bookViews>
  <sheets>
    <sheet name="13" sheetId="1" r:id="rId1"/>
    <sheet name="19" sheetId="2" r:id="rId2"/>
    <sheet name="20" sheetId="3" r:id="rId3"/>
    <sheet name="26" sheetId="4" r:id="rId4"/>
  </sheets>
  <calcPr calcId="145621"/>
</workbook>
</file>

<file path=xl/calcChain.xml><?xml version="1.0" encoding="utf-8"?>
<calcChain xmlns="http://schemas.openxmlformats.org/spreadsheetml/2006/main">
  <c r="F72" i="4" l="1"/>
  <c r="F71" i="4"/>
  <c r="F70" i="4"/>
  <c r="F69" i="4"/>
  <c r="F66" i="4"/>
  <c r="F65" i="4"/>
  <c r="F64" i="4"/>
  <c r="F63" i="4"/>
  <c r="M52" i="4"/>
  <c r="F60" i="4"/>
  <c r="F59" i="4"/>
  <c r="F58" i="4"/>
  <c r="F57" i="4"/>
  <c r="M51" i="4"/>
  <c r="F54" i="4"/>
  <c r="F53" i="4"/>
  <c r="F52" i="4"/>
  <c r="F51" i="4"/>
  <c r="M46" i="4"/>
  <c r="M45" i="4"/>
  <c r="F48" i="4"/>
  <c r="M39" i="4"/>
  <c r="F47" i="4"/>
  <c r="F46" i="4"/>
  <c r="F45" i="4"/>
  <c r="M40" i="4"/>
  <c r="F42" i="4"/>
  <c r="F41" i="4"/>
  <c r="F40" i="4"/>
  <c r="F39" i="4"/>
  <c r="M33" i="4"/>
  <c r="F36" i="4"/>
  <c r="F35" i="4"/>
  <c r="F34" i="4"/>
  <c r="F33" i="4"/>
  <c r="S27" i="4"/>
  <c r="M27" i="4"/>
  <c r="F30" i="4"/>
  <c r="F29" i="4"/>
  <c r="S1" i="4"/>
  <c r="S21" i="4"/>
  <c r="F28" i="4"/>
  <c r="F27" i="4"/>
  <c r="M21" i="4"/>
  <c r="F24" i="4"/>
  <c r="F23" i="4"/>
  <c r="F22" i="4"/>
  <c r="F21" i="4"/>
  <c r="M16" i="4"/>
  <c r="M15" i="4"/>
  <c r="F17" i="4"/>
  <c r="F16" i="4"/>
  <c r="F15" i="4"/>
  <c r="M11" i="4"/>
  <c r="M10" i="4"/>
  <c r="M9" i="4"/>
  <c r="F12" i="4"/>
  <c r="F10" i="4"/>
  <c r="F9" i="4"/>
  <c r="F11" i="4"/>
  <c r="M3" i="4"/>
  <c r="F4" i="4"/>
  <c r="F3" i="4"/>
  <c r="M1" i="4" l="1"/>
  <c r="F1" i="4"/>
  <c r="L13" i="2" l="1"/>
  <c r="L12" i="2"/>
  <c r="L11" i="2"/>
  <c r="L10" i="2"/>
  <c r="L9" i="2"/>
  <c r="L8" i="2"/>
  <c r="L7" i="2"/>
  <c r="L6" i="2"/>
  <c r="L5" i="2"/>
  <c r="F16" i="2"/>
  <c r="F15" i="2"/>
  <c r="F14" i="2"/>
  <c r="F13" i="2"/>
  <c r="F12" i="2"/>
  <c r="F11" i="2"/>
  <c r="F10" i="2"/>
  <c r="F9" i="2"/>
  <c r="F8" i="2"/>
  <c r="F7" i="2"/>
  <c r="F6" i="2"/>
  <c r="F5" i="2"/>
  <c r="L10" i="3"/>
  <c r="L9" i="3"/>
  <c r="L8" i="3"/>
  <c r="L7" i="3"/>
  <c r="L6" i="3"/>
  <c r="L5" i="3"/>
  <c r="F16" i="3"/>
  <c r="F15" i="3"/>
  <c r="F14" i="3"/>
  <c r="F13" i="3"/>
  <c r="F12" i="3"/>
  <c r="F11" i="3"/>
  <c r="F10" i="3"/>
  <c r="F9" i="3"/>
  <c r="F8" i="3"/>
  <c r="F7" i="3"/>
  <c r="F6" i="3"/>
  <c r="F5" i="3"/>
  <c r="L17" i="2" l="1"/>
  <c r="F17" i="2"/>
  <c r="L11" i="3"/>
  <c r="F17" i="3"/>
</calcChain>
</file>

<file path=xl/comments1.xml><?xml version="1.0" encoding="utf-8"?>
<comments xmlns="http://schemas.openxmlformats.org/spreadsheetml/2006/main">
  <authors>
    <author>jyyang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132,145
213, 234, 235, 243, 341, 432, 452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143, 153, 154,
214, 215, 234, 235, 241, 243, 254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46" authorId="0">
      <text>
        <r>
          <rPr>
            <b/>
            <sz val="9"/>
            <color indexed="81"/>
            <rFont val="Tahoma"/>
            <family val="2"/>
          </rPr>
          <t>132,145
213, 234, 235, 243, 341, 432, 452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143, 153, 154,
214, 215, 234, 235, 241, 243, 254, 321, 341, 342, 351, 432, 452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132,145
213, 234, 235, 243, 341, 432, 452
531, 541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143, 153, 154,
214, 215, 234, 235, 241, 243, 254, 321, 341, 342, 351, 432, 452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</commentList>
</comments>
</file>

<file path=xl/sharedStrings.xml><?xml version="1.0" encoding="utf-8"?>
<sst xmlns="http://schemas.openxmlformats.org/spreadsheetml/2006/main" count="451" uniqueCount="90">
  <si>
    <t xml:space="preserve"> 1st</t>
  </si>
  <si>
    <t xml:space="preserve"> 8 (차밍굿)</t>
  </si>
  <si>
    <t xml:space="preserve"> 2nd</t>
  </si>
  <si>
    <t xml:space="preserve"> 7 (케이킹)</t>
  </si>
  <si>
    <t xml:space="preserve"> 3rd</t>
  </si>
  <si>
    <t xml:space="preserve"> 4 (라온로키)</t>
  </si>
  <si>
    <t xml:space="preserve"> 3 (서울볼트)</t>
  </si>
  <si>
    <t xml:space="preserve"> 2 (슈퍼트릭)</t>
  </si>
  <si>
    <t xml:space="preserve"> 7 (라온킹덤)</t>
  </si>
  <si>
    <t xml:space="preserve"> 11 (아이엠캡틴)</t>
  </si>
  <si>
    <t xml:space="preserve"> 4 (엘파트론)</t>
  </si>
  <si>
    <t xml:space="preserve"> 8 (골디어스)</t>
  </si>
  <si>
    <t xml:space="preserve"> 10 (애마비상)</t>
  </si>
  <si>
    <t xml:space="preserve"> 11 (동해비카)</t>
  </si>
  <si>
    <t xml:space="preserve"> 7 (마니아퀸)</t>
  </si>
  <si>
    <t xml:space="preserve"> 2 (콜링킹)</t>
  </si>
  <si>
    <t xml:space="preserve"> 5 (희망포인트)</t>
  </si>
  <si>
    <t xml:space="preserve"> 8 (선키스드)</t>
  </si>
  <si>
    <t xml:space="preserve"> 12 (드래곤빌리지)</t>
  </si>
  <si>
    <t xml:space="preserve"> 9 (선마스터)</t>
  </si>
  <si>
    <t xml:space="preserve"> 6 (슈퍼코리아)</t>
  </si>
  <si>
    <t xml:space="preserve"> 11 (속도신화)</t>
  </si>
  <si>
    <t xml:space="preserve"> 12 (슈퍼펀치)</t>
  </si>
  <si>
    <t xml:space="preserve"> 5 (조이)</t>
  </si>
  <si>
    <t xml:space="preserve"> 2 (골드삭스)</t>
  </si>
  <si>
    <t xml:space="preserve"> 6 (해피투데이)</t>
  </si>
  <si>
    <t xml:space="preserve"> 8 (왕의대로)</t>
  </si>
  <si>
    <t xml:space="preserve"> 12 (★톱파이터)</t>
  </si>
  <si>
    <t xml:space="preserve"> 9 (천지스톰)</t>
  </si>
  <si>
    <t xml:space="preserve"> 7 (브리그)</t>
  </si>
  <si>
    <t xml:space="preserve"> 11 (듬직이)</t>
  </si>
  <si>
    <t xml:space="preserve"> 9 (아르고플라잉)</t>
  </si>
  <si>
    <t xml:space="preserve"> 8 (대박이)</t>
  </si>
  <si>
    <t xml:space="preserve"> 3 (아이엠포유)</t>
  </si>
  <si>
    <t xml:space="preserve"> 6 (전승대세)</t>
  </si>
  <si>
    <t xml:space="preserve"> 8 (슈퍼코만도)</t>
  </si>
  <si>
    <t>Predict w/ weight</t>
    <phoneticPr fontId="2" type="noConversion"/>
  </si>
  <si>
    <t xml:space="preserve"> 1 (스타퍼펙트)</t>
  </si>
  <si>
    <t xml:space="preserve"> 5 (에이스세븐)</t>
  </si>
  <si>
    <t xml:space="preserve"> 2 (클리어퍼스트)</t>
  </si>
  <si>
    <t xml:space="preserve"> 3 (로열정상)</t>
  </si>
  <si>
    <t xml:space="preserve"> 5 (모닝맘보)</t>
  </si>
  <si>
    <t xml:space="preserve"> 4 (이지스요새)</t>
  </si>
  <si>
    <t xml:space="preserve"> 11 (소중한만남)</t>
  </si>
  <si>
    <t xml:space="preserve"> 6 (일렉트릭크롬)</t>
  </si>
  <si>
    <t xml:space="preserve"> 8 (강철시대)</t>
  </si>
  <si>
    <t xml:space="preserve"> 9 (좌청룡)</t>
  </si>
  <si>
    <t xml:space="preserve"> 8 (파워블레이드)</t>
  </si>
  <si>
    <t xml:space="preserve"> 2 (제라한)</t>
  </si>
  <si>
    <t xml:space="preserve"> 5 (퀸크릭캣)</t>
  </si>
  <si>
    <t>1 (겨리)</t>
    <phoneticPr fontId="2" type="noConversion"/>
  </si>
  <si>
    <t>2nd</t>
    <phoneticPr fontId="2" type="noConversion"/>
  </si>
  <si>
    <t>3rd</t>
    <phoneticPr fontId="2" type="noConversion"/>
  </si>
  <si>
    <t>Predict w/o weight, 2011.1~</t>
    <phoneticPr fontId="2" type="noConversion"/>
  </si>
  <si>
    <t>결과</t>
    <phoneticPr fontId="2" type="noConversion"/>
  </si>
  <si>
    <t xml:space="preserve"> 9 (대성영웅)</t>
  </si>
  <si>
    <t xml:space="preserve"> 1 (베트타임)</t>
  </si>
  <si>
    <t>Predict w/o weight, 2015.11~</t>
    <phoneticPr fontId="2" type="noConversion"/>
  </si>
  <si>
    <t xml:space="preserve"> 1 (슈퍼트루퍼)</t>
  </si>
  <si>
    <t xml:space="preserve"> 6 (샤프프린세스)</t>
  </si>
  <si>
    <t>Predict w/ weight, 2011.11~</t>
    <phoneticPr fontId="2" type="noConversion"/>
  </si>
  <si>
    <t xml:space="preserve"> 6 (창영로즈)</t>
  </si>
  <si>
    <t>Predict w/ weight, recent 1year</t>
    <phoneticPr fontId="2" type="noConversion"/>
  </si>
  <si>
    <t xml:space="preserve"> 9 (고운매)</t>
  </si>
  <si>
    <t xml:space="preserve"> 9 (클라우스)</t>
  </si>
  <si>
    <t xml:space="preserve"> 7 (뉴돌풍)</t>
  </si>
  <si>
    <t xml:space="preserve"> 1 (해답)</t>
  </si>
  <si>
    <t xml:space="preserve"> 4 (스타시드니)</t>
  </si>
  <si>
    <t xml:space="preserve"> 1 (겨리)</t>
  </si>
  <si>
    <t xml:space="preserve"> 5 (라피드고)</t>
  </si>
  <si>
    <t xml:space="preserve"> 1 (다이돌핀)</t>
  </si>
  <si>
    <t xml:space="preserve"> 2 (소박한인생)</t>
  </si>
  <si>
    <t xml:space="preserve"> 12 (달려라번개)</t>
  </si>
  <si>
    <t xml:space="preserve"> 6 (트리플나인)</t>
  </si>
  <si>
    <t xml:space="preserve"> 1 (석세스스토리)</t>
  </si>
  <si>
    <t xml:space="preserve"> 5 (로열임팩트)</t>
  </si>
  <si>
    <t xml:space="preserve"> 2 (심신지려)</t>
  </si>
  <si>
    <t xml:space="preserve"> 10 (늘푸른타이거)</t>
  </si>
  <si>
    <t>predict</t>
    <phoneticPr fontId="2" type="noConversion"/>
  </si>
  <si>
    <t>result</t>
    <phoneticPr fontId="2" type="noConversion"/>
  </si>
  <si>
    <t>rate</t>
    <phoneticPr fontId="2" type="noConversion"/>
  </si>
  <si>
    <t>sum</t>
    <phoneticPr fontId="2" type="noConversion"/>
  </si>
  <si>
    <t>복</t>
    <phoneticPr fontId="2" type="noConversion"/>
  </si>
  <si>
    <t>복연</t>
    <phoneticPr fontId="2" type="noConversion"/>
  </si>
  <si>
    <t>쌍</t>
    <phoneticPr fontId="2" type="noConversion"/>
  </si>
  <si>
    <t>삼복</t>
    <phoneticPr fontId="2" type="noConversion"/>
  </si>
  <si>
    <t>삼쌍</t>
    <phoneticPr fontId="2" type="noConversion"/>
  </si>
  <si>
    <t>seoul</t>
    <phoneticPr fontId="2" type="noConversion"/>
  </si>
  <si>
    <t>jeju</t>
    <phoneticPr fontId="2" type="noConversion"/>
  </si>
  <si>
    <t>sum: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</si>
</sst>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5"/>
  <sheetViews>
    <sheetView zoomScale="70" zoomScaleNormal="70" workbookViewId="0">
      <pane ySplit="1" topLeftCell="A26" activePane="bottomLeft" state="frozen"/>
      <selection pane="bottomLeft" activeCell="AE51" sqref="AE51"/>
    </sheetView>
  </sheetViews>
  <sheetFormatPr defaultRowHeight="17.399999999999999" x14ac:dyDescent="0.4"/>
  <cols>
    <col min="1" max="1" width="3.3984375" bestFit="1" customWidth="1"/>
    <col min="2" max="2" width="5.09765625" bestFit="1" customWidth="1"/>
    <col min="3" max="3" width="12.59765625" customWidth="1"/>
    <col min="4" max="4" width="6.09765625" customWidth="1"/>
    <col min="5" max="5" width="4.3984375" customWidth="1"/>
    <col min="6" max="6" width="3" customWidth="1"/>
    <col min="7" max="7" width="5.09765625" bestFit="1" customWidth="1"/>
    <col min="8" max="8" width="12" bestFit="1" customWidth="1"/>
    <col min="9" max="9" width="6" customWidth="1"/>
    <col min="10" max="10" width="3.09765625" customWidth="1"/>
    <col min="11" max="11" width="3.5" customWidth="1"/>
    <col min="12" max="12" width="5.09765625" bestFit="1" customWidth="1"/>
    <col min="13" max="13" width="12" bestFit="1" customWidth="1"/>
    <col min="14" max="14" width="6" customWidth="1"/>
    <col min="15" max="15" width="3.5" customWidth="1"/>
    <col min="16" max="16" width="3.69921875" bestFit="1" customWidth="1"/>
    <col min="17" max="17" width="6.5" customWidth="1"/>
    <col min="18" max="18" width="13.59765625" customWidth="1"/>
    <col min="19" max="19" width="6.296875" customWidth="1"/>
    <col min="20" max="20" width="3.69921875" customWidth="1"/>
    <col min="21" max="21" width="3.296875" customWidth="1"/>
    <col min="22" max="22" width="5.09765625" bestFit="1" customWidth="1"/>
    <col min="23" max="23" width="13.8984375" bestFit="1" customWidth="1"/>
    <col min="24" max="24" width="6.296875" customWidth="1"/>
    <col min="25" max="25" width="3.3984375" customWidth="1"/>
    <col min="26" max="26" width="3.5" customWidth="1"/>
    <col min="27" max="27" width="5.09765625" bestFit="1" customWidth="1"/>
    <col min="28" max="28" width="13.8984375" bestFit="1" customWidth="1"/>
    <col min="29" max="29" width="6.296875" customWidth="1"/>
    <col min="30" max="30" width="4.3984375" customWidth="1"/>
  </cols>
  <sheetData>
    <row r="1" spans="1:32" x14ac:dyDescent="0.4">
      <c r="A1" t="s">
        <v>53</v>
      </c>
      <c r="F1" t="s">
        <v>36</v>
      </c>
      <c r="K1" t="s">
        <v>60</v>
      </c>
      <c r="P1" t="s">
        <v>57</v>
      </c>
      <c r="U1" t="s">
        <v>36</v>
      </c>
      <c r="Z1" t="s">
        <v>62</v>
      </c>
      <c r="AE1" t="s">
        <v>54</v>
      </c>
    </row>
    <row r="3" spans="1:32" x14ac:dyDescent="0.4">
      <c r="A3">
        <v>1</v>
      </c>
      <c r="B3" t="s">
        <v>0</v>
      </c>
      <c r="C3" t="s">
        <v>1</v>
      </c>
      <c r="D3">
        <v>636.69000000000005</v>
      </c>
      <c r="F3">
        <v>1</v>
      </c>
      <c r="G3" t="s">
        <v>0</v>
      </c>
      <c r="H3" t="s">
        <v>1</v>
      </c>
      <c r="I3">
        <v>635.42999999999995</v>
      </c>
      <c r="P3">
        <v>1</v>
      </c>
      <c r="Q3" t="s">
        <v>2</v>
      </c>
      <c r="R3" t="s">
        <v>37</v>
      </c>
      <c r="S3">
        <v>630.67999999999995</v>
      </c>
      <c r="U3">
        <v>1</v>
      </c>
      <c r="V3" t="s">
        <v>2</v>
      </c>
      <c r="W3" t="s">
        <v>37</v>
      </c>
      <c r="X3">
        <v>630.67999999999995</v>
      </c>
      <c r="AE3">
        <v>7</v>
      </c>
      <c r="AF3">
        <v>622</v>
      </c>
    </row>
    <row r="4" spans="1:32" x14ac:dyDescent="0.4">
      <c r="A4" s="2">
        <v>1</v>
      </c>
      <c r="B4" s="2" t="s">
        <v>2</v>
      </c>
      <c r="C4" s="2" t="s">
        <v>3</v>
      </c>
      <c r="D4" s="2">
        <v>637.52</v>
      </c>
      <c r="F4" s="1">
        <v>1</v>
      </c>
      <c r="G4" s="1" t="s">
        <v>2</v>
      </c>
      <c r="H4" s="1" t="s">
        <v>3</v>
      </c>
      <c r="I4" s="1">
        <v>635.89</v>
      </c>
      <c r="K4" s="1"/>
      <c r="L4" s="1"/>
      <c r="M4" s="1"/>
      <c r="N4" s="1"/>
      <c r="P4" s="1">
        <v>1</v>
      </c>
      <c r="Q4" s="1" t="s">
        <v>0</v>
      </c>
      <c r="R4" s="1" t="s">
        <v>3</v>
      </c>
      <c r="S4" s="1">
        <v>629.77</v>
      </c>
      <c r="U4" s="1">
        <v>1</v>
      </c>
      <c r="V4" s="1" t="s">
        <v>0</v>
      </c>
      <c r="W4" s="1" t="s">
        <v>3</v>
      </c>
      <c r="X4" s="1">
        <v>629.77</v>
      </c>
      <c r="Z4" s="1"/>
      <c r="AA4" s="1"/>
      <c r="AB4" s="1"/>
      <c r="AC4" s="1"/>
      <c r="AE4">
        <v>8</v>
      </c>
    </row>
    <row r="5" spans="1:32" x14ac:dyDescent="0.4">
      <c r="A5">
        <v>1</v>
      </c>
      <c r="B5" t="s">
        <v>4</v>
      </c>
      <c r="C5" t="s">
        <v>5</v>
      </c>
      <c r="D5">
        <v>637.70000000000005</v>
      </c>
      <c r="F5">
        <v>1</v>
      </c>
      <c r="G5" t="s">
        <v>4</v>
      </c>
      <c r="H5" t="s">
        <v>5</v>
      </c>
      <c r="I5">
        <v>636.22</v>
      </c>
      <c r="P5">
        <v>1</v>
      </c>
      <c r="Q5" t="s">
        <v>4</v>
      </c>
      <c r="R5" t="s">
        <v>5</v>
      </c>
      <c r="S5">
        <v>631.05999999999995</v>
      </c>
      <c r="U5">
        <v>1</v>
      </c>
      <c r="V5" t="s">
        <v>4</v>
      </c>
      <c r="W5" t="s">
        <v>5</v>
      </c>
      <c r="X5">
        <v>631.05999999999995</v>
      </c>
      <c r="AE5">
        <v>4</v>
      </c>
    </row>
    <row r="8" spans="1:32" x14ac:dyDescent="0.4">
      <c r="A8">
        <v>2</v>
      </c>
      <c r="B8" t="s">
        <v>4</v>
      </c>
      <c r="C8" t="s">
        <v>6</v>
      </c>
      <c r="D8">
        <v>645.11</v>
      </c>
      <c r="F8">
        <v>2</v>
      </c>
      <c r="G8" t="s">
        <v>2</v>
      </c>
      <c r="H8" t="s">
        <v>6</v>
      </c>
      <c r="I8">
        <v>640.73</v>
      </c>
      <c r="P8">
        <v>2</v>
      </c>
      <c r="Q8" t="s">
        <v>2</v>
      </c>
      <c r="R8" t="s">
        <v>38</v>
      </c>
      <c r="S8">
        <v>634.16999999999996</v>
      </c>
      <c r="U8">
        <v>2</v>
      </c>
      <c r="V8" t="s">
        <v>4</v>
      </c>
      <c r="W8" t="s">
        <v>38</v>
      </c>
      <c r="X8">
        <v>634.59</v>
      </c>
      <c r="AE8">
        <v>7</v>
      </c>
      <c r="AF8">
        <v>621</v>
      </c>
    </row>
    <row r="9" spans="1:32" x14ac:dyDescent="0.4">
      <c r="A9">
        <v>2</v>
      </c>
      <c r="B9" t="s">
        <v>2</v>
      </c>
      <c r="C9" t="s">
        <v>7</v>
      </c>
      <c r="D9">
        <v>641.54</v>
      </c>
      <c r="F9">
        <v>2</v>
      </c>
      <c r="G9" t="s">
        <v>4</v>
      </c>
      <c r="H9" t="s">
        <v>7</v>
      </c>
      <c r="I9">
        <v>640.82000000000005</v>
      </c>
      <c r="P9">
        <v>2</v>
      </c>
      <c r="Q9" t="s">
        <v>0</v>
      </c>
      <c r="R9" t="s">
        <v>6</v>
      </c>
      <c r="S9">
        <v>627.22</v>
      </c>
      <c r="U9">
        <v>2</v>
      </c>
      <c r="V9" t="s">
        <v>0</v>
      </c>
      <c r="W9" t="s">
        <v>6</v>
      </c>
      <c r="X9">
        <v>626.80999999999995</v>
      </c>
      <c r="AE9">
        <v>3</v>
      </c>
    </row>
    <row r="10" spans="1:32" x14ac:dyDescent="0.4">
      <c r="A10" s="1">
        <v>2</v>
      </c>
      <c r="B10" s="1" t="s">
        <v>0</v>
      </c>
      <c r="C10" s="1" t="s">
        <v>8</v>
      </c>
      <c r="D10" s="1">
        <v>640.96</v>
      </c>
      <c r="F10" s="1">
        <v>2</v>
      </c>
      <c r="G10" s="1" t="s">
        <v>0</v>
      </c>
      <c r="H10" s="1" t="s">
        <v>8</v>
      </c>
      <c r="I10" s="1">
        <v>640.69000000000005</v>
      </c>
      <c r="K10" s="1"/>
      <c r="L10" s="1"/>
      <c r="M10" s="1"/>
      <c r="N10" s="1"/>
      <c r="P10" s="1">
        <v>2</v>
      </c>
      <c r="Q10" s="1" t="s">
        <v>4</v>
      </c>
      <c r="R10" s="1" t="s">
        <v>8</v>
      </c>
      <c r="S10" s="1">
        <v>634.51</v>
      </c>
      <c r="U10" s="1">
        <v>2</v>
      </c>
      <c r="V10" s="1" t="s">
        <v>2</v>
      </c>
      <c r="W10" s="1" t="s">
        <v>8</v>
      </c>
      <c r="X10" s="1">
        <v>634.51</v>
      </c>
      <c r="Z10" s="1"/>
      <c r="AA10" s="1"/>
      <c r="AB10" s="1"/>
      <c r="AC10" s="1"/>
      <c r="AE10">
        <v>5</v>
      </c>
    </row>
    <row r="13" spans="1:32" x14ac:dyDescent="0.4">
      <c r="A13">
        <v>3</v>
      </c>
      <c r="B13" t="s">
        <v>2</v>
      </c>
      <c r="C13" t="s">
        <v>9</v>
      </c>
      <c r="D13">
        <v>862.9</v>
      </c>
      <c r="F13">
        <v>3</v>
      </c>
      <c r="G13" t="s">
        <v>4</v>
      </c>
      <c r="H13" t="s">
        <v>55</v>
      </c>
      <c r="I13">
        <v>863.3</v>
      </c>
      <c r="K13">
        <v>3</v>
      </c>
      <c r="L13" t="s">
        <v>4</v>
      </c>
      <c r="M13" t="s">
        <v>58</v>
      </c>
      <c r="N13">
        <v>852.05</v>
      </c>
      <c r="P13">
        <v>3</v>
      </c>
      <c r="Q13" t="s">
        <v>0</v>
      </c>
      <c r="R13" t="s">
        <v>39</v>
      </c>
      <c r="S13">
        <v>841.87</v>
      </c>
      <c r="U13">
        <v>3</v>
      </c>
      <c r="V13" t="s">
        <v>4</v>
      </c>
      <c r="W13" t="s">
        <v>55</v>
      </c>
      <c r="X13">
        <v>845.28</v>
      </c>
      <c r="AE13">
        <v>8</v>
      </c>
      <c r="AF13">
        <v>846</v>
      </c>
    </row>
    <row r="14" spans="1:32" x14ac:dyDescent="0.4">
      <c r="A14">
        <v>3</v>
      </c>
      <c r="B14" t="s">
        <v>4</v>
      </c>
      <c r="C14" t="s">
        <v>10</v>
      </c>
      <c r="D14">
        <v>864.05</v>
      </c>
      <c r="F14">
        <v>3</v>
      </c>
      <c r="G14" t="s">
        <v>0</v>
      </c>
      <c r="H14" t="s">
        <v>9</v>
      </c>
      <c r="I14">
        <v>860.85</v>
      </c>
      <c r="K14">
        <v>3</v>
      </c>
      <c r="L14" t="s">
        <v>0</v>
      </c>
      <c r="M14" t="s">
        <v>10</v>
      </c>
      <c r="N14">
        <v>848.15</v>
      </c>
      <c r="P14">
        <v>3</v>
      </c>
      <c r="Q14" t="s">
        <v>2</v>
      </c>
      <c r="R14" t="s">
        <v>10</v>
      </c>
      <c r="S14">
        <v>844.86</v>
      </c>
      <c r="U14">
        <v>3</v>
      </c>
      <c r="V14" t="s">
        <v>0</v>
      </c>
      <c r="W14" t="s">
        <v>39</v>
      </c>
      <c r="X14">
        <v>841.83</v>
      </c>
      <c r="AE14">
        <v>2</v>
      </c>
    </row>
    <row r="15" spans="1:32" x14ac:dyDescent="0.4">
      <c r="A15" s="1">
        <v>3</v>
      </c>
      <c r="B15" s="1" t="s">
        <v>0</v>
      </c>
      <c r="C15" s="1" t="s">
        <v>11</v>
      </c>
      <c r="D15" s="1">
        <v>861.44</v>
      </c>
      <c r="F15">
        <v>3</v>
      </c>
      <c r="G15" t="s">
        <v>2</v>
      </c>
      <c r="H15" t="s">
        <v>10</v>
      </c>
      <c r="I15">
        <v>862.32</v>
      </c>
      <c r="K15">
        <v>3</v>
      </c>
      <c r="L15" t="s">
        <v>2</v>
      </c>
      <c r="M15" t="s">
        <v>59</v>
      </c>
      <c r="N15">
        <v>848.36</v>
      </c>
      <c r="P15" s="1">
        <v>3</v>
      </c>
      <c r="Q15" s="1" t="s">
        <v>4</v>
      </c>
      <c r="R15" s="1" t="s">
        <v>11</v>
      </c>
      <c r="S15" s="1">
        <v>845.97</v>
      </c>
      <c r="U15">
        <v>3</v>
      </c>
      <c r="V15" t="s">
        <v>2</v>
      </c>
      <c r="W15" t="s">
        <v>10</v>
      </c>
      <c r="X15">
        <v>844.52</v>
      </c>
      <c r="AE15">
        <v>4</v>
      </c>
    </row>
    <row r="18" spans="1:32" x14ac:dyDescent="0.4">
      <c r="A18" s="1">
        <v>4</v>
      </c>
      <c r="B18" s="1" t="s">
        <v>2</v>
      </c>
      <c r="C18" s="1" t="s">
        <v>12</v>
      </c>
      <c r="D18">
        <v>635.44000000000005</v>
      </c>
      <c r="F18">
        <v>4</v>
      </c>
      <c r="G18" t="s">
        <v>0</v>
      </c>
      <c r="H18" t="s">
        <v>56</v>
      </c>
      <c r="I18">
        <v>633.57000000000005</v>
      </c>
      <c r="K18">
        <v>4</v>
      </c>
      <c r="L18" t="s">
        <v>2</v>
      </c>
      <c r="M18" t="s">
        <v>13</v>
      </c>
      <c r="N18">
        <v>628.75</v>
      </c>
      <c r="P18">
        <v>4</v>
      </c>
      <c r="Q18" t="s">
        <v>2</v>
      </c>
      <c r="R18" t="s">
        <v>13</v>
      </c>
      <c r="S18">
        <v>620.28</v>
      </c>
      <c r="U18">
        <v>4</v>
      </c>
      <c r="V18" t="s">
        <v>0</v>
      </c>
      <c r="W18" t="s">
        <v>56</v>
      </c>
      <c r="X18">
        <v>618.47</v>
      </c>
      <c r="Z18">
        <v>4</v>
      </c>
      <c r="AA18" t="s">
        <v>4</v>
      </c>
      <c r="AB18" t="s">
        <v>40</v>
      </c>
      <c r="AC18">
        <v>612.04999999999995</v>
      </c>
      <c r="AE18">
        <v>10</v>
      </c>
      <c r="AF18">
        <v>620</v>
      </c>
    </row>
    <row r="19" spans="1:32" x14ac:dyDescent="0.4">
      <c r="A19">
        <v>4</v>
      </c>
      <c r="B19" t="s">
        <v>0</v>
      </c>
      <c r="C19" t="s">
        <v>13</v>
      </c>
      <c r="D19">
        <v>634.65</v>
      </c>
      <c r="F19">
        <v>4</v>
      </c>
      <c r="G19" t="s">
        <v>2</v>
      </c>
      <c r="H19" t="s">
        <v>13</v>
      </c>
      <c r="I19">
        <v>633.59</v>
      </c>
      <c r="K19">
        <v>4</v>
      </c>
      <c r="L19" t="s">
        <v>4</v>
      </c>
      <c r="M19" t="s">
        <v>40</v>
      </c>
      <c r="N19">
        <v>628.9</v>
      </c>
      <c r="P19">
        <v>4</v>
      </c>
      <c r="Q19" t="s">
        <v>0</v>
      </c>
      <c r="R19" t="s">
        <v>40</v>
      </c>
      <c r="S19">
        <v>618.83000000000004</v>
      </c>
      <c r="U19">
        <v>4</v>
      </c>
      <c r="V19" t="s">
        <v>4</v>
      </c>
      <c r="W19" t="s">
        <v>13</v>
      </c>
      <c r="X19">
        <v>619.19000000000005</v>
      </c>
      <c r="Z19">
        <v>4</v>
      </c>
      <c r="AA19" t="s">
        <v>0</v>
      </c>
      <c r="AB19" t="s">
        <v>63</v>
      </c>
      <c r="AC19">
        <v>611.77</v>
      </c>
      <c r="AE19">
        <v>11</v>
      </c>
    </row>
    <row r="20" spans="1:32" x14ac:dyDescent="0.4">
      <c r="A20">
        <v>4</v>
      </c>
      <c r="B20" t="s">
        <v>4</v>
      </c>
      <c r="C20" t="s">
        <v>14</v>
      </c>
      <c r="D20">
        <v>636.33000000000004</v>
      </c>
      <c r="F20">
        <v>4</v>
      </c>
      <c r="G20" t="s">
        <v>4</v>
      </c>
      <c r="H20" t="s">
        <v>14</v>
      </c>
      <c r="I20">
        <v>633.80999999999995</v>
      </c>
      <c r="K20">
        <v>4</v>
      </c>
      <c r="L20" t="s">
        <v>0</v>
      </c>
      <c r="M20" t="s">
        <v>61</v>
      </c>
      <c r="N20">
        <v>628.49</v>
      </c>
      <c r="P20">
        <v>4</v>
      </c>
      <c r="Q20" t="s">
        <v>4</v>
      </c>
      <c r="R20" t="s">
        <v>41</v>
      </c>
      <c r="S20">
        <v>622.75</v>
      </c>
      <c r="U20">
        <v>4</v>
      </c>
      <c r="V20" t="s">
        <v>2</v>
      </c>
      <c r="W20" t="s">
        <v>41</v>
      </c>
      <c r="X20">
        <v>618.91999999999996</v>
      </c>
      <c r="Z20">
        <v>4</v>
      </c>
      <c r="AA20" t="s">
        <v>2</v>
      </c>
      <c r="AB20" t="s">
        <v>41</v>
      </c>
      <c r="AC20">
        <v>612.03</v>
      </c>
      <c r="AE20">
        <v>5</v>
      </c>
    </row>
    <row r="23" spans="1:32" x14ac:dyDescent="0.4">
      <c r="A23">
        <v>5</v>
      </c>
      <c r="B23" t="s">
        <v>4</v>
      </c>
      <c r="C23" t="s">
        <v>15</v>
      </c>
      <c r="D23">
        <v>841.73</v>
      </c>
      <c r="F23">
        <v>5</v>
      </c>
      <c r="G23" t="s">
        <v>2</v>
      </c>
      <c r="H23" t="s">
        <v>15</v>
      </c>
      <c r="I23">
        <v>841.77</v>
      </c>
      <c r="K23">
        <v>5</v>
      </c>
      <c r="L23" t="s">
        <v>4</v>
      </c>
      <c r="M23" t="s">
        <v>64</v>
      </c>
      <c r="N23">
        <v>836.22</v>
      </c>
      <c r="P23">
        <v>5</v>
      </c>
      <c r="Q23" t="s">
        <v>2</v>
      </c>
      <c r="R23" t="s">
        <v>15</v>
      </c>
      <c r="S23">
        <v>830.83</v>
      </c>
      <c r="U23">
        <v>5</v>
      </c>
      <c r="V23" t="s">
        <v>0</v>
      </c>
      <c r="W23" t="s">
        <v>66</v>
      </c>
      <c r="X23">
        <v>829.44</v>
      </c>
      <c r="Z23">
        <v>5</v>
      </c>
      <c r="AA23" t="s">
        <v>2</v>
      </c>
      <c r="AB23" t="s">
        <v>66</v>
      </c>
      <c r="AC23">
        <v>829.46</v>
      </c>
      <c r="AE23">
        <v>8</v>
      </c>
      <c r="AF23">
        <v>818</v>
      </c>
    </row>
    <row r="24" spans="1:32" x14ac:dyDescent="0.4">
      <c r="A24">
        <v>5</v>
      </c>
      <c r="B24" t="s">
        <v>2</v>
      </c>
      <c r="C24" t="s">
        <v>16</v>
      </c>
      <c r="D24">
        <v>841.12</v>
      </c>
      <c r="F24">
        <v>5</v>
      </c>
      <c r="G24" t="s">
        <v>4</v>
      </c>
      <c r="H24" t="s">
        <v>16</v>
      </c>
      <c r="I24">
        <v>841.81</v>
      </c>
      <c r="K24">
        <v>5</v>
      </c>
      <c r="L24" t="s">
        <v>0</v>
      </c>
      <c r="M24" t="s">
        <v>16</v>
      </c>
      <c r="N24">
        <v>831.71</v>
      </c>
      <c r="P24" s="1">
        <v>5</v>
      </c>
      <c r="Q24" s="1" t="s">
        <v>4</v>
      </c>
      <c r="R24" s="1" t="s">
        <v>17</v>
      </c>
      <c r="S24" s="1">
        <v>830.97</v>
      </c>
      <c r="U24">
        <v>5</v>
      </c>
      <c r="V24" t="s">
        <v>4</v>
      </c>
      <c r="W24" t="s">
        <v>15</v>
      </c>
      <c r="X24">
        <v>830.64</v>
      </c>
      <c r="Z24">
        <v>5</v>
      </c>
      <c r="AA24" t="s">
        <v>4</v>
      </c>
      <c r="AB24" t="s">
        <v>15</v>
      </c>
      <c r="AC24">
        <v>829.74</v>
      </c>
      <c r="AE24">
        <v>5</v>
      </c>
    </row>
    <row r="25" spans="1:32" x14ac:dyDescent="0.4">
      <c r="A25" s="1">
        <v>5</v>
      </c>
      <c r="B25" s="1" t="s">
        <v>0</v>
      </c>
      <c r="C25" s="1" t="s">
        <v>17</v>
      </c>
      <c r="D25" s="1">
        <v>839.99</v>
      </c>
      <c r="F25" s="1">
        <v>5</v>
      </c>
      <c r="G25" s="1" t="s">
        <v>0</v>
      </c>
      <c r="H25" s="1" t="s">
        <v>17</v>
      </c>
      <c r="I25" s="1">
        <v>841.1</v>
      </c>
      <c r="K25">
        <v>5</v>
      </c>
      <c r="L25" t="s">
        <v>2</v>
      </c>
      <c r="M25" t="s">
        <v>65</v>
      </c>
      <c r="N25">
        <v>834.93</v>
      </c>
      <c r="P25">
        <v>5</v>
      </c>
      <c r="Q25" t="s">
        <v>0</v>
      </c>
      <c r="R25" t="s">
        <v>42</v>
      </c>
      <c r="S25">
        <v>830.73</v>
      </c>
      <c r="U25" s="1">
        <v>5</v>
      </c>
      <c r="V25" s="1" t="s">
        <v>2</v>
      </c>
      <c r="W25" s="1" t="s">
        <v>17</v>
      </c>
      <c r="X25" s="1">
        <v>829.52</v>
      </c>
      <c r="Z25" s="1">
        <v>5</v>
      </c>
      <c r="AA25" s="1" t="s">
        <v>0</v>
      </c>
      <c r="AB25" s="1" t="s">
        <v>17</v>
      </c>
      <c r="AC25" s="1">
        <v>828.75</v>
      </c>
      <c r="AE25">
        <v>3</v>
      </c>
    </row>
    <row r="28" spans="1:32" x14ac:dyDescent="0.4">
      <c r="A28">
        <v>6</v>
      </c>
      <c r="B28" t="s">
        <v>2</v>
      </c>
      <c r="C28" t="s">
        <v>18</v>
      </c>
      <c r="D28">
        <v>789.27</v>
      </c>
      <c r="F28">
        <v>6</v>
      </c>
      <c r="G28" t="s">
        <v>2</v>
      </c>
      <c r="H28" t="s">
        <v>18</v>
      </c>
      <c r="I28">
        <v>788.64</v>
      </c>
      <c r="K28">
        <v>6</v>
      </c>
      <c r="L28" t="s">
        <v>0</v>
      </c>
      <c r="M28" t="s">
        <v>68</v>
      </c>
      <c r="N28">
        <v>774.71</v>
      </c>
      <c r="P28">
        <v>6</v>
      </c>
      <c r="Q28" t="s">
        <v>51</v>
      </c>
      <c r="R28" t="s">
        <v>50</v>
      </c>
      <c r="S28">
        <v>768.99</v>
      </c>
      <c r="U28">
        <v>6</v>
      </c>
      <c r="V28" t="s">
        <v>2</v>
      </c>
      <c r="W28" t="s">
        <v>68</v>
      </c>
      <c r="X28">
        <v>767.57</v>
      </c>
      <c r="Z28">
        <v>6</v>
      </c>
      <c r="AA28" t="s">
        <v>2</v>
      </c>
      <c r="AB28" t="s">
        <v>68</v>
      </c>
      <c r="AC28">
        <v>769.13</v>
      </c>
      <c r="AE28">
        <v>10</v>
      </c>
      <c r="AF28">
        <v>746</v>
      </c>
    </row>
    <row r="29" spans="1:32" x14ac:dyDescent="0.4">
      <c r="A29">
        <v>6</v>
      </c>
      <c r="B29" t="s">
        <v>0</v>
      </c>
      <c r="C29" t="s">
        <v>19</v>
      </c>
      <c r="D29">
        <v>789.17</v>
      </c>
      <c r="F29">
        <v>6</v>
      </c>
      <c r="G29" t="s">
        <v>0</v>
      </c>
      <c r="H29" t="s">
        <v>19</v>
      </c>
      <c r="I29">
        <v>786.79</v>
      </c>
      <c r="K29">
        <v>6</v>
      </c>
      <c r="L29" t="s">
        <v>4</v>
      </c>
      <c r="M29" t="s">
        <v>43</v>
      </c>
      <c r="N29">
        <v>775</v>
      </c>
      <c r="P29">
        <v>6</v>
      </c>
      <c r="Q29" t="s">
        <v>52</v>
      </c>
      <c r="R29" t="s">
        <v>43</v>
      </c>
      <c r="S29">
        <v>769.76</v>
      </c>
      <c r="U29">
        <v>6</v>
      </c>
      <c r="V29" t="s">
        <v>4</v>
      </c>
      <c r="W29" t="s">
        <v>43</v>
      </c>
      <c r="X29">
        <v>768.35</v>
      </c>
      <c r="Z29">
        <v>6</v>
      </c>
      <c r="AA29" t="s">
        <v>0</v>
      </c>
      <c r="AB29" t="s">
        <v>19</v>
      </c>
      <c r="AC29">
        <v>765.91</v>
      </c>
      <c r="AE29">
        <v>9</v>
      </c>
    </row>
    <row r="30" spans="1:32" x14ac:dyDescent="0.4">
      <c r="A30">
        <v>6</v>
      </c>
      <c r="B30" t="s">
        <v>4</v>
      </c>
      <c r="C30" t="s">
        <v>20</v>
      </c>
      <c r="D30">
        <v>800.99</v>
      </c>
      <c r="F30">
        <v>6</v>
      </c>
      <c r="G30" t="s">
        <v>4</v>
      </c>
      <c r="H30" t="s">
        <v>67</v>
      </c>
      <c r="I30">
        <v>795.9</v>
      </c>
      <c r="K30">
        <v>6</v>
      </c>
      <c r="L30" t="s">
        <v>2</v>
      </c>
      <c r="M30" t="s">
        <v>19</v>
      </c>
      <c r="N30">
        <v>774.93</v>
      </c>
      <c r="P30">
        <v>6</v>
      </c>
      <c r="Q30" t="s">
        <v>0</v>
      </c>
      <c r="R30" t="s">
        <v>19</v>
      </c>
      <c r="S30">
        <v>768.48</v>
      </c>
      <c r="U30">
        <v>6</v>
      </c>
      <c r="V30" t="s">
        <v>0</v>
      </c>
      <c r="W30" t="s">
        <v>19</v>
      </c>
      <c r="X30">
        <v>767.15</v>
      </c>
      <c r="Z30">
        <v>6</v>
      </c>
      <c r="AA30" t="s">
        <v>4</v>
      </c>
      <c r="AB30" t="s">
        <v>69</v>
      </c>
      <c r="AC30">
        <v>769.39</v>
      </c>
      <c r="AE30">
        <v>3</v>
      </c>
    </row>
    <row r="33" spans="1:32" x14ac:dyDescent="0.4">
      <c r="A33">
        <v>7</v>
      </c>
      <c r="B33" t="s">
        <v>4</v>
      </c>
      <c r="C33" t="s">
        <v>21</v>
      </c>
      <c r="D33">
        <v>845.67</v>
      </c>
      <c r="F33" s="1">
        <v>7</v>
      </c>
      <c r="G33" s="1" t="s">
        <v>0</v>
      </c>
      <c r="H33" s="1" t="s">
        <v>70</v>
      </c>
      <c r="I33" s="1">
        <v>841.14</v>
      </c>
      <c r="K33">
        <v>7</v>
      </c>
      <c r="L33" t="s">
        <v>0</v>
      </c>
      <c r="M33" t="s">
        <v>21</v>
      </c>
      <c r="N33">
        <v>833.08</v>
      </c>
      <c r="P33">
        <v>7</v>
      </c>
      <c r="Q33" t="s">
        <v>0</v>
      </c>
      <c r="R33" t="s">
        <v>22</v>
      </c>
      <c r="S33">
        <v>828.77</v>
      </c>
      <c r="U33">
        <v>7</v>
      </c>
      <c r="V33" t="s">
        <v>0</v>
      </c>
      <c r="W33" t="s">
        <v>22</v>
      </c>
      <c r="X33">
        <v>828.22</v>
      </c>
      <c r="Z33" s="1">
        <v>7</v>
      </c>
      <c r="AA33" s="1" t="s">
        <v>2</v>
      </c>
      <c r="AB33" s="1" t="s">
        <v>70</v>
      </c>
      <c r="AC33" s="1">
        <v>828.99</v>
      </c>
      <c r="AE33">
        <v>1</v>
      </c>
      <c r="AF33">
        <v>822</v>
      </c>
    </row>
    <row r="34" spans="1:32" x14ac:dyDescent="0.4">
      <c r="A34">
        <v>7</v>
      </c>
      <c r="B34" t="s">
        <v>0</v>
      </c>
      <c r="C34" t="s">
        <v>22</v>
      </c>
      <c r="D34">
        <v>842.47</v>
      </c>
      <c r="F34">
        <v>7</v>
      </c>
      <c r="G34" t="s">
        <v>2</v>
      </c>
      <c r="H34" t="s">
        <v>22</v>
      </c>
      <c r="I34">
        <v>843.02</v>
      </c>
      <c r="K34">
        <v>7</v>
      </c>
      <c r="L34" t="s">
        <v>2</v>
      </c>
      <c r="M34" t="s">
        <v>22</v>
      </c>
      <c r="N34">
        <v>834.51</v>
      </c>
      <c r="P34">
        <v>7</v>
      </c>
      <c r="Q34" t="s">
        <v>2</v>
      </c>
      <c r="R34" t="s">
        <v>44</v>
      </c>
      <c r="S34">
        <v>831.84</v>
      </c>
      <c r="U34">
        <v>7</v>
      </c>
      <c r="V34" t="s">
        <v>4</v>
      </c>
      <c r="W34" t="s">
        <v>71</v>
      </c>
      <c r="X34">
        <v>831.46</v>
      </c>
      <c r="Z34">
        <v>7</v>
      </c>
      <c r="AA34" t="s">
        <v>0</v>
      </c>
      <c r="AB34" t="s">
        <v>22</v>
      </c>
      <c r="AC34">
        <v>827.54</v>
      </c>
      <c r="AE34">
        <v>7</v>
      </c>
    </row>
    <row r="35" spans="1:32" x14ac:dyDescent="0.4">
      <c r="A35">
        <v>7</v>
      </c>
      <c r="B35" t="s">
        <v>2</v>
      </c>
      <c r="C35" t="s">
        <v>23</v>
      </c>
      <c r="D35">
        <v>842.85</v>
      </c>
      <c r="F35">
        <v>7</v>
      </c>
      <c r="G35" t="s">
        <v>4</v>
      </c>
      <c r="H35" t="s">
        <v>23</v>
      </c>
      <c r="I35">
        <v>843.43</v>
      </c>
      <c r="K35">
        <v>7</v>
      </c>
      <c r="L35" t="s">
        <v>4</v>
      </c>
      <c r="M35" t="s">
        <v>23</v>
      </c>
      <c r="N35">
        <v>836.47</v>
      </c>
      <c r="P35">
        <v>7</v>
      </c>
      <c r="Q35" t="s">
        <v>4</v>
      </c>
      <c r="R35" t="s">
        <v>45</v>
      </c>
      <c r="S35">
        <v>832.02</v>
      </c>
      <c r="U35">
        <v>7</v>
      </c>
      <c r="V35" t="s">
        <v>2</v>
      </c>
      <c r="W35" t="s">
        <v>45</v>
      </c>
      <c r="X35">
        <v>830.11</v>
      </c>
      <c r="Z35">
        <v>7</v>
      </c>
      <c r="AA35" t="s">
        <v>4</v>
      </c>
      <c r="AB35" t="s">
        <v>45</v>
      </c>
      <c r="AC35">
        <v>832.28</v>
      </c>
      <c r="AE35">
        <v>6</v>
      </c>
    </row>
    <row r="38" spans="1:32" x14ac:dyDescent="0.4">
      <c r="A38">
        <v>8</v>
      </c>
      <c r="B38" t="s">
        <v>4</v>
      </c>
      <c r="C38" t="s">
        <v>24</v>
      </c>
      <c r="D38">
        <v>865.29</v>
      </c>
      <c r="F38">
        <v>8</v>
      </c>
      <c r="G38" t="s">
        <v>4</v>
      </c>
      <c r="H38" t="s">
        <v>46</v>
      </c>
      <c r="I38">
        <v>861.25</v>
      </c>
      <c r="K38">
        <v>8</v>
      </c>
      <c r="L38" t="s">
        <v>4</v>
      </c>
      <c r="M38" t="s">
        <v>72</v>
      </c>
      <c r="N38">
        <v>852.05</v>
      </c>
      <c r="P38">
        <v>8</v>
      </c>
      <c r="Q38" t="s">
        <v>4</v>
      </c>
      <c r="R38" t="s">
        <v>46</v>
      </c>
      <c r="S38">
        <v>842.95</v>
      </c>
      <c r="U38">
        <v>8</v>
      </c>
      <c r="V38" t="s">
        <v>4</v>
      </c>
      <c r="W38" t="s">
        <v>46</v>
      </c>
      <c r="X38">
        <v>842.8</v>
      </c>
      <c r="Z38">
        <v>8</v>
      </c>
      <c r="AA38" t="s">
        <v>4</v>
      </c>
      <c r="AB38" t="s">
        <v>46</v>
      </c>
      <c r="AC38">
        <v>843.04</v>
      </c>
      <c r="AE38">
        <v>4</v>
      </c>
      <c r="AF38">
        <v>817</v>
      </c>
    </row>
    <row r="39" spans="1:32" x14ac:dyDescent="0.4">
      <c r="A39">
        <v>8</v>
      </c>
      <c r="B39" t="s">
        <v>2</v>
      </c>
      <c r="C39" t="s">
        <v>25</v>
      </c>
      <c r="D39">
        <v>862.25</v>
      </c>
      <c r="F39">
        <v>8</v>
      </c>
      <c r="G39" t="s">
        <v>2</v>
      </c>
      <c r="H39" t="s">
        <v>25</v>
      </c>
      <c r="I39">
        <v>860.56</v>
      </c>
      <c r="K39">
        <v>8</v>
      </c>
      <c r="L39" t="s">
        <v>2</v>
      </c>
      <c r="M39" t="s">
        <v>24</v>
      </c>
      <c r="N39">
        <v>850.42</v>
      </c>
      <c r="P39">
        <v>8</v>
      </c>
      <c r="Q39" t="s">
        <v>2</v>
      </c>
      <c r="R39" t="s">
        <v>25</v>
      </c>
      <c r="S39">
        <v>838.33</v>
      </c>
      <c r="U39">
        <v>8</v>
      </c>
      <c r="V39" t="s">
        <v>2</v>
      </c>
      <c r="W39" t="s">
        <v>25</v>
      </c>
      <c r="X39">
        <v>838.1</v>
      </c>
      <c r="Z39">
        <v>8</v>
      </c>
      <c r="AA39" t="s">
        <v>2</v>
      </c>
      <c r="AB39" t="s">
        <v>25</v>
      </c>
      <c r="AC39">
        <v>840.03</v>
      </c>
      <c r="AE39">
        <v>11</v>
      </c>
    </row>
    <row r="40" spans="1:32" x14ac:dyDescent="0.4">
      <c r="A40">
        <v>8</v>
      </c>
      <c r="B40" t="s">
        <v>0</v>
      </c>
      <c r="C40" t="s">
        <v>26</v>
      </c>
      <c r="D40">
        <v>860.61</v>
      </c>
      <c r="F40">
        <v>8</v>
      </c>
      <c r="G40" t="s">
        <v>0</v>
      </c>
      <c r="H40" t="s">
        <v>26</v>
      </c>
      <c r="I40">
        <v>856.77</v>
      </c>
      <c r="K40">
        <v>8</v>
      </c>
      <c r="L40" t="s">
        <v>0</v>
      </c>
      <c r="M40" t="s">
        <v>46</v>
      </c>
      <c r="N40">
        <v>848.74</v>
      </c>
      <c r="P40">
        <v>8</v>
      </c>
      <c r="Q40" t="s">
        <v>0</v>
      </c>
      <c r="R40" t="s">
        <v>26</v>
      </c>
      <c r="S40">
        <v>837.14</v>
      </c>
      <c r="U40">
        <v>8</v>
      </c>
      <c r="V40" t="s">
        <v>0</v>
      </c>
      <c r="W40" t="s">
        <v>26</v>
      </c>
      <c r="X40">
        <v>836.18</v>
      </c>
      <c r="Z40">
        <v>8</v>
      </c>
      <c r="AA40" t="s">
        <v>0</v>
      </c>
      <c r="AB40" t="s">
        <v>26</v>
      </c>
      <c r="AC40">
        <v>836.45</v>
      </c>
      <c r="AE40">
        <v>5</v>
      </c>
    </row>
    <row r="43" spans="1:32" x14ac:dyDescent="0.4">
      <c r="A43">
        <v>9</v>
      </c>
      <c r="B43" t="s">
        <v>4</v>
      </c>
      <c r="C43" t="s">
        <v>27</v>
      </c>
      <c r="D43">
        <v>1335.51</v>
      </c>
      <c r="F43">
        <v>9</v>
      </c>
      <c r="G43" t="s">
        <v>2</v>
      </c>
      <c r="H43" t="s">
        <v>28</v>
      </c>
      <c r="I43">
        <v>1334.34</v>
      </c>
      <c r="K43">
        <v>9</v>
      </c>
      <c r="L43" t="s">
        <v>2</v>
      </c>
      <c r="M43" t="s">
        <v>74</v>
      </c>
      <c r="N43">
        <v>1309.06</v>
      </c>
      <c r="P43">
        <v>9</v>
      </c>
      <c r="Q43" t="s">
        <v>0</v>
      </c>
      <c r="R43" t="s">
        <v>28</v>
      </c>
      <c r="S43">
        <v>1312.73</v>
      </c>
      <c r="U43">
        <v>9</v>
      </c>
      <c r="V43" t="s">
        <v>0</v>
      </c>
      <c r="W43" t="s">
        <v>28</v>
      </c>
      <c r="X43">
        <v>1311.65</v>
      </c>
      <c r="Z43">
        <v>9</v>
      </c>
      <c r="AA43" t="s">
        <v>0</v>
      </c>
      <c r="AB43" t="s">
        <v>28</v>
      </c>
      <c r="AC43">
        <v>1312.18</v>
      </c>
      <c r="AE43">
        <v>6</v>
      </c>
    </row>
    <row r="44" spans="1:32" x14ac:dyDescent="0.4">
      <c r="A44">
        <v>9</v>
      </c>
      <c r="B44" t="s">
        <v>2</v>
      </c>
      <c r="C44" t="s">
        <v>28</v>
      </c>
      <c r="D44">
        <v>1333.57</v>
      </c>
      <c r="F44">
        <v>9</v>
      </c>
      <c r="G44" t="s">
        <v>4</v>
      </c>
      <c r="H44" t="s">
        <v>75</v>
      </c>
      <c r="I44">
        <v>1334.95</v>
      </c>
      <c r="K44" s="1">
        <v>9</v>
      </c>
      <c r="L44" s="1" t="s">
        <v>4</v>
      </c>
      <c r="M44" s="1" t="s">
        <v>73</v>
      </c>
      <c r="N44" s="1">
        <v>1311.33</v>
      </c>
      <c r="P44">
        <v>9</v>
      </c>
      <c r="Q44" t="s">
        <v>4</v>
      </c>
      <c r="R44" t="s">
        <v>29</v>
      </c>
      <c r="S44">
        <v>1316.82</v>
      </c>
      <c r="U44" s="1">
        <v>9</v>
      </c>
      <c r="V44" s="1" t="s">
        <v>4</v>
      </c>
      <c r="W44" s="1" t="s">
        <v>73</v>
      </c>
      <c r="X44" s="1">
        <v>1316.24</v>
      </c>
      <c r="Z44" s="1">
        <v>9</v>
      </c>
      <c r="AA44" s="1" t="s">
        <v>4</v>
      </c>
      <c r="AB44" s="1" t="s">
        <v>73</v>
      </c>
      <c r="AC44" s="1">
        <v>1319.08</v>
      </c>
      <c r="AE44">
        <v>8</v>
      </c>
    </row>
    <row r="45" spans="1:32" x14ac:dyDescent="0.4">
      <c r="A45">
        <v>9</v>
      </c>
      <c r="B45" t="s">
        <v>0</v>
      </c>
      <c r="C45" t="s">
        <v>29</v>
      </c>
      <c r="D45">
        <v>1333.03</v>
      </c>
      <c r="F45">
        <v>9</v>
      </c>
      <c r="G45" t="s">
        <v>0</v>
      </c>
      <c r="H45" t="s">
        <v>29</v>
      </c>
      <c r="I45">
        <v>1333.16</v>
      </c>
      <c r="K45">
        <v>9</v>
      </c>
      <c r="L45" t="s">
        <v>0</v>
      </c>
      <c r="M45" t="s">
        <v>47</v>
      </c>
      <c r="N45">
        <v>1306.54</v>
      </c>
      <c r="P45">
        <v>9</v>
      </c>
      <c r="Q45" t="s">
        <v>2</v>
      </c>
      <c r="R45" t="s">
        <v>47</v>
      </c>
      <c r="S45">
        <v>1314.87</v>
      </c>
      <c r="U45">
        <v>9</v>
      </c>
      <c r="V45" t="s">
        <v>2</v>
      </c>
      <c r="W45" t="s">
        <v>47</v>
      </c>
      <c r="X45">
        <v>1313.68</v>
      </c>
      <c r="Z45">
        <v>9</v>
      </c>
      <c r="AA45" t="s">
        <v>2</v>
      </c>
      <c r="AB45" t="s">
        <v>47</v>
      </c>
      <c r="AC45">
        <v>1317.34</v>
      </c>
      <c r="AE45">
        <v>1</v>
      </c>
    </row>
    <row r="48" spans="1:32" x14ac:dyDescent="0.4">
      <c r="A48" s="1">
        <v>10</v>
      </c>
      <c r="B48" s="1" t="s">
        <v>2</v>
      </c>
      <c r="C48" s="1" t="s">
        <v>30</v>
      </c>
      <c r="D48">
        <v>777.85</v>
      </c>
      <c r="F48" s="1">
        <v>10</v>
      </c>
      <c r="G48" s="1" t="s">
        <v>2</v>
      </c>
      <c r="H48" s="1" t="s">
        <v>30</v>
      </c>
      <c r="I48">
        <v>777.02</v>
      </c>
      <c r="K48">
        <v>10</v>
      </c>
      <c r="L48" t="s">
        <v>4</v>
      </c>
      <c r="M48" t="s">
        <v>48</v>
      </c>
      <c r="N48">
        <v>763.23</v>
      </c>
      <c r="P48">
        <v>10</v>
      </c>
      <c r="Q48" t="s">
        <v>2</v>
      </c>
      <c r="R48" t="s">
        <v>48</v>
      </c>
      <c r="S48">
        <v>756.23</v>
      </c>
      <c r="U48">
        <v>10</v>
      </c>
      <c r="V48" t="s">
        <v>4</v>
      </c>
      <c r="W48" t="s">
        <v>48</v>
      </c>
      <c r="X48">
        <v>754.05</v>
      </c>
      <c r="Z48">
        <v>10</v>
      </c>
      <c r="AA48" t="s">
        <v>2</v>
      </c>
      <c r="AB48" t="s">
        <v>48</v>
      </c>
      <c r="AC48">
        <v>752.38</v>
      </c>
      <c r="AE48">
        <v>11</v>
      </c>
    </row>
    <row r="49" spans="1:31" x14ac:dyDescent="0.4">
      <c r="A49">
        <v>10</v>
      </c>
      <c r="B49" t="s">
        <v>0</v>
      </c>
      <c r="C49" t="s">
        <v>31</v>
      </c>
      <c r="D49">
        <v>773.67</v>
      </c>
      <c r="F49">
        <v>10</v>
      </c>
      <c r="G49" t="s">
        <v>4</v>
      </c>
      <c r="H49" t="s">
        <v>48</v>
      </c>
      <c r="I49">
        <v>777.13</v>
      </c>
      <c r="K49">
        <v>10</v>
      </c>
      <c r="L49" t="s">
        <v>0</v>
      </c>
      <c r="M49" t="s">
        <v>31</v>
      </c>
      <c r="N49">
        <v>759.79</v>
      </c>
      <c r="P49">
        <v>10</v>
      </c>
      <c r="Q49" t="s">
        <v>4</v>
      </c>
      <c r="R49" t="s">
        <v>31</v>
      </c>
      <c r="S49">
        <v>756.34</v>
      </c>
      <c r="U49">
        <v>10</v>
      </c>
      <c r="V49" t="s">
        <v>0</v>
      </c>
      <c r="W49" t="s">
        <v>31</v>
      </c>
      <c r="X49">
        <v>750.05</v>
      </c>
      <c r="Z49">
        <v>10</v>
      </c>
      <c r="AA49" t="s">
        <v>0</v>
      </c>
      <c r="AB49" t="s">
        <v>31</v>
      </c>
      <c r="AC49">
        <v>751.61</v>
      </c>
      <c r="AE49">
        <v>10</v>
      </c>
    </row>
    <row r="50" spans="1:31" x14ac:dyDescent="0.4">
      <c r="A50">
        <v>10</v>
      </c>
      <c r="B50" t="s">
        <v>4</v>
      </c>
      <c r="C50" t="s">
        <v>32</v>
      </c>
      <c r="D50">
        <v>778.45</v>
      </c>
      <c r="F50">
        <v>10</v>
      </c>
      <c r="G50" t="s">
        <v>0</v>
      </c>
      <c r="H50" t="s">
        <v>31</v>
      </c>
      <c r="I50">
        <v>769.4</v>
      </c>
      <c r="K50">
        <v>10</v>
      </c>
      <c r="L50" t="s">
        <v>2</v>
      </c>
      <c r="M50" t="s">
        <v>32</v>
      </c>
      <c r="N50">
        <v>760.19</v>
      </c>
      <c r="P50">
        <v>10</v>
      </c>
      <c r="Q50" t="s">
        <v>0</v>
      </c>
      <c r="R50" t="s">
        <v>32</v>
      </c>
      <c r="S50">
        <v>754.54</v>
      </c>
      <c r="U50">
        <v>10</v>
      </c>
      <c r="V50" t="s">
        <v>2</v>
      </c>
      <c r="W50" t="s">
        <v>32</v>
      </c>
      <c r="X50">
        <v>753.94</v>
      </c>
      <c r="Z50">
        <v>10</v>
      </c>
      <c r="AA50" t="s">
        <v>4</v>
      </c>
      <c r="AB50" t="s">
        <v>32</v>
      </c>
      <c r="AC50">
        <v>753.54</v>
      </c>
      <c r="AE50">
        <v>8</v>
      </c>
    </row>
    <row r="53" spans="1:31" x14ac:dyDescent="0.4">
      <c r="A53">
        <v>11</v>
      </c>
      <c r="B53" t="s">
        <v>0</v>
      </c>
      <c r="C53" t="s">
        <v>33</v>
      </c>
      <c r="D53">
        <v>896.23</v>
      </c>
      <c r="F53">
        <v>11</v>
      </c>
      <c r="G53" t="s">
        <v>0</v>
      </c>
      <c r="H53" t="s">
        <v>33</v>
      </c>
      <c r="I53">
        <v>896.13</v>
      </c>
      <c r="K53">
        <v>11</v>
      </c>
      <c r="L53" t="s">
        <v>2</v>
      </c>
      <c r="M53" t="s">
        <v>77</v>
      </c>
      <c r="N53">
        <v>891.52</v>
      </c>
      <c r="P53">
        <v>11</v>
      </c>
      <c r="Q53" t="s">
        <v>0</v>
      </c>
      <c r="R53" t="s">
        <v>33</v>
      </c>
      <c r="S53">
        <v>869.86</v>
      </c>
      <c r="U53">
        <v>11</v>
      </c>
      <c r="V53" t="s">
        <v>2</v>
      </c>
      <c r="W53" t="s">
        <v>33</v>
      </c>
      <c r="X53">
        <v>869.81</v>
      </c>
      <c r="Z53">
        <v>11</v>
      </c>
      <c r="AA53" t="s">
        <v>2</v>
      </c>
      <c r="AB53" t="s">
        <v>76</v>
      </c>
      <c r="AC53">
        <v>872.17</v>
      </c>
    </row>
    <row r="54" spans="1:31" x14ac:dyDescent="0.4">
      <c r="A54">
        <v>11</v>
      </c>
      <c r="B54" t="s">
        <v>2</v>
      </c>
      <c r="C54" t="s">
        <v>34</v>
      </c>
      <c r="D54">
        <v>899.76</v>
      </c>
      <c r="F54">
        <v>11</v>
      </c>
      <c r="G54" t="s">
        <v>2</v>
      </c>
      <c r="H54" t="s">
        <v>34</v>
      </c>
      <c r="I54">
        <v>898.39</v>
      </c>
      <c r="K54">
        <v>11</v>
      </c>
      <c r="L54" t="s">
        <v>4</v>
      </c>
      <c r="M54" t="s">
        <v>33</v>
      </c>
      <c r="N54">
        <v>893.12</v>
      </c>
      <c r="P54">
        <v>11</v>
      </c>
      <c r="Q54" t="s">
        <v>2</v>
      </c>
      <c r="R54" t="s">
        <v>49</v>
      </c>
      <c r="S54">
        <v>871.65</v>
      </c>
      <c r="U54">
        <v>11</v>
      </c>
      <c r="V54" t="s">
        <v>0</v>
      </c>
      <c r="W54" t="s">
        <v>34</v>
      </c>
      <c r="X54">
        <v>868.87</v>
      </c>
      <c r="Z54">
        <v>11</v>
      </c>
      <c r="AA54" t="s">
        <v>0</v>
      </c>
      <c r="AB54" t="s">
        <v>34</v>
      </c>
      <c r="AC54">
        <v>871.3</v>
      </c>
    </row>
    <row r="55" spans="1:31" x14ac:dyDescent="0.4">
      <c r="A55">
        <v>11</v>
      </c>
      <c r="B55" t="s">
        <v>4</v>
      </c>
      <c r="C55" t="s">
        <v>35</v>
      </c>
      <c r="D55">
        <v>900.55</v>
      </c>
      <c r="F55">
        <v>11</v>
      </c>
      <c r="G55" t="s">
        <v>4</v>
      </c>
      <c r="H55" t="s">
        <v>35</v>
      </c>
      <c r="I55">
        <v>898.54</v>
      </c>
      <c r="K55">
        <v>11</v>
      </c>
      <c r="L55" t="s">
        <v>0</v>
      </c>
      <c r="M55" t="s">
        <v>35</v>
      </c>
      <c r="N55">
        <v>880.21</v>
      </c>
      <c r="P55">
        <v>11</v>
      </c>
      <c r="Q55" t="s">
        <v>4</v>
      </c>
      <c r="R55" t="s">
        <v>34</v>
      </c>
      <c r="S55">
        <v>872.58</v>
      </c>
      <c r="U55">
        <v>11</v>
      </c>
      <c r="V55" t="s">
        <v>4</v>
      </c>
      <c r="W55" t="s">
        <v>35</v>
      </c>
      <c r="X55">
        <v>870.14</v>
      </c>
      <c r="Z55">
        <v>11</v>
      </c>
      <c r="AA55" t="s">
        <v>4</v>
      </c>
      <c r="AB55" t="s">
        <v>35</v>
      </c>
      <c r="AC55">
        <v>872.81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L17"/>
  <sheetViews>
    <sheetView workbookViewId="0">
      <selection activeCell="K10" sqref="K10"/>
    </sheetView>
  </sheetViews>
  <sheetFormatPr defaultRowHeight="17.399999999999999" x14ac:dyDescent="0.4"/>
  <cols>
    <col min="2" max="2" width="4.796875" bestFit="1" customWidth="1"/>
    <col min="3" max="3" width="7.09765625" bestFit="1" customWidth="1"/>
    <col min="4" max="4" width="5.796875" bestFit="1" customWidth="1"/>
    <col min="5" max="5" width="5.3984375" bestFit="1" customWidth="1"/>
    <col min="6" max="6" width="5.09765625" bestFit="1" customWidth="1"/>
    <col min="8" max="8" width="2.3984375" bestFit="1" customWidth="1"/>
    <col min="9" max="9" width="7.09765625" bestFit="1" customWidth="1"/>
    <col min="10" max="10" width="5.796875" bestFit="1" customWidth="1"/>
    <col min="11" max="11" width="5.3984375" bestFit="1" customWidth="1"/>
    <col min="12" max="12" width="5.09765625" bestFit="1" customWidth="1"/>
  </cols>
  <sheetData>
    <row r="4" spans="2:12" x14ac:dyDescent="0.4">
      <c r="C4" t="s">
        <v>78</v>
      </c>
      <c r="D4" t="s">
        <v>79</v>
      </c>
      <c r="E4" t="s">
        <v>80</v>
      </c>
      <c r="I4" t="s">
        <v>78</v>
      </c>
      <c r="J4" t="s">
        <v>79</v>
      </c>
      <c r="K4" t="s">
        <v>80</v>
      </c>
    </row>
    <row r="5" spans="2:12" x14ac:dyDescent="0.4">
      <c r="B5">
        <v>1</v>
      </c>
      <c r="C5">
        <v>12</v>
      </c>
      <c r="D5">
        <v>12</v>
      </c>
      <c r="E5">
        <v>5.4</v>
      </c>
      <c r="F5">
        <f>IF(C5=D5,E5*100,-100)</f>
        <v>540</v>
      </c>
      <c r="H5">
        <v>1</v>
      </c>
      <c r="L5">
        <f>IF(I5=J5,K5*100,-100)</f>
        <v>0</v>
      </c>
    </row>
    <row r="6" spans="2:12" x14ac:dyDescent="0.4">
      <c r="B6">
        <v>2</v>
      </c>
      <c r="C6">
        <v>9</v>
      </c>
      <c r="D6">
        <v>2</v>
      </c>
      <c r="E6">
        <v>0.8</v>
      </c>
      <c r="F6">
        <f t="shared" ref="F6:F16" si="0">IF(C6=D6,E6*100,-100)</f>
        <v>-100</v>
      </c>
      <c r="H6">
        <v>2</v>
      </c>
      <c r="L6">
        <f t="shared" ref="L6:L13" si="1">IF(I6=J6,K6*100,-100)</f>
        <v>0</v>
      </c>
    </row>
    <row r="7" spans="2:12" x14ac:dyDescent="0.4">
      <c r="B7">
        <v>3</v>
      </c>
      <c r="C7">
        <v>7</v>
      </c>
      <c r="D7">
        <v>6</v>
      </c>
      <c r="E7">
        <v>0.5</v>
      </c>
      <c r="F7">
        <f t="shared" si="0"/>
        <v>-100</v>
      </c>
      <c r="H7">
        <v>3</v>
      </c>
      <c r="L7">
        <f t="shared" si="1"/>
        <v>0</v>
      </c>
    </row>
    <row r="8" spans="2:12" x14ac:dyDescent="0.4">
      <c r="B8">
        <v>4</v>
      </c>
      <c r="C8">
        <v>2</v>
      </c>
      <c r="D8">
        <v>1</v>
      </c>
      <c r="E8">
        <v>1.5</v>
      </c>
      <c r="F8">
        <f t="shared" si="0"/>
        <v>-100</v>
      </c>
      <c r="H8">
        <v>4</v>
      </c>
      <c r="I8">
        <v>2</v>
      </c>
      <c r="J8">
        <v>5</v>
      </c>
      <c r="K8">
        <v>16.2</v>
      </c>
      <c r="L8">
        <f t="shared" si="1"/>
        <v>-100</v>
      </c>
    </row>
    <row r="9" spans="2:12" x14ac:dyDescent="0.4">
      <c r="B9">
        <v>5</v>
      </c>
      <c r="C9">
        <v>5</v>
      </c>
      <c r="D9">
        <v>4</v>
      </c>
      <c r="E9">
        <v>1</v>
      </c>
      <c r="F9">
        <f t="shared" si="0"/>
        <v>-100</v>
      </c>
      <c r="H9">
        <v>5</v>
      </c>
      <c r="I9">
        <v>8</v>
      </c>
      <c r="J9">
        <v>5</v>
      </c>
      <c r="K9">
        <v>5.4</v>
      </c>
      <c r="L9">
        <f t="shared" si="1"/>
        <v>-100</v>
      </c>
    </row>
    <row r="10" spans="2:12" x14ac:dyDescent="0.4">
      <c r="B10">
        <v>6</v>
      </c>
      <c r="C10">
        <v>3</v>
      </c>
      <c r="D10">
        <v>4</v>
      </c>
      <c r="E10">
        <v>6.8</v>
      </c>
      <c r="F10">
        <f t="shared" si="0"/>
        <v>-100</v>
      </c>
      <c r="H10">
        <v>6</v>
      </c>
      <c r="L10">
        <f t="shared" si="1"/>
        <v>0</v>
      </c>
    </row>
    <row r="11" spans="2:12" x14ac:dyDescent="0.4">
      <c r="B11">
        <v>7</v>
      </c>
      <c r="C11">
        <v>6</v>
      </c>
      <c r="D11">
        <v>9</v>
      </c>
      <c r="E11">
        <v>16.399999999999999</v>
      </c>
      <c r="F11">
        <f t="shared" si="0"/>
        <v>-100</v>
      </c>
      <c r="H11">
        <v>7</v>
      </c>
      <c r="L11">
        <f t="shared" si="1"/>
        <v>0</v>
      </c>
    </row>
    <row r="12" spans="2:12" x14ac:dyDescent="0.4">
      <c r="B12">
        <v>8</v>
      </c>
      <c r="C12">
        <v>3</v>
      </c>
      <c r="D12">
        <v>2</v>
      </c>
      <c r="E12">
        <v>3.8</v>
      </c>
      <c r="F12">
        <f t="shared" si="0"/>
        <v>-100</v>
      </c>
      <c r="H12">
        <v>8</v>
      </c>
      <c r="L12">
        <f t="shared" si="1"/>
        <v>0</v>
      </c>
    </row>
    <row r="13" spans="2:12" x14ac:dyDescent="0.4">
      <c r="B13">
        <v>9</v>
      </c>
      <c r="C13">
        <v>7</v>
      </c>
      <c r="D13">
        <v>2</v>
      </c>
      <c r="E13">
        <v>6.4</v>
      </c>
      <c r="F13">
        <f t="shared" si="0"/>
        <v>-100</v>
      </c>
      <c r="H13">
        <v>9</v>
      </c>
      <c r="L13">
        <f t="shared" si="1"/>
        <v>0</v>
      </c>
    </row>
    <row r="14" spans="2:12" x14ac:dyDescent="0.4">
      <c r="B14">
        <v>10</v>
      </c>
      <c r="C14">
        <v>11</v>
      </c>
      <c r="D14">
        <v>2</v>
      </c>
      <c r="E14">
        <v>6.6</v>
      </c>
      <c r="F14">
        <f t="shared" si="0"/>
        <v>-100</v>
      </c>
    </row>
    <row r="15" spans="2:12" x14ac:dyDescent="0.4">
      <c r="B15">
        <v>11</v>
      </c>
      <c r="C15">
        <v>6</v>
      </c>
      <c r="D15">
        <v>12</v>
      </c>
      <c r="E15">
        <v>1</v>
      </c>
      <c r="F15">
        <f t="shared" si="0"/>
        <v>-100</v>
      </c>
    </row>
    <row r="16" spans="2:12" x14ac:dyDescent="0.4">
      <c r="B16">
        <v>12</v>
      </c>
      <c r="C16">
        <v>3</v>
      </c>
      <c r="D16">
        <v>6</v>
      </c>
      <c r="E16">
        <v>0.6</v>
      </c>
      <c r="F16">
        <f t="shared" si="0"/>
        <v>-100</v>
      </c>
    </row>
    <row r="17" spans="2:12" x14ac:dyDescent="0.4">
      <c r="B17" t="s">
        <v>81</v>
      </c>
      <c r="F17">
        <f>SUM(F5:F16)</f>
        <v>-560</v>
      </c>
      <c r="L17">
        <f>SUM(L5:L16)</f>
        <v>-200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L17"/>
  <sheetViews>
    <sheetView workbookViewId="0">
      <selection activeCell="C16" sqref="C16"/>
    </sheetView>
  </sheetViews>
  <sheetFormatPr defaultRowHeight="17.399999999999999" x14ac:dyDescent="0.4"/>
  <cols>
    <col min="2" max="2" width="4.796875" bestFit="1" customWidth="1"/>
    <col min="3" max="4" width="3.3984375" bestFit="1" customWidth="1"/>
    <col min="5" max="5" width="5.3984375" bestFit="1" customWidth="1"/>
    <col min="6" max="6" width="5.09765625" bestFit="1" customWidth="1"/>
    <col min="8" max="8" width="4.796875" bestFit="1" customWidth="1"/>
    <col min="9" max="9" width="7.09765625" bestFit="1" customWidth="1"/>
    <col min="10" max="10" width="5.796875" bestFit="1" customWidth="1"/>
    <col min="11" max="11" width="4.5" bestFit="1" customWidth="1"/>
    <col min="12" max="12" width="5.09765625" bestFit="1" customWidth="1"/>
  </cols>
  <sheetData>
    <row r="4" spans="2:12" x14ac:dyDescent="0.4">
      <c r="I4" t="s">
        <v>78</v>
      </c>
      <c r="J4" t="s">
        <v>79</v>
      </c>
      <c r="K4" t="s">
        <v>80</v>
      </c>
    </row>
    <row r="5" spans="2:12" x14ac:dyDescent="0.4">
      <c r="B5">
        <v>1</v>
      </c>
      <c r="C5">
        <v>7</v>
      </c>
      <c r="D5">
        <v>8</v>
      </c>
      <c r="E5">
        <v>1.4</v>
      </c>
      <c r="F5">
        <f>IF(C5=D5,E5*100,-100)</f>
        <v>-100</v>
      </c>
      <c r="H5">
        <v>1</v>
      </c>
      <c r="I5">
        <v>8</v>
      </c>
      <c r="J5">
        <v>4</v>
      </c>
      <c r="K5">
        <v>0.5</v>
      </c>
      <c r="L5">
        <f t="shared" ref="L5:L10" si="0">IF(I5=J5,K5*100,-100)</f>
        <v>-100</v>
      </c>
    </row>
    <row r="6" spans="2:12" x14ac:dyDescent="0.4">
      <c r="B6">
        <v>2</v>
      </c>
      <c r="C6">
        <v>7</v>
      </c>
      <c r="D6">
        <v>2</v>
      </c>
      <c r="E6">
        <v>3.3</v>
      </c>
      <c r="F6">
        <f t="shared" ref="F6:F16" si="1">IF(C6=D6,E6*100,-100)</f>
        <v>-100</v>
      </c>
      <c r="H6">
        <v>2</v>
      </c>
      <c r="I6">
        <v>12</v>
      </c>
      <c r="J6">
        <v>12</v>
      </c>
      <c r="K6">
        <v>3.4</v>
      </c>
      <c r="L6">
        <f t="shared" si="0"/>
        <v>340</v>
      </c>
    </row>
    <row r="7" spans="2:12" x14ac:dyDescent="0.4">
      <c r="B7">
        <v>3</v>
      </c>
      <c r="C7">
        <v>2</v>
      </c>
      <c r="D7">
        <v>10</v>
      </c>
      <c r="E7">
        <v>15.4</v>
      </c>
      <c r="F7">
        <f t="shared" si="1"/>
        <v>-100</v>
      </c>
      <c r="H7">
        <v>3</v>
      </c>
      <c r="I7">
        <v>6</v>
      </c>
      <c r="J7">
        <v>9</v>
      </c>
      <c r="K7">
        <v>7.3</v>
      </c>
      <c r="L7">
        <f t="shared" si="0"/>
        <v>-100</v>
      </c>
    </row>
    <row r="8" spans="2:12" x14ac:dyDescent="0.4">
      <c r="B8">
        <v>4</v>
      </c>
      <c r="C8">
        <v>6</v>
      </c>
      <c r="D8">
        <v>10</v>
      </c>
      <c r="E8">
        <v>0.7</v>
      </c>
      <c r="F8">
        <f t="shared" si="1"/>
        <v>-100</v>
      </c>
      <c r="H8">
        <v>4</v>
      </c>
      <c r="I8">
        <v>10</v>
      </c>
      <c r="J8">
        <v>8</v>
      </c>
      <c r="K8">
        <v>7.8</v>
      </c>
      <c r="L8">
        <f t="shared" si="0"/>
        <v>-100</v>
      </c>
    </row>
    <row r="9" spans="2:12" x14ac:dyDescent="0.4">
      <c r="B9">
        <v>5</v>
      </c>
      <c r="C9">
        <v>11</v>
      </c>
      <c r="D9">
        <v>3</v>
      </c>
      <c r="E9">
        <v>3.7</v>
      </c>
      <c r="F9">
        <f t="shared" si="1"/>
        <v>-100</v>
      </c>
      <c r="H9">
        <v>5</v>
      </c>
      <c r="I9">
        <v>9</v>
      </c>
      <c r="J9">
        <v>13</v>
      </c>
      <c r="K9">
        <v>1.6</v>
      </c>
      <c r="L9">
        <f t="shared" si="0"/>
        <v>-100</v>
      </c>
    </row>
    <row r="10" spans="2:12" x14ac:dyDescent="0.4">
      <c r="B10">
        <v>6</v>
      </c>
      <c r="C10">
        <v>12</v>
      </c>
      <c r="D10">
        <v>12</v>
      </c>
      <c r="E10">
        <v>1.2</v>
      </c>
      <c r="F10">
        <f t="shared" si="1"/>
        <v>120</v>
      </c>
      <c r="H10">
        <v>6</v>
      </c>
      <c r="I10">
        <v>9</v>
      </c>
      <c r="J10">
        <v>4</v>
      </c>
      <c r="K10">
        <v>1.1000000000000001</v>
      </c>
      <c r="L10">
        <f t="shared" si="0"/>
        <v>-100</v>
      </c>
    </row>
    <row r="11" spans="2:12" x14ac:dyDescent="0.4">
      <c r="B11">
        <v>7</v>
      </c>
      <c r="C11">
        <v>6</v>
      </c>
      <c r="D11">
        <v>4</v>
      </c>
      <c r="E11">
        <v>0.8</v>
      </c>
      <c r="F11">
        <f t="shared" si="1"/>
        <v>-100</v>
      </c>
      <c r="H11" t="s">
        <v>81</v>
      </c>
      <c r="L11">
        <f>SUM(L5:L10)</f>
        <v>-160</v>
      </c>
    </row>
    <row r="12" spans="2:12" x14ac:dyDescent="0.4">
      <c r="B12">
        <v>8</v>
      </c>
      <c r="C12">
        <v>7</v>
      </c>
      <c r="D12">
        <v>7</v>
      </c>
      <c r="E12">
        <v>8.5</v>
      </c>
      <c r="F12">
        <f t="shared" si="1"/>
        <v>850</v>
      </c>
    </row>
    <row r="13" spans="2:12" x14ac:dyDescent="0.4">
      <c r="B13">
        <v>9</v>
      </c>
      <c r="C13">
        <v>8</v>
      </c>
      <c r="D13">
        <v>8</v>
      </c>
      <c r="E13">
        <v>1.4</v>
      </c>
      <c r="F13">
        <f t="shared" si="1"/>
        <v>140</v>
      </c>
    </row>
    <row r="14" spans="2:12" x14ac:dyDescent="0.4">
      <c r="B14">
        <v>10</v>
      </c>
      <c r="C14">
        <v>10</v>
      </c>
      <c r="F14">
        <f t="shared" si="1"/>
        <v>-100</v>
      </c>
    </row>
    <row r="15" spans="2:12" x14ac:dyDescent="0.4">
      <c r="B15">
        <v>11</v>
      </c>
      <c r="C15">
        <v>8</v>
      </c>
      <c r="F15">
        <f t="shared" si="1"/>
        <v>-100</v>
      </c>
    </row>
    <row r="16" spans="2:12" x14ac:dyDescent="0.4">
      <c r="B16">
        <v>12</v>
      </c>
      <c r="F16">
        <f t="shared" si="1"/>
        <v>0</v>
      </c>
    </row>
    <row r="17" spans="2:6" x14ac:dyDescent="0.4">
      <c r="B17" t="s">
        <v>81</v>
      </c>
      <c r="F17">
        <f>SUM(F5:F16)</f>
        <v>310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73"/>
  <sheetViews>
    <sheetView tabSelected="1" workbookViewId="0">
      <pane ySplit="1" topLeftCell="A56" activePane="bottomLeft" state="frozen"/>
      <selection pane="bottomLeft" activeCell="Q66" sqref="Q66"/>
    </sheetView>
  </sheetViews>
  <sheetFormatPr defaultRowHeight="17.399999999999999" x14ac:dyDescent="0.4"/>
  <cols>
    <col min="1" max="1" width="3.5" customWidth="1"/>
    <col min="2" max="2" width="5.69921875" bestFit="1" customWidth="1"/>
    <col min="3" max="3" width="3.3984375" bestFit="1" customWidth="1"/>
    <col min="4" max="4" width="5" bestFit="1" customWidth="1"/>
    <col min="5" max="5" width="3.3984375" bestFit="1" customWidth="1"/>
    <col min="6" max="6" width="6.59765625" customWidth="1"/>
    <col min="7" max="7" width="5.09765625" customWidth="1"/>
    <col min="9" max="9" width="4.19921875" bestFit="1" customWidth="1"/>
    <col min="10" max="10" width="3.3984375" bestFit="1" customWidth="1"/>
    <col min="11" max="11" width="5" bestFit="1" customWidth="1"/>
    <col min="12" max="12" width="5.5" customWidth="1"/>
    <col min="13" max="13" width="5.09765625" bestFit="1" customWidth="1"/>
    <col min="15" max="16" width="3.3984375" bestFit="1" customWidth="1"/>
    <col min="17" max="17" width="5" bestFit="1" customWidth="1"/>
    <col min="18" max="18" width="2.3984375" bestFit="1" customWidth="1"/>
    <col min="19" max="19" width="5.09765625" bestFit="1" customWidth="1"/>
  </cols>
  <sheetData>
    <row r="1" spans="1:19" x14ac:dyDescent="0.4">
      <c r="B1" t="s">
        <v>87</v>
      </c>
      <c r="D1" t="s">
        <v>89</v>
      </c>
      <c r="F1">
        <f>SUM(F2:F299)</f>
        <v>-3501.25</v>
      </c>
      <c r="I1" t="s">
        <v>88</v>
      </c>
      <c r="K1" t="s">
        <v>89</v>
      </c>
      <c r="M1">
        <f>SUM(M2:M300)</f>
        <v>693.33333333333326</v>
      </c>
      <c r="S1">
        <f>SUM(S2:S300)</f>
        <v>-200</v>
      </c>
    </row>
    <row r="3" spans="1:19" x14ac:dyDescent="0.4">
      <c r="A3">
        <v>1</v>
      </c>
      <c r="B3">
        <v>12</v>
      </c>
      <c r="C3">
        <v>6</v>
      </c>
      <c r="D3" t="s">
        <v>82</v>
      </c>
      <c r="E3">
        <v>0</v>
      </c>
      <c r="F3">
        <f>E3*100-100</f>
        <v>-100</v>
      </c>
      <c r="I3">
        <v>6</v>
      </c>
      <c r="J3">
        <v>3</v>
      </c>
      <c r="K3" t="s">
        <v>85</v>
      </c>
      <c r="L3">
        <v>15.5</v>
      </c>
      <c r="M3">
        <f>L3*100/6-100</f>
        <v>158.33333333333331</v>
      </c>
    </row>
    <row r="4" spans="1:19" x14ac:dyDescent="0.4">
      <c r="B4">
        <v>2</v>
      </c>
      <c r="C4">
        <v>3</v>
      </c>
      <c r="D4" t="s">
        <v>85</v>
      </c>
      <c r="E4">
        <v>10</v>
      </c>
      <c r="F4">
        <f>E4*100/5-100</f>
        <v>100</v>
      </c>
      <c r="I4">
        <v>8</v>
      </c>
      <c r="J4">
        <v>6</v>
      </c>
    </row>
    <row r="5" spans="1:19" x14ac:dyDescent="0.4">
      <c r="B5">
        <v>3</v>
      </c>
      <c r="C5">
        <v>12</v>
      </c>
      <c r="I5">
        <v>2</v>
      </c>
      <c r="J5">
        <v>9</v>
      </c>
    </row>
    <row r="6" spans="1:19" x14ac:dyDescent="0.4">
      <c r="B6">
        <v>8</v>
      </c>
      <c r="I6">
        <v>9</v>
      </c>
    </row>
    <row r="7" spans="1:19" x14ac:dyDescent="0.4">
      <c r="B7">
        <v>6</v>
      </c>
      <c r="I7">
        <v>3</v>
      </c>
    </row>
    <row r="9" spans="1:19" x14ac:dyDescent="0.4">
      <c r="A9">
        <v>2</v>
      </c>
      <c r="B9">
        <v>6</v>
      </c>
      <c r="C9">
        <v>6</v>
      </c>
      <c r="D9" t="s">
        <v>82</v>
      </c>
      <c r="E9">
        <v>0</v>
      </c>
      <c r="F9">
        <f>E9*100-100</f>
        <v>-100</v>
      </c>
      <c r="I9">
        <v>5</v>
      </c>
      <c r="J9">
        <v>4</v>
      </c>
      <c r="K9" t="s">
        <v>83</v>
      </c>
      <c r="L9">
        <v>6.3</v>
      </c>
      <c r="M9">
        <f>L9*100-100</f>
        <v>530</v>
      </c>
    </row>
    <row r="10" spans="1:19" x14ac:dyDescent="0.4">
      <c r="B10">
        <v>1</v>
      </c>
      <c r="C10">
        <v>1</v>
      </c>
      <c r="D10" t="s">
        <v>84</v>
      </c>
      <c r="E10">
        <v>0</v>
      </c>
      <c r="F10">
        <f>E10*100/2-100</f>
        <v>-100</v>
      </c>
      <c r="I10">
        <v>1</v>
      </c>
      <c r="J10">
        <v>5</v>
      </c>
      <c r="K10" t="s">
        <v>85</v>
      </c>
      <c r="L10">
        <v>0</v>
      </c>
      <c r="M10">
        <f>L10*100/6-100</f>
        <v>-100</v>
      </c>
    </row>
    <row r="11" spans="1:19" x14ac:dyDescent="0.4">
      <c r="B11">
        <v>5</v>
      </c>
      <c r="C11">
        <v>4</v>
      </c>
      <c r="D11" t="s">
        <v>85</v>
      </c>
      <c r="E11">
        <v>0</v>
      </c>
      <c r="F11">
        <f t="shared" ref="F11" si="0">E11*100/5-100</f>
        <v>-100</v>
      </c>
      <c r="I11">
        <v>9</v>
      </c>
      <c r="J11">
        <v>1</v>
      </c>
      <c r="K11" t="s">
        <v>86</v>
      </c>
      <c r="L11">
        <v>0</v>
      </c>
      <c r="M11">
        <f>L11*100/24-100</f>
        <v>-100</v>
      </c>
    </row>
    <row r="12" spans="1:19" x14ac:dyDescent="0.4">
      <c r="B12">
        <v>7</v>
      </c>
      <c r="D12" t="s">
        <v>86</v>
      </c>
      <c r="E12">
        <v>0</v>
      </c>
      <c r="F12">
        <f>E12*100/24-100</f>
        <v>-100</v>
      </c>
      <c r="I12">
        <v>10</v>
      </c>
    </row>
    <row r="13" spans="1:19" x14ac:dyDescent="0.4">
      <c r="B13">
        <v>10</v>
      </c>
      <c r="I13">
        <v>7</v>
      </c>
    </row>
    <row r="15" spans="1:19" x14ac:dyDescent="0.4">
      <c r="A15">
        <v>3</v>
      </c>
      <c r="B15">
        <v>3</v>
      </c>
      <c r="C15">
        <v>8</v>
      </c>
      <c r="D15" t="s">
        <v>82</v>
      </c>
      <c r="E15">
        <v>0</v>
      </c>
      <c r="F15">
        <f>E15*100-100</f>
        <v>-100</v>
      </c>
      <c r="I15">
        <v>6</v>
      </c>
      <c r="J15">
        <v>7</v>
      </c>
      <c r="K15" t="s">
        <v>83</v>
      </c>
      <c r="L15">
        <v>1.9</v>
      </c>
      <c r="M15">
        <f>L15*100-100</f>
        <v>90</v>
      </c>
    </row>
    <row r="16" spans="1:19" x14ac:dyDescent="0.4">
      <c r="B16">
        <v>12</v>
      </c>
      <c r="C16">
        <v>3</v>
      </c>
      <c r="D16" t="s">
        <v>84</v>
      </c>
      <c r="E16">
        <v>0</v>
      </c>
      <c r="F16">
        <f>E16*100/2-100</f>
        <v>-100</v>
      </c>
      <c r="I16">
        <v>7</v>
      </c>
      <c r="J16">
        <v>8</v>
      </c>
      <c r="K16" t="s">
        <v>85</v>
      </c>
      <c r="L16">
        <v>0</v>
      </c>
      <c r="M16">
        <f>L16*100/6-100</f>
        <v>-100</v>
      </c>
    </row>
    <row r="17" spans="1:19" x14ac:dyDescent="0.4">
      <c r="B17">
        <v>10</v>
      </c>
      <c r="C17">
        <v>12</v>
      </c>
      <c r="D17" t="s">
        <v>86</v>
      </c>
      <c r="E17">
        <v>38.1</v>
      </c>
      <c r="F17">
        <f>E17*100/24-100</f>
        <v>58.75</v>
      </c>
      <c r="I17">
        <v>10</v>
      </c>
      <c r="J17">
        <v>6</v>
      </c>
    </row>
    <row r="18" spans="1:19" x14ac:dyDescent="0.4">
      <c r="B18">
        <v>8</v>
      </c>
      <c r="I18">
        <v>3</v>
      </c>
    </row>
    <row r="19" spans="1:19" x14ac:dyDescent="0.4">
      <c r="B19">
        <v>7</v>
      </c>
      <c r="I19">
        <v>5</v>
      </c>
    </row>
    <row r="21" spans="1:19" x14ac:dyDescent="0.4">
      <c r="A21">
        <v>4</v>
      </c>
      <c r="B21">
        <v>5</v>
      </c>
      <c r="C21">
        <v>5</v>
      </c>
      <c r="D21" t="s">
        <v>82</v>
      </c>
      <c r="E21">
        <v>0</v>
      </c>
      <c r="F21">
        <f>E21*100-100</f>
        <v>-100</v>
      </c>
      <c r="I21">
        <v>6</v>
      </c>
      <c r="J21">
        <v>11</v>
      </c>
      <c r="K21" t="s">
        <v>83</v>
      </c>
      <c r="L21">
        <v>0</v>
      </c>
      <c r="M21">
        <f>L21*100-100</f>
        <v>-100</v>
      </c>
      <c r="O21">
        <v>1</v>
      </c>
      <c r="P21">
        <v>11</v>
      </c>
      <c r="Q21" t="s">
        <v>86</v>
      </c>
      <c r="R21">
        <v>0</v>
      </c>
      <c r="S21">
        <f>R21*100/24-100</f>
        <v>-100</v>
      </c>
    </row>
    <row r="22" spans="1:19" x14ac:dyDescent="0.4">
      <c r="B22">
        <v>3</v>
      </c>
      <c r="C22">
        <v>3</v>
      </c>
      <c r="D22" t="s">
        <v>84</v>
      </c>
      <c r="E22">
        <v>0</v>
      </c>
      <c r="F22">
        <f>E22*100/2-100</f>
        <v>-100</v>
      </c>
      <c r="I22">
        <v>2</v>
      </c>
      <c r="J22">
        <v>3</v>
      </c>
      <c r="O22">
        <v>5</v>
      </c>
      <c r="P22">
        <v>3</v>
      </c>
    </row>
    <row r="23" spans="1:19" x14ac:dyDescent="0.4">
      <c r="B23">
        <v>8</v>
      </c>
      <c r="C23">
        <v>8</v>
      </c>
      <c r="D23" t="s">
        <v>85</v>
      </c>
      <c r="E23">
        <v>0</v>
      </c>
      <c r="F23">
        <f t="shared" ref="F23" si="1">E23*100/5-100</f>
        <v>-100</v>
      </c>
      <c r="I23">
        <v>7</v>
      </c>
      <c r="J23">
        <v>7</v>
      </c>
      <c r="O23">
        <v>8</v>
      </c>
      <c r="P23">
        <v>7</v>
      </c>
    </row>
    <row r="24" spans="1:19" x14ac:dyDescent="0.4">
      <c r="B24">
        <v>2</v>
      </c>
      <c r="D24" t="s">
        <v>86</v>
      </c>
      <c r="E24">
        <v>0</v>
      </c>
      <c r="F24">
        <f>E24*100/24-100</f>
        <v>-100</v>
      </c>
      <c r="I24">
        <v>5</v>
      </c>
      <c r="O24">
        <v>6</v>
      </c>
    </row>
    <row r="25" spans="1:19" x14ac:dyDescent="0.4">
      <c r="B25">
        <v>9</v>
      </c>
      <c r="I25">
        <v>1</v>
      </c>
    </row>
    <row r="27" spans="1:19" x14ac:dyDescent="0.4">
      <c r="A27">
        <v>5</v>
      </c>
      <c r="B27">
        <v>2</v>
      </c>
      <c r="C27">
        <v>2</v>
      </c>
      <c r="D27" t="s">
        <v>82</v>
      </c>
      <c r="E27">
        <v>0</v>
      </c>
      <c r="F27">
        <f>E27*100-100</f>
        <v>-100</v>
      </c>
      <c r="I27">
        <v>2</v>
      </c>
      <c r="J27">
        <v>1</v>
      </c>
      <c r="K27" t="s">
        <v>83</v>
      </c>
      <c r="L27">
        <v>0</v>
      </c>
      <c r="M27">
        <f>L27*100-100</f>
        <v>-100</v>
      </c>
      <c r="O27">
        <v>7</v>
      </c>
      <c r="P27">
        <v>1</v>
      </c>
      <c r="Q27" t="s">
        <v>86</v>
      </c>
      <c r="R27">
        <v>0</v>
      </c>
      <c r="S27">
        <f>R27*100/24-100</f>
        <v>-100</v>
      </c>
    </row>
    <row r="28" spans="1:19" x14ac:dyDescent="0.4">
      <c r="B28">
        <v>5</v>
      </c>
      <c r="C28">
        <v>5</v>
      </c>
      <c r="D28" t="s">
        <v>84</v>
      </c>
      <c r="E28">
        <v>0</v>
      </c>
      <c r="F28">
        <f>E28*100/2-100</f>
        <v>-100</v>
      </c>
      <c r="I28">
        <v>8</v>
      </c>
      <c r="J28">
        <v>3</v>
      </c>
      <c r="O28">
        <v>2</v>
      </c>
      <c r="P28">
        <v>3</v>
      </c>
    </row>
    <row r="29" spans="1:19" x14ac:dyDescent="0.4">
      <c r="B29">
        <v>3</v>
      </c>
      <c r="C29">
        <v>8</v>
      </c>
      <c r="D29" t="s">
        <v>85</v>
      </c>
      <c r="E29">
        <v>0</v>
      </c>
      <c r="F29">
        <f>E29*100/3-100</f>
        <v>-100</v>
      </c>
      <c r="I29">
        <v>11</v>
      </c>
      <c r="J29">
        <v>7</v>
      </c>
      <c r="O29">
        <v>6</v>
      </c>
      <c r="P29">
        <v>7</v>
      </c>
    </row>
    <row r="30" spans="1:19" x14ac:dyDescent="0.4">
      <c r="B30">
        <v>4</v>
      </c>
      <c r="D30" t="s">
        <v>86</v>
      </c>
      <c r="E30">
        <v>0</v>
      </c>
      <c r="F30">
        <f>E30*100/60-100</f>
        <v>-100</v>
      </c>
      <c r="I30">
        <v>3</v>
      </c>
      <c r="O30">
        <v>12</v>
      </c>
    </row>
    <row r="31" spans="1:19" x14ac:dyDescent="0.4">
      <c r="B31">
        <v>7</v>
      </c>
      <c r="I31">
        <v>6</v>
      </c>
    </row>
    <row r="33" spans="1:13" x14ac:dyDescent="0.4">
      <c r="A33">
        <v>6</v>
      </c>
      <c r="B33">
        <v>7</v>
      </c>
      <c r="C33">
        <v>2</v>
      </c>
      <c r="D33" t="s">
        <v>82</v>
      </c>
      <c r="E33">
        <v>0</v>
      </c>
      <c r="F33">
        <f>E33*100-100</f>
        <v>-100</v>
      </c>
      <c r="I33">
        <v>3</v>
      </c>
      <c r="J33">
        <v>10</v>
      </c>
      <c r="K33" t="s">
        <v>85</v>
      </c>
      <c r="L33">
        <v>0</v>
      </c>
      <c r="M33">
        <f>L33*100-100</f>
        <v>-100</v>
      </c>
    </row>
    <row r="34" spans="1:13" x14ac:dyDescent="0.4">
      <c r="B34">
        <v>2</v>
      </c>
      <c r="C34">
        <v>1</v>
      </c>
      <c r="D34" t="s">
        <v>84</v>
      </c>
      <c r="E34">
        <v>0</v>
      </c>
      <c r="F34">
        <f>E34*100/2-100</f>
        <v>-100</v>
      </c>
      <c r="I34">
        <v>1</v>
      </c>
      <c r="J34">
        <v>2</v>
      </c>
    </row>
    <row r="35" spans="1:13" x14ac:dyDescent="0.4">
      <c r="B35">
        <v>3</v>
      </c>
      <c r="C35">
        <v>3</v>
      </c>
      <c r="D35" t="s">
        <v>85</v>
      </c>
      <c r="E35">
        <v>0</v>
      </c>
      <c r="F35">
        <f>E35*100/3-100</f>
        <v>-100</v>
      </c>
      <c r="I35">
        <v>8</v>
      </c>
      <c r="J35">
        <v>3</v>
      </c>
    </row>
    <row r="36" spans="1:13" x14ac:dyDescent="0.4">
      <c r="B36">
        <v>10</v>
      </c>
      <c r="D36" t="s">
        <v>86</v>
      </c>
      <c r="E36">
        <v>0</v>
      </c>
      <c r="F36">
        <f>E36*100/60-100</f>
        <v>-100</v>
      </c>
      <c r="I36">
        <v>2</v>
      </c>
    </row>
    <row r="37" spans="1:13" x14ac:dyDescent="0.4">
      <c r="B37">
        <v>12</v>
      </c>
      <c r="C37" s="3"/>
      <c r="I37">
        <v>7</v>
      </c>
    </row>
    <row r="39" spans="1:13" x14ac:dyDescent="0.4">
      <c r="A39">
        <v>7</v>
      </c>
      <c r="B39">
        <v>10</v>
      </c>
      <c r="C39">
        <v>9</v>
      </c>
      <c r="D39" t="s">
        <v>82</v>
      </c>
      <c r="E39">
        <v>0</v>
      </c>
      <c r="F39">
        <f>E39*100-100</f>
        <v>-100</v>
      </c>
      <c r="I39">
        <v>9</v>
      </c>
      <c r="J39">
        <v>3</v>
      </c>
      <c r="K39" t="s">
        <v>85</v>
      </c>
      <c r="L39">
        <v>21.5</v>
      </c>
      <c r="M39">
        <f>L39*100/2-100</f>
        <v>975</v>
      </c>
    </row>
    <row r="40" spans="1:13" x14ac:dyDescent="0.4">
      <c r="B40">
        <v>5</v>
      </c>
      <c r="C40">
        <v>2</v>
      </c>
      <c r="D40" t="s">
        <v>84</v>
      </c>
      <c r="E40">
        <v>0</v>
      </c>
      <c r="F40">
        <f>E40*100/2-100</f>
        <v>-100</v>
      </c>
      <c r="I40">
        <v>6</v>
      </c>
      <c r="J40">
        <v>1</v>
      </c>
      <c r="K40" t="s">
        <v>86</v>
      </c>
      <c r="L40">
        <v>0</v>
      </c>
      <c r="M40">
        <f>L40*60/6-60</f>
        <v>-60</v>
      </c>
    </row>
    <row r="41" spans="1:13" x14ac:dyDescent="0.4">
      <c r="B41">
        <v>2</v>
      </c>
      <c r="C41">
        <v>1</v>
      </c>
      <c r="D41" t="s">
        <v>85</v>
      </c>
      <c r="E41">
        <v>0</v>
      </c>
      <c r="F41">
        <f>E41*100/3-100</f>
        <v>-100</v>
      </c>
      <c r="I41">
        <v>3</v>
      </c>
      <c r="J41">
        <v>10</v>
      </c>
    </row>
    <row r="42" spans="1:13" x14ac:dyDescent="0.4">
      <c r="B42">
        <v>4</v>
      </c>
      <c r="D42" t="s">
        <v>86</v>
      </c>
      <c r="E42">
        <v>0</v>
      </c>
      <c r="F42">
        <f>E42*100/60-100</f>
        <v>-100</v>
      </c>
      <c r="I42">
        <v>1</v>
      </c>
    </row>
    <row r="43" spans="1:13" x14ac:dyDescent="0.4">
      <c r="B43">
        <v>7</v>
      </c>
      <c r="I43">
        <v>10</v>
      </c>
    </row>
    <row r="45" spans="1:13" x14ac:dyDescent="0.4">
      <c r="A45">
        <v>8</v>
      </c>
      <c r="B45">
        <v>5</v>
      </c>
      <c r="C45">
        <v>6</v>
      </c>
      <c r="D45" t="s">
        <v>82</v>
      </c>
      <c r="E45">
        <v>0</v>
      </c>
      <c r="F45">
        <f>E45*100-100</f>
        <v>-100</v>
      </c>
      <c r="I45">
        <v>2</v>
      </c>
      <c r="J45">
        <v>3</v>
      </c>
      <c r="K45" t="s">
        <v>85</v>
      </c>
      <c r="L45">
        <v>0</v>
      </c>
      <c r="M45">
        <f>L45*100/2-100</f>
        <v>-100</v>
      </c>
    </row>
    <row r="46" spans="1:13" x14ac:dyDescent="0.4">
      <c r="B46">
        <v>7</v>
      </c>
      <c r="C46">
        <v>11</v>
      </c>
      <c r="D46" t="s">
        <v>84</v>
      </c>
      <c r="E46">
        <v>0</v>
      </c>
      <c r="F46">
        <f>E46*100/2-100</f>
        <v>-100</v>
      </c>
      <c r="I46">
        <v>1</v>
      </c>
      <c r="J46">
        <v>2</v>
      </c>
      <c r="K46" t="s">
        <v>86</v>
      </c>
      <c r="L46">
        <v>0</v>
      </c>
      <c r="M46">
        <f>L46*100/9-100</f>
        <v>-100</v>
      </c>
    </row>
    <row r="47" spans="1:13" x14ac:dyDescent="0.4">
      <c r="B47">
        <v>8</v>
      </c>
      <c r="C47">
        <v>7</v>
      </c>
      <c r="D47" t="s">
        <v>85</v>
      </c>
      <c r="E47">
        <v>0</v>
      </c>
      <c r="F47">
        <f>E47*100/3-100</f>
        <v>-100</v>
      </c>
      <c r="I47">
        <v>3</v>
      </c>
      <c r="J47">
        <v>4</v>
      </c>
    </row>
    <row r="48" spans="1:13" x14ac:dyDescent="0.4">
      <c r="B48">
        <v>3</v>
      </c>
      <c r="D48" t="s">
        <v>86</v>
      </c>
      <c r="E48">
        <v>0</v>
      </c>
      <c r="F48">
        <f>E48*100/16-100</f>
        <v>-100</v>
      </c>
      <c r="I48">
        <v>6</v>
      </c>
    </row>
    <row r="49" spans="1:13" x14ac:dyDescent="0.4">
      <c r="B49">
        <v>12</v>
      </c>
      <c r="I49">
        <v>7</v>
      </c>
    </row>
    <row r="51" spans="1:13" x14ac:dyDescent="0.4">
      <c r="A51">
        <v>9</v>
      </c>
      <c r="B51">
        <v>6</v>
      </c>
      <c r="C51">
        <v>12</v>
      </c>
      <c r="D51" t="s">
        <v>82</v>
      </c>
      <c r="E51">
        <v>0</v>
      </c>
      <c r="F51">
        <f>E51*100-100</f>
        <v>-100</v>
      </c>
      <c r="I51">
        <v>4</v>
      </c>
      <c r="J51">
        <v>6</v>
      </c>
      <c r="K51" t="s">
        <v>85</v>
      </c>
      <c r="L51">
        <v>0</v>
      </c>
      <c r="M51">
        <f>L51*100/2-100</f>
        <v>-100</v>
      </c>
    </row>
    <row r="52" spans="1:13" x14ac:dyDescent="0.4">
      <c r="B52">
        <v>3</v>
      </c>
      <c r="C52">
        <v>3</v>
      </c>
      <c r="D52" t="s">
        <v>84</v>
      </c>
      <c r="E52">
        <v>0</v>
      </c>
      <c r="F52">
        <f>E52*100/2-100</f>
        <v>-100</v>
      </c>
      <c r="I52">
        <v>2</v>
      </c>
      <c r="J52">
        <v>5</v>
      </c>
      <c r="K52" t="s">
        <v>86</v>
      </c>
      <c r="L52">
        <v>0</v>
      </c>
      <c r="M52">
        <f>L52*100/11-100</f>
        <v>-100</v>
      </c>
    </row>
    <row r="53" spans="1:13" x14ac:dyDescent="0.4">
      <c r="B53">
        <v>11</v>
      </c>
      <c r="C53">
        <v>4</v>
      </c>
      <c r="D53" t="s">
        <v>85</v>
      </c>
      <c r="E53">
        <v>0</v>
      </c>
      <c r="F53">
        <f>E53*100/3-100</f>
        <v>-100</v>
      </c>
      <c r="I53">
        <v>6</v>
      </c>
      <c r="J53">
        <v>2</v>
      </c>
    </row>
    <row r="54" spans="1:13" x14ac:dyDescent="0.4">
      <c r="B54">
        <v>5</v>
      </c>
      <c r="D54" t="s">
        <v>86</v>
      </c>
      <c r="E54">
        <v>0</v>
      </c>
      <c r="F54">
        <f>E54*100/16-100</f>
        <v>-100</v>
      </c>
      <c r="I54">
        <v>5</v>
      </c>
    </row>
    <row r="55" spans="1:13" x14ac:dyDescent="0.4">
      <c r="B55">
        <v>12</v>
      </c>
      <c r="I55">
        <v>10</v>
      </c>
    </row>
    <row r="57" spans="1:13" x14ac:dyDescent="0.4">
      <c r="A57">
        <v>10</v>
      </c>
      <c r="B57">
        <v>10</v>
      </c>
      <c r="C57">
        <v>8</v>
      </c>
      <c r="D57" t="s">
        <v>82</v>
      </c>
      <c r="E57">
        <v>6.4</v>
      </c>
      <c r="F57">
        <f>E57*100-100</f>
        <v>540</v>
      </c>
    </row>
    <row r="58" spans="1:13" x14ac:dyDescent="0.4">
      <c r="B58">
        <v>5</v>
      </c>
      <c r="C58">
        <v>5</v>
      </c>
      <c r="D58" t="s">
        <v>84</v>
      </c>
      <c r="E58">
        <v>0</v>
      </c>
      <c r="F58">
        <f>E58*100/2-100</f>
        <v>-100</v>
      </c>
    </row>
    <row r="59" spans="1:13" x14ac:dyDescent="0.4">
      <c r="B59">
        <v>8</v>
      </c>
      <c r="C59">
        <v>4</v>
      </c>
      <c r="D59" t="s">
        <v>85</v>
      </c>
      <c r="E59">
        <v>0</v>
      </c>
      <c r="F59">
        <f>E59*100/3-100</f>
        <v>-100</v>
      </c>
    </row>
    <row r="60" spans="1:13" x14ac:dyDescent="0.4">
      <c r="B60">
        <v>6</v>
      </c>
      <c r="D60" t="s">
        <v>86</v>
      </c>
      <c r="E60">
        <v>0</v>
      </c>
      <c r="F60">
        <f>E60*100/16-100</f>
        <v>-100</v>
      </c>
    </row>
    <row r="61" spans="1:13" x14ac:dyDescent="0.4">
      <c r="B61">
        <v>7</v>
      </c>
    </row>
    <row r="63" spans="1:13" x14ac:dyDescent="0.4">
      <c r="A63">
        <v>11</v>
      </c>
      <c r="B63">
        <v>12</v>
      </c>
      <c r="D63" t="s">
        <v>82</v>
      </c>
      <c r="E63">
        <v>0</v>
      </c>
      <c r="F63">
        <f>E63*100-100</f>
        <v>-100</v>
      </c>
    </row>
    <row r="64" spans="1:13" x14ac:dyDescent="0.4">
      <c r="B64">
        <v>11</v>
      </c>
      <c r="D64" t="s">
        <v>84</v>
      </c>
      <c r="E64">
        <v>0</v>
      </c>
      <c r="F64">
        <f>E64*100/2-100</f>
        <v>-100</v>
      </c>
    </row>
    <row r="65" spans="1:6" x14ac:dyDescent="0.4">
      <c r="B65">
        <v>7</v>
      </c>
      <c r="D65" t="s">
        <v>85</v>
      </c>
      <c r="E65">
        <v>0</v>
      </c>
      <c r="F65">
        <f>E65*100/3-100</f>
        <v>-100</v>
      </c>
    </row>
    <row r="66" spans="1:6" x14ac:dyDescent="0.4">
      <c r="B66">
        <v>4</v>
      </c>
      <c r="D66" t="s">
        <v>86</v>
      </c>
      <c r="E66">
        <v>0</v>
      </c>
      <c r="F66">
        <f>E66*100/16-100</f>
        <v>-100</v>
      </c>
    </row>
    <row r="67" spans="1:6" x14ac:dyDescent="0.4">
      <c r="B67">
        <v>6</v>
      </c>
    </row>
    <row r="69" spans="1:6" x14ac:dyDescent="0.4">
      <c r="A69">
        <v>12</v>
      </c>
      <c r="B69">
        <v>3</v>
      </c>
      <c r="D69" t="s">
        <v>82</v>
      </c>
      <c r="E69">
        <v>0</v>
      </c>
      <c r="F69">
        <f>E69*100-100</f>
        <v>-100</v>
      </c>
    </row>
    <row r="70" spans="1:6" x14ac:dyDescent="0.4">
      <c r="B70">
        <v>7</v>
      </c>
      <c r="D70" t="s">
        <v>84</v>
      </c>
      <c r="E70">
        <v>0</v>
      </c>
      <c r="F70">
        <f>E70*100/2-100</f>
        <v>-100</v>
      </c>
    </row>
    <row r="71" spans="1:6" x14ac:dyDescent="0.4">
      <c r="B71">
        <v>8</v>
      </c>
      <c r="D71" t="s">
        <v>85</v>
      </c>
      <c r="E71">
        <v>0</v>
      </c>
      <c r="F71">
        <f>E71*100/3-100</f>
        <v>-100</v>
      </c>
    </row>
    <row r="72" spans="1:6" x14ac:dyDescent="0.4">
      <c r="B72">
        <v>2</v>
      </c>
      <c r="D72" t="s">
        <v>86</v>
      </c>
      <c r="E72">
        <v>0</v>
      </c>
      <c r="F72">
        <f>E72*100/16-100</f>
        <v>-100</v>
      </c>
    </row>
    <row r="73" spans="1:6" x14ac:dyDescent="0.4">
      <c r="B73">
        <v>9</v>
      </c>
    </row>
  </sheetData>
  <phoneticPr fontId="2" type="noConversion"/>
  <conditionalFormatting sqref="G40:G49">
    <cfRule type="expression" dxfId="3" priority="4">
      <formula>G40&gt;0</formula>
    </cfRule>
  </conditionalFormatting>
  <conditionalFormatting sqref="H49">
    <cfRule type="expression" dxfId="2" priority="3">
      <formula>H49&gt;0</formula>
    </cfRule>
  </conditionalFormatting>
  <conditionalFormatting sqref="H45:H48">
    <cfRule type="expression" dxfId="1" priority="2">
      <formula>H45&gt;0</formula>
    </cfRule>
  </conditionalFormatting>
  <conditionalFormatting sqref="N45:N47">
    <cfRule type="expression" dxfId="0" priority="1">
      <formula>N45&gt;0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13</vt:lpstr>
      <vt:lpstr>19</vt:lpstr>
      <vt:lpstr>20</vt:lpstr>
      <vt:lpstr>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2016-11-26T08:12:42Z</dcterms:modified>
</cp:coreProperties>
</file>