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2989\OneDrive\桌面\大五\PP\hw3\"/>
    </mc:Choice>
  </mc:AlternateContent>
  <xr:revisionPtr revIDLastSave="0" documentId="13_ncr:1_{D842E3C2-AE2E-40B6-A593-436133A1EAD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2" sheetId="1" r:id="rId1"/>
    <sheet name="3" sheetId="2" r:id="rId2"/>
    <sheet name="optimization" sheetId="3" r:id="rId3"/>
    <sheet name="time distribution" sheetId="4" r:id="rId4"/>
    <sheet name="wea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4" i="2"/>
  <c r="B7" i="2"/>
  <c r="B6" i="2"/>
  <c r="B5" i="2"/>
  <c r="E9" i="5"/>
  <c r="E8" i="5"/>
  <c r="G4" i="5"/>
  <c r="G3" i="5"/>
  <c r="G2" i="5"/>
  <c r="C5" i="3"/>
  <c r="C6" i="3"/>
  <c r="C7" i="3"/>
  <c r="C8" i="3"/>
  <c r="C9" i="3"/>
  <c r="C10" i="3"/>
  <c r="C11" i="3"/>
  <c r="C4" i="3"/>
</calcChain>
</file>

<file path=xl/sharedStrings.xml><?xml version="1.0" encoding="utf-8"?>
<sst xmlns="http://schemas.openxmlformats.org/spreadsheetml/2006/main" count="115" uniqueCount="104">
  <si>
    <t>testcase</t>
    <phoneticPr fontId="1" type="noConversion"/>
  </si>
  <si>
    <t>p20k1</t>
    <phoneticPr fontId="1" type="noConversion"/>
  </si>
  <si>
    <t>sm efficiency</t>
    <phoneticPr fontId="1" type="noConversion"/>
  </si>
  <si>
    <t>min</t>
    <phoneticPr fontId="1" type="noConversion"/>
  </si>
  <si>
    <t>max</t>
    <phoneticPr fontId="1" type="noConversion"/>
  </si>
  <si>
    <t>avg</t>
    <phoneticPr fontId="1" type="noConversion"/>
  </si>
  <si>
    <t>occupancy</t>
    <phoneticPr fontId="1" type="noConversion"/>
  </si>
  <si>
    <t>smem load</t>
    <phoneticPr fontId="1" type="noConversion"/>
  </si>
  <si>
    <t>smem store</t>
    <phoneticPr fontId="1" type="noConversion"/>
  </si>
  <si>
    <t>gmem load</t>
    <phoneticPr fontId="1" type="noConversion"/>
  </si>
  <si>
    <t>gmem store</t>
    <phoneticPr fontId="1" type="noConversion"/>
  </si>
  <si>
    <t>blocking factor</t>
    <phoneticPr fontId="1" type="noConversion"/>
  </si>
  <si>
    <t>IGOPS</t>
    <phoneticPr fontId="1" type="noConversion"/>
  </si>
  <si>
    <t>p11k1</t>
    <phoneticPr fontId="1" type="noConversion"/>
  </si>
  <si>
    <t>CPU</t>
    <phoneticPr fontId="1" type="noConversion"/>
  </si>
  <si>
    <t>GPU baseline</t>
    <phoneticPr fontId="1" type="noConversion"/>
  </si>
  <si>
    <t>Padding</t>
    <phoneticPr fontId="1" type="noConversion"/>
  </si>
  <si>
    <t>Coalesced memory</t>
    <phoneticPr fontId="1" type="noConversion"/>
  </si>
  <si>
    <t>c21.1</t>
    <phoneticPr fontId="1" type="noConversion"/>
  </si>
  <si>
    <t>p12k1</t>
    <phoneticPr fontId="1" type="noConversion"/>
  </si>
  <si>
    <t>p13k1</t>
    <phoneticPr fontId="1" type="noConversion"/>
  </si>
  <si>
    <t>p14k1</t>
    <phoneticPr fontId="1" type="noConversion"/>
  </si>
  <si>
    <t>p15k1</t>
    <phoneticPr fontId="1" type="noConversion"/>
  </si>
  <si>
    <t>Size: 11817</t>
  </si>
  <si>
    <t>tot: 3.782799 s</t>
  </si>
  <si>
    <t>H2D: 0.087300 s</t>
  </si>
  <si>
    <t>D2H: 1.437721 s</t>
  </si>
  <si>
    <t>IO: 1.740978 s</t>
  </si>
  <si>
    <t>Comp: 0.516800 s</t>
  </si>
  <si>
    <t>Size: 13851</t>
  </si>
  <si>
    <t>tot: 6.086133 s</t>
  </si>
  <si>
    <t>H2D: 0.123355 s</t>
  </si>
  <si>
    <t>D2H: 2.321540 s</t>
  </si>
  <si>
    <t>IO: 2.878649 s</t>
  </si>
  <si>
    <t>Comp: 0.762589 s</t>
  </si>
  <si>
    <t>Size: 15000</t>
  </si>
  <si>
    <t>p16k1</t>
    <phoneticPr fontId="1" type="noConversion"/>
  </si>
  <si>
    <t>p17k1</t>
    <phoneticPr fontId="1" type="noConversion"/>
  </si>
  <si>
    <t>Size: 16000</t>
  </si>
  <si>
    <t>Size: 5000</t>
    <phoneticPr fontId="1" type="noConversion"/>
  </si>
  <si>
    <t>tot: 1.301155 s</t>
    <phoneticPr fontId="1" type="noConversion"/>
  </si>
  <si>
    <t>size</t>
    <phoneticPr fontId="1" type="noConversion"/>
  </si>
  <si>
    <t>tot</t>
    <phoneticPr fontId="1" type="noConversion"/>
  </si>
  <si>
    <t>h2d</t>
    <phoneticPr fontId="1" type="noConversion"/>
  </si>
  <si>
    <t>d2h</t>
    <phoneticPr fontId="1" type="noConversion"/>
  </si>
  <si>
    <t>io</t>
    <phoneticPr fontId="1" type="noConversion"/>
  </si>
  <si>
    <t>comp</t>
    <phoneticPr fontId="1" type="noConversion"/>
  </si>
  <si>
    <t>Size: 11000</t>
    <phoneticPr fontId="1" type="noConversion"/>
  </si>
  <si>
    <t>H2D: 0.016784 s</t>
    <phoneticPr fontId="1" type="noConversion"/>
  </si>
  <si>
    <t>D2H: 0.131218 s</t>
    <phoneticPr fontId="1" type="noConversion"/>
  </si>
  <si>
    <t>IO: 0.640524 s</t>
    <phoneticPr fontId="1" type="noConversion"/>
  </si>
  <si>
    <t>Comp: 0.512629 s</t>
    <phoneticPr fontId="1" type="noConversion"/>
  </si>
  <si>
    <t>tot: 2.993618 s</t>
    <phoneticPr fontId="1" type="noConversion"/>
  </si>
  <si>
    <t>H2D: 0.075898 s</t>
    <phoneticPr fontId="1" type="noConversion"/>
  </si>
  <si>
    <t>D2H: 1.153144 s</t>
    <phoneticPr fontId="1" type="noConversion"/>
  </si>
  <si>
    <t>IO: 1.386033 s</t>
    <phoneticPr fontId="1" type="noConversion"/>
  </si>
  <si>
    <t>Comp: 0.378542 s</t>
    <phoneticPr fontId="1" type="noConversion"/>
  </si>
  <si>
    <t>tot: 4.978276 s</t>
    <phoneticPr fontId="1" type="noConversion"/>
  </si>
  <si>
    <t>Size: 13000</t>
    <phoneticPr fontId="1" type="noConversion"/>
  </si>
  <si>
    <t>H2D: 0.107907 s</t>
    <phoneticPr fontId="1" type="noConversion"/>
  </si>
  <si>
    <t>D2H: 1.927981 s</t>
    <phoneticPr fontId="1" type="noConversion"/>
  </si>
  <si>
    <t>IO: 2.306138 s</t>
    <phoneticPr fontId="1" type="noConversion"/>
  </si>
  <si>
    <t>Comp: 0.636250 s</t>
    <phoneticPr fontId="1" type="noConversion"/>
  </si>
  <si>
    <t>tot: 6.622560 s</t>
    <phoneticPr fontId="1" type="noConversion"/>
  </si>
  <si>
    <t>H2D: 0.139579 s</t>
    <phoneticPr fontId="1" type="noConversion"/>
  </si>
  <si>
    <t>D2H: 2.917929 s</t>
    <phoneticPr fontId="1" type="noConversion"/>
  </si>
  <si>
    <t>IO: 2.817620 s</t>
    <phoneticPr fontId="1" type="noConversion"/>
  </si>
  <si>
    <t>Comp: 0.747433 s</t>
    <phoneticPr fontId="1" type="noConversion"/>
  </si>
  <si>
    <t>Size: 17000</t>
    <phoneticPr fontId="1" type="noConversion"/>
  </si>
  <si>
    <t>tot: 9.653709 s</t>
    <phoneticPr fontId="1" type="noConversion"/>
  </si>
  <si>
    <t>H2D: 0.182423 s</t>
    <phoneticPr fontId="1" type="noConversion"/>
  </si>
  <si>
    <t>D2H: 4.323537 s</t>
    <phoneticPr fontId="1" type="noConversion"/>
  </si>
  <si>
    <t>IO: 4.100939 s</t>
    <phoneticPr fontId="1" type="noConversion"/>
  </si>
  <si>
    <t>Comp: 1.046810 s</t>
    <phoneticPr fontId="1" type="noConversion"/>
  </si>
  <si>
    <t>tot: 8.283019 s</t>
    <phoneticPr fontId="1" type="noConversion"/>
  </si>
  <si>
    <t>H2D: 0.161455 s</t>
    <phoneticPr fontId="1" type="noConversion"/>
  </si>
  <si>
    <t>D2H: 3.662603 s</t>
    <phoneticPr fontId="1" type="noConversion"/>
  </si>
  <si>
    <t>IO: 3.490268 s</t>
    <phoneticPr fontId="1" type="noConversion"/>
  </si>
  <si>
    <t>Comp: 0.968693 s</t>
    <phoneticPr fontId="1" type="noConversion"/>
  </si>
  <si>
    <t>3450.6GB/s</t>
    <phoneticPr fontId="1" type="noConversion"/>
  </si>
  <si>
    <t>3479.1GB/s</t>
    <phoneticPr fontId="1" type="noConversion"/>
  </si>
  <si>
    <t>3465.9GB/s</t>
    <phoneticPr fontId="1" type="noConversion"/>
  </si>
  <si>
    <t>143.77GB/s</t>
    <phoneticPr fontId="1" type="noConversion"/>
  </si>
  <si>
    <t>144.96GB/s</t>
    <phoneticPr fontId="1" type="noConversion"/>
  </si>
  <si>
    <t>144.41GB/s</t>
    <phoneticPr fontId="1" type="noConversion"/>
  </si>
  <si>
    <t>215.66GB/s</t>
    <phoneticPr fontId="1" type="noConversion"/>
  </si>
  <si>
    <t>217.44GB/s</t>
    <phoneticPr fontId="1" type="noConversion"/>
  </si>
  <si>
    <t>216.62GB/s</t>
    <phoneticPr fontId="1" type="noConversion"/>
  </si>
  <si>
    <t>71.887GB/s</t>
    <phoneticPr fontId="1" type="noConversion"/>
  </si>
  <si>
    <t>72.480GB/s</t>
    <phoneticPr fontId="1" type="noConversion"/>
  </si>
  <si>
    <t>72.206GB/s</t>
    <phoneticPr fontId="1" type="noConversion"/>
  </si>
  <si>
    <t>Blocking factor tuning</t>
    <phoneticPr fontId="1" type="noConversion"/>
  </si>
  <si>
    <t>Loop unrolling</t>
    <phoneticPr fontId="1" type="noConversion"/>
  </si>
  <si>
    <t>Reduce accesses to smem</t>
    <phoneticPr fontId="1" type="noConversion"/>
  </si>
  <si>
    <t>Shared memory</t>
    <phoneticPr fontId="1" type="noConversion"/>
  </si>
  <si>
    <t>testcase p11k1</t>
    <phoneticPr fontId="1" type="noConversion"/>
  </si>
  <si>
    <t>generated</t>
    <phoneticPr fontId="1" type="noConversion"/>
  </si>
  <si>
    <t xml:space="preserve">N </t>
    <phoneticPr fontId="1" type="noConversion"/>
  </si>
  <si>
    <t>E</t>
    <phoneticPr fontId="1" type="noConversion"/>
  </si>
  <si>
    <t>N</t>
    <phoneticPr fontId="1" type="noConversion"/>
  </si>
  <si>
    <t>time</t>
    <phoneticPr fontId="1" type="noConversion"/>
  </si>
  <si>
    <t>One GPU</t>
    <phoneticPr fontId="1" type="noConversion"/>
  </si>
  <si>
    <t>Two GPUs</t>
    <phoneticPr fontId="1" type="noConversion"/>
  </si>
  <si>
    <t>inst_integer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</si>
</sst>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Shared</a:t>
            </a:r>
            <a:r>
              <a:rPr lang="en-US" altLang="zh-TW" baseline="0"/>
              <a:t> Memory Performace - Load Throughput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'3'!$A$4:$A$7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'3'!$C$4:$C$7</c:f>
              <c:numCache>
                <c:formatCode>General</c:formatCode>
                <c:ptCount val="4"/>
                <c:pt idx="0">
                  <c:v>165.31</c:v>
                </c:pt>
                <c:pt idx="1">
                  <c:v>258.68</c:v>
                </c:pt>
                <c:pt idx="2">
                  <c:v>1107.5999999999999</c:v>
                </c:pt>
                <c:pt idx="3">
                  <c:v>3467.8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9-4D32-9F1F-2E5E7030F5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63311"/>
        <c:axId val="16774655"/>
      </c:barChart>
      <c:catAx>
        <c:axId val="1546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Blocking Factor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4655"/>
        <c:crosses val="autoZero"/>
        <c:auto val="1"/>
        <c:lblAlgn val="ctr"/>
        <c:lblOffset val="100"/>
        <c:noMultiLvlLbl val="0"/>
      </c:catAx>
      <c:valAx>
        <c:axId val="167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Throughput (GB/s)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6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D2H memcpy time w.r.t input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 distribution'!$F$14:$F$19</c:f>
              <c:numCache>
                <c:formatCode>General</c:formatCode>
                <c:ptCount val="6"/>
                <c:pt idx="0">
                  <c:v>5000</c:v>
                </c:pt>
                <c:pt idx="1">
                  <c:v>11000</c:v>
                </c:pt>
                <c:pt idx="2">
                  <c:v>13000</c:v>
                </c:pt>
                <c:pt idx="3">
                  <c:v>15000</c:v>
                </c:pt>
                <c:pt idx="4">
                  <c:v>16000</c:v>
                </c:pt>
                <c:pt idx="5">
                  <c:v>17000</c:v>
                </c:pt>
              </c:numCache>
            </c:numRef>
          </c:cat>
          <c:val>
            <c:numRef>
              <c:f>'time distribution'!$I$14:$I$19</c:f>
              <c:numCache>
                <c:formatCode>General</c:formatCode>
                <c:ptCount val="6"/>
                <c:pt idx="0">
                  <c:v>0.131218</c:v>
                </c:pt>
                <c:pt idx="1">
                  <c:v>1.1531439999999999</c:v>
                </c:pt>
                <c:pt idx="2">
                  <c:v>1.9279809999999999</c:v>
                </c:pt>
                <c:pt idx="3">
                  <c:v>2.917929</c:v>
                </c:pt>
                <c:pt idx="4">
                  <c:v>3.6626029999999998</c:v>
                </c:pt>
                <c:pt idx="5">
                  <c:v>4.323537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0-4EA5-9384-4695DC9928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1845743"/>
        <c:axId val="1764153247"/>
      </c:barChart>
      <c:catAx>
        <c:axId val="177184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Input</a:t>
                </a:r>
                <a:r>
                  <a:rPr lang="en-US" altLang="zh-TW" sz="1200" baseline="0"/>
                  <a:t> size N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4153247"/>
        <c:crosses val="autoZero"/>
        <c:auto val="1"/>
        <c:lblAlgn val="ctr"/>
        <c:lblOffset val="100"/>
        <c:noMultiLvlLbl val="0"/>
      </c:catAx>
      <c:valAx>
        <c:axId val="17641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184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Computing </a:t>
            </a:r>
            <a:r>
              <a:rPr lang="en-US" altLang="zh-TW" baseline="0"/>
              <a:t>time w.r.t input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 distribution'!$F$14:$F$19</c:f>
              <c:numCache>
                <c:formatCode>General</c:formatCode>
                <c:ptCount val="6"/>
                <c:pt idx="0">
                  <c:v>5000</c:v>
                </c:pt>
                <c:pt idx="1">
                  <c:v>11000</c:v>
                </c:pt>
                <c:pt idx="2">
                  <c:v>13000</c:v>
                </c:pt>
                <c:pt idx="3">
                  <c:v>15000</c:v>
                </c:pt>
                <c:pt idx="4">
                  <c:v>16000</c:v>
                </c:pt>
                <c:pt idx="5">
                  <c:v>17000</c:v>
                </c:pt>
              </c:numCache>
            </c:numRef>
          </c:cat>
          <c:val>
            <c:numRef>
              <c:f>'time distribution'!$K$14:$K$19</c:f>
              <c:numCache>
                <c:formatCode>General</c:formatCode>
                <c:ptCount val="6"/>
                <c:pt idx="0">
                  <c:v>0.512629</c:v>
                </c:pt>
                <c:pt idx="1">
                  <c:v>0.37854199999999999</c:v>
                </c:pt>
                <c:pt idx="2">
                  <c:v>0.63624999999999998</c:v>
                </c:pt>
                <c:pt idx="3">
                  <c:v>0.74743300000000001</c:v>
                </c:pt>
                <c:pt idx="4">
                  <c:v>0.96869300000000003</c:v>
                </c:pt>
                <c:pt idx="5">
                  <c:v>1.04681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4-43CC-BD85-C92766F7AE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1845743"/>
        <c:axId val="1764153247"/>
      </c:barChart>
      <c:catAx>
        <c:axId val="177184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Input</a:t>
                </a:r>
                <a:r>
                  <a:rPr lang="en-US" altLang="zh-TW" sz="1200" baseline="0"/>
                  <a:t> size N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4153247"/>
        <c:crosses val="autoZero"/>
        <c:auto val="1"/>
        <c:lblAlgn val="ctr"/>
        <c:lblOffset val="100"/>
        <c:noMultiLvlLbl val="0"/>
      </c:catAx>
      <c:valAx>
        <c:axId val="17641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184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I/O time </a:t>
            </a:r>
            <a:r>
              <a:rPr lang="en-US" altLang="zh-TW" baseline="0"/>
              <a:t>w.r.t input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 distribution'!$F$14:$F$19</c:f>
              <c:numCache>
                <c:formatCode>General</c:formatCode>
                <c:ptCount val="6"/>
                <c:pt idx="0">
                  <c:v>5000</c:v>
                </c:pt>
                <c:pt idx="1">
                  <c:v>11000</c:v>
                </c:pt>
                <c:pt idx="2">
                  <c:v>13000</c:v>
                </c:pt>
                <c:pt idx="3">
                  <c:v>15000</c:v>
                </c:pt>
                <c:pt idx="4">
                  <c:v>16000</c:v>
                </c:pt>
                <c:pt idx="5">
                  <c:v>17000</c:v>
                </c:pt>
              </c:numCache>
            </c:numRef>
          </c:cat>
          <c:val>
            <c:numRef>
              <c:f>'time distribution'!$J$14:$J$19</c:f>
              <c:numCache>
                <c:formatCode>General</c:formatCode>
                <c:ptCount val="6"/>
                <c:pt idx="0">
                  <c:v>0.64052399999999998</c:v>
                </c:pt>
                <c:pt idx="1">
                  <c:v>1.3860330000000001</c:v>
                </c:pt>
                <c:pt idx="2">
                  <c:v>2.3061379999999998</c:v>
                </c:pt>
                <c:pt idx="3">
                  <c:v>2.8176199999999998</c:v>
                </c:pt>
                <c:pt idx="4">
                  <c:v>3.4902679999999999</c:v>
                </c:pt>
                <c:pt idx="5">
                  <c:v>4.1009390000000003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1-4725-A18C-A79AF4D45F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1845743"/>
        <c:axId val="1764153247"/>
      </c:barChart>
      <c:catAx>
        <c:axId val="177184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Input</a:t>
                </a:r>
                <a:r>
                  <a:rPr lang="en-US" altLang="zh-TW" sz="1200" baseline="0"/>
                  <a:t> size N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4153247"/>
        <c:crosses val="autoZero"/>
        <c:auto val="1"/>
        <c:lblAlgn val="ctr"/>
        <c:lblOffset val="100"/>
        <c:noMultiLvlLbl val="0"/>
      </c:catAx>
      <c:valAx>
        <c:axId val="17641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184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r>
              <a:rPr lang="en-US" altLang="zh-TW" baseline="0"/>
              <a:t> Distribution w.r.t Input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H2D memcpy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distribution'!$F$14:$F$19</c:f>
              <c:numCache>
                <c:formatCode>General</c:formatCode>
                <c:ptCount val="6"/>
                <c:pt idx="0">
                  <c:v>5000</c:v>
                </c:pt>
                <c:pt idx="1">
                  <c:v>11000</c:v>
                </c:pt>
                <c:pt idx="2">
                  <c:v>13000</c:v>
                </c:pt>
                <c:pt idx="3">
                  <c:v>15000</c:v>
                </c:pt>
                <c:pt idx="4">
                  <c:v>16000</c:v>
                </c:pt>
                <c:pt idx="5">
                  <c:v>17000</c:v>
                </c:pt>
              </c:numCache>
            </c:numRef>
          </c:cat>
          <c:val>
            <c:numRef>
              <c:f>'time distribution'!$H$14:$H$19</c:f>
              <c:numCache>
                <c:formatCode>General</c:formatCode>
                <c:ptCount val="6"/>
                <c:pt idx="0">
                  <c:v>1.6784E-2</c:v>
                </c:pt>
                <c:pt idx="1">
                  <c:v>7.5897999999999993E-2</c:v>
                </c:pt>
                <c:pt idx="2">
                  <c:v>0.107907</c:v>
                </c:pt>
                <c:pt idx="3">
                  <c:v>0.13957900000000001</c:v>
                </c:pt>
                <c:pt idx="4">
                  <c:v>0.16145499999999999</c:v>
                </c:pt>
                <c:pt idx="5">
                  <c:v>0.182423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F-44D2-AD69-4D8CEE8E6EAC}"/>
            </c:ext>
          </c:extLst>
        </c:ser>
        <c:ser>
          <c:idx val="2"/>
          <c:order val="1"/>
          <c:tx>
            <c:v>D2H memcpy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distribution'!$F$14:$F$19</c:f>
              <c:numCache>
                <c:formatCode>General</c:formatCode>
                <c:ptCount val="6"/>
                <c:pt idx="0">
                  <c:v>5000</c:v>
                </c:pt>
                <c:pt idx="1">
                  <c:v>11000</c:v>
                </c:pt>
                <c:pt idx="2">
                  <c:v>13000</c:v>
                </c:pt>
                <c:pt idx="3">
                  <c:v>15000</c:v>
                </c:pt>
                <c:pt idx="4">
                  <c:v>16000</c:v>
                </c:pt>
                <c:pt idx="5">
                  <c:v>17000</c:v>
                </c:pt>
              </c:numCache>
            </c:numRef>
          </c:cat>
          <c:val>
            <c:numRef>
              <c:f>'time distribution'!$I$14:$I$19</c:f>
              <c:numCache>
                <c:formatCode>General</c:formatCode>
                <c:ptCount val="6"/>
                <c:pt idx="0">
                  <c:v>0.131218</c:v>
                </c:pt>
                <c:pt idx="1">
                  <c:v>1.1531439999999999</c:v>
                </c:pt>
                <c:pt idx="2">
                  <c:v>1.9279809999999999</c:v>
                </c:pt>
                <c:pt idx="3">
                  <c:v>2.917929</c:v>
                </c:pt>
                <c:pt idx="4">
                  <c:v>3.6626029999999998</c:v>
                </c:pt>
                <c:pt idx="5">
                  <c:v>4.323537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F-44D2-AD69-4D8CEE8E6EAC}"/>
            </c:ext>
          </c:extLst>
        </c:ser>
        <c:ser>
          <c:idx val="3"/>
          <c:order val="2"/>
          <c:tx>
            <c:v>I/O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distribution'!$F$14:$F$19</c:f>
              <c:numCache>
                <c:formatCode>General</c:formatCode>
                <c:ptCount val="6"/>
                <c:pt idx="0">
                  <c:v>5000</c:v>
                </c:pt>
                <c:pt idx="1">
                  <c:v>11000</c:v>
                </c:pt>
                <c:pt idx="2">
                  <c:v>13000</c:v>
                </c:pt>
                <c:pt idx="3">
                  <c:v>15000</c:v>
                </c:pt>
                <c:pt idx="4">
                  <c:v>16000</c:v>
                </c:pt>
                <c:pt idx="5">
                  <c:v>17000</c:v>
                </c:pt>
              </c:numCache>
            </c:numRef>
          </c:cat>
          <c:val>
            <c:numRef>
              <c:f>'time distribution'!$J$14:$J$19</c:f>
              <c:numCache>
                <c:formatCode>General</c:formatCode>
                <c:ptCount val="6"/>
                <c:pt idx="0">
                  <c:v>0.64052399999999998</c:v>
                </c:pt>
                <c:pt idx="1">
                  <c:v>1.3860330000000001</c:v>
                </c:pt>
                <c:pt idx="2">
                  <c:v>2.3061379999999998</c:v>
                </c:pt>
                <c:pt idx="3">
                  <c:v>2.8176199999999998</c:v>
                </c:pt>
                <c:pt idx="4">
                  <c:v>3.4902679999999999</c:v>
                </c:pt>
                <c:pt idx="5">
                  <c:v>4.1009390000000003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F-44D2-AD69-4D8CEE8E6EAC}"/>
            </c:ext>
          </c:extLst>
        </c:ser>
        <c:ser>
          <c:idx val="4"/>
          <c:order val="3"/>
          <c:tx>
            <c:v>Computing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'time distribution'!$F$14:$F$19</c:f>
              <c:numCache>
                <c:formatCode>General</c:formatCode>
                <c:ptCount val="6"/>
                <c:pt idx="0">
                  <c:v>5000</c:v>
                </c:pt>
                <c:pt idx="1">
                  <c:v>11000</c:v>
                </c:pt>
                <c:pt idx="2">
                  <c:v>13000</c:v>
                </c:pt>
                <c:pt idx="3">
                  <c:v>15000</c:v>
                </c:pt>
                <c:pt idx="4">
                  <c:v>16000</c:v>
                </c:pt>
                <c:pt idx="5">
                  <c:v>17000</c:v>
                </c:pt>
              </c:numCache>
            </c:numRef>
          </c:cat>
          <c:val>
            <c:numRef>
              <c:f>'time distribution'!$K$14:$K$19</c:f>
              <c:numCache>
                <c:formatCode>General</c:formatCode>
                <c:ptCount val="6"/>
                <c:pt idx="0">
                  <c:v>0.512629</c:v>
                </c:pt>
                <c:pt idx="1">
                  <c:v>0.37854199999999999</c:v>
                </c:pt>
                <c:pt idx="2">
                  <c:v>0.63624999999999998</c:v>
                </c:pt>
                <c:pt idx="3">
                  <c:v>0.74743300000000001</c:v>
                </c:pt>
                <c:pt idx="4">
                  <c:v>0.96869300000000003</c:v>
                </c:pt>
                <c:pt idx="5">
                  <c:v>1.04681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CF-44D2-AD69-4D8CEE8E6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206448"/>
        <c:axId val="2045737152"/>
      </c:barChart>
      <c:catAx>
        <c:axId val="212620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Input Size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5737152"/>
        <c:crosses val="autoZero"/>
        <c:auto val="1"/>
        <c:lblAlgn val="ctr"/>
        <c:lblOffset val="100"/>
        <c:noMultiLvlLbl val="0"/>
      </c:catAx>
      <c:valAx>
        <c:axId val="20457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Elapsed</a:t>
                </a:r>
                <a:r>
                  <a:rPr lang="en-US" altLang="zh-TW" sz="1200" baseline="0"/>
                  <a:t>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62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Weak</a:t>
            </a:r>
            <a:r>
              <a:rPr lang="en-US" altLang="zh-TW" baseline="0"/>
              <a:t> Scalability - Execution 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weak!$D$8:$D$9</c:f>
              <c:numCache>
                <c:formatCode>General</c:formatCode>
                <c:ptCount val="2"/>
                <c:pt idx="0">
                  <c:v>3.5505309999999999</c:v>
                </c:pt>
                <c:pt idx="1">
                  <c:v>5.1783970000000004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3-4951-BD69-E44CEDF965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3189631"/>
        <c:axId val="1637136815"/>
      </c:barChart>
      <c:catAx>
        <c:axId val="16431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Number</a:t>
                </a:r>
                <a:r>
                  <a:rPr lang="en-US" altLang="zh-TW" sz="1200" baseline="0"/>
                  <a:t> of GPUs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7136815"/>
        <c:crosses val="autoZero"/>
        <c:auto val="1"/>
        <c:lblAlgn val="ctr"/>
        <c:lblOffset val="100"/>
        <c:noMultiLvlLbl val="0"/>
      </c:catAx>
      <c:valAx>
        <c:axId val="16371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Execution</a:t>
                </a:r>
                <a:r>
                  <a:rPr lang="en-US" altLang="zh-TW" sz="1200" baseline="0"/>
                  <a:t>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18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Weak Scalability - Speed up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weak!$E$8:$E$9</c:f>
              <c:numCache>
                <c:formatCode>General</c:formatCode>
                <c:ptCount val="2"/>
                <c:pt idx="0">
                  <c:v>1</c:v>
                </c:pt>
                <c:pt idx="1">
                  <c:v>0.68564287365375798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F-4D3F-A986-32B765F0C8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23887"/>
        <c:axId val="16788543"/>
      </c:lineChart>
      <c:catAx>
        <c:axId val="157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Number of GPUs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88543"/>
        <c:crosses val="autoZero"/>
        <c:auto val="1"/>
        <c:lblAlgn val="ctr"/>
        <c:lblOffset val="100"/>
        <c:noMultiLvlLbl val="0"/>
      </c:catAx>
      <c:valAx>
        <c:axId val="167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Speed up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Shared Memory Performace - Store Throughput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'3'!$A$4:$A$7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'3'!$D$4:$D$7</c:f>
              <c:numCache>
                <c:formatCode>General</c:formatCode>
                <c:ptCount val="4"/>
                <c:pt idx="0">
                  <c:v>55.103000000000002</c:v>
                </c:pt>
                <c:pt idx="1">
                  <c:v>86.225999999999999</c:v>
                </c:pt>
                <c:pt idx="2">
                  <c:v>184.59</c:v>
                </c:pt>
                <c:pt idx="3">
                  <c:v>144.49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6-4C2C-8375-9F3D11D621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63311"/>
        <c:axId val="16774655"/>
      </c:barChart>
      <c:catAx>
        <c:axId val="1546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Blocking Factor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4655"/>
        <c:crosses val="autoZero"/>
        <c:auto val="1"/>
        <c:lblAlgn val="ctr"/>
        <c:lblOffset val="100"/>
        <c:noMultiLvlLbl val="0"/>
      </c:catAx>
      <c:valAx>
        <c:axId val="167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Throughput (GB/s)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6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Global Memory Performance</a:t>
            </a:r>
            <a:r>
              <a:rPr lang="en-US" altLang="zh-TW" baseline="0"/>
              <a:t> - Load Throughput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'3'!$A$4:$A$7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'3'!$E$4:$E$7</c:f>
              <c:numCache>
                <c:formatCode>General</c:formatCode>
                <c:ptCount val="4"/>
                <c:pt idx="0">
                  <c:v>82.653999999999996</c:v>
                </c:pt>
                <c:pt idx="1">
                  <c:v>64.67</c:v>
                </c:pt>
                <c:pt idx="2">
                  <c:v>138.44</c:v>
                </c:pt>
                <c:pt idx="3">
                  <c:v>216.74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2-4963-B446-86AAF064E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63311"/>
        <c:axId val="16774655"/>
      </c:barChart>
      <c:catAx>
        <c:axId val="1546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Blocking Factor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4655"/>
        <c:crosses val="autoZero"/>
        <c:auto val="1"/>
        <c:lblAlgn val="ctr"/>
        <c:lblOffset val="100"/>
        <c:noMultiLvlLbl val="0"/>
      </c:catAx>
      <c:valAx>
        <c:axId val="167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Throughput (GB/s)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6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Global Memory Performance - Store Throughput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'3'!$A$4:$A$7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'3'!$F$4:$F$7</c:f>
              <c:numCache>
                <c:formatCode>General</c:formatCode>
                <c:ptCount val="4"/>
                <c:pt idx="0">
                  <c:v>27.550999999999998</c:v>
                </c:pt>
                <c:pt idx="1">
                  <c:v>43.113</c:v>
                </c:pt>
                <c:pt idx="2">
                  <c:v>46.148000000000003</c:v>
                </c:pt>
                <c:pt idx="3">
                  <c:v>72.245000000000005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E-4302-86FB-1BEA1DC022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63311"/>
        <c:axId val="16774655"/>
      </c:barChart>
      <c:catAx>
        <c:axId val="1546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Blocking Factor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4655"/>
        <c:crosses val="autoZero"/>
        <c:auto val="1"/>
        <c:lblAlgn val="ctr"/>
        <c:lblOffset val="100"/>
        <c:noMultiLvlLbl val="0"/>
      </c:catAx>
      <c:valAx>
        <c:axId val="167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Throughput (GB/s)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6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Computation</a:t>
            </a:r>
            <a:r>
              <a:rPr lang="en-US" altLang="zh-TW" baseline="0"/>
              <a:t> Performance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'3'!$A$4:$A$7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'3'!$H$4:$H$7</c:f>
              <c:numCache>
                <c:formatCode>General</c:formatCode>
                <c:ptCount val="4"/>
                <c:pt idx="0">
                  <c:v>7.0414537379620848E-2</c:v>
                </c:pt>
                <c:pt idx="1">
                  <c:v>0.29057404390583641</c:v>
                </c:pt>
                <c:pt idx="2">
                  <c:v>1.3991327171913348</c:v>
                </c:pt>
                <c:pt idx="3">
                  <c:v>4.0260508463027804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5-4CEA-9D42-1A7AEB4A4A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63311"/>
        <c:axId val="16774655"/>
      </c:barChart>
      <c:catAx>
        <c:axId val="1546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Blocking Factor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4655"/>
        <c:crosses val="autoZero"/>
        <c:auto val="1"/>
        <c:lblAlgn val="ctr"/>
        <c:lblOffset val="100"/>
        <c:noMultiLvlLbl val="0"/>
      </c:catAx>
      <c:valAx>
        <c:axId val="167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Integer GOPS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6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Performace</a:t>
            </a:r>
            <a:r>
              <a:rPr lang="en-US" altLang="zh-TW" baseline="0"/>
              <a:t> Optimization</a:t>
            </a:r>
            <a:endParaRPr lang="zh-TW" altLang="en-US"/>
          </a:p>
        </c:rich>
      </c:tx>
      <c:layout>
        <c:manualLayout>
          <c:xMode val="edge"/>
          <c:yMode val="edge"/>
          <c:x val="0.37552832601644986"/>
          <c:y val="2.6575550493545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optimization!$A$4:$A$11</c:f>
              <c:strCache>
                <c:ptCount val="8"/>
                <c:pt idx="0">
                  <c:v>CPU</c:v>
                </c:pt>
                <c:pt idx="1">
                  <c:v>GPU baseline</c:v>
                </c:pt>
                <c:pt idx="2">
                  <c:v>Padding</c:v>
                </c:pt>
                <c:pt idx="3">
                  <c:v>Coalesced memory</c:v>
                </c:pt>
                <c:pt idx="4">
                  <c:v>Shared memory</c:v>
                </c:pt>
                <c:pt idx="5">
                  <c:v>Blocking factor tuning</c:v>
                </c:pt>
                <c:pt idx="6">
                  <c:v>Loop unrolling</c:v>
                </c:pt>
                <c:pt idx="7">
                  <c:v>Reduce accesses to smem</c:v>
                </c:pt>
              </c:strCache>
            </c:strRef>
          </c:cat>
          <c:val>
            <c:numRef>
              <c:f>optimization!$B$4:$B$11</c:f>
              <c:numCache>
                <c:formatCode>General</c:formatCode>
                <c:ptCount val="8"/>
                <c:pt idx="0">
                  <c:v>193.1</c:v>
                </c:pt>
                <c:pt idx="1">
                  <c:v>149.03159099999999</c:v>
                </c:pt>
                <c:pt idx="2">
                  <c:v>154.28187399999999</c:v>
                </c:pt>
                <c:pt idx="3">
                  <c:v>12.828056999999999</c:v>
                </c:pt>
                <c:pt idx="4">
                  <c:v>6.1142729999999998</c:v>
                </c:pt>
                <c:pt idx="5">
                  <c:v>5.9536199999999999</c:v>
                </c:pt>
                <c:pt idx="6">
                  <c:v>5.7691309999999998</c:v>
                </c:pt>
                <c:pt idx="7">
                  <c:v>3.35101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8-45FF-83FE-4AA41477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132704"/>
        <c:axId val="1561660800"/>
      </c:barChart>
      <c:catAx>
        <c:axId val="155613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Optimization</a:t>
                </a:r>
                <a:r>
                  <a:rPr lang="en-US" altLang="zh-TW" sz="1200" baseline="0"/>
                  <a:t> Method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1660800"/>
        <c:crosses val="autoZero"/>
        <c:auto val="1"/>
        <c:lblAlgn val="ctr"/>
        <c:lblOffset val="100"/>
        <c:noMultiLvlLbl val="0"/>
      </c:catAx>
      <c:valAx>
        <c:axId val="15616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Elapsed</a:t>
                </a:r>
                <a:r>
                  <a:rPr lang="en-US" altLang="zh-TW" sz="1200" baseline="0"/>
                  <a:t>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61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Performance</a:t>
            </a:r>
            <a:r>
              <a:rPr lang="en-US" altLang="zh-TW" baseline="0"/>
              <a:t> Optimization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optimization!$A$4:$A$11</c:f>
              <c:strCache>
                <c:ptCount val="8"/>
                <c:pt idx="0">
                  <c:v>CPU</c:v>
                </c:pt>
                <c:pt idx="1">
                  <c:v>GPU baseline</c:v>
                </c:pt>
                <c:pt idx="2">
                  <c:v>Padding</c:v>
                </c:pt>
                <c:pt idx="3">
                  <c:v>Coalesced memory</c:v>
                </c:pt>
                <c:pt idx="4">
                  <c:v>Shared memory</c:v>
                </c:pt>
                <c:pt idx="5">
                  <c:v>Blocking factor tuning</c:v>
                </c:pt>
                <c:pt idx="6">
                  <c:v>Loop unrolling</c:v>
                </c:pt>
                <c:pt idx="7">
                  <c:v>Reduce accesses to smem</c:v>
                </c:pt>
              </c:strCache>
            </c:strRef>
          </c:cat>
          <c:val>
            <c:numRef>
              <c:f>optimization!$C$4:$C$11</c:f>
              <c:numCache>
                <c:formatCode>General</c:formatCode>
                <c:ptCount val="8"/>
                <c:pt idx="0">
                  <c:v>1</c:v>
                </c:pt>
                <c:pt idx="1">
                  <c:v>1.3</c:v>
                </c:pt>
                <c:pt idx="2">
                  <c:v>1.25</c:v>
                </c:pt>
                <c:pt idx="3">
                  <c:v>15.05</c:v>
                </c:pt>
                <c:pt idx="4">
                  <c:v>31.58</c:v>
                </c:pt>
                <c:pt idx="5">
                  <c:v>32.43</c:v>
                </c:pt>
                <c:pt idx="6">
                  <c:v>33.47</c:v>
                </c:pt>
                <c:pt idx="7">
                  <c:v>57.62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7-47B8-A408-A7DCE080E4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7560752"/>
        <c:axId val="1832087136"/>
      </c:lineChart>
      <c:catAx>
        <c:axId val="182756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Optimization Method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2087136"/>
        <c:crosses val="autoZero"/>
        <c:auto val="1"/>
        <c:lblAlgn val="ctr"/>
        <c:lblOffset val="100"/>
        <c:noMultiLvlLbl val="0"/>
      </c:catAx>
      <c:valAx>
        <c:axId val="1832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Speed</a:t>
                </a:r>
                <a:r>
                  <a:rPr lang="en-US" altLang="zh-TW" sz="1200" baseline="0"/>
                  <a:t> up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56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Total</a:t>
            </a:r>
            <a:r>
              <a:rPr lang="en-US" altLang="zh-TW" baseline="0"/>
              <a:t> Execution time w.r.t input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 distribution'!$F$14:$F$19</c:f>
              <c:numCache>
                <c:formatCode>General</c:formatCode>
                <c:ptCount val="6"/>
                <c:pt idx="0">
                  <c:v>5000</c:v>
                </c:pt>
                <c:pt idx="1">
                  <c:v>11000</c:v>
                </c:pt>
                <c:pt idx="2">
                  <c:v>13000</c:v>
                </c:pt>
                <c:pt idx="3">
                  <c:v>15000</c:v>
                </c:pt>
                <c:pt idx="4">
                  <c:v>16000</c:v>
                </c:pt>
                <c:pt idx="5">
                  <c:v>17000</c:v>
                </c:pt>
              </c:numCache>
            </c:numRef>
          </c:cat>
          <c:val>
            <c:numRef>
              <c:f>'time distribution'!$G$14:$G$19</c:f>
              <c:numCache>
                <c:formatCode>General</c:formatCode>
                <c:ptCount val="6"/>
                <c:pt idx="0">
                  <c:v>1.3011550000000001</c:v>
                </c:pt>
                <c:pt idx="1">
                  <c:v>2.9936180000000001</c:v>
                </c:pt>
                <c:pt idx="2">
                  <c:v>4.9782760000000001</c:v>
                </c:pt>
                <c:pt idx="3">
                  <c:v>6.62256</c:v>
                </c:pt>
                <c:pt idx="4">
                  <c:v>8.2830189999999995</c:v>
                </c:pt>
                <c:pt idx="5">
                  <c:v>9.6537089999999992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4-4AE9-AACC-8C156E1868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1845743"/>
        <c:axId val="1764153247"/>
      </c:barChart>
      <c:catAx>
        <c:axId val="177184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Input</a:t>
                </a:r>
                <a:r>
                  <a:rPr lang="en-US" altLang="zh-TW" sz="1200" baseline="0"/>
                  <a:t> size N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4153247"/>
        <c:crosses val="autoZero"/>
        <c:auto val="1"/>
        <c:lblAlgn val="ctr"/>
        <c:lblOffset val="100"/>
        <c:noMultiLvlLbl val="0"/>
      </c:catAx>
      <c:valAx>
        <c:axId val="17641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184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H2D memcpy time w.r.t input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 distribution'!$F$14:$F$19</c:f>
              <c:numCache>
                <c:formatCode>General</c:formatCode>
                <c:ptCount val="6"/>
                <c:pt idx="0">
                  <c:v>5000</c:v>
                </c:pt>
                <c:pt idx="1">
                  <c:v>11000</c:v>
                </c:pt>
                <c:pt idx="2">
                  <c:v>13000</c:v>
                </c:pt>
                <c:pt idx="3">
                  <c:v>15000</c:v>
                </c:pt>
                <c:pt idx="4">
                  <c:v>16000</c:v>
                </c:pt>
                <c:pt idx="5">
                  <c:v>17000</c:v>
                </c:pt>
              </c:numCache>
            </c:numRef>
          </c:cat>
          <c:val>
            <c:numRef>
              <c:f>'time distribution'!$H$14:$H$19</c:f>
              <c:numCache>
                <c:formatCode>General</c:formatCode>
                <c:ptCount val="6"/>
                <c:pt idx="0">
                  <c:v>1.6784E-2</c:v>
                </c:pt>
                <c:pt idx="1">
                  <c:v>7.5897999999999993E-2</c:v>
                </c:pt>
                <c:pt idx="2">
                  <c:v>0.107907</c:v>
                </c:pt>
                <c:pt idx="3">
                  <c:v>0.13957900000000001</c:v>
                </c:pt>
                <c:pt idx="4">
                  <c:v>0.16145499999999999</c:v>
                </c:pt>
                <c:pt idx="5">
                  <c:v>0.182423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A-4AAF-A7F6-0A28A1401C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1845743"/>
        <c:axId val="1764153247"/>
      </c:barChart>
      <c:catAx>
        <c:axId val="177184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Input</a:t>
                </a:r>
                <a:r>
                  <a:rPr lang="en-US" altLang="zh-TW" sz="1200" baseline="0"/>
                  <a:t> size N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4153247"/>
        <c:crosses val="autoZero"/>
        <c:auto val="1"/>
        <c:lblAlgn val="ctr"/>
        <c:lblOffset val="100"/>
        <c:noMultiLvlLbl val="0"/>
      </c:catAx>
      <c:valAx>
        <c:axId val="17641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184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10</xdr:row>
      <xdr:rowOff>166687</xdr:rowOff>
    </xdr:from>
    <xdr:to>
      <xdr:col>8</xdr:col>
      <xdr:colOff>514349</xdr:colOff>
      <xdr:row>27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3692981-147F-8136-82B6-3AEEC53D1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3</xdr:row>
      <xdr:rowOff>171450</xdr:rowOff>
    </xdr:from>
    <xdr:to>
      <xdr:col>23</xdr:col>
      <xdr:colOff>57150</xdr:colOff>
      <xdr:row>20</xdr:row>
      <xdr:rowOff>61913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C0D0631-A269-43D4-9339-621A34918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542925</xdr:colOff>
      <xdr:row>1</xdr:row>
      <xdr:rowOff>133350</xdr:rowOff>
    </xdr:from>
    <xdr:to>
      <xdr:col>16</xdr:col>
      <xdr:colOff>438150</xdr:colOff>
      <xdr:row>18</xdr:row>
      <xdr:rowOff>23813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3FA38FF-22D5-488E-80F1-8516370EF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295275</xdr:colOff>
      <xdr:row>11</xdr:row>
      <xdr:rowOff>0</xdr:rowOff>
    </xdr:from>
    <xdr:to>
      <xdr:col>18</xdr:col>
      <xdr:colOff>190500</xdr:colOff>
      <xdr:row>27</xdr:row>
      <xdr:rowOff>90488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8C287C0-FC8C-40E9-89A2-766E49CFC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104775</xdr:colOff>
      <xdr:row>13</xdr:row>
      <xdr:rowOff>85725</xdr:rowOff>
    </xdr:from>
    <xdr:to>
      <xdr:col>11</xdr:col>
      <xdr:colOff>0</xdr:colOff>
      <xdr:row>29</xdr:row>
      <xdr:rowOff>176213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9302AE6-3F05-4494-AAAD-0BCDD2E9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544830</xdr:colOff>
      <xdr:row>0</xdr:row>
      <xdr:rowOff>175260</xdr:rowOff>
    </xdr:from>
    <xdr:to>
      <xdr:col>14</xdr:col>
      <xdr:colOff>38100</xdr:colOff>
      <xdr:row>18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4DEA5D3-3D9D-FA15-2D54-BF8E25BCF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430530</xdr:colOff>
      <xdr:row>0</xdr:row>
      <xdr:rowOff>121920</xdr:rowOff>
    </xdr:from>
    <xdr:to>
      <xdr:col>24</xdr:col>
      <xdr:colOff>472440</xdr:colOff>
      <xdr:row>18</xdr:row>
      <xdr:rowOff>144780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13C157F-1DE8-01B6-D498-F199EE25C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204787</xdr:colOff>
      <xdr:row>12</xdr:row>
      <xdr:rowOff>166687</xdr:rowOff>
    </xdr:from>
    <xdr:to>
      <xdr:col>21</xdr:col>
      <xdr:colOff>509587</xdr:colOff>
      <xdr:row>26</xdr:row>
      <xdr:rowOff>109537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083C712-FB2D-1D6C-887B-C3249D456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20</xdr:row>
      <xdr:rowOff>19050</xdr:rowOff>
    </xdr:from>
    <xdr:to>
      <xdr:col>8</xdr:col>
      <xdr:colOff>495300</xdr:colOff>
      <xdr:row>33</xdr:row>
      <xdr:rowOff>161925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B3AC79A-8A47-4BE3-9C61-8BD3847E5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24</xdr:row>
      <xdr:rowOff>152400</xdr:rowOff>
    </xdr:from>
    <xdr:to>
      <xdr:col>17</xdr:col>
      <xdr:colOff>571500</xdr:colOff>
      <xdr:row>38</xdr:row>
      <xdr:rowOff>95250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ED5AB67-B061-4257-9930-CC8FE0D47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523875</xdr:colOff>
      <xdr:row>7</xdr:row>
      <xdr:rowOff>161925</xdr:rowOff>
    </xdr:from>
    <xdr:to>
      <xdr:col>26</xdr:col>
      <xdr:colOff>219075</xdr:colOff>
      <xdr:row>21</xdr:row>
      <xdr:rowOff>104775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A749BCE-D66F-4526-9901-CA57F3A4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26</xdr:row>
      <xdr:rowOff>114300</xdr:rowOff>
    </xdr:from>
    <xdr:to>
      <xdr:col>11</xdr:col>
      <xdr:colOff>323850</xdr:colOff>
      <xdr:row>40</xdr:row>
      <xdr:rowOff>57150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F2D950D-B743-4EA2-8E81-BE16CBEEE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247649</xdr:colOff>
      <xdr:row>12</xdr:row>
      <xdr:rowOff>100011</xdr:rowOff>
    </xdr:from>
    <xdr:to>
      <xdr:col>19</xdr:col>
      <xdr:colOff>428624</xdr:colOff>
      <xdr:row>27</xdr:row>
      <xdr:rowOff>171449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717C83-91A7-040C-F780-508DE054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3</xdr:row>
      <xdr:rowOff>4762</xdr:rowOff>
    </xdr:from>
    <xdr:to>
      <xdr:col>10</xdr:col>
      <xdr:colOff>266700</xdr:colOff>
      <xdr:row>16</xdr:row>
      <xdr:rowOff>147637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00F4DB-CE46-5BB4-C95D-ABF302A7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3</xdr:row>
      <xdr:rowOff>80962</xdr:rowOff>
    </xdr:from>
    <xdr:to>
      <xdr:col>19</xdr:col>
      <xdr:colOff>257175</xdr:colOff>
      <xdr:row>17</xdr:row>
      <xdr:rowOff>23812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FBEC5D5-6405-541F-5768-80C220D10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9" sqref="D9"/>
    </sheetView>
  </sheetViews>
  <sheetFormatPr defaultRowHeight="15.75" x14ac:dyDescent="0.25"/>
  <sheetData>
    <row r="1" spans="1:4" x14ac:dyDescent="0.25">
      <c r="A1" t="s">
        <v>0</v>
      </c>
      <c r="B1" t="s">
        <v>1</v>
      </c>
    </row>
    <row r="3" spans="1:4" x14ac:dyDescent="0.25">
      <c r="B3" t="s">
        <v>3</v>
      </c>
      <c r="C3" t="s">
        <v>4</v>
      </c>
      <c r="D3" t="s">
        <v>5</v>
      </c>
    </row>
    <row r="4" spans="1:4" x14ac:dyDescent="0.25">
      <c r="A4" t="s">
        <v>6</v>
      </c>
      <c r="B4">
        <v>0.92178199999999999</v>
      </c>
      <c r="C4">
        <v>0.92275499999999999</v>
      </c>
      <c r="D4">
        <v>0.92217400000000005</v>
      </c>
    </row>
    <row r="5" spans="1:4" x14ac:dyDescent="0.25">
      <c r="A5" t="s">
        <v>2</v>
      </c>
      <c r="B5" s="1">
        <v>0.99950000000000006</v>
      </c>
      <c r="C5" s="1">
        <v>0.99960000000000004</v>
      </c>
      <c r="D5" s="1">
        <v>0.99960000000000004</v>
      </c>
    </row>
    <row r="6" spans="1:4" x14ac:dyDescent="0.25">
      <c r="A6" t="s">
        <v>7</v>
      </c>
      <c r="B6" t="s">
        <v>79</v>
      </c>
      <c r="C6" t="s">
        <v>80</v>
      </c>
      <c r="D6" t="s">
        <v>81</v>
      </c>
    </row>
    <row r="7" spans="1:4" x14ac:dyDescent="0.25">
      <c r="A7" t="s">
        <v>8</v>
      </c>
      <c r="B7" t="s">
        <v>82</v>
      </c>
      <c r="C7" t="s">
        <v>83</v>
      </c>
      <c r="D7" t="s">
        <v>84</v>
      </c>
    </row>
    <row r="8" spans="1:4" x14ac:dyDescent="0.25">
      <c r="A8" t="s">
        <v>9</v>
      </c>
      <c r="B8" t="s">
        <v>85</v>
      </c>
      <c r="C8" t="s">
        <v>86</v>
      </c>
      <c r="D8" t="s">
        <v>87</v>
      </c>
    </row>
    <row r="9" spans="1:4" x14ac:dyDescent="0.25">
      <c r="A9" t="s">
        <v>10</v>
      </c>
      <c r="B9" t="s">
        <v>88</v>
      </c>
      <c r="C9" t="s">
        <v>89</v>
      </c>
      <c r="D9" t="s">
        <v>90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6D6E-4DA4-49DE-979D-2C71A9273437}">
  <dimension ref="A1:H7"/>
  <sheetViews>
    <sheetView tabSelected="1" workbookViewId="0">
      <selection activeCell="F8" sqref="F8"/>
    </sheetView>
  </sheetViews>
  <sheetFormatPr defaultRowHeight="15.75" x14ac:dyDescent="0.25"/>
  <cols>
    <col min="2" max="2" width="10.85546875" customWidth="1"/>
  </cols>
  <sheetData>
    <row r="1" spans="1:8" x14ac:dyDescent="0.25">
      <c r="A1" t="s">
        <v>0</v>
      </c>
      <c r="B1" t="s">
        <v>13</v>
      </c>
    </row>
    <row r="3" spans="1:8" x14ac:dyDescent="0.25">
      <c r="A3" t="s">
        <v>11</v>
      </c>
      <c r="B3" t="s">
        <v>103</v>
      </c>
      <c r="C3" t="s">
        <v>7</v>
      </c>
      <c r="D3" t="s">
        <v>8</v>
      </c>
      <c r="E3" t="s">
        <v>9</v>
      </c>
      <c r="F3" t="s">
        <v>10</v>
      </c>
      <c r="G3" t="s">
        <v>100</v>
      </c>
      <c r="H3" t="s">
        <v>12</v>
      </c>
    </row>
    <row r="4" spans="1:8" x14ac:dyDescent="0.25">
      <c r="A4">
        <v>8</v>
      </c>
      <c r="B4">
        <v>3322661760</v>
      </c>
      <c r="C4">
        <v>165.31</v>
      </c>
      <c r="D4">
        <v>55.103000000000002</v>
      </c>
      <c r="E4">
        <v>82.653999999999996</v>
      </c>
      <c r="F4">
        <v>27.550999999999998</v>
      </c>
      <c r="G4">
        <v>47.187156000000002</v>
      </c>
      <c r="H4">
        <f>B4/(G4*10^9)</f>
        <v>7.0414537379620848E-2</v>
      </c>
    </row>
    <row r="5" spans="1:8" x14ac:dyDescent="0.25">
      <c r="A5">
        <v>16</v>
      </c>
      <c r="B5">
        <f>4772550528</f>
        <v>4772550528</v>
      </c>
      <c r="C5">
        <v>258.68</v>
      </c>
      <c r="D5">
        <v>86.225999999999999</v>
      </c>
      <c r="E5">
        <v>64.67</v>
      </c>
      <c r="F5">
        <v>43.113</v>
      </c>
      <c r="G5">
        <v>16.424558999999999</v>
      </c>
      <c r="H5">
        <f t="shared" ref="H5:H7" si="0">B5/(G5*10^9)</f>
        <v>0.29057404390583641</v>
      </c>
    </row>
    <row r="6" spans="1:8" x14ac:dyDescent="0.25">
      <c r="A6">
        <v>32</v>
      </c>
      <c r="B6">
        <f>7650008576</f>
        <v>7650008576</v>
      </c>
      <c r="C6">
        <v>1107.5999999999999</v>
      </c>
      <c r="D6">
        <v>184.59</v>
      </c>
      <c r="E6">
        <v>138.44</v>
      </c>
      <c r="F6">
        <v>46.148000000000003</v>
      </c>
      <c r="G6">
        <v>5.4676790000000004</v>
      </c>
      <c r="H6">
        <f t="shared" si="0"/>
        <v>1.3991327171913348</v>
      </c>
    </row>
    <row r="7" spans="1:8" x14ac:dyDescent="0.25">
      <c r="A7">
        <v>64</v>
      </c>
      <c r="B7" s="2">
        <f>13354000000</f>
        <v>13354000000</v>
      </c>
      <c r="C7">
        <v>3467.8</v>
      </c>
      <c r="D7">
        <v>144.49</v>
      </c>
      <c r="E7">
        <v>216.74</v>
      </c>
      <c r="F7">
        <v>72.245000000000005</v>
      </c>
      <c r="G7">
        <v>3.3168980000000001</v>
      </c>
      <c r="H7">
        <f t="shared" si="0"/>
        <v>4.0260508463027804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076C-70DA-416D-93F3-3B914B862593}">
  <dimension ref="A1:C11"/>
  <sheetViews>
    <sheetView workbookViewId="0">
      <selection activeCell="A8" sqref="A8"/>
    </sheetView>
  </sheetViews>
  <sheetFormatPr defaultRowHeight="15.75" x14ac:dyDescent="0.25"/>
  <sheetData>
    <row r="1" spans="1:3" x14ac:dyDescent="0.25">
      <c r="A1" t="s">
        <v>0</v>
      </c>
      <c r="B1" t="s">
        <v>13</v>
      </c>
    </row>
    <row r="4" spans="1:3" x14ac:dyDescent="0.25">
      <c r="A4" t="s">
        <v>14</v>
      </c>
      <c r="B4">
        <v>193.1</v>
      </c>
      <c r="C4">
        <f>ROUND($B$4/B4,2)</f>
        <v>1</v>
      </c>
    </row>
    <row r="5" spans="1:3" x14ac:dyDescent="0.25">
      <c r="A5" t="s">
        <v>15</v>
      </c>
      <c r="B5">
        <v>149.03159099999999</v>
      </c>
      <c r="C5">
        <f t="shared" ref="C5:C11" si="0">ROUND($B$4/B5,2)</f>
        <v>1.3</v>
      </c>
    </row>
    <row r="6" spans="1:3" x14ac:dyDescent="0.25">
      <c r="A6" t="s">
        <v>16</v>
      </c>
      <c r="B6">
        <v>154.28187399999999</v>
      </c>
      <c r="C6">
        <f t="shared" si="0"/>
        <v>1.25</v>
      </c>
    </row>
    <row r="7" spans="1:3" x14ac:dyDescent="0.25">
      <c r="A7" t="s">
        <v>17</v>
      </c>
      <c r="B7">
        <v>12.828056999999999</v>
      </c>
      <c r="C7">
        <f t="shared" si="0"/>
        <v>15.05</v>
      </c>
    </row>
    <row r="8" spans="1:3" x14ac:dyDescent="0.25">
      <c r="A8" t="s">
        <v>94</v>
      </c>
      <c r="B8">
        <v>6.1142729999999998</v>
      </c>
      <c r="C8">
        <f t="shared" si="0"/>
        <v>31.58</v>
      </c>
    </row>
    <row r="9" spans="1:3" x14ac:dyDescent="0.25">
      <c r="A9" t="s">
        <v>91</v>
      </c>
      <c r="B9">
        <v>5.9536199999999999</v>
      </c>
      <c r="C9">
        <f t="shared" si="0"/>
        <v>32.43</v>
      </c>
    </row>
    <row r="10" spans="1:3" x14ac:dyDescent="0.25">
      <c r="A10" t="s">
        <v>92</v>
      </c>
      <c r="B10">
        <v>5.7691309999999998</v>
      </c>
      <c r="C10">
        <f t="shared" si="0"/>
        <v>33.47</v>
      </c>
    </row>
    <row r="11" spans="1:3" x14ac:dyDescent="0.25">
      <c r="A11" t="s">
        <v>93</v>
      </c>
      <c r="B11">
        <v>3.35101</v>
      </c>
      <c r="C11">
        <f t="shared" si="0"/>
        <v>57.62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1A46-5D0F-4539-A8CA-B7883410FF4F}">
  <dimension ref="A2:O19"/>
  <sheetViews>
    <sheetView topLeftCell="A4" workbookViewId="0">
      <selection activeCell="J11" sqref="J11"/>
    </sheetView>
  </sheetViews>
  <sheetFormatPr defaultRowHeight="15.75" x14ac:dyDescent="0.25"/>
  <sheetData>
    <row r="2" spans="1:15" x14ac:dyDescent="0.25">
      <c r="A2" t="s">
        <v>18</v>
      </c>
      <c r="C2" t="s">
        <v>13</v>
      </c>
      <c r="E2" t="s">
        <v>19</v>
      </c>
      <c r="G2" t="s">
        <v>20</v>
      </c>
      <c r="I2" t="s">
        <v>21</v>
      </c>
      <c r="K2" t="s">
        <v>22</v>
      </c>
      <c r="M2" t="s">
        <v>36</v>
      </c>
      <c r="O2" t="s">
        <v>37</v>
      </c>
    </row>
    <row r="3" spans="1:15" x14ac:dyDescent="0.25">
      <c r="A3" t="s">
        <v>39</v>
      </c>
      <c r="C3" t="s">
        <v>47</v>
      </c>
      <c r="E3" t="s">
        <v>23</v>
      </c>
      <c r="G3" t="s">
        <v>58</v>
      </c>
      <c r="I3" t="s">
        <v>29</v>
      </c>
      <c r="K3" t="s">
        <v>35</v>
      </c>
      <c r="M3" t="s">
        <v>38</v>
      </c>
      <c r="O3" t="s">
        <v>68</v>
      </c>
    </row>
    <row r="4" spans="1:15" x14ac:dyDescent="0.25">
      <c r="A4" t="s">
        <v>40</v>
      </c>
      <c r="C4" t="s">
        <v>52</v>
      </c>
      <c r="E4" t="s">
        <v>24</v>
      </c>
      <c r="G4" t="s">
        <v>57</v>
      </c>
      <c r="I4" t="s">
        <v>30</v>
      </c>
      <c r="K4" t="s">
        <v>63</v>
      </c>
      <c r="M4" t="s">
        <v>74</v>
      </c>
      <c r="O4" t="s">
        <v>69</v>
      </c>
    </row>
    <row r="5" spans="1:15" x14ac:dyDescent="0.25">
      <c r="A5" t="s">
        <v>48</v>
      </c>
      <c r="C5" t="s">
        <v>53</v>
      </c>
      <c r="E5" t="s">
        <v>25</v>
      </c>
      <c r="G5" t="s">
        <v>59</v>
      </c>
      <c r="I5" t="s">
        <v>31</v>
      </c>
      <c r="K5" t="s">
        <v>64</v>
      </c>
      <c r="M5" t="s">
        <v>75</v>
      </c>
      <c r="O5" t="s">
        <v>70</v>
      </c>
    </row>
    <row r="6" spans="1:15" x14ac:dyDescent="0.25">
      <c r="A6" t="s">
        <v>49</v>
      </c>
      <c r="C6" t="s">
        <v>54</v>
      </c>
      <c r="E6" t="s">
        <v>26</v>
      </c>
      <c r="G6" t="s">
        <v>60</v>
      </c>
      <c r="I6" t="s">
        <v>32</v>
      </c>
      <c r="K6" t="s">
        <v>65</v>
      </c>
      <c r="M6" t="s">
        <v>76</v>
      </c>
      <c r="O6" t="s">
        <v>71</v>
      </c>
    </row>
    <row r="7" spans="1:15" x14ac:dyDescent="0.25">
      <c r="A7" t="s">
        <v>50</v>
      </c>
      <c r="C7" t="s">
        <v>55</v>
      </c>
      <c r="E7" t="s">
        <v>27</v>
      </c>
      <c r="G7" t="s">
        <v>61</v>
      </c>
      <c r="I7" t="s">
        <v>33</v>
      </c>
      <c r="K7" t="s">
        <v>66</v>
      </c>
      <c r="M7" t="s">
        <v>77</v>
      </c>
      <c r="O7" t="s">
        <v>72</v>
      </c>
    </row>
    <row r="8" spans="1:15" x14ac:dyDescent="0.25">
      <c r="A8" t="s">
        <v>51</v>
      </c>
      <c r="C8" t="s">
        <v>56</v>
      </c>
      <c r="E8" t="s">
        <v>28</v>
      </c>
      <c r="G8" t="s">
        <v>62</v>
      </c>
      <c r="I8" t="s">
        <v>34</v>
      </c>
      <c r="K8" t="s">
        <v>67</v>
      </c>
      <c r="M8" t="s">
        <v>78</v>
      </c>
      <c r="O8" t="s">
        <v>73</v>
      </c>
    </row>
    <row r="13" spans="1:15" x14ac:dyDescent="0.25">
      <c r="F13" t="s">
        <v>41</v>
      </c>
      <c r="G13" t="s">
        <v>42</v>
      </c>
      <c r="H13" t="s">
        <v>43</v>
      </c>
      <c r="I13" t="s">
        <v>44</v>
      </c>
      <c r="J13" t="s">
        <v>45</v>
      </c>
      <c r="K13" t="s">
        <v>46</v>
      </c>
    </row>
    <row r="14" spans="1:15" x14ac:dyDescent="0.25">
      <c r="F14">
        <v>5000</v>
      </c>
      <c r="G14">
        <v>1.3011550000000001</v>
      </c>
      <c r="H14">
        <v>1.6784E-2</v>
      </c>
      <c r="I14">
        <v>0.131218</v>
      </c>
      <c r="J14">
        <v>0.64052399999999998</v>
      </c>
      <c r="K14">
        <v>0.512629</v>
      </c>
    </row>
    <row r="15" spans="1:15" x14ac:dyDescent="0.25">
      <c r="F15">
        <v>11000</v>
      </c>
      <c r="G15">
        <v>2.9936180000000001</v>
      </c>
      <c r="H15">
        <v>7.5897999999999993E-2</v>
      </c>
      <c r="I15">
        <v>1.1531439999999999</v>
      </c>
      <c r="J15">
        <v>1.3860330000000001</v>
      </c>
      <c r="K15">
        <v>0.37854199999999999</v>
      </c>
    </row>
    <row r="16" spans="1:15" x14ac:dyDescent="0.25">
      <c r="F16">
        <v>13000</v>
      </c>
      <c r="G16">
        <v>4.9782760000000001</v>
      </c>
      <c r="H16">
        <v>0.107907</v>
      </c>
      <c r="I16">
        <v>1.9279809999999999</v>
      </c>
      <c r="J16">
        <v>2.3061379999999998</v>
      </c>
      <c r="K16">
        <v>0.63624999999999998</v>
      </c>
    </row>
    <row r="17" spans="6:11" x14ac:dyDescent="0.25">
      <c r="F17">
        <v>15000</v>
      </c>
      <c r="G17">
        <v>6.62256</v>
      </c>
      <c r="H17">
        <v>0.13957900000000001</v>
      </c>
      <c r="I17">
        <v>2.917929</v>
      </c>
      <c r="J17">
        <v>2.8176199999999998</v>
      </c>
      <c r="K17">
        <v>0.74743300000000001</v>
      </c>
    </row>
    <row r="18" spans="6:11" x14ac:dyDescent="0.25">
      <c r="F18">
        <v>16000</v>
      </c>
      <c r="G18">
        <v>8.2830189999999995</v>
      </c>
      <c r="H18">
        <v>0.16145499999999999</v>
      </c>
      <c r="I18">
        <v>3.6626029999999998</v>
      </c>
      <c r="J18">
        <v>3.4902679999999999</v>
      </c>
      <c r="K18">
        <v>0.96869300000000003</v>
      </c>
    </row>
    <row r="19" spans="6:11" x14ac:dyDescent="0.25">
      <c r="F19">
        <v>17000</v>
      </c>
      <c r="G19">
        <v>9.6537089999999992</v>
      </c>
      <c r="H19">
        <v>0.182423</v>
      </c>
      <c r="I19">
        <v>4.323537</v>
      </c>
      <c r="J19">
        <v>4.1009390000000003</v>
      </c>
      <c r="K19">
        <v>1.04681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E1AB-27FE-4043-8F25-EDF519DB140A}">
  <dimension ref="A1:G9"/>
  <sheetViews>
    <sheetView workbookViewId="0">
      <selection activeCell="J2" sqref="J2"/>
    </sheetView>
  </sheetViews>
  <sheetFormatPr defaultRowHeight="15.75" x14ac:dyDescent="0.25"/>
  <cols>
    <col min="6" max="6" width="10.5703125" bestFit="1" customWidth="1"/>
    <col min="7" max="7" width="12.42578125" bestFit="1" customWidth="1"/>
  </cols>
  <sheetData>
    <row r="1" spans="1:7" x14ac:dyDescent="0.25">
      <c r="A1" t="s">
        <v>95</v>
      </c>
      <c r="D1" t="s">
        <v>96</v>
      </c>
    </row>
    <row r="2" spans="1:7" x14ac:dyDescent="0.25">
      <c r="A2" t="s">
        <v>99</v>
      </c>
      <c r="B2">
        <v>11000</v>
      </c>
      <c r="D2" t="s">
        <v>97</v>
      </c>
      <c r="E2">
        <v>13859</v>
      </c>
      <c r="G2">
        <f>E2*E2*E2</f>
        <v>2661924198779</v>
      </c>
    </row>
    <row r="3" spans="1:7" x14ac:dyDescent="0.25">
      <c r="A3" t="s">
        <v>98</v>
      </c>
      <c r="B3">
        <v>505586</v>
      </c>
      <c r="D3" t="s">
        <v>98</v>
      </c>
      <c r="E3">
        <v>505586</v>
      </c>
      <c r="G3">
        <f>B2*B2*B2</f>
        <v>1331000000000</v>
      </c>
    </row>
    <row r="4" spans="1:7" x14ac:dyDescent="0.25">
      <c r="A4" t="s">
        <v>100</v>
      </c>
      <c r="B4">
        <v>3.5505309999999999</v>
      </c>
      <c r="D4" t="s">
        <v>100</v>
      </c>
      <c r="E4">
        <v>5.1783970000000004</v>
      </c>
      <c r="G4">
        <f>G2/G3</f>
        <v>1.9999430494207362</v>
      </c>
    </row>
    <row r="8" spans="1:7" x14ac:dyDescent="0.25">
      <c r="C8" t="s">
        <v>101</v>
      </c>
      <c r="D8">
        <v>3.5505309999999999</v>
      </c>
      <c r="E8">
        <f>$D$8/D8</f>
        <v>1</v>
      </c>
    </row>
    <row r="9" spans="1:7" x14ac:dyDescent="0.25">
      <c r="C9" t="s">
        <v>102</v>
      </c>
      <c r="D9">
        <v>5.1783970000000004</v>
      </c>
      <c r="E9">
        <f>$D$8/D9</f>
        <v>0.68564287365375798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</vt:lpstr>
      <vt:lpstr>3</vt:lpstr>
      <vt:lpstr>optimization</vt:lpstr>
      <vt:lpstr>time distribution</vt:lpstr>
      <vt:lpstr>weak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楊宗諺</dc:creator>
  <cp:lastModifiedBy>楊宗諺</cp:lastModifiedBy>
  <dcterms:created xsi:type="dcterms:W3CDTF">2015-06-05T18:19:34Z</dcterms:created>
  <dcterms:modified xsi:type="dcterms:W3CDTF">2023-12-17T12:26:33Z</dcterms:modified>
</cp:coreProperties>
</file>