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style1.xml" ContentType="application/vnd.ms-office.chartstyle+xml"/>
  <Override PartName="/xl/charts/colors1.xml" ContentType="application/vnd.ms-office.chartcolorstyle+xml"/>
  <Override PartName="/xl/charts/chart8.xml" ContentType="application/vnd.openxmlformats-officedocument.drawingml.chart+xml"/>
  <Override PartName="/xl/charts/style2.xml" ContentType="application/vnd.ms-office.chartstyle+xml"/>
  <Override PartName="/xl/charts/colors2.xml" ContentType="application/vnd.ms-office.chartcolorstyle+xml"/>
  <Override PartName="/xl/charts/chart9.xml" ContentType="application/vnd.openxmlformats-officedocument.drawingml.chart+xml"/>
  <Override PartName="/xl/charts/style3.xml" ContentType="application/vnd.ms-office.chartstyle+xml"/>
  <Override PartName="/xl/charts/colors3.xml" ContentType="application/vnd.ms-office.chartcolorstyle+xml"/>
  <Override PartName="/xl/charts/chart10.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defaultThemeVersion="124226"/>
  <mc:AlternateContent xmlns:mc="http://schemas.openxmlformats.org/markup-compatibility/2006">
    <mc:Choice Requires="x15">
      <x15ac:absPath xmlns:x15ac="http://schemas.microsoft.com/office/spreadsheetml/2010/11/ac" url="C:\Users\DiegoBartoli\PycharmProjects\15M\"/>
    </mc:Choice>
  </mc:AlternateContent>
  <xr:revisionPtr revIDLastSave="0" documentId="13_ncr:1_{027E171C-5B43-4CCC-B0F2-DB04C206047E}" xr6:coauthVersionLast="47" xr6:coauthVersionMax="47" xr10:uidLastSave="{00000000-0000-0000-0000-000000000000}"/>
  <bookViews>
    <workbookView xWindow="-108" yWindow="-108" windowWidth="23256" windowHeight="12456" tabRatio="915" firstSheet="4" activeTab="22" xr2:uid="{00000000-000D-0000-FFFF-FFFF00000000}"/>
  </bookViews>
  <sheets>
    <sheet name="Evaluation" sheetId="11" r:id="rId1"/>
    <sheet name="Recommendations" sheetId="46" r:id="rId2"/>
    <sheet name="Overview" sheetId="10" r:id="rId3"/>
    <sheet name="Actions" sheetId="165" r:id="rId4"/>
    <sheet name="Assessment" sheetId="119" r:id="rId5"/>
    <sheet name="1.1" sheetId="127" r:id="rId6"/>
    <sheet name="1.2" sheetId="129" r:id="rId7"/>
    <sheet name="1.3" sheetId="130" r:id="rId8"/>
    <sheet name="1.4" sheetId="131" r:id="rId9"/>
    <sheet name="1.5" sheetId="132" r:id="rId10"/>
    <sheet name="1.6" sheetId="133" r:id="rId11"/>
    <sheet name="1.7" sheetId="134" r:id="rId12"/>
    <sheet name="1.8" sheetId="135" r:id="rId13"/>
    <sheet name="1.9" sheetId="136" r:id="rId14"/>
    <sheet name="1.10" sheetId="137" r:id="rId15"/>
    <sheet name="1.11" sheetId="138" r:id="rId16"/>
    <sheet name="1.12" sheetId="139" r:id="rId17"/>
    <sheet name="2.1" sheetId="140" r:id="rId18"/>
    <sheet name="2.2" sheetId="141" r:id="rId19"/>
    <sheet name="2.3" sheetId="142" r:id="rId20"/>
    <sheet name="2.4" sheetId="143" r:id="rId21"/>
    <sheet name="2.5" sheetId="144" r:id="rId22"/>
    <sheet name="2.6" sheetId="145" r:id="rId23"/>
    <sheet name="2.7" sheetId="146" r:id="rId24"/>
    <sheet name="2.8" sheetId="147" r:id="rId25"/>
    <sheet name="2.9" sheetId="148" r:id="rId26"/>
    <sheet name="3.1" sheetId="149" r:id="rId27"/>
    <sheet name="3.2" sheetId="128" r:id="rId28"/>
    <sheet name="3.3" sheetId="150" r:id="rId29"/>
    <sheet name="3.4" sheetId="151" r:id="rId30"/>
    <sheet name="3.5" sheetId="152" r:id="rId31"/>
    <sheet name="3.6" sheetId="153" r:id="rId32"/>
    <sheet name="3.7" sheetId="154" r:id="rId33"/>
    <sheet name="4.1" sheetId="155" r:id="rId34"/>
    <sheet name="4.2" sheetId="156" r:id="rId35"/>
    <sheet name="4.3" sheetId="157" r:id="rId36"/>
    <sheet name="4.4" sheetId="158" r:id="rId37"/>
    <sheet name="5.1" sheetId="159" r:id="rId38"/>
    <sheet name="5.2" sheetId="160" r:id="rId39"/>
    <sheet name="5.3" sheetId="161" r:id="rId40"/>
    <sheet name="5.4" sheetId="162" r:id="rId41"/>
    <sheet name="5.5" sheetId="163" r:id="rId42"/>
    <sheet name="5.6" sheetId="164" r:id="rId43"/>
    <sheet name="Namen" sheetId="79" r:id="rId44"/>
  </sheets>
  <definedNames>
    <definedName name="_xlnm.Print_Area" localSheetId="5">'1.1'!$A$1:$K$48</definedName>
    <definedName name="_xlnm.Print_Area" localSheetId="14">'1.10'!$A$1:$K$48</definedName>
    <definedName name="_xlnm.Print_Area" localSheetId="16">'1.12'!$A$1:$K$48</definedName>
    <definedName name="_xlnm.Print_Area" localSheetId="6">'1.2'!$A$1:$K$48</definedName>
    <definedName name="_xlnm.Print_Area" localSheetId="7">'1.3'!$A$1:$K$48</definedName>
    <definedName name="_xlnm.Print_Area" localSheetId="8">'1.4'!$A$1:$K$48</definedName>
    <definedName name="_xlnm.Print_Area" localSheetId="9">'1.5'!$A$1:$K$48</definedName>
    <definedName name="_xlnm.Print_Area" localSheetId="10">'1.6'!$A$1:$K$48</definedName>
    <definedName name="_xlnm.Print_Area" localSheetId="11">'1.7'!$A$1:$K$48</definedName>
    <definedName name="_xlnm.Print_Area" localSheetId="12">'1.8'!$A$1:$K$48</definedName>
    <definedName name="_xlnm.Print_Area" localSheetId="13">'1.9'!$A$1:$K$48</definedName>
    <definedName name="_xlnm.Print_Area" localSheetId="17">'2.1'!$A$1:$K$48</definedName>
    <definedName name="_xlnm.Print_Area" localSheetId="18">'2.2'!$A$1:$K$48</definedName>
    <definedName name="_xlnm.Print_Area" localSheetId="19">'2.3'!$A$1:$K$48</definedName>
    <definedName name="_xlnm.Print_Area" localSheetId="20">'2.4'!$A$1:$K$48</definedName>
    <definedName name="_xlnm.Print_Area" localSheetId="21">'2.5'!$A$1:$K$48</definedName>
    <definedName name="_xlnm.Print_Area" localSheetId="22">'2.6'!$A$1:$K$48</definedName>
    <definedName name="_xlnm.Print_Area" localSheetId="23">'2.7'!$A$1:$K$48</definedName>
    <definedName name="_xlnm.Print_Area" localSheetId="24">'2.8'!$A$1:$K$48</definedName>
    <definedName name="_xlnm.Print_Area" localSheetId="25">'2.9'!$A$1:$K$48</definedName>
    <definedName name="_xlnm.Print_Area" localSheetId="26">'3.1'!$A$1:$K$48</definedName>
    <definedName name="_xlnm.Print_Area" localSheetId="27">'3.2'!$A$1:$K$48</definedName>
    <definedName name="_xlnm.Print_Area" localSheetId="28">'3.3'!$A$1:$K$48</definedName>
    <definedName name="_xlnm.Print_Area" localSheetId="29">'3.4'!$A$1:$K$48</definedName>
    <definedName name="_xlnm.Print_Area" localSheetId="30">'3.5'!$A$1:$K$48</definedName>
    <definedName name="_xlnm.Print_Area" localSheetId="31">'3.6'!$A$1:$K$48</definedName>
    <definedName name="_xlnm.Print_Area" localSheetId="32">'3.7'!$A$1:$K$48</definedName>
    <definedName name="_xlnm.Print_Area" localSheetId="33">'4.1'!$A$1:$K$48</definedName>
    <definedName name="_xlnm.Print_Area" localSheetId="34">'4.2'!$A$1:$K$48</definedName>
    <definedName name="_xlnm.Print_Area" localSheetId="35">'4.3'!$A$1:$K$48</definedName>
    <definedName name="_xlnm.Print_Area" localSheetId="36">'4.4'!$A$1:$K$48</definedName>
    <definedName name="_xlnm.Print_Area" localSheetId="37">'5.1'!$A$1:$K$48</definedName>
    <definedName name="_xlnm.Print_Area" localSheetId="38">'5.2'!$A$1:$K$48</definedName>
    <definedName name="_xlnm.Print_Area" localSheetId="39">'5.3'!$A$1:$K$48</definedName>
    <definedName name="_xlnm.Print_Area" localSheetId="40">'5.4'!$A$1:$K$48</definedName>
    <definedName name="_xlnm.Print_Area" localSheetId="41">'5.5'!$A$1:$K$48</definedName>
    <definedName name="_xlnm.Print_Area" localSheetId="42">'5.6'!$A$1:$K$48</definedName>
    <definedName name="_xlnm.Print_Area" localSheetId="3">Actions!$A$1:$R$53</definedName>
    <definedName name="_xlnm.Print_Area" localSheetId="4">Assessment!$A$1:$G$12</definedName>
    <definedName name="_xlnm.Print_Area" localSheetId="0">Evaluation!$A$1:$R$68</definedName>
    <definedName name="_xlnm.Print_Area" localSheetId="2">Overview!$A$1:$L$50</definedName>
    <definedName name="_xlnm.Print_Area" localSheetId="1">Recommendations!$A$1:$B$54</definedName>
    <definedName name="Werte">Overview!#REF!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127" l="1"/>
  <c r="A8" i="127"/>
  <c r="E6" i="127" s="1"/>
  <c r="F23" i="163"/>
  <c r="E3" i="131"/>
  <c r="F6" i="127" l="1"/>
  <c r="K2" i="10"/>
  <c r="J2" i="10"/>
  <c r="K50" i="165"/>
  <c r="J50" i="165"/>
  <c r="I50" i="165"/>
  <c r="K49" i="165"/>
  <c r="J49" i="165"/>
  <c r="I49" i="165"/>
  <c r="K48" i="165"/>
  <c r="J48" i="165"/>
  <c r="I48" i="165"/>
  <c r="K47" i="165"/>
  <c r="J47" i="165"/>
  <c r="I47" i="165"/>
  <c r="K46" i="165"/>
  <c r="J46" i="165"/>
  <c r="I46" i="165"/>
  <c r="K45" i="165"/>
  <c r="J45" i="165"/>
  <c r="I45" i="165"/>
  <c r="K42" i="165"/>
  <c r="J42" i="165"/>
  <c r="I42" i="165"/>
  <c r="K41" i="165"/>
  <c r="J41" i="165"/>
  <c r="I41" i="165"/>
  <c r="K40" i="165"/>
  <c r="J40" i="165"/>
  <c r="I40" i="165"/>
  <c r="K39" i="165"/>
  <c r="J39" i="165"/>
  <c r="I39" i="165"/>
  <c r="K36" i="165"/>
  <c r="J36" i="165"/>
  <c r="I36" i="165"/>
  <c r="K35" i="165"/>
  <c r="J35" i="165"/>
  <c r="I35" i="165"/>
  <c r="K34" i="165"/>
  <c r="J34" i="165"/>
  <c r="I34" i="165"/>
  <c r="K33" i="165"/>
  <c r="J33" i="165"/>
  <c r="I33" i="165"/>
  <c r="K32" i="165"/>
  <c r="J32" i="165"/>
  <c r="I32" i="165"/>
  <c r="K31" i="165"/>
  <c r="J31" i="165"/>
  <c r="I31" i="165"/>
  <c r="K30" i="165"/>
  <c r="J30" i="165"/>
  <c r="I30" i="165"/>
  <c r="K27" i="165"/>
  <c r="J27" i="165"/>
  <c r="I27" i="165"/>
  <c r="K26" i="165"/>
  <c r="J26" i="165"/>
  <c r="I26" i="165"/>
  <c r="K25" i="165"/>
  <c r="J25" i="165"/>
  <c r="I25" i="165"/>
  <c r="K24" i="165"/>
  <c r="J24" i="165"/>
  <c r="I24" i="165"/>
  <c r="K23" i="165"/>
  <c r="J23" i="165"/>
  <c r="I23" i="165"/>
  <c r="K22" i="165"/>
  <c r="J22" i="165"/>
  <c r="I22" i="165"/>
  <c r="K21" i="165"/>
  <c r="J21" i="165"/>
  <c r="I21" i="165"/>
  <c r="K20" i="165"/>
  <c r="J20" i="165"/>
  <c r="I20" i="165"/>
  <c r="K19" i="165"/>
  <c r="J19" i="165"/>
  <c r="I19" i="165"/>
  <c r="K16" i="165"/>
  <c r="J16" i="165"/>
  <c r="I16" i="165"/>
  <c r="K15" i="165"/>
  <c r="J15" i="165"/>
  <c r="I15" i="165"/>
  <c r="K14" i="165"/>
  <c r="J14" i="165"/>
  <c r="I14" i="165"/>
  <c r="K13" i="165"/>
  <c r="J13" i="165"/>
  <c r="I13" i="165"/>
  <c r="K12" i="165"/>
  <c r="J12" i="165"/>
  <c r="I12" i="165"/>
  <c r="K11" i="165"/>
  <c r="J11" i="165"/>
  <c r="I11" i="165"/>
  <c r="K10" i="165"/>
  <c r="J10" i="165"/>
  <c r="I10" i="165"/>
  <c r="K9" i="165"/>
  <c r="J9" i="165"/>
  <c r="I9" i="165"/>
  <c r="K8" i="165"/>
  <c r="J8" i="165"/>
  <c r="I8" i="165"/>
  <c r="K7" i="165"/>
  <c r="J7" i="165"/>
  <c r="I7" i="165"/>
  <c r="K6" i="165"/>
  <c r="J6" i="165"/>
  <c r="I6" i="165"/>
  <c r="K5" i="165"/>
  <c r="J5" i="165"/>
  <c r="I5" i="165"/>
  <c r="K2" i="165"/>
  <c r="J2" i="165"/>
  <c r="J38" i="165" l="1"/>
  <c r="I44" i="165"/>
  <c r="K18" i="165"/>
  <c r="K4" i="165"/>
  <c r="I4" i="165"/>
  <c r="J29" i="165"/>
  <c r="K29" i="165"/>
  <c r="K38" i="165"/>
  <c r="I38" i="165"/>
  <c r="J18" i="165"/>
  <c r="I29" i="165"/>
  <c r="K44" i="165"/>
  <c r="I18" i="165"/>
  <c r="J4" i="165"/>
  <c r="J44" i="165"/>
  <c r="A23" i="156"/>
  <c r="E23" i="156" l="1"/>
  <c r="F23" i="156"/>
  <c r="A5" i="164"/>
  <c r="A5" i="163"/>
  <c r="A5" i="162"/>
  <c r="A5" i="161"/>
  <c r="A5" i="160"/>
  <c r="A5" i="159"/>
  <c r="A5" i="158"/>
  <c r="A5" i="157"/>
  <c r="A5" i="156"/>
  <c r="A5" i="155"/>
  <c r="A5" i="154"/>
  <c r="A5" i="153"/>
  <c r="A5" i="152"/>
  <c r="A5" i="151"/>
  <c r="A5" i="150"/>
  <c r="A5" i="128"/>
  <c r="A5" i="149"/>
  <c r="A5" i="148"/>
  <c r="A5" i="147"/>
  <c r="A5" i="146"/>
  <c r="A5" i="145"/>
  <c r="A5" i="144"/>
  <c r="A5" i="143"/>
  <c r="A5" i="142"/>
  <c r="A5" i="141"/>
  <c r="A5" i="140"/>
  <c r="A5" i="139"/>
  <c r="A5" i="138"/>
  <c r="A5" i="137"/>
  <c r="A5" i="136"/>
  <c r="A5" i="135"/>
  <c r="A5" i="134"/>
  <c r="A5" i="133"/>
  <c r="A5" i="132"/>
  <c r="A5" i="131"/>
  <c r="A5" i="130"/>
  <c r="A5" i="129"/>
  <c r="A23" i="148" l="1"/>
  <c r="A23" i="164"/>
  <c r="F23" i="164" s="1"/>
  <c r="A23" i="163"/>
  <c r="A23" i="162"/>
  <c r="F23" i="162" s="1"/>
  <c r="A23" i="161"/>
  <c r="F23" i="161" s="1"/>
  <c r="A23" i="160"/>
  <c r="F23" i="160" s="1"/>
  <c r="A23" i="159"/>
  <c r="F23" i="159" s="1"/>
  <c r="A23" i="158"/>
  <c r="F23" i="158" s="1"/>
  <c r="A23" i="157"/>
  <c r="F23" i="157" s="1"/>
  <c r="A23" i="155"/>
  <c r="F23" i="155" s="1"/>
  <c r="A23" i="154"/>
  <c r="F23" i="154" s="1"/>
  <c r="A23" i="153"/>
  <c r="F23" i="153" s="1"/>
  <c r="A23" i="152"/>
  <c r="F23" i="152" s="1"/>
  <c r="A23" i="151"/>
  <c r="F23" i="151" s="1"/>
  <c r="A23" i="150"/>
  <c r="F23" i="150" s="1"/>
  <c r="A23" i="128"/>
  <c r="F23" i="128" s="1"/>
  <c r="A23" i="149"/>
  <c r="F23" i="149" s="1"/>
  <c r="A23" i="147"/>
  <c r="A23" i="146"/>
  <c r="A23" i="145"/>
  <c r="A23" i="144"/>
  <c r="A23" i="143"/>
  <c r="A23" i="142"/>
  <c r="F23" i="142" s="1"/>
  <c r="A23" i="141"/>
  <c r="F23" i="141" s="1"/>
  <c r="A23" i="140"/>
  <c r="A23" i="139"/>
  <c r="F23" i="139" s="1"/>
  <c r="A23" i="138"/>
  <c r="F23" i="138" s="1"/>
  <c r="A23" i="137"/>
  <c r="F23" i="137" s="1"/>
  <c r="A23" i="136"/>
  <c r="F23" i="136" s="1"/>
  <c r="A23" i="135"/>
  <c r="F23" i="135" s="1"/>
  <c r="A23" i="134"/>
  <c r="F23" i="134" s="1"/>
  <c r="A23" i="133"/>
  <c r="F23" i="133" s="1"/>
  <c r="A23" i="132"/>
  <c r="F23" i="132" s="1"/>
  <c r="A23" i="131"/>
  <c r="F23" i="131" s="1"/>
  <c r="A23" i="130"/>
  <c r="F23" i="130" s="1"/>
  <c r="A23" i="129"/>
  <c r="F23" i="129" s="1"/>
  <c r="A14" i="164"/>
  <c r="A14" i="163"/>
  <c r="A14" i="162"/>
  <c r="A14" i="161"/>
  <c r="A14" i="160"/>
  <c r="A14" i="159"/>
  <c r="A14" i="158"/>
  <c r="A14" i="157"/>
  <c r="A14" i="156"/>
  <c r="A14" i="155"/>
  <c r="A14" i="154"/>
  <c r="A14" i="153"/>
  <c r="A14" i="152"/>
  <c r="A14" i="151"/>
  <c r="A14" i="150"/>
  <c r="A14" i="128"/>
  <c r="A14" i="149"/>
  <c r="A14" i="148"/>
  <c r="A14" i="147"/>
  <c r="E14" i="147" s="1"/>
  <c r="E12" i="147" s="1"/>
  <c r="E3" i="147" s="1"/>
  <c r="A14" i="146"/>
  <c r="E14" i="146" s="1"/>
  <c r="E12" i="146" s="1"/>
  <c r="E3" i="146" s="1"/>
  <c r="A14" i="145"/>
  <c r="A14" i="144"/>
  <c r="A14" i="143"/>
  <c r="A14" i="142"/>
  <c r="A14" i="141"/>
  <c r="A14" i="140"/>
  <c r="F14" i="140" s="1"/>
  <c r="F12" i="140" s="1"/>
  <c r="F3" i="140" s="1"/>
  <c r="A14" i="139"/>
  <c r="A14" i="138"/>
  <c r="A14" i="137"/>
  <c r="A14" i="136"/>
  <c r="A14" i="135"/>
  <c r="A14" i="134"/>
  <c r="A14" i="133"/>
  <c r="A14" i="132"/>
  <c r="A14" i="131"/>
  <c r="A14" i="130"/>
  <c r="A14" i="129"/>
  <c r="A23" i="127"/>
  <c r="F23" i="127" s="1"/>
  <c r="A14" i="127"/>
  <c r="A32" i="147"/>
  <c r="A8" i="147"/>
  <c r="E6" i="147" s="1"/>
  <c r="F6" i="147"/>
  <c r="A32" i="146"/>
  <c r="A8" i="146"/>
  <c r="F6" i="146"/>
  <c r="E6" i="146"/>
  <c r="A32" i="145"/>
  <c r="F14" i="145"/>
  <c r="F12" i="145" s="1"/>
  <c r="F3" i="145" s="1"/>
  <c r="E14" i="145"/>
  <c r="E12" i="145" s="1"/>
  <c r="E3" i="145" s="1"/>
  <c r="A8" i="145"/>
  <c r="F6" i="145"/>
  <c r="E6" i="145"/>
  <c r="A32" i="144"/>
  <c r="F14" i="144"/>
  <c r="F12" i="144" s="1"/>
  <c r="F3" i="144" s="1"/>
  <c r="E14" i="144"/>
  <c r="E12" i="144" s="1"/>
  <c r="E3" i="144" s="1"/>
  <c r="A8" i="144"/>
  <c r="F6" i="144" s="1"/>
  <c r="E6" i="144"/>
  <c r="A32" i="143"/>
  <c r="F32" i="143" s="1"/>
  <c r="F30" i="143" s="1"/>
  <c r="F5" i="143" s="1"/>
  <c r="F14" i="143"/>
  <c r="F12" i="143" s="1"/>
  <c r="F3" i="143" s="1"/>
  <c r="E14" i="143"/>
  <c r="E12" i="143" s="1"/>
  <c r="E3" i="143" s="1"/>
  <c r="A8" i="143"/>
  <c r="F6" i="143" s="1"/>
  <c r="A32" i="140"/>
  <c r="F32" i="140" s="1"/>
  <c r="F30" i="140" s="1"/>
  <c r="F5" i="140" s="1"/>
  <c r="A8" i="140"/>
  <c r="F6" i="140" s="1"/>
  <c r="F32" i="144" l="1"/>
  <c r="F30" i="144" s="1"/>
  <c r="F5" i="144" s="1"/>
  <c r="E32" i="144"/>
  <c r="E30" i="144" s="1"/>
  <c r="E5" i="144" s="1"/>
  <c r="F32" i="145"/>
  <c r="F30" i="145" s="1"/>
  <c r="F5" i="145" s="1"/>
  <c r="E32" i="145"/>
  <c r="E30" i="145" s="1"/>
  <c r="E5" i="145" s="1"/>
  <c r="F32" i="146"/>
  <c r="F30" i="146" s="1"/>
  <c r="F5" i="146" s="1"/>
  <c r="E32" i="146"/>
  <c r="E30" i="146" s="1"/>
  <c r="E5" i="146" s="1"/>
  <c r="E32" i="147"/>
  <c r="E30" i="147" s="1"/>
  <c r="E5" i="147" s="1"/>
  <c r="F32" i="147"/>
  <c r="F30" i="147" s="1"/>
  <c r="F5" i="147" s="1"/>
  <c r="F23" i="140"/>
  <c r="F21" i="140" s="1"/>
  <c r="F4" i="140" s="1"/>
  <c r="F1" i="140" s="1"/>
  <c r="F19" i="165" s="1"/>
  <c r="F23" i="143"/>
  <c r="F21" i="143" s="1"/>
  <c r="F4" i="143" s="1"/>
  <c r="F1" i="143" s="1"/>
  <c r="F22" i="165" s="1"/>
  <c r="F23" i="144"/>
  <c r="F21" i="144" s="1"/>
  <c r="F4" i="144" s="1"/>
  <c r="F1" i="144" s="1"/>
  <c r="F23" i="165" s="1"/>
  <c r="F23" i="145"/>
  <c r="F21" i="145" s="1"/>
  <c r="F4" i="145" s="1"/>
  <c r="F1" i="145" s="1"/>
  <c r="F24" i="165" s="1"/>
  <c r="F23" i="146"/>
  <c r="F21" i="146" s="1"/>
  <c r="F4" i="146" s="1"/>
  <c r="F23" i="147"/>
  <c r="F21" i="147" s="1"/>
  <c r="F4" i="147" s="1"/>
  <c r="E23" i="148"/>
  <c r="E21" i="148" s="1"/>
  <c r="F23" i="148"/>
  <c r="F21" i="148"/>
  <c r="E23" i="145"/>
  <c r="E21" i="145" s="1"/>
  <c r="E4" i="145" s="1"/>
  <c r="E1" i="145" s="1"/>
  <c r="E24" i="165" s="1"/>
  <c r="E23" i="140"/>
  <c r="E21" i="140" s="1"/>
  <c r="E4" i="140" s="1"/>
  <c r="F14" i="147"/>
  <c r="F12" i="147" s="1"/>
  <c r="F3" i="147" s="1"/>
  <c r="F14" i="146"/>
  <c r="F12" i="146" s="1"/>
  <c r="F3" i="146" s="1"/>
  <c r="E23" i="147"/>
  <c r="E21" i="147" s="1"/>
  <c r="E4" i="147" s="1"/>
  <c r="E1" i="147" s="1"/>
  <c r="E26" i="165" s="1"/>
  <c r="E23" i="146"/>
  <c r="E21" i="146" s="1"/>
  <c r="E4" i="146" s="1"/>
  <c r="E1" i="146" s="1"/>
  <c r="E25" i="165" s="1"/>
  <c r="E23" i="144"/>
  <c r="E21" i="144" s="1"/>
  <c r="E4" i="144" s="1"/>
  <c r="E1" i="144" s="1"/>
  <c r="E23" i="165" s="1"/>
  <c r="E23" i="143"/>
  <c r="E21" i="143" s="1"/>
  <c r="E4" i="143" s="1"/>
  <c r="E6" i="143"/>
  <c r="E32" i="143"/>
  <c r="E30" i="143" s="1"/>
  <c r="E5" i="143" s="1"/>
  <c r="E14" i="140"/>
  <c r="E12" i="140" s="1"/>
  <c r="E3" i="140" s="1"/>
  <c r="E6" i="140"/>
  <c r="E32" i="140"/>
  <c r="E30" i="140" s="1"/>
  <c r="E5" i="140" s="1"/>
  <c r="E1" i="140" l="1"/>
  <c r="E19" i="165" s="1"/>
  <c r="E1" i="143"/>
  <c r="E22" i="165" s="1"/>
  <c r="F1" i="147"/>
  <c r="F26" i="165" s="1"/>
  <c r="G26" i="165" s="1"/>
  <c r="F1" i="146"/>
  <c r="F25" i="165" s="1"/>
  <c r="G25" i="165" s="1"/>
  <c r="G24" i="165"/>
  <c r="G23" i="165"/>
  <c r="G22" i="165"/>
  <c r="F26" i="10"/>
  <c r="E26" i="10"/>
  <c r="F25" i="10"/>
  <c r="E25" i="10"/>
  <c r="F24" i="10"/>
  <c r="E24" i="10"/>
  <c r="F23" i="10"/>
  <c r="E23" i="10"/>
  <c r="F22" i="10"/>
  <c r="E22" i="10"/>
  <c r="F19" i="10"/>
  <c r="E19" i="10"/>
  <c r="G19" i="165" l="1"/>
  <c r="G25" i="10"/>
  <c r="A32" i="128"/>
  <c r="E32" i="128" s="1"/>
  <c r="E30" i="128" s="1"/>
  <c r="E5" i="128" s="1"/>
  <c r="F21" i="128"/>
  <c r="F4" i="128" s="1"/>
  <c r="F14" i="128"/>
  <c r="F12" i="128" s="1"/>
  <c r="F3" i="128" s="1"/>
  <c r="E14" i="128"/>
  <c r="E12" i="128" s="1"/>
  <c r="E3" i="128" s="1"/>
  <c r="A8" i="128"/>
  <c r="E6" i="128" s="1"/>
  <c r="F6" i="128"/>
  <c r="G26" i="10"/>
  <c r="G24" i="10"/>
  <c r="G23" i="10"/>
  <c r="G22" i="10"/>
  <c r="G19" i="10"/>
  <c r="F32" i="128" l="1"/>
  <c r="F30" i="128" s="1"/>
  <c r="F5" i="128" s="1"/>
  <c r="F1" i="128" s="1"/>
  <c r="E23" i="128"/>
  <c r="E21" i="128" s="1"/>
  <c r="E4" i="128" s="1"/>
  <c r="E1" i="128" s="1"/>
  <c r="E31" i="165" s="1"/>
  <c r="F31" i="10" l="1"/>
  <c r="F31" i="165"/>
  <c r="G31" i="165" s="1"/>
  <c r="E31" i="10"/>
  <c r="G31" i="10" s="1"/>
  <c r="F21" i="131"/>
  <c r="E23" i="131"/>
  <c r="E21" i="131" s="1"/>
  <c r="F21" i="130"/>
  <c r="E23" i="130"/>
  <c r="E21" i="130" s="1"/>
  <c r="A32" i="127"/>
  <c r="F32" i="127" s="1"/>
  <c r="F30" i="127" s="1"/>
  <c r="F5" i="127" s="1"/>
  <c r="F21" i="127"/>
  <c r="F4" i="127" s="1"/>
  <c r="F14" i="127"/>
  <c r="F12" i="127" s="1"/>
  <c r="F3" i="127" s="1"/>
  <c r="F1" i="127" s="1"/>
  <c r="F5" i="10" s="1"/>
  <c r="E14" i="127" l="1"/>
  <c r="E12" i="127" s="1"/>
  <c r="E3" i="127" s="1"/>
  <c r="E32" i="127"/>
  <c r="E30" i="127" s="1"/>
  <c r="E5" i="127" s="1"/>
  <c r="E23" i="127"/>
  <c r="E21" i="127" s="1"/>
  <c r="E4" i="127" s="1"/>
  <c r="A32" i="164"/>
  <c r="F32" i="164" s="1"/>
  <c r="F30" i="164" s="1"/>
  <c r="F5" i="164" s="1"/>
  <c r="F21" i="164"/>
  <c r="F4" i="164" s="1"/>
  <c r="F14" i="164"/>
  <c r="F12" i="164" s="1"/>
  <c r="F3" i="164" s="1"/>
  <c r="A8" i="164"/>
  <c r="F6" i="164" s="1"/>
  <c r="A32" i="163"/>
  <c r="E32" i="163" s="1"/>
  <c r="E30" i="163" s="1"/>
  <c r="E5" i="163" s="1"/>
  <c r="F21" i="163"/>
  <c r="F4" i="163" s="1"/>
  <c r="E23" i="163"/>
  <c r="E21" i="163" s="1"/>
  <c r="E4" i="163" s="1"/>
  <c r="F14" i="163"/>
  <c r="F12" i="163" s="1"/>
  <c r="F3" i="163" s="1"/>
  <c r="A8" i="163"/>
  <c r="F6" i="163"/>
  <c r="E6" i="163"/>
  <c r="A32" i="162"/>
  <c r="F32" i="162" s="1"/>
  <c r="F30" i="162" s="1"/>
  <c r="F5" i="162" s="1"/>
  <c r="F21" i="162"/>
  <c r="F4" i="162" s="1"/>
  <c r="F14" i="162"/>
  <c r="F12" i="162" s="1"/>
  <c r="F3" i="162" s="1"/>
  <c r="A8" i="162"/>
  <c r="F6" i="162" s="1"/>
  <c r="E6" i="162"/>
  <c r="A32" i="161"/>
  <c r="E32" i="161" s="1"/>
  <c r="E30" i="161" s="1"/>
  <c r="E5" i="161" s="1"/>
  <c r="F21" i="161"/>
  <c r="F4" i="161" s="1"/>
  <c r="E23" i="161"/>
  <c r="E21" i="161" s="1"/>
  <c r="E4" i="161" s="1"/>
  <c r="E14" i="161"/>
  <c r="E12" i="161" s="1"/>
  <c r="E3" i="161" s="1"/>
  <c r="A8" i="161"/>
  <c r="F6" i="161"/>
  <c r="E6" i="161"/>
  <c r="A32" i="160"/>
  <c r="F32" i="160" s="1"/>
  <c r="F30" i="160" s="1"/>
  <c r="F5" i="160" s="1"/>
  <c r="F21" i="160"/>
  <c r="F4" i="160" s="1"/>
  <c r="F14" i="160"/>
  <c r="F12" i="160" s="1"/>
  <c r="F3" i="160" s="1"/>
  <c r="A8" i="160"/>
  <c r="F6" i="160" s="1"/>
  <c r="A32" i="159"/>
  <c r="E32" i="159" s="1"/>
  <c r="E30" i="159" s="1"/>
  <c r="E5" i="159" s="1"/>
  <c r="F21" i="159"/>
  <c r="F4" i="159" s="1"/>
  <c r="F14" i="159"/>
  <c r="F12" i="159" s="1"/>
  <c r="F3" i="159" s="1"/>
  <c r="A8" i="159"/>
  <c r="E6" i="159" s="1"/>
  <c r="F6" i="159"/>
  <c r="A32" i="158"/>
  <c r="F32" i="158" s="1"/>
  <c r="F30" i="158" s="1"/>
  <c r="F5" i="158" s="1"/>
  <c r="E23" i="158"/>
  <c r="E21" i="158" s="1"/>
  <c r="E4" i="158" s="1"/>
  <c r="F14" i="158"/>
  <c r="F12" i="158" s="1"/>
  <c r="F3" i="158" s="1"/>
  <c r="A8" i="158"/>
  <c r="F6" i="158"/>
  <c r="E6" i="158"/>
  <c r="A32" i="157"/>
  <c r="F32" i="157" s="1"/>
  <c r="F30" i="157" s="1"/>
  <c r="F5" i="157" s="1"/>
  <c r="F21" i="157"/>
  <c r="F4" i="157" s="1"/>
  <c r="F14" i="157"/>
  <c r="F12" i="157" s="1"/>
  <c r="F3" i="157" s="1"/>
  <c r="A8" i="157"/>
  <c r="F6" i="157"/>
  <c r="E6" i="157"/>
  <c r="A32" i="156"/>
  <c r="E32" i="156" s="1"/>
  <c r="E30" i="156" s="1"/>
  <c r="E5" i="156" s="1"/>
  <c r="F21" i="156"/>
  <c r="F4" i="156" s="1"/>
  <c r="E21" i="156"/>
  <c r="E4" i="156" s="1"/>
  <c r="E14" i="156"/>
  <c r="E12" i="156" s="1"/>
  <c r="E3" i="156" s="1"/>
  <c r="A8" i="156"/>
  <c r="F6" i="156" s="1"/>
  <c r="A32" i="155"/>
  <c r="E32" i="155" s="1"/>
  <c r="E30" i="155" s="1"/>
  <c r="E5" i="155" s="1"/>
  <c r="F21" i="155"/>
  <c r="F4" i="155" s="1"/>
  <c r="F14" i="155"/>
  <c r="F12" i="155" s="1"/>
  <c r="F3" i="155" s="1"/>
  <c r="A8" i="155"/>
  <c r="F6" i="155"/>
  <c r="E6" i="155"/>
  <c r="A32" i="154"/>
  <c r="F32" i="154" s="1"/>
  <c r="F30" i="154" s="1"/>
  <c r="F5" i="154" s="1"/>
  <c r="F21" i="154"/>
  <c r="F4" i="154" s="1"/>
  <c r="F14" i="154"/>
  <c r="F12" i="154" s="1"/>
  <c r="F3" i="154" s="1"/>
  <c r="A8" i="154"/>
  <c r="F6" i="154"/>
  <c r="E6" i="154"/>
  <c r="A32" i="153"/>
  <c r="F32" i="153" s="1"/>
  <c r="F30" i="153" s="1"/>
  <c r="F5" i="153" s="1"/>
  <c r="F21" i="153"/>
  <c r="F4" i="153" s="1"/>
  <c r="F14" i="153"/>
  <c r="F12" i="153" s="1"/>
  <c r="F3" i="153" s="1"/>
  <c r="A8" i="153"/>
  <c r="F6" i="153" s="1"/>
  <c r="A32" i="152"/>
  <c r="F21" i="152"/>
  <c r="F4" i="152" s="1"/>
  <c r="F14" i="152"/>
  <c r="F12" i="152" s="1"/>
  <c r="F3" i="152" s="1"/>
  <c r="A8" i="152"/>
  <c r="F6" i="152" s="1"/>
  <c r="A32" i="151"/>
  <c r="E23" i="151"/>
  <c r="E21" i="151" s="1"/>
  <c r="E4" i="151" s="1"/>
  <c r="F14" i="151"/>
  <c r="F12" i="151" s="1"/>
  <c r="F3" i="151" s="1"/>
  <c r="A8" i="151"/>
  <c r="F6" i="151" s="1"/>
  <c r="A32" i="150"/>
  <c r="F32" i="150" s="1"/>
  <c r="F30" i="150" s="1"/>
  <c r="F5" i="150" s="1"/>
  <c r="F21" i="150"/>
  <c r="F4" i="150" s="1"/>
  <c r="F14" i="150"/>
  <c r="F12" i="150" s="1"/>
  <c r="F3" i="150" s="1"/>
  <c r="A8" i="150"/>
  <c r="E6" i="150" s="1"/>
  <c r="F6" i="150"/>
  <c r="A32" i="149"/>
  <c r="F32" i="149" s="1"/>
  <c r="F30" i="149" s="1"/>
  <c r="F5" i="149" s="1"/>
  <c r="F21" i="149"/>
  <c r="F4" i="149" s="1"/>
  <c r="F14" i="149"/>
  <c r="F12" i="149" s="1"/>
  <c r="F3" i="149" s="1"/>
  <c r="E14" i="149"/>
  <c r="E12" i="149" s="1"/>
  <c r="E3" i="149" s="1"/>
  <c r="A8" i="149"/>
  <c r="F6" i="149"/>
  <c r="E6" i="149"/>
  <c r="A32" i="148"/>
  <c r="F32" i="148" s="1"/>
  <c r="F30" i="148" s="1"/>
  <c r="F5" i="148" s="1"/>
  <c r="F4" i="148"/>
  <c r="F14" i="148"/>
  <c r="F12" i="148" s="1"/>
  <c r="F3" i="148" s="1"/>
  <c r="E14" i="148"/>
  <c r="E12" i="148" s="1"/>
  <c r="E3" i="148" s="1"/>
  <c r="A8" i="148"/>
  <c r="F6" i="148"/>
  <c r="E6" i="148"/>
  <c r="A32" i="142"/>
  <c r="F32" i="142" s="1"/>
  <c r="F30" i="142" s="1"/>
  <c r="F5" i="142" s="1"/>
  <c r="F21" i="142"/>
  <c r="F4" i="142" s="1"/>
  <c r="F14" i="142"/>
  <c r="F12" i="142" s="1"/>
  <c r="F3" i="142" s="1"/>
  <c r="A8" i="142"/>
  <c r="F6" i="142" s="1"/>
  <c r="A32" i="141"/>
  <c r="F32" i="141" s="1"/>
  <c r="F30" i="141" s="1"/>
  <c r="F5" i="141" s="1"/>
  <c r="F21" i="141"/>
  <c r="F4" i="141" s="1"/>
  <c r="F14" i="141"/>
  <c r="F12" i="141" s="1"/>
  <c r="F3" i="141" s="1"/>
  <c r="A8" i="141"/>
  <c r="F6" i="141" s="1"/>
  <c r="A32" i="139"/>
  <c r="F32" i="139" s="1"/>
  <c r="F30" i="139" s="1"/>
  <c r="F5" i="139" s="1"/>
  <c r="F21" i="139"/>
  <c r="F4" i="139" s="1"/>
  <c r="F14" i="139"/>
  <c r="F12" i="139" s="1"/>
  <c r="F3" i="139" s="1"/>
  <c r="A8" i="139"/>
  <c r="F6" i="139" s="1"/>
  <c r="A32" i="138"/>
  <c r="F32" i="138" s="1"/>
  <c r="F30" i="138" s="1"/>
  <c r="F5" i="138" s="1"/>
  <c r="F21" i="138"/>
  <c r="F4" i="138" s="1"/>
  <c r="E14" i="138"/>
  <c r="E12" i="138" s="1"/>
  <c r="E3" i="138" s="1"/>
  <c r="A8" i="138"/>
  <c r="F6" i="138" s="1"/>
  <c r="A32" i="137"/>
  <c r="F32" i="137" s="1"/>
  <c r="F30" i="137" s="1"/>
  <c r="F5" i="137" s="1"/>
  <c r="F21" i="137"/>
  <c r="F4" i="137" s="1"/>
  <c r="E14" i="137"/>
  <c r="E12" i="137" s="1"/>
  <c r="E3" i="137" s="1"/>
  <c r="A8" i="137"/>
  <c r="F6" i="137"/>
  <c r="E6" i="137"/>
  <c r="A32" i="136"/>
  <c r="F32" i="136" s="1"/>
  <c r="F30" i="136" s="1"/>
  <c r="F5" i="136" s="1"/>
  <c r="F21" i="136"/>
  <c r="F4" i="136" s="1"/>
  <c r="E23" i="136"/>
  <c r="E21" i="136" s="1"/>
  <c r="E4" i="136" s="1"/>
  <c r="F14" i="136"/>
  <c r="F12" i="136" s="1"/>
  <c r="F3" i="136" s="1"/>
  <c r="A8" i="136"/>
  <c r="F6" i="136" s="1"/>
  <c r="A32" i="135"/>
  <c r="E32" i="135" s="1"/>
  <c r="E30" i="135" s="1"/>
  <c r="E5" i="135" s="1"/>
  <c r="F21" i="135"/>
  <c r="F4" i="135" s="1"/>
  <c r="F14" i="135"/>
  <c r="F12" i="135" s="1"/>
  <c r="F3" i="135" s="1"/>
  <c r="A8" i="135"/>
  <c r="E6" i="135" s="1"/>
  <c r="A32" i="134"/>
  <c r="E32" i="134" s="1"/>
  <c r="E30" i="134" s="1"/>
  <c r="E5" i="134" s="1"/>
  <c r="F21" i="134"/>
  <c r="F4" i="134" s="1"/>
  <c r="F14" i="134"/>
  <c r="F12" i="134" s="1"/>
  <c r="F3" i="134" s="1"/>
  <c r="A8" i="134"/>
  <c r="F6" i="134"/>
  <c r="E6" i="134"/>
  <c r="A32" i="133"/>
  <c r="F32" i="133" s="1"/>
  <c r="F30" i="133" s="1"/>
  <c r="F5" i="133" s="1"/>
  <c r="F21" i="133"/>
  <c r="F4" i="133" s="1"/>
  <c r="F14" i="133"/>
  <c r="F12" i="133" s="1"/>
  <c r="F3" i="133" s="1"/>
  <c r="A8" i="133"/>
  <c r="F6" i="133" s="1"/>
  <c r="A32" i="132"/>
  <c r="F32" i="132" s="1"/>
  <c r="F30" i="132" s="1"/>
  <c r="F5" i="132" s="1"/>
  <c r="F21" i="132"/>
  <c r="F4" i="132" s="1"/>
  <c r="F14" i="132"/>
  <c r="F12" i="132" s="1"/>
  <c r="F3" i="132" s="1"/>
  <c r="A8" i="132"/>
  <c r="F6" i="132" s="1"/>
  <c r="A32" i="131"/>
  <c r="E4" i="131"/>
  <c r="E14" i="131"/>
  <c r="E12" i="131" s="1"/>
  <c r="A8" i="131"/>
  <c r="F6" i="131" s="1"/>
  <c r="A32" i="130"/>
  <c r="E4" i="130"/>
  <c r="F14" i="130"/>
  <c r="F12" i="130" s="1"/>
  <c r="F3" i="130" s="1"/>
  <c r="A8" i="130"/>
  <c r="F6" i="130" s="1"/>
  <c r="A32" i="129"/>
  <c r="F32" i="129" s="1"/>
  <c r="F30" i="129" s="1"/>
  <c r="F5" i="129" s="1"/>
  <c r="F21" i="129"/>
  <c r="F4" i="129" s="1"/>
  <c r="E14" i="129"/>
  <c r="E12" i="129" s="1"/>
  <c r="E3" i="129" s="1"/>
  <c r="A8" i="129"/>
  <c r="F6" i="129"/>
  <c r="E6" i="129"/>
  <c r="E1" i="127" l="1"/>
  <c r="E5" i="10" s="1"/>
  <c r="F5" i="165"/>
  <c r="F32" i="130"/>
  <c r="F30" i="130" s="1"/>
  <c r="F5" i="130" s="1"/>
  <c r="E32" i="130"/>
  <c r="E30" i="130" s="1"/>
  <c r="E5" i="130" s="1"/>
  <c r="F1" i="132"/>
  <c r="F9" i="165" s="1"/>
  <c r="F1" i="133"/>
  <c r="F10" i="165" s="1"/>
  <c r="F1" i="136"/>
  <c r="F13" i="165" s="1"/>
  <c r="F1" i="139"/>
  <c r="F16" i="165" s="1"/>
  <c r="F1" i="141"/>
  <c r="F20" i="165" s="1"/>
  <c r="F1" i="142"/>
  <c r="F1" i="148"/>
  <c r="F27" i="165" s="1"/>
  <c r="E32" i="151"/>
  <c r="E30" i="151" s="1"/>
  <c r="E5" i="151" s="1"/>
  <c r="F32" i="151"/>
  <c r="F30" i="151" s="1"/>
  <c r="F5" i="151" s="1"/>
  <c r="E32" i="152"/>
  <c r="E30" i="152" s="1"/>
  <c r="E5" i="152" s="1"/>
  <c r="F32" i="152"/>
  <c r="F30" i="152" s="1"/>
  <c r="F5" i="152" s="1"/>
  <c r="F13" i="10"/>
  <c r="F1" i="164"/>
  <c r="E32" i="162"/>
  <c r="E30" i="162" s="1"/>
  <c r="E5" i="162" s="1"/>
  <c r="F1" i="162"/>
  <c r="E1" i="161"/>
  <c r="F1" i="160"/>
  <c r="F32" i="159"/>
  <c r="F30" i="159" s="1"/>
  <c r="F5" i="159" s="1"/>
  <c r="F1" i="159" s="1"/>
  <c r="E32" i="158"/>
  <c r="E30" i="158" s="1"/>
  <c r="E5" i="158" s="1"/>
  <c r="F1" i="157"/>
  <c r="E6" i="156"/>
  <c r="E1" i="156"/>
  <c r="F1" i="154"/>
  <c r="F1" i="153"/>
  <c r="F1" i="152"/>
  <c r="F1" i="150"/>
  <c r="F1" i="149"/>
  <c r="F27" i="10"/>
  <c r="F20" i="10"/>
  <c r="F16" i="10"/>
  <c r="F10" i="10"/>
  <c r="F9" i="10"/>
  <c r="E32" i="142"/>
  <c r="E30" i="142" s="1"/>
  <c r="E5" i="142" s="1"/>
  <c r="F6" i="135"/>
  <c r="F32" i="135"/>
  <c r="F30" i="135" s="1"/>
  <c r="F5" i="135" s="1"/>
  <c r="F1" i="135" s="1"/>
  <c r="F32" i="134"/>
  <c r="F30" i="134" s="1"/>
  <c r="F5" i="134" s="1"/>
  <c r="F1" i="134" s="1"/>
  <c r="F32" i="131"/>
  <c r="F30" i="131" s="1"/>
  <c r="F5" i="131" s="1"/>
  <c r="E32" i="131"/>
  <c r="E30" i="131" s="1"/>
  <c r="F14" i="129"/>
  <c r="F12" i="129" s="1"/>
  <c r="F3" i="129" s="1"/>
  <c r="E23" i="164"/>
  <c r="E21" i="164" s="1"/>
  <c r="E4" i="164" s="1"/>
  <c r="E14" i="164"/>
  <c r="E12" i="164" s="1"/>
  <c r="E3" i="164" s="1"/>
  <c r="E6" i="164"/>
  <c r="E32" i="164"/>
  <c r="E30" i="164" s="1"/>
  <c r="E5" i="164" s="1"/>
  <c r="F32" i="163"/>
  <c r="F30" i="163" s="1"/>
  <c r="F5" i="163" s="1"/>
  <c r="F1" i="163" s="1"/>
  <c r="E14" i="163"/>
  <c r="E12" i="163" s="1"/>
  <c r="E3" i="163" s="1"/>
  <c r="E23" i="162"/>
  <c r="E21" i="162" s="1"/>
  <c r="E4" i="162" s="1"/>
  <c r="E14" i="162"/>
  <c r="E12" i="162" s="1"/>
  <c r="E3" i="162" s="1"/>
  <c r="F14" i="161"/>
  <c r="F12" i="161" s="1"/>
  <c r="F3" i="161" s="1"/>
  <c r="F32" i="161"/>
  <c r="F30" i="161" s="1"/>
  <c r="F5" i="161" s="1"/>
  <c r="E23" i="160"/>
  <c r="E21" i="160" s="1"/>
  <c r="E4" i="160" s="1"/>
  <c r="E6" i="160"/>
  <c r="E32" i="160"/>
  <c r="E30" i="160" s="1"/>
  <c r="E5" i="160" s="1"/>
  <c r="E14" i="160"/>
  <c r="E12" i="160" s="1"/>
  <c r="E3" i="160" s="1"/>
  <c r="E23" i="159"/>
  <c r="E21" i="159" s="1"/>
  <c r="E4" i="159" s="1"/>
  <c r="E14" i="159"/>
  <c r="E12" i="159" s="1"/>
  <c r="E3" i="159" s="1"/>
  <c r="E1" i="159" s="1"/>
  <c r="E45" i="165" s="1"/>
  <c r="F21" i="158"/>
  <c r="F4" i="158" s="1"/>
  <c r="E14" i="158"/>
  <c r="E12" i="158" s="1"/>
  <c r="E3" i="158" s="1"/>
  <c r="E23" i="157"/>
  <c r="E21" i="157" s="1"/>
  <c r="E4" i="157" s="1"/>
  <c r="E14" i="157"/>
  <c r="E12" i="157" s="1"/>
  <c r="E3" i="157" s="1"/>
  <c r="E32" i="157"/>
  <c r="E30" i="157" s="1"/>
  <c r="E5" i="157" s="1"/>
  <c r="F14" i="156"/>
  <c r="F12" i="156" s="1"/>
  <c r="F3" i="156" s="1"/>
  <c r="F32" i="156"/>
  <c r="F30" i="156" s="1"/>
  <c r="F5" i="156" s="1"/>
  <c r="F32" i="155"/>
  <c r="F30" i="155" s="1"/>
  <c r="F5" i="155" s="1"/>
  <c r="F1" i="155" s="1"/>
  <c r="E23" i="155"/>
  <c r="E21" i="155" s="1"/>
  <c r="E4" i="155" s="1"/>
  <c r="E14" i="155"/>
  <c r="E12" i="155" s="1"/>
  <c r="E3" i="155" s="1"/>
  <c r="E14" i="154"/>
  <c r="E12" i="154" s="1"/>
  <c r="E3" i="154" s="1"/>
  <c r="E23" i="154"/>
  <c r="E21" i="154" s="1"/>
  <c r="E4" i="154" s="1"/>
  <c r="E32" i="154"/>
  <c r="E30" i="154" s="1"/>
  <c r="E5" i="154" s="1"/>
  <c r="E23" i="153"/>
  <c r="E21" i="153" s="1"/>
  <c r="E4" i="153" s="1"/>
  <c r="E14" i="153"/>
  <c r="E12" i="153" s="1"/>
  <c r="E3" i="153" s="1"/>
  <c r="E6" i="153"/>
  <c r="E32" i="153"/>
  <c r="E30" i="153" s="1"/>
  <c r="E5" i="153" s="1"/>
  <c r="E23" i="152"/>
  <c r="E21" i="152" s="1"/>
  <c r="E4" i="152" s="1"/>
  <c r="E14" i="152"/>
  <c r="E12" i="152" s="1"/>
  <c r="E3" i="152" s="1"/>
  <c r="E6" i="152"/>
  <c r="F21" i="151"/>
  <c r="F4" i="151" s="1"/>
  <c r="E14" i="151"/>
  <c r="E12" i="151" s="1"/>
  <c r="E3" i="151" s="1"/>
  <c r="E6" i="151"/>
  <c r="E23" i="150"/>
  <c r="E21" i="150" s="1"/>
  <c r="E4" i="150" s="1"/>
  <c r="E14" i="150"/>
  <c r="E12" i="150" s="1"/>
  <c r="E3" i="150" s="1"/>
  <c r="E32" i="150"/>
  <c r="E30" i="150" s="1"/>
  <c r="E5" i="150" s="1"/>
  <c r="E32" i="149"/>
  <c r="E30" i="149" s="1"/>
  <c r="E5" i="149" s="1"/>
  <c r="E23" i="149"/>
  <c r="E21" i="149" s="1"/>
  <c r="E4" i="149" s="1"/>
  <c r="E32" i="148"/>
  <c r="E30" i="148" s="1"/>
  <c r="E5" i="148" s="1"/>
  <c r="E4" i="148"/>
  <c r="E1" i="148" s="1"/>
  <c r="E27" i="165" s="1"/>
  <c r="E23" i="142"/>
  <c r="E21" i="142" s="1"/>
  <c r="E4" i="142" s="1"/>
  <c r="E14" i="142"/>
  <c r="E12" i="142" s="1"/>
  <c r="E3" i="142" s="1"/>
  <c r="E6" i="142"/>
  <c r="E23" i="141"/>
  <c r="E21" i="141" s="1"/>
  <c r="E4" i="141" s="1"/>
  <c r="E14" i="141"/>
  <c r="E12" i="141" s="1"/>
  <c r="E3" i="141" s="1"/>
  <c r="E6" i="141"/>
  <c r="E32" i="141"/>
  <c r="E30" i="141" s="1"/>
  <c r="E5" i="141" s="1"/>
  <c r="E23" i="139"/>
  <c r="E21" i="139" s="1"/>
  <c r="E4" i="139" s="1"/>
  <c r="E14" i="139"/>
  <c r="E12" i="139" s="1"/>
  <c r="E3" i="139" s="1"/>
  <c r="E6" i="139"/>
  <c r="E32" i="139"/>
  <c r="E30" i="139" s="1"/>
  <c r="E5" i="139" s="1"/>
  <c r="E23" i="138"/>
  <c r="E21" i="138" s="1"/>
  <c r="E4" i="138" s="1"/>
  <c r="F14" i="138"/>
  <c r="F12" i="138" s="1"/>
  <c r="F3" i="138" s="1"/>
  <c r="E6" i="138"/>
  <c r="E32" i="138"/>
  <c r="E30" i="138" s="1"/>
  <c r="E5" i="138" s="1"/>
  <c r="F14" i="137"/>
  <c r="F12" i="137" s="1"/>
  <c r="F3" i="137" s="1"/>
  <c r="E32" i="137"/>
  <c r="E30" i="137" s="1"/>
  <c r="E5" i="137" s="1"/>
  <c r="E23" i="137"/>
  <c r="E21" i="137" s="1"/>
  <c r="E4" i="137" s="1"/>
  <c r="E14" i="136"/>
  <c r="E12" i="136" s="1"/>
  <c r="E3" i="136" s="1"/>
  <c r="E6" i="136"/>
  <c r="E32" i="136"/>
  <c r="E30" i="136" s="1"/>
  <c r="E5" i="136" s="1"/>
  <c r="E23" i="135"/>
  <c r="E21" i="135" s="1"/>
  <c r="E4" i="135" s="1"/>
  <c r="E14" i="135"/>
  <c r="E12" i="135" s="1"/>
  <c r="E3" i="135" s="1"/>
  <c r="E1" i="135" s="1"/>
  <c r="E12" i="165" s="1"/>
  <c r="E23" i="134"/>
  <c r="E21" i="134" s="1"/>
  <c r="E4" i="134" s="1"/>
  <c r="E14" i="134"/>
  <c r="E12" i="134" s="1"/>
  <c r="E3" i="134" s="1"/>
  <c r="E1" i="134" s="1"/>
  <c r="E11" i="165" s="1"/>
  <c r="E23" i="133"/>
  <c r="E21" i="133" s="1"/>
  <c r="E4" i="133" s="1"/>
  <c r="E14" i="133"/>
  <c r="E12" i="133" s="1"/>
  <c r="E3" i="133" s="1"/>
  <c r="E6" i="133"/>
  <c r="E32" i="133"/>
  <c r="E30" i="133" s="1"/>
  <c r="E5" i="133" s="1"/>
  <c r="E23" i="132"/>
  <c r="E21" i="132" s="1"/>
  <c r="E4" i="132" s="1"/>
  <c r="E6" i="132"/>
  <c r="E32" i="132"/>
  <c r="E30" i="132" s="1"/>
  <c r="E5" i="132" s="1"/>
  <c r="E14" i="132"/>
  <c r="E12" i="132" s="1"/>
  <c r="E3" i="132" s="1"/>
  <c r="F4" i="131"/>
  <c r="F14" i="131"/>
  <c r="F12" i="131" s="1"/>
  <c r="F3" i="131" s="1"/>
  <c r="E6" i="131"/>
  <c r="E5" i="131"/>
  <c r="E1" i="131" s="1"/>
  <c r="F4" i="130"/>
  <c r="F1" i="130" s="1"/>
  <c r="F7" i="165" s="1"/>
  <c r="E14" i="130"/>
  <c r="E12" i="130" s="1"/>
  <c r="E3" i="130" s="1"/>
  <c r="E6" i="130"/>
  <c r="E32" i="129"/>
  <c r="E30" i="129" s="1"/>
  <c r="E5" i="129" s="1"/>
  <c r="E23" i="129"/>
  <c r="E21" i="129" s="1"/>
  <c r="E4" i="129" s="1"/>
  <c r="E1" i="129" l="1"/>
  <c r="E1" i="130"/>
  <c r="E8" i="165"/>
  <c r="E8" i="10"/>
  <c r="F1" i="131"/>
  <c r="F8" i="165" s="1"/>
  <c r="G8" i="165" s="1"/>
  <c r="E1" i="132"/>
  <c r="E1" i="133"/>
  <c r="E1" i="136"/>
  <c r="E1" i="137"/>
  <c r="F1" i="137"/>
  <c r="F1" i="138"/>
  <c r="E1" i="138"/>
  <c r="E1" i="139"/>
  <c r="E1" i="141"/>
  <c r="E20" i="165" s="1"/>
  <c r="E1" i="142"/>
  <c r="F1" i="129"/>
  <c r="F11" i="165"/>
  <c r="G11" i="165" s="1"/>
  <c r="F11" i="10"/>
  <c r="F12" i="165"/>
  <c r="G12" i="165" s="1"/>
  <c r="F12" i="10"/>
  <c r="E40" i="10"/>
  <c r="E40" i="165"/>
  <c r="E47" i="10"/>
  <c r="E47" i="165"/>
  <c r="G27" i="165"/>
  <c r="F21" i="165"/>
  <c r="F21" i="10"/>
  <c r="F50" i="10"/>
  <c r="F50" i="165"/>
  <c r="F49" i="10"/>
  <c r="F49" i="165"/>
  <c r="F48" i="10"/>
  <c r="F48" i="165"/>
  <c r="F46" i="10"/>
  <c r="F46" i="165"/>
  <c r="F45" i="10"/>
  <c r="F45" i="165"/>
  <c r="F41" i="10"/>
  <c r="F41" i="165"/>
  <c r="F39" i="10"/>
  <c r="F39" i="165"/>
  <c r="F36" i="10"/>
  <c r="F36" i="165"/>
  <c r="F35" i="10"/>
  <c r="F35" i="165"/>
  <c r="F34" i="10"/>
  <c r="F34" i="165"/>
  <c r="F32" i="10"/>
  <c r="F32" i="165"/>
  <c r="F30" i="10"/>
  <c r="F30" i="165"/>
  <c r="F7" i="10"/>
  <c r="E1" i="164"/>
  <c r="E1" i="163"/>
  <c r="E1" i="162"/>
  <c r="F1" i="161"/>
  <c r="E1" i="160"/>
  <c r="F1" i="158"/>
  <c r="F42" i="165" s="1"/>
  <c r="E1" i="158"/>
  <c r="E1" i="157"/>
  <c r="F1" i="156"/>
  <c r="F40" i="165" s="1"/>
  <c r="G40" i="165" s="1"/>
  <c r="E1" i="155"/>
  <c r="E1" i="154"/>
  <c r="E1" i="153"/>
  <c r="E1" i="152"/>
  <c r="F1" i="151"/>
  <c r="E1" i="151"/>
  <c r="E1" i="150"/>
  <c r="E1" i="149"/>
  <c r="E27" i="10"/>
  <c r="G27" i="10" s="1"/>
  <c r="E45" i="10"/>
  <c r="E20" i="10"/>
  <c r="G20" i="10" s="1"/>
  <c r="E12" i="10"/>
  <c r="G12" i="10" s="1"/>
  <c r="E11" i="10"/>
  <c r="G11" i="10" s="1"/>
  <c r="F8" i="10"/>
  <c r="G8" i="10" s="1"/>
  <c r="G5" i="10"/>
  <c r="K48" i="10"/>
  <c r="J48" i="10"/>
  <c r="I48" i="10"/>
  <c r="K47" i="10"/>
  <c r="J47" i="10"/>
  <c r="I47" i="10"/>
  <c r="K46" i="10"/>
  <c r="J46" i="10"/>
  <c r="I46" i="10"/>
  <c r="E30" i="10" l="1"/>
  <c r="G30" i="10" s="1"/>
  <c r="E30" i="165"/>
  <c r="E32" i="10"/>
  <c r="G32" i="10" s="1"/>
  <c r="E32" i="165"/>
  <c r="E33" i="10"/>
  <c r="E33" i="165"/>
  <c r="E34" i="10"/>
  <c r="G34" i="10" s="1"/>
  <c r="E34" i="165"/>
  <c r="E35" i="10"/>
  <c r="G35" i="10" s="1"/>
  <c r="E35" i="165"/>
  <c r="E36" i="10"/>
  <c r="G36" i="10" s="1"/>
  <c r="E36" i="165"/>
  <c r="E39" i="10"/>
  <c r="E39" i="165"/>
  <c r="E41" i="10"/>
  <c r="E41" i="165"/>
  <c r="E42" i="10"/>
  <c r="E42" i="165"/>
  <c r="G42" i="165"/>
  <c r="E46" i="10"/>
  <c r="E46" i="165"/>
  <c r="E48" i="10"/>
  <c r="G48" i="10" s="1"/>
  <c r="E48" i="165"/>
  <c r="E49" i="10"/>
  <c r="G49" i="10" s="1"/>
  <c r="E49" i="165"/>
  <c r="E50" i="10"/>
  <c r="G50" i="10" s="1"/>
  <c r="E50" i="165"/>
  <c r="G32" i="165"/>
  <c r="G34" i="165"/>
  <c r="G35" i="165"/>
  <c r="G36" i="165"/>
  <c r="G41" i="165"/>
  <c r="G46" i="165"/>
  <c r="G48" i="165"/>
  <c r="G49" i="165"/>
  <c r="G50" i="165"/>
  <c r="F18" i="165"/>
  <c r="F6" i="165"/>
  <c r="F6" i="10"/>
  <c r="E21" i="165"/>
  <c r="G21" i="165" s="1"/>
  <c r="E21" i="10"/>
  <c r="G21" i="10" s="1"/>
  <c r="E18" i="165"/>
  <c r="G20" i="165"/>
  <c r="E16" i="165"/>
  <c r="G16" i="165" s="1"/>
  <c r="E16" i="10"/>
  <c r="G16" i="10" s="1"/>
  <c r="E15" i="165"/>
  <c r="E15" i="10"/>
  <c r="F15" i="165"/>
  <c r="G15" i="165" s="1"/>
  <c r="F15" i="10"/>
  <c r="G15" i="10" s="1"/>
  <c r="F14" i="165"/>
  <c r="F14" i="10"/>
  <c r="E14" i="165"/>
  <c r="E14" i="10"/>
  <c r="E13" i="165"/>
  <c r="G13" i="165" s="1"/>
  <c r="E13" i="10"/>
  <c r="G13" i="10" s="1"/>
  <c r="E10" i="165"/>
  <c r="G10" i="165" s="1"/>
  <c r="E10" i="10"/>
  <c r="G10" i="10" s="1"/>
  <c r="G9" i="165"/>
  <c r="E9" i="10"/>
  <c r="G9" i="10" s="1"/>
  <c r="E7" i="165"/>
  <c r="G7" i="165" s="1"/>
  <c r="E7" i="10"/>
  <c r="G7" i="10" s="1"/>
  <c r="E6" i="165"/>
  <c r="E6" i="10"/>
  <c r="E4" i="165"/>
  <c r="G5" i="165"/>
  <c r="F47" i="10"/>
  <c r="G47" i="10" s="1"/>
  <c r="F47" i="165"/>
  <c r="G47" i="165" s="1"/>
  <c r="G46" i="10"/>
  <c r="G45" i="10"/>
  <c r="G45" i="165"/>
  <c r="F42" i="10"/>
  <c r="G41" i="10"/>
  <c r="F40" i="10"/>
  <c r="G40" i="10" s="1"/>
  <c r="G39" i="10"/>
  <c r="G39" i="165"/>
  <c r="F38" i="165"/>
  <c r="F33" i="10"/>
  <c r="F33" i="165"/>
  <c r="G33" i="165" s="1"/>
  <c r="G30" i="165"/>
  <c r="F29" i="165"/>
  <c r="G42" i="10"/>
  <c r="G33" i="10"/>
  <c r="E29" i="10"/>
  <c r="E18" i="10"/>
  <c r="E4" i="10"/>
  <c r="F4" i="10"/>
  <c r="K50" i="10"/>
  <c r="J50" i="10"/>
  <c r="I50" i="10"/>
  <c r="K49" i="10"/>
  <c r="J49" i="10"/>
  <c r="I49" i="10"/>
  <c r="K45" i="10"/>
  <c r="J45" i="10"/>
  <c r="I45" i="10"/>
  <c r="K40" i="10"/>
  <c r="J40" i="10"/>
  <c r="I40" i="10"/>
  <c r="K32" i="10"/>
  <c r="J32" i="10"/>
  <c r="I32" i="10"/>
  <c r="K25" i="10"/>
  <c r="J25" i="10"/>
  <c r="I25" i="10"/>
  <c r="G14" i="10" l="1"/>
  <c r="G14" i="165"/>
  <c r="G6" i="10"/>
  <c r="G6" i="165"/>
  <c r="F4" i="165"/>
  <c r="G4" i="165" s="1"/>
  <c r="G18" i="165"/>
  <c r="E44" i="165"/>
  <c r="E38" i="165"/>
  <c r="G38" i="165" s="1"/>
  <c r="E29" i="165"/>
  <c r="F44" i="165"/>
  <c r="G44" i="165" s="1"/>
  <c r="G4" i="10"/>
  <c r="K44" i="10"/>
  <c r="I44" i="10"/>
  <c r="J44" i="10"/>
  <c r="F3" i="165" l="1"/>
  <c r="N3" i="165" s="1"/>
  <c r="N4" i="165" s="1"/>
  <c r="G29" i="165"/>
  <c r="E3" i="165"/>
  <c r="M3" i="165" s="1"/>
  <c r="M4" i="165" s="1"/>
  <c r="K42" i="10"/>
  <c r="K39" i="10"/>
  <c r="K36" i="10"/>
  <c r="K34" i="10"/>
  <c r="K33" i="10"/>
  <c r="K31" i="10"/>
  <c r="K30" i="10"/>
  <c r="K27" i="10"/>
  <c r="K26" i="10"/>
  <c r="K12" i="10"/>
  <c r="K11" i="10"/>
  <c r="K9" i="10"/>
  <c r="K8" i="10"/>
  <c r="K41" i="10" l="1"/>
  <c r="K38" i="10" s="1"/>
  <c r="K35" i="10"/>
  <c r="K29" i="10" s="1"/>
  <c r="J31" i="10"/>
  <c r="J26" i="10"/>
  <c r="K24" i="10"/>
  <c r="K23" i="10"/>
  <c r="K22" i="10"/>
  <c r="K21" i="10"/>
  <c r="K20" i="10"/>
  <c r="K19" i="10"/>
  <c r="K16" i="10"/>
  <c r="K15" i="10"/>
  <c r="K13" i="10"/>
  <c r="J11" i="10"/>
  <c r="K10" i="10"/>
  <c r="J8" i="10"/>
  <c r="K7" i="10"/>
  <c r="J42" i="10" l="1"/>
  <c r="J39" i="10"/>
  <c r="J36" i="10"/>
  <c r="J35" i="10"/>
  <c r="J34" i="10"/>
  <c r="J33" i="10"/>
  <c r="I31" i="10"/>
  <c r="J27" i="10"/>
  <c r="I26" i="10"/>
  <c r="J24" i="10"/>
  <c r="J23" i="10"/>
  <c r="K18" i="10"/>
  <c r="J19" i="10"/>
  <c r="J16" i="10"/>
  <c r="J15" i="10"/>
  <c r="K14" i="10"/>
  <c r="J14" i="10"/>
  <c r="I14" i="10"/>
  <c r="J13" i="10"/>
  <c r="I11" i="10"/>
  <c r="J9" i="10"/>
  <c r="I8" i="10"/>
  <c r="E2" i="79"/>
  <c r="E44" i="10" l="1"/>
  <c r="F44" i="10"/>
  <c r="F29" i="10"/>
  <c r="I42" i="10"/>
  <c r="J41" i="10"/>
  <c r="I39" i="10"/>
  <c r="I36" i="10"/>
  <c r="I35" i="10"/>
  <c r="I34" i="10"/>
  <c r="I33" i="10"/>
  <c r="J30" i="10"/>
  <c r="I27" i="10"/>
  <c r="I24" i="10"/>
  <c r="I23" i="10"/>
  <c r="J22" i="10"/>
  <c r="J21" i="10"/>
  <c r="J20" i="10"/>
  <c r="I19" i="10"/>
  <c r="I16" i="10"/>
  <c r="I15" i="10"/>
  <c r="I13" i="10"/>
  <c r="J12" i="10"/>
  <c r="J10" i="10"/>
  <c r="I9" i="10"/>
  <c r="J7" i="10"/>
  <c r="K6" i="10"/>
  <c r="G29" i="10" l="1"/>
  <c r="G44" i="10"/>
  <c r="J29" i="10"/>
  <c r="J38" i="10"/>
  <c r="F38" i="10"/>
  <c r="F18" i="10"/>
  <c r="I41" i="10"/>
  <c r="I38" i="10" s="1"/>
  <c r="E38" i="10"/>
  <c r="E3" i="10" s="1"/>
  <c r="N3" i="10" s="1"/>
  <c r="N4" i="10" s="1"/>
  <c r="I30" i="10"/>
  <c r="I29" i="10" s="1"/>
  <c r="I22" i="10"/>
  <c r="J18" i="10"/>
  <c r="I21" i="10"/>
  <c r="I20" i="10"/>
  <c r="I12" i="10"/>
  <c r="I10" i="10"/>
  <c r="I7" i="10"/>
  <c r="J6" i="10"/>
  <c r="F3" i="10" l="1"/>
  <c r="O3" i="10" s="1"/>
  <c r="O4" i="10" s="1"/>
  <c r="G18" i="10"/>
  <c r="G38" i="10"/>
  <c r="I18" i="10"/>
  <c r="I6" i="10"/>
  <c r="G3" i="10" l="1"/>
  <c r="F6" i="11" s="1"/>
  <c r="K5" i="10"/>
  <c r="K4" i="10" s="1"/>
  <c r="J5" i="10" l="1"/>
  <c r="J4" i="10" l="1"/>
  <c r="I5" i="10"/>
  <c r="I4"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Gerhard</author>
  </authors>
  <commentList>
    <comment ref="E46" authorId="0" shapeId="0" xr:uid="{00000000-0006-0000-2800-000001000000}">
      <text>
        <r>
          <rPr>
            <b/>
            <sz val="9"/>
            <color indexed="81"/>
            <rFont val="Segoe UI"/>
            <family val="2"/>
          </rPr>
          <t>Gerhard:</t>
        </r>
        <r>
          <rPr>
            <sz val="9"/>
            <color indexed="81"/>
            <rFont val="Segoe UI"/>
            <family val="2"/>
          </rPr>
          <t xml:space="preserve">
</t>
        </r>
      </text>
    </comment>
  </commentList>
</comments>
</file>

<file path=xl/sharedStrings.xml><?xml version="1.0" encoding="utf-8"?>
<sst xmlns="http://schemas.openxmlformats.org/spreadsheetml/2006/main" count="4990" uniqueCount="1731">
  <si>
    <t>1.1.</t>
  </si>
  <si>
    <t>1.2.</t>
  </si>
  <si>
    <t>1.3.</t>
  </si>
  <si>
    <t>1.4.</t>
  </si>
  <si>
    <t>1.5.</t>
  </si>
  <si>
    <t>1.6.</t>
  </si>
  <si>
    <t>1.7.</t>
  </si>
  <si>
    <t>1.8.</t>
  </si>
  <si>
    <t>1.9.</t>
  </si>
  <si>
    <t>1.10.</t>
  </si>
  <si>
    <t>1.11.</t>
  </si>
  <si>
    <t>1.12.</t>
  </si>
  <si>
    <t>1.13.</t>
  </si>
  <si>
    <t>2.1.</t>
  </si>
  <si>
    <t>2.2.</t>
  </si>
  <si>
    <t>2.3.</t>
  </si>
  <si>
    <t>2.4.</t>
  </si>
  <si>
    <t>2.5.</t>
  </si>
  <si>
    <t>2.6.</t>
  </si>
  <si>
    <t>2.7.</t>
  </si>
  <si>
    <t>2.8.</t>
  </si>
  <si>
    <t>2.9.</t>
  </si>
  <si>
    <t>3.1.</t>
  </si>
  <si>
    <t>3.2.</t>
  </si>
  <si>
    <t>3.3.</t>
  </si>
  <si>
    <t>3.4.</t>
  </si>
  <si>
    <t>3.5.</t>
  </si>
  <si>
    <t>3.6.</t>
  </si>
  <si>
    <t>3.7.</t>
  </si>
  <si>
    <t>4.1.</t>
  </si>
  <si>
    <t>4.2.</t>
  </si>
  <si>
    <t>4.3.</t>
  </si>
  <si>
    <t>4.4.</t>
  </si>
  <si>
    <t>5.1.</t>
  </si>
  <si>
    <t>5.2.</t>
  </si>
  <si>
    <t>5.3.</t>
  </si>
  <si>
    <t>Aktuell</t>
  </si>
  <si>
    <t>Plan</t>
  </si>
  <si>
    <t>Gesamt</t>
  </si>
  <si>
    <t>1.0</t>
  </si>
  <si>
    <t>Zi</t>
  </si>
  <si>
    <t>N01</t>
  </si>
  <si>
    <t>An</t>
  </si>
  <si>
    <t>N03</t>
  </si>
  <si>
    <t>Au</t>
  </si>
  <si>
    <t>Supply Guideline / Supply Vision</t>
  </si>
  <si>
    <t>N02</t>
  </si>
  <si>
    <t>N04</t>
  </si>
  <si>
    <t>St</t>
  </si>
  <si>
    <t>2.0</t>
  </si>
  <si>
    <t>N06</t>
  </si>
  <si>
    <t>N05</t>
  </si>
  <si>
    <t>N07</t>
  </si>
  <si>
    <t>N08</t>
  </si>
  <si>
    <t>N11</t>
  </si>
  <si>
    <t>N09</t>
  </si>
  <si>
    <t>N10</t>
  </si>
  <si>
    <t>4.0</t>
  </si>
  <si>
    <t>N13</t>
  </si>
  <si>
    <t>N12</t>
  </si>
  <si>
    <t>N14</t>
  </si>
  <si>
    <t>N15</t>
  </si>
  <si>
    <t>Organisation</t>
  </si>
  <si>
    <t>Scope</t>
  </si>
  <si>
    <t xml:space="preserve">          </t>
  </si>
  <si>
    <t xml:space="preserve">            </t>
  </si>
  <si>
    <t xml:space="preserve">           </t>
  </si>
  <si>
    <t xml:space="preserve">              </t>
  </si>
  <si>
    <t>No.</t>
  </si>
  <si>
    <t>Prio.</t>
  </si>
  <si>
    <t>Rel.</t>
  </si>
  <si>
    <t>Dimensions</t>
  </si>
  <si>
    <t>As-Is</t>
  </si>
  <si>
    <t>Summe Gewicht</t>
  </si>
  <si>
    <t>Fragen</t>
  </si>
  <si>
    <t>Ist</t>
  </si>
  <si>
    <t>Stage 1 = 0 %</t>
  </si>
  <si>
    <t>Stage 2 = 25 %</t>
  </si>
  <si>
    <t>Stage 3 = 50 %</t>
  </si>
  <si>
    <t>Stage 4 = 75 %</t>
  </si>
  <si>
    <t>Stage 5 = 100 %</t>
  </si>
  <si>
    <t>Oben definierte Lösung &gt; 75 % umgesetzt</t>
  </si>
  <si>
    <t>Definition</t>
  </si>
  <si>
    <t>Kennzahlen zur Kosten-
position sind nicht verfügbar. 
Gelegentliche Auswertungen
erfordern sehr viel Aufwand.</t>
  </si>
  <si>
    <t xml:space="preserve">Kennzahlen zur Kosten-
position sind verfügbar. 
Sie werden aber nur
fallweise ausgewertet.        </t>
  </si>
  <si>
    <t>Es werden mindestens zwei 
Kennzahlen zur Kostenposition 
regelmäßig ausgewertet und  
berichtet. Dabei sind entweder Verhandlungserfolge oder Materialkostenver-
änderungen berücksichtigt. 
Auf unerwartete Abweichungen wird schnell und konsequent reagiert.</t>
  </si>
  <si>
    <t>Von den drei zentralen Kennzahlen zur Kostenposition (Materialkostenveränderung, Verhandlungserfolge und Projekterfolge) werden zwei gesteuert (Ziele definiert, regelmäßige Planung, Berichte und Konsequenzen) und die dritte regelmäßig ausgewertet und berichtet. Prozesskosten werden punktuell berichtet. Bezüglich der ausgewerteten Kennzahlen gibt es bzw. bezüglich des Scops noch Verbesserungspotenziale, z. B. keine Auswertung bei indirekten Materialien.</t>
  </si>
  <si>
    <t>Wie Vorstufe allerdings als umfassendes und durchgängiges System, das alle interessanten Kennzahlen und Anwendungsfelder umfasst. Zu den wesentlichen Zielen werden regelmäßig Benchmarks mit anderen Firmen durchgeführt.</t>
  </si>
  <si>
    <t xml:space="preserve">           Auswertungen erfordern sehr viel Aufwand.</t>
  </si>
  <si>
    <t xml:space="preserve">           fallweise ausgewertet.</t>
  </si>
  <si>
    <t xml:space="preserve">              Gelegentliche Auswertungen erfordern sehr viel Aufwand.</t>
  </si>
  <si>
    <t xml:space="preserve">              werden aber nur fallweise ausgewertet.</t>
  </si>
  <si>
    <t xml:space="preserve">              interessanten Kennzahlen und Anwendungsfelder umfasst.</t>
  </si>
  <si>
    <t xml:space="preserve">                 Gelegentliche Auswertungen erfordern viel Aufwand.</t>
  </si>
  <si>
    <t xml:space="preserve">                  aber nur fallweise ausgewertet.</t>
  </si>
  <si>
    <t xml:space="preserve">             Ergebnisse sind schriftlich dokumentiert.</t>
  </si>
  <si>
    <t xml:space="preserve">             Überwachung der Analysefelder.</t>
  </si>
  <si>
    <t>Top-Risiken werden nicht gesteuert.</t>
  </si>
  <si>
    <t>Es gibt einen durchgängigen und marktorientierten Materialgruppenschlüssel, der in Randbereichen Schwächen aufweist. Die Verantwortungsmatrix Materialgruppe / Einkauf  ist definiert.</t>
  </si>
  <si>
    <t>Wie Vorstufe - Zusätzlich: Die aktuellen strategisch bedeutsamen Supply-Märkte sind definiert. Es gibt keine wesentlichen Schwächen.</t>
  </si>
  <si>
    <t>Wie Vorstufe - Zusätzlich: Die Entwicklung wird systematisch überwacht. Neue Materialgruppen werden systematisch und zeitnah eingearbeitet.</t>
  </si>
  <si>
    <t>Prozessarchitektur: Aufbau und Entwicklung der Prozesslandschaft</t>
  </si>
  <si>
    <t>IT-System-Architektur</t>
  </si>
  <si>
    <t>Einkaufshandbuch</t>
  </si>
  <si>
    <t>Strategische Story</t>
  </si>
  <si>
    <t>Strategische Stoßrichtungen</t>
  </si>
  <si>
    <t>Konkretisierung der strategischen Stoßrichtungen, z.B. mit Strategy Map und Balanced Scorecard</t>
  </si>
  <si>
    <t>Strategietreiber siehe Punkt 1.10</t>
  </si>
  <si>
    <t>Vgl. auch Kommunikation siehe Punkt 1.12</t>
  </si>
  <si>
    <t xml:space="preserve">Die Umsetzung der strategischen Ausrichtung wird regelmäßig mindestens halbjährlich überprüft. Die strategische Ausrichtung wird bei Bedarf fortgeschrieben (mindestens alle 2 Jahre). Dabei erfolgen Abstimmungen mit den Stakeholdern. </t>
  </si>
  <si>
    <t xml:space="preserve">Die Umsetzung der strategischen Ausrichtung wird mindestens quartalsweise überprüft. Die strategische Ausrichtung wird mindestens jährlich fortgeschrieben. Dabei erfolgen Abstimmungen mit den Stakeholdern. </t>
  </si>
  <si>
    <t>Wie Stufe 4: Zusätzlich intensive Zusammenarbeit mit den Stakeholdern bei der Formulierung und Steuerung der strategischen Ausrichtung, z.B. durch regelmäßige Strategiemeetings.
Es gibt ein Purchasing-Board zur Steuerung der Einkaufsstrategie.</t>
  </si>
  <si>
    <t>Wie Vorstufe, zusätzlich: lückenlose Definition von strategischen Werttreibern (auch bei anspruchsvollen Messgrößen) und umfassendes tiefgehendes Steuerungssystem ist aufgebaut.</t>
  </si>
  <si>
    <t>Wie Stufe 3, jedoch umfassende Definition von Strategietreibern, die systematisch mit einer Balanced Scorecard berichtet werden. Aus dem Bericht heraus werden Steuerungsmaßnahmen ergriffen.</t>
  </si>
  <si>
    <t>In der externen Marktanalyse werden externe Risiken systematisch beachtet.</t>
  </si>
  <si>
    <t>Open Book</t>
  </si>
  <si>
    <t>Existenz und Steuerung von Lieferantenzielen</t>
  </si>
  <si>
    <t>Durchgängigkeit zur Rahmen- und Marktstrategie und zur Lieferantenbewertung</t>
  </si>
  <si>
    <t>Cross-funktionale und BU-übergreifende Bewertung</t>
  </si>
  <si>
    <t>Kommunikation mit den Lieferanten</t>
  </si>
  <si>
    <t>Umfang der Lieferantenbewertung</t>
  </si>
  <si>
    <t>Existenz und Steuerung der Lieferantenfreigabe</t>
  </si>
  <si>
    <t>Methoden zur Lieferantenfreigabe: Selbstauskunft, Lieferantenbesuch, Lieferantenaudit</t>
  </si>
  <si>
    <t>Inhalte der Lieferantenfreigabe</t>
  </si>
  <si>
    <t>Einbindung des Einkaufs - rechtzeitig und substantiell</t>
  </si>
  <si>
    <t>Es werden keine Lieferantenstrategien im Unternehmen formuliert.</t>
  </si>
  <si>
    <t>Die Strategie besteht darin, dass die Lieferantenbewertung den Lieferanten mitgeteilt wird und diese aufgefordert werden, Verbesserungsvorschläge zu melden. Gelegentlich werden die Vorschläge diskutiert.</t>
  </si>
  <si>
    <t>Wie Vorstufe, zusätzlich: Mit ausgewählten Lieferanten werden die Verbesserungsvorschläge der Lieferanten beschlossen und deren Umsetzung überwacht.</t>
  </si>
  <si>
    <t>Wie Vorstufe, zusätzlich: Die Umsetzung der Lieferantenstrategie ist flächendeckend, d.h. für jeden Lieferanten wird über die Vorgehensweise entschieden. Ferner werden mit ausgewählten Lieferanten gemeinsame strategische Projekte im Rahmen der Strategie besprochen und durchgeführt.</t>
  </si>
  <si>
    <t>Wie Vorstufe, zusätzlich: Es werden Lieferantenstrategien abteilungsübergreifend und in Zusammenarbeit mit den Lieferanten entwickelt und gesteuert.</t>
  </si>
  <si>
    <t>3.7 Steuerung Lieferantenstrategien</t>
  </si>
  <si>
    <t xml:space="preserve">Maverick Buying &gt; 40 % </t>
  </si>
  <si>
    <t>Es gibt kein funktionsfähiges System bzw. die Datenqualität lässt keine Auswertungen zu.</t>
  </si>
  <si>
    <t>5.4 Organisation</t>
  </si>
  <si>
    <t>Commitment</t>
  </si>
  <si>
    <t xml:space="preserve">Empowerment  </t>
  </si>
  <si>
    <t>Reifegrad 2017</t>
  </si>
  <si>
    <t>Name Hauptdimension 1</t>
  </si>
  <si>
    <t>Reifegrad 2018</t>
  </si>
  <si>
    <t>Name Hauptdimension 2</t>
  </si>
  <si>
    <t>Name Subdimension 1</t>
  </si>
  <si>
    <t xml:space="preserve">Plan Ende GJ </t>
  </si>
  <si>
    <t>Name Subdimension 2</t>
  </si>
  <si>
    <t>Total Maturity</t>
  </si>
  <si>
    <t>Framework Strategy and Performance Management</t>
  </si>
  <si>
    <t>Value contribution targets (qualitative / guardrails)</t>
  </si>
  <si>
    <t>Contribution to the cost item</t>
  </si>
  <si>
    <t>Contribution to differentiation</t>
  </si>
  <si>
    <t>Contribution to the financial position</t>
  </si>
  <si>
    <t>Analysis of the strategic framework</t>
  </si>
  <si>
    <t>Process and system architecture</t>
  </si>
  <si>
    <t>Strategic orientation</t>
  </si>
  <si>
    <t>Strategy drivers of the framework strategy</t>
  </si>
  <si>
    <t>Strategic programs and projects</t>
  </si>
  <si>
    <t>Communication Supply Strategy</t>
  </si>
  <si>
    <t>Current</t>
  </si>
  <si>
    <t>Weight</t>
  </si>
  <si>
    <t>External market analysis</t>
  </si>
  <si>
    <t>Market analysis</t>
  </si>
  <si>
    <t>Analysis of product and cost structure</t>
  </si>
  <si>
    <t>Analysis of the supplier structure</t>
  </si>
  <si>
    <t>Analysis of fees</t>
  </si>
  <si>
    <t>Analysis of market-related processes</t>
  </si>
  <si>
    <t>Management of market strategies</t>
  </si>
  <si>
    <t>Process documentation and analysis</t>
  </si>
  <si>
    <t>Control of process strategies</t>
  </si>
  <si>
    <t>Purchasing Controlling</t>
  </si>
  <si>
    <t>Performance management, including Purchasing Management</t>
  </si>
  <si>
    <t>Development of control processes</t>
  </si>
  <si>
    <t>Definition of process strategies</t>
  </si>
  <si>
    <t>Process Objectives</t>
  </si>
  <si>
    <t>Process strategies</t>
  </si>
  <si>
    <t>Management of supplier strategies</t>
  </si>
  <si>
    <t>Definition of supplier strategies</t>
  </si>
  <si>
    <t>Supplier Release</t>
  </si>
  <si>
    <t>Supplier classification</t>
  </si>
  <si>
    <t>Supplier potential analysis</t>
  </si>
  <si>
    <t>Past-oriented supplier evaluation</t>
  </si>
  <si>
    <t>Supplier Goals</t>
  </si>
  <si>
    <t>Supplier strategies</t>
  </si>
  <si>
    <t>Definition of market strategies</t>
  </si>
  <si>
    <t>Market objectives</t>
  </si>
  <si>
    <t>Market Strategies</t>
  </si>
  <si>
    <t>Procurement market definition</t>
  </si>
  <si>
    <t>Maturity Management</t>
  </si>
  <si>
    <t>Definition: 
Zi= Target (25 %)
An= Analysis (25 %)
Au= Alignment (25 %)
St= Control (25 %)</t>
  </si>
  <si>
    <t>Basis of the recommendation</t>
  </si>
  <si>
    <t>Current situation in strategic purchasing at the company</t>
  </si>
  <si>
    <t>Basic recommendation for the development of strategic purchasing (top recommendations)</t>
  </si>
  <si>
    <r>
      <t xml:space="preserve">Details on Assessment Area 1: </t>
    </r>
    <r>
      <rPr>
        <b/>
        <sz val="11"/>
        <color theme="1"/>
        <rFont val="Calibri"/>
        <family val="2"/>
        <scheme val="minor"/>
      </rPr>
      <t>Framework Strategy</t>
    </r>
  </si>
  <si>
    <r>
      <t xml:space="preserve">Details on Valuation Area 2: </t>
    </r>
    <r>
      <rPr>
        <b/>
        <sz val="11"/>
        <color theme="1"/>
        <rFont val="Calibri"/>
        <family val="2"/>
        <scheme val="minor"/>
      </rPr>
      <t>Market Strategies</t>
    </r>
  </si>
  <si>
    <r>
      <t xml:space="preserve">Details on Assessment Area 3: </t>
    </r>
    <r>
      <rPr>
        <b/>
        <sz val="11"/>
        <color theme="1"/>
        <rFont val="Calibri"/>
        <family val="2"/>
        <scheme val="minor"/>
      </rPr>
      <t>Supplier Strategies</t>
    </r>
  </si>
  <si>
    <r>
      <t xml:space="preserve">Details on Assessment Area 4: </t>
    </r>
    <r>
      <rPr>
        <b/>
        <sz val="11"/>
        <color theme="1"/>
        <rFont val="Calibri"/>
        <family val="2"/>
        <scheme val="minor"/>
      </rPr>
      <t>Processes</t>
    </r>
  </si>
  <si>
    <r>
      <t xml:space="preserve">Betails on Assessment Area 5: </t>
    </r>
    <r>
      <rPr>
        <b/>
        <sz val="11"/>
        <color theme="1"/>
        <rFont val="Calibri"/>
        <family val="2"/>
        <scheme val="minor"/>
      </rPr>
      <t>Purchasing Management</t>
    </r>
  </si>
  <si>
    <t>Actions</t>
  </si>
  <si>
    <t>Ideas</t>
  </si>
  <si>
    <t>Leadership</t>
  </si>
  <si>
    <t>General schema</t>
  </si>
  <si>
    <t>Objectives and consistency</t>
  </si>
  <si>
    <t>Method</t>
  </si>
  <si>
    <t>Risk awareness</t>
  </si>
  <si>
    <t>System Support</t>
  </si>
  <si>
    <t>Process</t>
  </si>
  <si>
    <t>Employee competence and capacity</t>
  </si>
  <si>
    <t>Cross-functional collaboration (incl. stakeholders)</t>
  </si>
  <si>
    <t>Cross-business unit collaboration</t>
  </si>
  <si>
    <t>Application</t>
  </si>
  <si>
    <t>No solution available</t>
  </si>
  <si>
    <t>Initial solution available, i.e. first individual aspects, intuitive solutions</t>
  </si>
  <si>
    <t>Proven solution available, i.e. average solution or appropriate entry-level solution with considerable potential for improvement</t>
  </si>
  <si>
    <t>Excellent solution available, i.e. advanced and comprehensive solution with minor potential for improvement</t>
  </si>
  <si>
    <t>Excellent or world-class solution available, i.e. professional solution that currently shows no potential for improvement.</t>
  </si>
  <si>
    <t>There is no vertical or horizontal coordination.</t>
  </si>
  <si>
    <t>No methodological approach available.</t>
  </si>
  <si>
    <t>Risks are not taken into account</t>
  </si>
  <si>
    <t>There is no (systematic) IT-technical solution</t>
  </si>
  <si>
    <t>There is no control? (random or one-time actions)</t>
  </si>
  <si>
    <t>Employee competence and/or staff capacity are completely insufficient for the function. No improvement discernible.</t>
  </si>
  <si>
    <t>No cooperation</t>
  </si>
  <si>
    <t>How is the respective function in strategic purchasing integrated with the requirements of the company, the strategy, the external stakeholders (= sustainability), the operating units (= vertical alignment) and other management tasks (= horizontal coordination)?</t>
  </si>
  <si>
    <t>How effectively does the method support the control of the respective function? The dimension aims at the excellence of the technical method used.</t>
  </si>
  <si>
    <t>How is the risk identified, assessed, managed and monitored within the respective function of strategic purchasing?</t>
  </si>
  <si>
    <t>How is the respective function in strategic purchasing supported by IT technology?</t>
  </si>
  <si>
    <t>How is the respective evaluation function controlled in strategic purchasing? (Essential aspects are, for example: clear process definition, clear responsibilities, quantitative and sustainable process control)</t>
  </si>
  <si>
    <t>How is the required employee competence and capacity ensured for the respective function?</t>
  </si>
  <si>
    <t>How is cross-business unit cooperation designed for the respective evaluation function in strategic purchasing?</t>
  </si>
  <si>
    <t>To what extent has the proposed approach (technical concept and management process) been implemented in the company? The question is aimed at the state of implementation in the areas in which the approach is to be used. Example: Supplier evaluation is to be introduced in Division A in direct purchasing. What is the state of implementation there? (e.g. How many suppliers use it? How systematically are the guidelines followed?
It would be best to have an application indicator that can be used to assess the state of application, e.g. evaluated purchasing volume / total purchasing volume as part of the supplier evaluation.</t>
  </si>
  <si>
    <t>How widespread is the proposed approach (technical concept and management process) in the company? The dimension is aimed at the breadth of the areas of application. Example: Supplier evaluation could also be used in Division B or C and also in indirect purchasing.</t>
  </si>
  <si>
    <t xml:space="preserve">There is an intuitive vertical and/or horizontal coordination carried out by the acting persons and/or in a few individual aspects also with a defined procedure.      </t>
  </si>
  <si>
    <t>Intuitive, poorly documented method, or simple "shirt-sleeved" solution with many weaknesses.</t>
  </si>
  <si>
    <t>Risks are intuitively taken into account or controlled in decision-making</t>
  </si>
  <si>
    <t>Partial Excel- or Word-based methods, as far as potential for improvement is recognizable</t>
  </si>
  <si>
    <t>There is an intuitive control, (= repeated actions, the need for action arises intuitively)</t>
  </si>
  <si>
    <t xml:space="preserve">Employee competence and/or employee capacity are currently and will not be sufficient in the foreseeable future.
</t>
  </si>
  <si>
    <t>Employee competence and/or employee capacity are currently and will not be sufficient in the foreseeable future.</t>
  </si>
  <si>
    <t>Informal coordination at buyer level / acclamation</t>
  </si>
  <si>
    <t xml:space="preserve"> In more than 50% of the relevant remuneration, coordination takes place according to a defined and documented procedure.</t>
  </si>
  <si>
    <t>as pre-stage, but in 75 % of the relevant remuneration</t>
  </si>
  <si>
    <t>such as pre-stage, but in 100% of the relevant remuneration, exceptions only if coordination is completely uneconomical.</t>
  </si>
  <si>
    <t>Proven average solution that identifies significant potential for improvement.</t>
  </si>
  <si>
    <t>Excellent solution that identifies small potential for improvement.</t>
  </si>
  <si>
    <t>Risks are systematically analysed, evaluated and managed in approaches.</t>
  </si>
  <si>
    <t>Risks are systematically taken into account in decision-making and subsequent implementation. Small potential for improvement is recognizable.</t>
  </si>
  <si>
    <t>Risks are taken into account comprehensively and systematically.</t>
  </si>
  <si>
    <t>Comprehensive and good solution that contains considerable potential for improvement.</t>
  </si>
  <si>
    <t>Comprehensive and very good solution with small potential for improvement</t>
  </si>
  <si>
    <t>Comprehensive and very good solution that currently shows no potential for improvement.</t>
  </si>
  <si>
    <t>Regular process with responsibilities, regular review of results and corrective actions if necessary.</t>
  </si>
  <si>
    <t>At best, employee competence and/or staff capacity have short-term small gaps that are systematically remedied.</t>
  </si>
  <si>
    <t>such as precursor - additional systematic control with regard to the respective evaluation function.</t>
  </si>
  <si>
    <t xml:space="preserve">There are current and/or future gaps in employee competence and/or capacity. We are actively working towards improvement.
</t>
  </si>
  <si>
    <t>Selective procedural coordination without binding force</t>
  </si>
  <si>
    <t>1.1 Value Contribution Targets</t>
  </si>
  <si>
    <t>Topics</t>
  </si>
  <si>
    <t>Remarks</t>
  </si>
  <si>
    <t>Concept</t>
  </si>
  <si>
    <t>Implementation</t>
  </si>
  <si>
    <t>Integrated
Assessment</t>
  </si>
  <si>
    <t>Total Weight</t>
  </si>
  <si>
    <t>Existence and management of value contribution targets</t>
  </si>
  <si>
    <t>Cascading of value contribution targets</t>
  </si>
  <si>
    <t>Management Requirements</t>
  </si>
  <si>
    <t>Integration of employees</t>
  </si>
  <si>
    <t>Cooperation Business Units</t>
  </si>
  <si>
    <t xml:space="preserve">Comprehensive IT system of purchasing controlling, see below	</t>
  </si>
  <si>
    <t>Questions</t>
  </si>
  <si>
    <t>How are the value contribution targets managed?</t>
  </si>
  <si>
    <t>Concept Excellence</t>
  </si>
  <si>
    <t xml:space="preserve">Purchasing is implicitly based on the company's presumed strategies. The value contribution targets are not fixed in writing.
</t>
  </si>
  <si>
    <t>There are written documents that contain material elements of the value contribution targets. These can also be documents at company level, as long as the connection to purchasing is clear.</t>
  </si>
  <si>
    <t xml:space="preserve">There is a differentiated value contribution target agreed with the management, which are communicated in the company.
</t>
  </si>
  <si>
    <t xml:space="preserve">As precursor - The value contribution targets are regularly (at least quarterly) monitored and controlled for their effectiveness.
</t>
  </si>
  <si>
    <t>How are the value contribution targets or business objectives defined and documented in purchasing?
(including consistency)</t>
  </si>
  <si>
    <t xml:space="preserve">There are no value contribution targets for purchasing.
</t>
  </si>
  <si>
    <t>There are two to three (isolated) value contribution targets.</t>
  </si>
  <si>
    <t>Several value contribution targets are formulated that cover a wider range of topics.
(quantitatively and qualitatively, although not yet comprehensive)</t>
  </si>
  <si>
    <t>same as level 5, but with limitations
(Sustainability-oriented and risk-oriented goals are taken into account)</t>
  </si>
  <si>
    <t>There is a comprehensive system of qualitative and quantitative goals, which are consistently derived from the corporate goals and the requirements of the stakeholders. Sustainability-oriented and risk-oriented goals are defined.</t>
  </si>
  <si>
    <t xml:space="preserve">How are the value contribution targets cascaded into all relevant structures?
</t>
  </si>
  <si>
    <t>There is no cascading of value contribution targets.</t>
  </si>
  <si>
    <t>Question 1 at least level 2</t>
  </si>
  <si>
    <t>Question K1 at least level 2
Material value contribution targets are cascaded to essential levels, e.g. markets, buyer groups</t>
  </si>
  <si>
    <t>Question K1 at least level 3</t>
  </si>
  <si>
    <t>Question K1 at least level 4
All value contribution targets are systematically cascaded to all levels.</t>
  </si>
  <si>
    <t xml:space="preserve">Requirements management: How are stakeholder requirements determined and integrated into value contribution targets?
</t>
  </si>
  <si>
    <t>At best, stakeholder requirements flow intuitively.</t>
  </si>
  <si>
    <t>Question K1 at least level 2
The stakeholders are defined. The requirements of the stakeholders are explicitly mentioned. The coordination with the stakeholders does not necessarily take place in explicit coordination discussions.</t>
  </si>
  <si>
    <t>Question K1 at least level 3
Level 3 + explicit coordination discussions</t>
  </si>
  <si>
    <t>Question K1 at least level 4
Systematic explicit discussions with all key stakeholders, at least once a year. Documentation of requirements.</t>
  </si>
  <si>
    <t xml:space="preserve">How can conflicting objectives be reconciled?
</t>
  </si>
  <si>
    <t>No coordination or intuitive: everything matters.</t>
  </si>
  <si>
    <t>Question K1 at least level 2
Explicit coordination and prioritization of goals</t>
  </si>
  <si>
    <t>Question K1 at least level 4
For conflicting goals, there is a plan that shows in what proportion the conflicting goals are to be achieved</t>
  </si>
  <si>
    <t>Process Excellence</t>
  </si>
  <si>
    <t>How are value added targets and business objectives managed? (monitored, readjusted)</t>
  </si>
  <si>
    <t>There are no value contribution targets for purchasing.</t>
  </si>
  <si>
    <t>Question K1 at least level 2 
Value proposition targets are only reported, but there are no targets.</t>
  </si>
  <si>
    <t>Question K1 at least level 2:
There are targets for the goals that are regularly controlled.</t>
  </si>
  <si>
    <t>Question K1 at least level 3
A large part of the goals are defined and controlled. Stakeholders are regularly informed.</t>
  </si>
  <si>
    <t>Question K1 at least level 4
All goals are defined and controlled. Stakeholders are integrated into the management process in an appropriate manner. There is a purchasing board to approve the value contribution targets.</t>
  </si>
  <si>
    <t>How are employees integrated into the management of value contribution targets?</t>
  </si>
  <si>
    <t>The employees are not integrated.</t>
  </si>
  <si>
    <t>Question K1 at least level 2
Employees are comprehensively informed about the goals and their development.</t>
  </si>
  <si>
    <t>Question K1 at least level 2
Employees are involved insofar as their target contribution is explicitly named.</t>
  </si>
  <si>
    <t>Question K1 at least level 3
Same as level 5, but with limitations</t>
  </si>
  <si>
    <t xml:space="preserve">Question K1 at least level 4
Employees are appropriately integrated into the process of goal definition. Employees are held responsible for their own objectives. The goals are managed in cooperation with the employees
</t>
  </si>
  <si>
    <t xml:space="preserve">There are no value contribution targets. At best, there are strategies, strategy guidelines or compliance guidelines in the company, but without direct reference to purchasing.
</t>
  </si>
  <si>
    <t>How is cross-BU cooperation taken into account in the management of value contribution targets?</t>
  </si>
  <si>
    <t>Question K1 at least level 2
Information and non-binding coordination on the objectives
Information und unverbindliche Abstimmung zu den Zielen</t>
  </si>
  <si>
    <t xml:space="preserve">
Question K1 at least level 4
Coordination and search for common ground. Binding agreements for the realization of synergies.
</t>
  </si>
  <si>
    <t>Area scope: To what extent is the system described above lived in all areas, regions, plants?</t>
  </si>
  <si>
    <t>Question corresponds to P2 and is therefore only taken into account if question P2 is at least level 3.
Employee scope: How many employees are integrated into the system described above?</t>
  </si>
  <si>
    <t xml:space="preserve">Cash Out Ratio + 5% = 100% - Maverick Buying Ratio + 5%
(5% maverick buying is considered "sensible.")
</t>
  </si>
  <si>
    <t>No implementation</t>
  </si>
  <si>
    <t>Solution defined above &gt; 25% implemented</t>
  </si>
  <si>
    <t>Solution defined above &gt; 50% implemented</t>
  </si>
  <si>
    <t xml:space="preserve">Solution defined above &gt; 75% implemented
</t>
  </si>
  <si>
    <t>Solution defined above &gt; 95% implemented</t>
  </si>
  <si>
    <t>Percentage + 5 %</t>
  </si>
  <si>
    <t>Goals</t>
  </si>
  <si>
    <t>Sub objectives</t>
  </si>
  <si>
    <t xml:space="preserve">The value contribution targets define and specify the key requirements to be taken into account in the supply strategy. The specifications result from the value system of the company and the corporate or competitive strategy. The framework in which purchasing should take sustainability goals and stakeholder interests into account is clarified. The value contribution targets are to be specified with quantitative targets. However, the quantitative targets are the subject of the following sections 1.2.-1.4.	</t>
  </si>
  <si>
    <t>The value contribution targets are defined, coordinated, fixed in writing, communicated and managed.</t>
  </si>
  <si>
    <t xml:space="preserve">• The company's sustainability goals and strategies are broken down for supply management.
• The corporate strategy and the competitive strategies of the individual business areas are broken down for supply management.
• The relevant stakeholders are defined and the stakeholder interests are clarified, defined and prioritized. They are controlled.	</t>
  </si>
  <si>
    <t xml:space="preserve">Existence of value contribution targets:
Are there explicit value contribution targets? Alternatively: Are there other documents with elements of the value contribution targets?	</t>
  </si>
  <si>
    <t xml:space="preserve">Relationship of business objectives:
How is the importance of cost position, performance and financing contribution, sustainability and risk clarified and how are they prioritized among themselves?		
</t>
  </si>
  <si>
    <t xml:space="preserve">Requirements management:
How are the key stakeholders of purchasing determined? How are stakeholder requirements regularly collected and coordinated?	</t>
  </si>
  <si>
    <t xml:space="preserve">Stakeholder Management
How are stakeholders identified and prioritized? How are stakeholder interests concretized? How are stakeholder interests clarified against each other? Which stakeholders are prioritized? What interests do you pursue?		</t>
  </si>
  <si>
    <t xml:space="preserve">External stakeholder relationship:
What is the relationship with external stakeholders? (understanding-oriented; success strategic)	</t>
  </si>
  <si>
    <t xml:space="preserve">Relationship internal stakeholders:
What is the relationship with internal stakeholders?
(Partnership - Peaceful coexistence - Conflict)		
</t>
  </si>
  <si>
    <t>Contribution to the competitive strategy:
Which strategic goals and projects from the corporate and competitive strategies are taken into account in the value contribution targets?
• Development of new business areas / outsourcing goals
• Cross-site collaboration
• Development partnership / innovation contribution
• Quality optimization
•Globalization
• Logistical flexibility
• ...</t>
  </si>
  <si>
    <t xml:space="preserve">Sustainability goals:
Which aspects of sustainability are controlled?
What are the goals for the fields? How are they controlled?
•Social
• Eco-standards
• Fair dealings with suppliers
•Safety
•Bribery
• Compliance (= compliance with legal rules, terror lists, etc.)
• Data protection - Data security
•Consumer protection
• ...		</t>
  </si>
  <si>
    <t xml:space="preserve">Supplier Code of Conduct:
Is there a Supplier Code of Conduct? How is it controlled?		</t>
  </si>
  <si>
    <t>Excellent comprehensive solution that currently shows no potential for improvement.</t>
  </si>
  <si>
    <t xml:space="preserve">1.2 Contribution to the cost item		</t>
  </si>
  <si>
    <t>Integrated Assessment</t>
  </si>
  <si>
    <t>Existence and control of cost item targets</t>
  </si>
  <si>
    <t xml:space="preserve">Control of material cost changes		</t>
  </si>
  <si>
    <t>Management of negotiation successes</t>
  </si>
  <si>
    <t xml:space="preserve">Management of project successes		</t>
  </si>
  <si>
    <t xml:space="preserve">Control of process costs and total costs	</t>
  </si>
  <si>
    <t>Control with benchmarks</t>
  </si>
  <si>
    <t xml:space="preserve">IT system purchasing controlling for cost item	</t>
  </si>
  <si>
    <t>How will the contribution of purchasing
to the cost position measured and controlled?</t>
  </si>
  <si>
    <t>How is the cost position measured?</t>
  </si>
  <si>
    <t>No measurement</t>
  </si>
  <si>
    <t>No goals</t>
  </si>
  <si>
    <t>With negotiation successes or material cost changes or material quotas</t>
  </si>
  <si>
    <t>At least 2 out of 3: negotiation successes, material cost change, project successes, appropriate material quota</t>
  </si>
  <si>
    <t>same as level 5, but with limitations</t>
  </si>
  <si>
    <t>Comprehensive measurement with at least negotiation successes, material cost changes and project successes</t>
  </si>
  <si>
    <t>How is the change in material costs measured?</t>
  </si>
  <si>
    <t>Standard evaluation with some weaknesses</t>
  </si>
  <si>
    <t xml:space="preserve">Measurement method is consolidated with controlling; Weak points of the measurement are transparent
</t>
  </si>
  <si>
    <t>How are project successes measured?</t>
  </si>
  <si>
    <t>How are the objectives determined?
(including consistency)</t>
  </si>
  <si>
    <t>How is IT support provided?</t>
  </si>
  <si>
    <t>Easy measurement; Earnings impact is taken into account</t>
  </si>
  <si>
    <t xml:space="preserve">same as level 5, but with limitations
</t>
  </si>
  <si>
    <t xml:space="preserve">Sophisticated measurement with hardness systematics, effectiveness of results, documented measurement regulations, observance of the required project effort, clear concept with regard to level change or one-off effect
</t>
  </si>
  <si>
    <t>simple basic objectives</t>
  </si>
  <si>
    <t>Question K1 at least level 2
Targets determined by planning</t>
  </si>
  <si>
    <t xml:space="preserve">Question K1 at least level 3
such as level 5 with limitations
</t>
  </si>
  <si>
    <t xml:space="preserve">Question K1 at least level 4
Planning determination supported by benchmarks or other market-oriented instruments (e.g. cost structure calculations)
</t>
  </si>
  <si>
    <t>Goals and metrics can be determined with difficulty from the ERP system</t>
  </si>
  <si>
    <t>Goals and metrics can be easily determined from the ERP system.</t>
  </si>
  <si>
    <t>Same as Level 5 with limitations</t>
  </si>
  <si>
    <t xml:space="preserve">Comprehensive system for purchasing controlling with planning, performance measurement, spend analysis and measure controlling
</t>
  </si>
  <si>
    <t>How are the targets for the cost position managed? (monitored, readjusted)</t>
  </si>
  <si>
    <t>There are no targets for the cost position.</t>
  </si>
  <si>
    <t>Question K1 at least level 2 
Cost position targets are only reported, but there are no targets.</t>
  </si>
  <si>
    <t xml:space="preserve">Question K1 at least level 3
A large part of the goals are defined and controlled. There is a link to the action control. Stakeholders are regularly informed.
</t>
  </si>
  <si>
    <t>Question K1 at least level 4
All goals are defined and controlled. Action control is integrated. Stakeholders are integrated into the management process in an appropriate manner.</t>
  </si>
  <si>
    <t>How are the goals and key figures coordinated or consolidated with financial controlling?</t>
  </si>
  <si>
    <t>How are employees integrated into controlling the cost item?</t>
  </si>
  <si>
    <t xml:space="preserve">Partially, possibly also specifications of controlling, which do not meet the requirements of purchasing. The Purchasing Controlling report is created by Controlling or checked in Controlling.
</t>
  </si>
  <si>
    <t>Measurement methods and reports are jointly defined and reported.</t>
  </si>
  <si>
    <t xml:space="preserve">Question K1 at least level 2
Employees are involved insofar as their target contribution is explicitly named.
</t>
  </si>
  <si>
    <t>Action</t>
  </si>
  <si>
    <t>Percentage</t>
  </si>
  <si>
    <t xml:space="preserve">As far as relevant according to question K1:
Share of spend with measurement of material cost change
(Only the donation for which a material cost change can be applied is relevant, since there are predecessor payments.)
Enter the percentage
</t>
  </si>
  <si>
    <t xml:space="preserve">As far as relevant according to question K1:
Share of spend with negotiation successes
(Withdrawal, the total spend is negotiable as far as possible, e.g. without taxes, sponsoring)
Input Percentage
</t>
  </si>
  <si>
    <t>As far as relevant according to question K1
Share of spend with project successes
(Relevant is the spend of organizational units that are included in the system)
Input Percentage</t>
  </si>
  <si>
    <t>Sub-objecties</t>
  </si>
  <si>
    <t xml:space="preserve">The objectives for optimizing the cost position are the value contribution targets in the form of quantitatively measurable objectives (key figures) that relate to costs (resource consumption). A distinction is made between object costs, process costs and additional total costs.						
</t>
  </si>
  <si>
    <t xml:space="preserve">The costs for which purchasing is responsible are controlled on the basis of quantitative objectives or key figures, i.e. aligned, planned, measured and actively readjusted in the event of deviations.						
</t>
  </si>
  <si>
    <t xml:space="preserve">• The object costs are controlled.
• Process costs are controlled.
• The additional total costs are controlled.	</t>
  </si>
  <si>
    <t xml:space="preserve">Existence to objectives of the cost item:
How is the contribution of purchasing to the cost item defined and measured (value contribution targets)?		
</t>
  </si>
  <si>
    <t>Changes in material costs:
How is the change in material costs recorded?
• compared to previous year/budget
• Comparison to index (index deviations)
• Dealing with measurement problems</t>
  </si>
  <si>
    <t>Successful negotiations:
How are negotiation successes measured?</t>
  </si>
  <si>
    <t xml:space="preserve">Project successes (ratio successes):
How are project successes measured?
• Effect on earnings
• Depreciation of investments
• with hardness system		</t>
  </si>
  <si>
    <t xml:space="preserve">Legal costs:
How are process costs recorded?
• Recording of individual cost items
• Selected processes
• Basic Activity-Based Costing	</t>
  </si>
  <si>
    <t>Total Cost
How are total costs recorded?
• Recording of individual cost items
• Cost structure analyses Basis TCO</t>
  </si>
  <si>
    <t>Benchmarks
How are benchmarks used?
• BME benchmarks
• In-house benchmarks
•More</t>
  </si>
  <si>
    <t xml:space="preserve">Controlling process:
How does the controlling process work?
• Target formulation (top-down/counter-current)
•Coverage
•Consequences
• Reporting cycle		
</t>
  </si>
  <si>
    <t xml:space="preserve">Coordination with financial controlling
Is purchasing controlling coordinated or consolidated with financial controlling?		
</t>
  </si>
  <si>
    <t xml:space="preserve">1.3 Contribution to differentiation	</t>
  </si>
  <si>
    <t xml:space="preserve">Existence and control of objectives of the differentiation contribution	</t>
  </si>
  <si>
    <t xml:space="preserve">Quality: Accuracy	</t>
  </si>
  <si>
    <t xml:space="preserve">Innovation: New products and product performance	</t>
  </si>
  <si>
    <t xml:space="preserve">Logistics performance: availability, flexibility, quantity reliability, agility, responsiveness	</t>
  </si>
  <si>
    <t xml:space="preserve">IT system for quality and logistics controlling of suppliers	</t>
  </si>
  <si>
    <t>How is the performance contribution (quality, innovation, logistics, sustainability) of purchasing or suppliers measured and controlled?</t>
  </si>
  <si>
    <t>Key figures for measurement
of the service contribution are 
not available.</t>
  </si>
  <si>
    <t>Key figures for measurement 
of the service contribution are 
available. However, you will 
evaluated only on a case-by-case basis.</t>
  </si>
  <si>
    <t>At least one key figure for measuring quality, one key figure for logistics performance and - if included in the business model - one key figure for sustainability are regularly evaluated and reported. Unexpected deviations are reacted to quickly and consistently. (Exception if quality or logistics are not relevant in business. In this case, however, an alternative performance measure should be considered.)</t>
  </si>
  <si>
    <t>Quality, key logistics figures, 
Innovation and, as far as the 
Business model included - Sustainability goals are comprehensively managed, i.e. there are goals, planning, regular reports and consequences. However, there is still room for improvement with regard to the evaluated key figures or with regard to the scop, e.g. no evaluation for indirect materials.</t>
  </si>
  <si>
    <t xml:space="preserve">As precursor - but
As a comprehensive and comprehensive
common system that includes all 
interesting key figures 
and fields of application.
</t>
  </si>
  <si>
    <t>How is the differentiation contribution measured?</t>
  </si>
  <si>
    <t>How are quality objectives measured?</t>
  </si>
  <si>
    <t>How are suppliers' logistics targets measured?</t>
  </si>
  <si>
    <t>At least three objectives are pursued.</t>
  </si>
  <si>
    <t>Individual key figures, which are not aggregated.</t>
  </si>
  <si>
    <t xml:space="preserve">At least 2 quality objectives and two logistics performance objectives are measured.
</t>
  </si>
  <si>
    <t>At least 2 metrics that are aggregated.</t>
  </si>
  <si>
    <t>Question K1 at least level 3
such as level 5 with limitations</t>
  </si>
  <si>
    <t>Comprehensive measurement of goals for quality, innovation, logistics performance</t>
  </si>
  <si>
    <t>Systematic measurement of quality indicators for accuracy, performance and innovation of suppliers.</t>
  </si>
  <si>
    <t>Systematic measurement of logistics key figures punctuality, quantity reliability, delivery time or flexibility, for agility and responsiveness</t>
  </si>
  <si>
    <t>Question K1 at least level 4
Planning determination supported by benchmarks or other market-oriented instruments</t>
  </si>
  <si>
    <t>Comprehensive system for quality and logistics controlling</t>
  </si>
  <si>
    <t>How are the goals for the differentiation contribution managed? (monitored, readjusted)</t>
  </si>
  <si>
    <t>How are the goals and key figures coordinated or consolidated with quality and logistics controlling?</t>
  </si>
  <si>
    <t>How are employees integrated into the management of the differentiation contribution?</t>
  </si>
  <si>
    <t>There are no targets for the differentiation contribution</t>
  </si>
  <si>
    <t>Question K1 at least level 2 
Goals are only reported, but there are no targets.</t>
  </si>
  <si>
    <t xml:space="preserve">Question K1 at least level 2
Employees are comprehensively informed about the goals and their development.
</t>
  </si>
  <si>
    <t xml:space="preserve">Question K1 at least level 2:
There are targets for the goals that are regularly controlled. The stakeholders (e.g. QM and logistics) are regularly informed.
</t>
  </si>
  <si>
    <t xml:space="preserve">Partially, possibly also specifications of controlling, which do not meet the requirements of purchasing. The report of Quality and Logistics Controlling is prepared by Controlling or checked by Controlling.
</t>
  </si>
  <si>
    <t xml:space="preserve">Question K1 at least level 3
A large part of the goals are defined and controlled. There is a link to the action control. The stakeholders (e.g. QM and logistics) are integrated into the management system.
</t>
  </si>
  <si>
    <t>Question K1 at least level 4
All goals are defined and controlled. Action control is integrated. The stakeholders (e.g. QM and logistics) are intensively integrated into the management process.</t>
  </si>
  <si>
    <t>As far as relevant according to question K1:
Share of purchasing volume (direct material) with quality indicators
Enter the percentage</t>
  </si>
  <si>
    <t xml:space="preserve">As far as relevant according to question K1:
Share of purchasing volume (direct material) with logistics KPIs
Enter the percentage
</t>
  </si>
  <si>
    <t>Sub-objective</t>
  </si>
  <si>
    <t xml:space="preserve">The objectives for optimizing the differentiation contribution are the value contribution targets in the form of quantitatively measurable targets (key figures) that relate to increasing sales. A distinction is made between quality, innovation and availability (including flexibility). Sustainability goals are also subsumed in this evaluation function.	</t>
  </si>
  <si>
    <t xml:space="preserve">The performance contribution for which purchasing is responsible is controlled on the basis of quantitative objectives or key figures, i.e. aligned, planned, measured and actively readjusted in the event of deviations.			</t>
  </si>
  <si>
    <t xml:space="preserve">• Supplier quality is controlled
• Supplier innovation is managed.
• The (logistical) availability is controlled.
• The (logistical) flexibility is controlled.
• Sustainability (ecological and social objectives) is controlled.		</t>
  </si>
  <si>
    <t xml:space="preserve">Existence to objectives of the differentiation contribution:
How is the contribution of purchasing to the differentiation item defined and measured (value contribution targets)?	</t>
  </si>
  <si>
    <t xml:space="preserve">Performance of the procurement objects:
• technical performance indicators
• Driver sizes		</t>
  </si>
  <si>
    <t xml:space="preserve">Accuracy:
• Error counts: ppm, QKZ
• Complaints 8D reports	</t>
  </si>
  <si>
    <t>Innovation:
Which value contribution or which drivers are measured for innovation?</t>
  </si>
  <si>
    <t>Availability / Logistics services:
Which value contribution or which driver variables are measured for the performance of the procurement processes?
•Punctuality
• Delivery time (index)
• Delivery capability
• Quantity accuracy
•Agility
• Responsiveness</t>
  </si>
  <si>
    <t xml:space="preserve">Sustainability:
Which sustainability-oriented goals and drivers are controlled?
• Environmental objectives
• Social goals	</t>
  </si>
  <si>
    <t xml:space="preserve">Benchmarks
How are benchmarks used?
• In-house benchmarks
•More	</t>
  </si>
  <si>
    <t xml:space="preserve">Controlling process:
How does the controlling process work?
• Target formulation (top-down/counter-current)
•Coverage
•Consequences
• Reporting cycle	</t>
  </si>
  <si>
    <t xml:space="preserve">Coordination with quality management and logistics:
Is purchasing controlling coordinated or consolidated with quality management and logistics?		
</t>
  </si>
  <si>
    <t>No coordination</t>
  </si>
  <si>
    <t>1.4 Contribution to the financial position</t>
  </si>
  <si>
    <t>Total weight</t>
  </si>
  <si>
    <t xml:space="preserve">Existence and management of the financial position in purchasing				</t>
  </si>
  <si>
    <t xml:space="preserve">IT system for financial contribution	</t>
  </si>
  <si>
    <t>How is the financing contribution of purchasing measured and managed?</t>
  </si>
  <si>
    <t>Key figures for measuring the financial contribution are not available.</t>
  </si>
  <si>
    <t>Key figures for measuring the financial contribution are available. However, they are only evaluated on a case-by-case basis.</t>
  </si>
  <si>
    <t>At least one key figure for measuring the financial contribution is regularly evaluated and reported. Unexpected deviations are reacted to quickly and consistently.</t>
  </si>
  <si>
    <t xml:space="preserve">At least two key figures are used to measure the financial contribution, i.e. there are goals, planning, regular reports and consequences. However, there is still room for improvement with regard to the evaluated key figures or with regard to the scop, e.g. no evaluation for indirect materials.
</t>
  </si>
  <si>
    <t xml:space="preserve">Like Stage 4 - but as a comprehensive and consistent system that includes all interesting key figures and fields of application. There is also a summary measurement of the financing contribution, e.g. with the key figure "Working capital from purchasing".
</t>
  </si>
  <si>
    <t>How is the financial contribution measured?
(If the financial position does not play a role in the company, the level of entitlement is reduced.)</t>
  </si>
  <si>
    <t>No system</t>
  </si>
  <si>
    <t>At least two objectives are pursued.</t>
  </si>
  <si>
    <t xml:space="preserve">Targets for inventories and payment terms are measured, as far as these are relevant in the company. (Reference to the responsibility of other departments does not count as an argument.)
</t>
  </si>
  <si>
    <t xml:space="preserve">Comprehensive measurement of the financial position according to the relevance of the company: inventories, payment terms, working capital from purchasing, purchase contribution to fixed assets, if applicable appropriate driver variables (e.g. inventory ratio)
</t>
  </si>
  <si>
    <t xml:space="preserve">Question K1 at least level 4
Planning determination supported by benchmarks or other market-oriented instruments
</t>
  </si>
  <si>
    <t xml:space="preserve">Comprehensive system for financial controlling in purchasing
</t>
  </si>
  <si>
    <t>How are the objectives of the financial contribution managed? (monitored, readjusted)</t>
  </si>
  <si>
    <t xml:space="preserve">How are the goals and key figures coordinated or consolidated with Controlling?
</t>
  </si>
  <si>
    <t>How are employees integrated into the management of the financial contribution?</t>
  </si>
  <si>
    <t>There are no targets for the financial contribution</t>
  </si>
  <si>
    <t xml:space="preserve">Question K1 at least level 2 
Goals are only reported, but there are no targets.
</t>
  </si>
  <si>
    <t xml:space="preserve">
Question K1 at least level 4
All goals are defined and controlled. Action control is integrated. Stakeholders are integrated into the management process in an appropriate manner.
</t>
  </si>
  <si>
    <t xml:space="preserve">Question K1 at least level 4
Employees are appropriately integrated into the target definition. Employees are held responsible for their own objectives. The goals are managed in cooperation with the employees
</t>
  </si>
  <si>
    <t>As far as relevant according to question K1:
Share of purchasing volume to which the targets for the financial contribution relate.
Enter the percentage</t>
  </si>
  <si>
    <t>Sub-objectives</t>
  </si>
  <si>
    <t xml:space="preserve">The objectives for optimising the financial position are value contribution targets in the form of quantitatively measurable targets (key figures) relating to surplus or need for cash due to the pension function.						</t>
  </si>
  <si>
    <t xml:space="preserve">The financial contribution for which purchasing is responsible is managed on the basis of quantitative objectives or key figures, i.e. aligned, planned, measured and actively readjusted in the event of deviations.						
</t>
  </si>
  <si>
    <t xml:space="preserve">• Stocks (buy-side) are controlled.
• Payment terms, bonuses and discounts are controlled.
• Working capital from or for purchasing is controlled.
• The fixed assets are controlled.	</t>
  </si>
  <si>
    <t xml:space="preserve">Financing contribution of supply:
Which value contribution or which drivers are measured in relation to the financing contribution of purchasing?
• Stocks (Buy Side)
• Retention rate
• Terms of payment
• Working capital from/for purchasing
• Fixed assets for purchasing	</t>
  </si>
  <si>
    <t xml:space="preserve">Supply Chain Financing
Is (or how) supply chain financing used?		</t>
  </si>
  <si>
    <t xml:space="preserve">Benchmarks
How are benchmarks used?
• In-house benchmarks
•More		</t>
  </si>
  <si>
    <t xml:space="preserve">Coordination with controlling system:
Is the controlling of the financing contribution coordinated or consolidated with other controlling systems, i.e. financial or logistics controlling?		
</t>
  </si>
  <si>
    <t>1.5 Analysis of the strategic framework, esp. Risk management</t>
  </si>
  <si>
    <t>Integrated Assesment</t>
  </si>
  <si>
    <t xml:space="preserve">The following topics are not considered here: 1.1 Requirements management, 1.6 Procurement markets, 1.7 Processes </t>
  </si>
  <si>
    <t>Existence and control of the analysis fields</t>
  </si>
  <si>
    <t>Management of top risks (risk management also compare markets, suppliers, processes)</t>
  </si>
  <si>
    <t xml:space="preserve">Technology Roadmap	</t>
  </si>
  <si>
    <t>How is the initial strategic situation and the internal and external environment analyzed and monitored?</t>
  </si>
  <si>
    <t>An analysis is purely intuitive.</t>
  </si>
  <si>
    <t>On a case-by-case basis - project-by-project - individual fields of analysis are worked out.</t>
  </si>
  <si>
    <t>At least two analysis fields are analyzed regularly. The results are documented in writing.</t>
  </si>
  <si>
    <t>The selection of analysis fields is regularly reviewed (e.g. in the annual framework strategy). All essential analysis fields are updated regularly. Minor weaknesses are known, e.g. too little cross-functional cooperation, technical weaknesses.</t>
  </si>
  <si>
    <t>Like Step 4 - but without weak points and with ongoing monitoring of the analysis fields.</t>
  </si>
  <si>
    <t>Which topics are analysed and managed within the framework strategy development?</t>
  </si>
  <si>
    <t>There is no strategic analysis in the context of framework strategy development.</t>
  </si>
  <si>
    <t>Individual topics are analyzed on a project-by-project basis, i.e. not created on a permanent basis.</t>
  </si>
  <si>
    <t>At least two of the following topics will be systematically and permanently analysed:
• Top risks
• Technology roadmap
• SWOT analysis
• In-depth key data or planning key data
• IT system landscape
• or another analysis field</t>
  </si>
  <si>
    <t xml:space="preserve">All relevant strategic analyses that are expedient for the framework strategy are carried out systematically and permanently. The selection of topics and their methodology are regularly reviewed. Compared to level 3, the depth of the analysis is particularly noteworthy.
</t>
  </si>
  <si>
    <t>How are strengths, weaknesses, opportunities and threats analyzed?
(including consistency)</t>
  </si>
  <si>
    <t>There is no SWOT analysis</t>
  </si>
  <si>
    <t>A SWOT analysis of purchasing is performed.</t>
  </si>
  <si>
    <t>An in-depth SWOT analysis of the purchasing is carried out. Here, the reference to the corporate strategy and market development is explicitly established.</t>
  </si>
  <si>
    <t>How are the top risks managed?
(including consistency)</t>
  </si>
  <si>
    <t xml:space="preserve">There is no explicit risk management of the top risks
</t>
  </si>
  <si>
    <t>The top risks of purchasing, e.g. identified with a workshop, assessed with a risk map and controlled with measures.</t>
  </si>
  <si>
    <t>Same as Level 3: The analysis of the top risks is more in-depth than at Level 3, e.g. with methods such as Business Interruption Risk. Risk management is integrated into the company's risk management. The top risks are an integral part of a comprehensive risk management system in purchasing.</t>
  </si>
  <si>
    <t xml:space="preserve">How are overarching technology developments managed (e.g. Industry 4.0)
(including consistency)
</t>
  </si>
  <si>
    <t>No overarching technology roadmap is created and controlled.</t>
  </si>
  <si>
    <t>A roadmap with the consequences for purchasing is created and documented for one or two overarching technology developments.</t>
  </si>
  <si>
    <t>Same as stage 3: The analysis of technology developments is more in-depth. It is systematically scanned for new developments. These are included in the technology roadmap at an early stage. Technology management is integrated into the company's technology management. The technology roadmaps are broken down into control units.</t>
  </si>
  <si>
    <t>How are the strengths and weaknesses and opportunities and risks managed?
(incl. employees and stakeholders)</t>
  </si>
  <si>
    <t>SWOT is not inspected</t>
  </si>
  <si>
    <t xml:space="preserve">Question K2 at least level 2 
Conclusions are drawn from the SWOT analysis, which are indirectly incorporated into the framework strategy
</t>
  </si>
  <si>
    <t xml:space="preserve">Question K2 at least level 3:
The SWOT analysis is controlled: 1. measures identified, 2. monitored and consequences drawn 3. updated (at least annually)
</t>
  </si>
  <si>
    <t>Question K2 at least level 3:
Same as level 5, but with limitations</t>
  </si>
  <si>
    <t xml:space="preserve">Question K2 at least level 3
Like Level 3, employees and stakeholders are involved in the process in an appropriate manner.
</t>
  </si>
  <si>
    <t>How are the top risks managed?
(incl. employees and stakeholders)</t>
  </si>
  <si>
    <t xml:space="preserve">Question K3 at least level 2 
Conclusions are drawn from the identification of the top risks, which are indirectly incorporated into the framework strategy
</t>
  </si>
  <si>
    <t xml:space="preserve">Question K3 at least level 3:
The top risks are systematic: 1. measures identified, 2. monitored and consequences drawn 3. updated (at least annually)
</t>
  </si>
  <si>
    <t xml:space="preserve">Question K3 at least level 3:
Same as level 5, but with limitations
</t>
  </si>
  <si>
    <t xml:space="preserve">Question K3 at least level 3
Like level 3, additional control at least quarterly: employees and stakeholders are intensively involved in the process.
</t>
  </si>
  <si>
    <t xml:space="preserve">How is the technology roadmap managed?
(incl. employees and stakeholders)
</t>
  </si>
  <si>
    <t>The technology roadmap is not controlled.</t>
  </si>
  <si>
    <t xml:space="preserve">Question K4 at least level 2 
Conclusions are drawn from the Technology Roadmap, which are indirectly incorporated into the framework strategy
</t>
  </si>
  <si>
    <t>Question K4 at least level 3:
The technology roadmap is controlled: 1. measures identified, 2. monitored and consequences drawn 3. updated (at least annually)</t>
  </si>
  <si>
    <t>Question K4 at least level 3:
Same as level 5, but with limitations</t>
  </si>
  <si>
    <t xml:space="preserve">Question K4 at least level 3
Like Level 3, employees and stakeholders are involved in the process in an appropriate manner.
</t>
  </si>
  <si>
    <t xml:space="preserve">Area scope: To what extent is the system described above lived in all areas, regions, plants?
</t>
  </si>
  <si>
    <r>
      <t xml:space="preserve">The strategic framework describes the internal and external environment as well as the strategic initial situation in supply management. The relevant fields of analysis are industry- and company-dependent. There are functional equivalents for individual analysis methods. The following topics are typical: basic data of purchasing, SWOT analysis, stakeholder analysis, risk analysis, technology roadmap, structure and prioritization of supply markets, structure and prioritization process architecture, maturity level analysis. </t>
    </r>
    <r>
      <rPr>
        <sz val="11"/>
        <color rgb="FFFF0000"/>
        <rFont val="Calibri"/>
        <family val="2"/>
        <scheme val="minor"/>
      </rPr>
      <t xml:space="preserve">The analysis of the structure of the markets and processes as well as the maturity level analysis are analyzed separately due to their importance in functions 1.6 to 1.7 and 5.5.				</t>
    </r>
    <r>
      <rPr>
        <sz val="11"/>
        <color theme="1"/>
        <rFont val="Calibri"/>
        <family val="2"/>
        <scheme val="minor"/>
      </rPr>
      <t xml:space="preserve">		</t>
    </r>
  </si>
  <si>
    <t xml:space="preserve">The initial strategic situation is analysed with regard to strategy development and is monitored. Essential analysis fields are controlled.	</t>
  </si>
  <si>
    <t xml:space="preserve">• The +A1:K48 analysis fields are defined and prioritized.
• The stakeholders are identified and their interests are concretized and prioritized and controlled.
• The top risks in supply management are identified, assessed, controlled and monitored.
• The technology roadmap of cross-technological developments is formulated and monitored.
• Further defined analysis fields are analyzed and monitored.
</t>
  </si>
  <si>
    <t xml:space="preserve">Analysis fields:
How are the analysis fields of the strategic framework identified and prioritized? Which analysis fields are currently being analyzed?	</t>
  </si>
  <si>
    <t xml:space="preserve">SWOT analysis:
How is a SWOT analysis for supply management performed and monitored?	</t>
  </si>
  <si>
    <t xml:space="preserve">Risk analysis:
How are the top risks in care managed proactively?	</t>
  </si>
  <si>
    <t>Risks in the supply chain:
How are risks taken into account in the supply chain?
• Evaluation of part numbers (e.g. monopoly plates ...)
• Evaluation of suppliers (e.g. sales influence ...)
• Business Interruption Risk Assessment
• Evaluation of delivery regions
• Evaluation of subcontracting markets
• Evaluation of upstream suppliers
• Supplier portfolio</t>
  </si>
  <si>
    <t>Risk identification
What methods are used to identify the To risks?
•Checklists
• Brainstorming workshops</t>
  </si>
  <si>
    <t>Risk assessment:
How are risks assessed?
• Risk map
• Business Interruption Risk</t>
  </si>
  <si>
    <t xml:space="preserve">Risk management:
How are risks managed?
Is there an explicit link to the strategic thrusts, strategic programs and projects?	</t>
  </si>
  <si>
    <t>Risk monitoring:
How are risks monitored?
• Monitoring / risk indicators
•Early warning systems
• Strategic monitoring</t>
  </si>
  <si>
    <t>Risk issues:
Which fundamental risks are considered?
• Risk of insolvency
• Supply risk
•Quality
•Price fluctuations
• Transport / Logistics
• Dependence on supplier
•Force majeure
• …</t>
  </si>
  <si>
    <t>Technology Roadmap:
How are fundamental technological developments related to supply management identified and monitored? How do you collaborate with development?</t>
  </si>
  <si>
    <t xml:space="preserve">Further fields of analysis:
How are the other analysis fields controlled?
•Baseline
• Supplier overview
• IT systems
• Key planning data	</t>
  </si>
  <si>
    <t xml:space="preserve">1.6 Procurement market definition	</t>
  </si>
  <si>
    <t>Market definition: Market-oriented product group key (industry, market, market segment, product group)</t>
  </si>
  <si>
    <t>Prioritization: Definition of markets and segment with strategy</t>
  </si>
  <si>
    <t>Responsibility matrix</t>
  </si>
  <si>
    <t>Hybrid structures for market management</t>
  </si>
  <si>
    <t xml:space="preserve">Purchasing portfolio	</t>
  </si>
  <si>
    <t>Strategic make-or-buy analysis</t>
  </si>
  <si>
    <t>Is the material group key market-oriented and have the strategically important markets of the future been identified?</t>
  </si>
  <si>
    <t>How are the markets and market segments defined?</t>
  </si>
  <si>
    <t>How is a comprehensive analysis carried out? (e.g. with purchasing portfolio)</t>
  </si>
  <si>
    <t xml:space="preserve">How is the strategic make-or-buy analysis carried out?
</t>
  </si>
  <si>
    <t>There is no market-oriented material group key</t>
  </si>
  <si>
    <t xml:space="preserve">There is a material group key, but it is only partially market-oriented, e.g. because certain fields of application are missing or because there are several material group keys in the company that are not coordinated.
</t>
  </si>
  <si>
    <t xml:space="preserve">like prvious plus clear process definition
</t>
  </si>
  <si>
    <t>like preious plus quantitative process control</t>
  </si>
  <si>
    <t>such as precursor - additional systematic control with regard to the respective evaluation function</t>
  </si>
  <si>
    <t>like previous - jointly shared results</t>
  </si>
  <si>
    <t>like previous - jointly controlled with the help of regular teams</t>
  </si>
  <si>
    <t>Employees</t>
  </si>
  <si>
    <t>There are no merchandise group keys</t>
  </si>
  <si>
    <t>There is no purchasing portfolio</t>
  </si>
  <si>
    <t>There is no systematic make-or-buy analysis involving purchasing</t>
  </si>
  <si>
    <t xml:space="preserve">There is a commodity group key that is poorly maintained and does not imply a market system.
</t>
  </si>
  <si>
    <t xml:space="preserve">Make-or-buy decisions are made on a case-by-case basis and analyzed individually. Purchasing is included on a case-by-case basis.
</t>
  </si>
  <si>
    <t xml:space="preserve">Simple market-oriented product group key
</t>
  </si>
  <si>
    <t xml:space="preserve">Purchasing portfolio is created and interpreted.
</t>
  </si>
  <si>
    <t>Make-or-buy decisions are made on the basis of a basic system, including purchasing.</t>
  </si>
  <si>
    <t xml:space="preserve">Same as level 5, but with limitations
</t>
  </si>
  <si>
    <t>At least three-level market-oriented commodity group key that systematically includes future developments.</t>
  </si>
  <si>
    <t xml:space="preserve">Purchasing portfolio has been created and is also projected for the future.
</t>
  </si>
  <si>
    <t>The spend is regularly analyzed for make-or-buy potentials with a basic system. Based on this, appropriate decisions are made. Purchasing is systematically integrated into the process.</t>
  </si>
  <si>
    <t>How is the definition and prioritization of markets managed?</t>
  </si>
  <si>
    <t xml:space="preserve">How are the responsibilities of the markets managed?
</t>
  </si>
  <si>
    <t xml:space="preserve">Completely static key.
There is no prioritization.
</t>
  </si>
  <si>
    <t xml:space="preserve">There is no product group-oriented responsibility
</t>
  </si>
  <si>
    <t>The key is adjusted on a case-by-case basis as needed. The prioritization is historically given and is adjusted on a case-by-case basis.</t>
  </si>
  <si>
    <t>The key is regularly checked and adjusted if necessary. The prioritisation of markets is reviewed at least annually.</t>
  </si>
  <si>
    <t xml:space="preserve">The responsible purchasers and all relevant contact persons for the market are defined in a responsibility matrix. The matrix is always up-to-date. In divisionalized companies, hybrid structures may be formed to realize synergies.
</t>
  </si>
  <si>
    <t xml:space="preserve">Same as stage 4: In addition: The prioritization of the markets is based on the assessment of the strategic development.
</t>
  </si>
  <si>
    <t xml:space="preserve">Same as stage 4: In addition, there are extensive and systematic coordination processes between the people involved within a market.
</t>
  </si>
  <si>
    <t>Material scope: In what proportion of the spend markets and market segments are defined and controlled?</t>
  </si>
  <si>
    <t>Percentage of transposition + 5 %</t>
  </si>
  <si>
    <t xml:space="preserve">A supply market is the coincidence of supply and demand into services that the company needs for its own supply. Cross-price elasticity serves as a theoretical reference. In simplified terms, supply markets can often be defined product-oriented across the product groups whose suppliers are in competition, e.g. cast iron, plastic parts, ... </t>
  </si>
  <si>
    <t>The supply markets are defined and current changes are identified. The structure of the markets is defined (industry, market, market segment).</t>
  </si>
  <si>
    <t xml:space="preserve">• Supply markets are defined, structured and prioritized.
• The future structure of the supply markets is defined and prioritized. </t>
  </si>
  <si>
    <t xml:space="preserve">Market definition
Are supply markets clearly defined? Are the structures defined (industries, markets, segments)? Is it defined for which supply markets a strategy is derived?	</t>
  </si>
  <si>
    <t xml:space="preserve">Responsibility matrix
Is there a responsibility matrix? Material groups / Different purchasing departments / cross-functional contact persons if applicable.
	</t>
  </si>
  <si>
    <t xml:space="preserve">Material group key
Is there a company-wide uniform market-oriented product group key? Does supply management have a significant influence on the design of the product group key?	</t>
  </si>
  <si>
    <t>Purchasing portfolio?
 How is the supply market portfolio structured (purchasing portfolio)? Is the portfolio also defined for a situation in two to three years?</t>
  </si>
  <si>
    <t>Structure and prioritization of supply markets:
How is a possible change identified in time?</t>
  </si>
  <si>
    <t xml:space="preserve">Strategic make-or-buy analysis
Is there a consistent make-or-buy strategy?
•Responsibilities
• Systematic outsourcing 
• Check intervals	</t>
  </si>
  <si>
    <t>Same as level 4, but with restrictions, e.g. lack of responsibilities in logistics or QM</t>
  </si>
  <si>
    <t>1.7 Process and system architecture</t>
  </si>
  <si>
    <t>Is there a systematic process and system architecture?</t>
  </si>
  <si>
    <t>There is no systematic process and system architecture.</t>
  </si>
  <si>
    <t>Process descriptions are available for individual processes, which are clearly arranged.</t>
  </si>
  <si>
    <t xml:space="preserve">There is a (single-stage) process architecture, which, however, is not deeply broken down and is not cross-functionally coordinated. There are basic - written - considerations about the system architecture
</t>
  </si>
  <si>
    <t>As pre-stage, additionally: in-depth breakdown or intensive cooperation with other departments.</t>
  </si>
  <si>
    <t>Complete in-depth process and system architecture that is fully integrated within the company's process and system architecture.</t>
  </si>
  <si>
    <t>How is the process architecture developed?</t>
  </si>
  <si>
    <t>There is no process architecture.</t>
  </si>
  <si>
    <t>Individual processes are defined and listed. (without classification)</t>
  </si>
  <si>
    <t>Is there a small systematic overview of the processes in purchasing?</t>
  </si>
  <si>
    <t>All processes in purchasing are defined systematically and in relation to each other and illustrated in an overview (process architecture). The processes are prioritized in their importance. There is a roadmap on how the most important processes are to be developed (e.g. process audit plan).</t>
  </si>
  <si>
    <t>How is the IT system architecture developed?</t>
  </si>
  <si>
    <t>There is no IT system architecture</t>
  </si>
  <si>
    <t>Is there a small systematic overview of the IT systems in purchasing?</t>
  </si>
  <si>
    <t>Is there a comprehensive systematic overview of IT systems in purchasing? There is a roadmap on how the system landscape should be developed.</t>
  </si>
  <si>
    <t xml:space="preserve">How are the purchasing regulations documented ( Purchasing Manual)?
</t>
  </si>
  <si>
    <t>There is no compilation of the regulations in the purchasing / purchasing manual.</t>
  </si>
  <si>
    <t>Essential regulations are documented, but not in a clear system.</t>
  </si>
  <si>
    <t>There is a systematic but not comprehensive purchasing manual.</t>
  </si>
  <si>
    <t>Like stage 3, however, comprehensive and deep.
Non-divisionalized companies already receive level 5 here.</t>
  </si>
  <si>
    <t xml:space="preserve">Same as level 4: For divisionalized companies or globalized companies, there is one version of the purchasing manual per purchasing unit. The system is identical worldwide.
</t>
  </si>
  <si>
    <t>How is the system landscape developed?</t>
  </si>
  <si>
    <t>How is the set of rules developed?</t>
  </si>
  <si>
    <t>No systematic development</t>
  </si>
  <si>
    <t>The process architecture is developed on a case-by-case basis.</t>
  </si>
  <si>
    <t xml:space="preserve">The system architecture is developed on a case-by-case basis.
</t>
  </si>
  <si>
    <t xml:space="preserve">The rules are updated on a case-by-case basis.
</t>
  </si>
  <si>
    <t xml:space="preserve">The process architecture is developed on a case-by-case basis with the participation of the various purchasing departments, cross-functional partners and selected employees.
</t>
  </si>
  <si>
    <t>The system landscape is developed on a case-by-case basis with the participation of the various purchasing departments, cross-functional partners and selected employees.</t>
  </si>
  <si>
    <t>The rules and regulations are developed on a case-by-case basis with the participation of the various purchasing departments, cross-functional partners and selected employees. The rules and regulations are highly binding.</t>
  </si>
  <si>
    <t xml:space="preserve">Same as stage 3, but there is a systematic process, e.g. a process control committee or regular meetings, in which the process architecture is systematically developed. A roadmap is defined.
</t>
  </si>
  <si>
    <t xml:space="preserve">Like level 3, but there is a systematic process, e.g. an IT steering committee or regular meetings, in which the system landscape is systematically developed. A roadmap is defined.
</t>
  </si>
  <si>
    <t xml:space="preserve">Like level 3, but there is a systematic process, e.g. purchasing manager steering committee or regular meetings in which the set of rules is systematically developed.
</t>
  </si>
  <si>
    <t xml:space="preserve">Process scope: What proportion of the processes are taken into account in the process and system landscape?
</t>
  </si>
  <si>
    <t>Percentage of transposition
 + 5 %</t>
  </si>
  <si>
    <t>The process architecture (often referred to as the process house) provides a structured overview of the processes and their interfaces. The IT system landscape is understood as part of the process architecture.</t>
  </si>
  <si>
    <t>The process architecture is defined, structured and documented. The processes are prioritized with regard to strategy formulation.</t>
  </si>
  <si>
    <t>• The process architecture is defined, structured and documented.
• The system landscape is defined and planned for the medium term. 
• The processes are prioritized with regard to strategy formulation.</t>
  </si>
  <si>
    <t xml:space="preserve">Process Architecture
How is the process architecture structured? What content?	</t>
  </si>
  <si>
    <t xml:space="preserve">Landscape
How is the system landscape of supply management processes documented and planned?	</t>
  </si>
  <si>
    <t xml:space="preserve">Purchasing Guide:
Is there a shopping manual?
• Written/electronic
•Contents		
</t>
  </si>
  <si>
    <t>Process Description Tools
Which process description tools are used?</t>
  </si>
  <si>
    <t xml:space="preserve">1.8 Supply Guideline / Supply Vision	</t>
  </si>
  <si>
    <t>Existence and Control of a Supply Guideline: Purchasing Guidelines</t>
  </si>
  <si>
    <t xml:space="preserve">Existence and control of a supply vision	</t>
  </si>
  <si>
    <t>How is a supply guideline (or supply vision) controlled?</t>
  </si>
  <si>
    <t xml:space="preserve">There is no explicit value-oriented orientation in purchasing.
</t>
  </si>
  <si>
    <t>Supply management is based on guidelines. These are known to all employees. However, they are not fixed in writing or specified for supply management (e.g. general corporate vision).</t>
  </si>
  <si>
    <t>There is a written supply guideline, a general company-wide guideline or a vision that is fixed in writing and applies to purchasing</t>
  </si>
  <si>
    <t xml:space="preserve">Same as stage 3: The guidelines are specified for practice in purchasing.
</t>
  </si>
  <si>
    <t>Like Stage 4: Penetrating the Entire Purchasing Practice</t>
  </si>
  <si>
    <t xml:space="preserve">Supply management is based on guidelines. These are known to all employees. However, they are not fixed in writing or specified for supply management (e.g. general corporate vision).
</t>
  </si>
  <si>
    <t xml:space="preserve">There is a written supply guideline, a general company-wide guideline or a vision that is fixed in writing and applies to purchasing.
</t>
  </si>
  <si>
    <t>As a preliminary stage - additionally: The link between supply guideline and supply strategy guides action, is constantly reviewed and further developed.</t>
  </si>
  <si>
    <t xml:space="preserve">As a preliminary stage - additionally: Further development takes place in close cooperation with employees and stakeholders.
</t>
  </si>
  <si>
    <t>How is a value-based orientation achieved in purchasing?</t>
  </si>
  <si>
    <t>How is value-based alignment controlled in purchasing?</t>
  </si>
  <si>
    <t xml:space="preserve">No value-oriented orientation or control.
</t>
  </si>
  <si>
    <t>Question K1 at least level 2:
Regular information by managers and role models for managers.</t>
  </si>
  <si>
    <t xml:space="preserve">Question K1 at least level 3:
At least annually, the implementation status and the specification of the guidelines are discussed with the employees.
</t>
  </si>
  <si>
    <t xml:space="preserve">Question K1 at least level 3:
Regular communication with employees on the implementation of the guideline
</t>
  </si>
  <si>
    <t xml:space="preserve">Question K1 at least level 4:
The content design and the content concretization is continuously developed with employees and, if necessary, with stakeholders.
</t>
  </si>
  <si>
    <t xml:space="preserve">Solution defined above &gt; 25% implemented
</t>
  </si>
  <si>
    <t xml:space="preserve">Solution defined above &gt; 50% implemented
</t>
  </si>
  <si>
    <t>A supply guideline or a supply vision give supply management a basic orientation and thus a benchmark to which the actions are aligned. A vision is a "great idea" that is trend-setting for the next five to ten years. A vision is meaningful, identity-building, guiding and mobilizing. In supply management, role-based supply visions are often found, i.e. visions that describe the future role of supply management in the company or society.</t>
  </si>
  <si>
    <t xml:space="preserve">A meaningful, identity-building, action-guiding and motivating supply guideline or supply vision is defined and controlled. </t>
  </si>
  <si>
    <t>no sub-goals</t>
  </si>
  <si>
    <t>Existence Supply Guideline or Supply Vision:
Is there a supply vision? Alternatively: Is supply management based on the corporate vision? How is the vision controlled?</t>
  </si>
  <si>
    <t xml:space="preserve">Content Supply Guideline or Supply Vision 
What content does the Supply Guideline or Supply Vision pursue?
(role-based, socially oriented, ...)		
</t>
  </si>
  <si>
    <t>1.9 Strategic orientation</t>
  </si>
  <si>
    <t>Integrated assessment</t>
  </si>
  <si>
    <t>Have the basic strategic orientation and two to five strategic directions been formulated and, for example, concretized with strategy maps?</t>
  </si>
  <si>
    <t>Strategic orientation and thrusts are not known.</t>
  </si>
  <si>
    <t>Strategic orientation Directions are implicitly present. They are more likely to be known only to executives.</t>
  </si>
  <si>
    <t xml:space="preserve">Strategic orientation and strategic thrusts are fixed in writing and coordinated with the management.
</t>
  </si>
  <si>
    <t xml:space="preserve">As a preliminary stage - additionally: Strategic thrusts are coordinated, for example, with most cross-functional partners (e.g. quality and logistics) and concretized with a strategy map. Alternatively: Strategic thrusts are controlled (goal – planning – monitoring/review – consequences)  
</t>
  </si>
  <si>
    <t>Like prepress, however, both alternatives at the same time.</t>
  </si>
  <si>
    <t>There is no explicit strategic direction.</t>
  </si>
  <si>
    <t>There are isolated written fragments of a strategic orientation.</t>
  </si>
  <si>
    <t xml:space="preserve">There are strategic thrusts fixed in writing that define the strategic orientation of purchasing. The strategic thrusts are at least implicitly based on the corporate strategy and the value contribution targets.
</t>
  </si>
  <si>
    <t xml:space="preserve">What is the strategic orientation? (Strategic story and strategic thrusts)
(Consistency)
</t>
  </si>
  <si>
    <t xml:space="preserve">Same as stage 3: In addition, there is a written strategic story for the long-term orientation or the strategic thrusts are explicitly and closely linked to the corporate strategy and the value contribution goals.
</t>
  </si>
  <si>
    <t xml:space="preserve">Same as Level 4: Both requirements are met.
</t>
  </si>
  <si>
    <t>How is the strategic orientation specified?
(e.g. Strategy Map)</t>
  </si>
  <si>
    <t>The strategic orientation is not specified.</t>
  </si>
  <si>
    <t xml:space="preserve">The strategic orientation is - not documented and not formalized - concretized.
</t>
  </si>
  <si>
    <t>The strategic orientation is specified in milestones and strategic projects.</t>
  </si>
  <si>
    <t xml:space="preserve">Milestones and strategic projects are derived from the strategic orientation and the strategic thrusts with a system (e.g. strategy map and / or balanced scorecard). It is a consistent, consistent system. There is a continuous documentation.
</t>
  </si>
  <si>
    <t>How is the strategic orientation managed?</t>
  </si>
  <si>
    <t>How are the employees in purchasing involved in the strategy implementation?</t>
  </si>
  <si>
    <t>There is no control</t>
  </si>
  <si>
    <t>There is no integration</t>
  </si>
  <si>
    <t xml:space="preserve">Strategy progress is discussed irregularly, e.g. in the purchasing management circle.
</t>
  </si>
  <si>
    <t xml:space="preserve">Employees are informed sporadically.
</t>
  </si>
  <si>
    <t xml:space="preserve">Employees are informed once or twice a year about strategy and strategy progress.
</t>
  </si>
  <si>
    <t>Employees are informed regularly (e.g. every two months) about strategy and strategy progress. Employees are selectively integrated into the strategy formulation process.</t>
  </si>
  <si>
    <t xml:space="preserve">Same as stage 4, but systematic
</t>
  </si>
  <si>
    <t>Solution defined above &gt; 75% implemented</t>
  </si>
  <si>
    <t xml:space="preserve">Solution defined above &gt; 95% implemented
</t>
  </si>
  <si>
    <t xml:space="preserve">The strategic orientation of supply management describes - with strategic thrusts - the basic development lines of the supply strategy. A strategic thrust describes a slogan-like strategic development line with special priority. It should have a range or a planning horizon of three to five years and be much more concrete than the supply vision. Depending on the size of the company, three to five strategic directions should be formulated. </t>
  </si>
  <si>
    <t xml:space="preserve">The strategic orientation is defined and concretized with three to five strategic thrusts and is managed.	</t>
  </si>
  <si>
    <t xml:space="preserve">• A fundamental strategic orientation has been formulated.
• Three to five strategic directions are defined.
• The strategic thrusts are concretized, for example, with a strategy map.
• The implementation of strategic thrusts is controlled.	</t>
  </si>
  <si>
    <t>Existence Strategic orientation
Is there a strategic orientation in supply management, e.g. with strategic thrusts?
• Form / Method
• Departments involved
• Stakeholders involved</t>
  </si>
  <si>
    <t xml:space="preserve">Content of the strategic orientation:
What content is being pursued with the strategic thrusts?
Examples:
• Purchasing management
   • Development of framework strategy
   • Development of market strategies
   • Development of supplier management / supplier strategies
   • Development of purchasing controlling / performance management
   • Development of risk management
   • Development of sustainability management
   • Development of processes
   • Development of organization / personnel 
•Corporate strategy
   • Support of new business areas
   •Globalization
   •Innovation
   • ...
• Competitive strategies
   • Alignment of cost position, TCO optimization
   • Procurement logistics (flexibility, reliability...)
   • Quality management (performance, accuracy, ...
   • Innovation (trend scouting, early supplier integration)
   • Liquidity-oriented
   • Optimization of the supplier portfolio
   • ...  </t>
  </si>
  <si>
    <t xml:space="preserve">Concretization of the strategic orientation:
How is the strategic orientation concretized with the balanced scorecard system or with strategy maps or comparable instruments?	</t>
  </si>
  <si>
    <t xml:space="preserve">Management of strategic orientation:
How is the strategic orientation managed?
• Regular report
• Report to the management		
</t>
  </si>
  <si>
    <t xml:space="preserve">1.10 Strategy driver framework strategy		</t>
  </si>
  <si>
    <t xml:space="preserve">Existence and control of strategic value drivers = strategy drivers	</t>
  </si>
  <si>
    <t>Is the supply strategy controlled with the help of strategic value drivers (key figures)?</t>
  </si>
  <si>
    <t>There are no strategic value drivers.</t>
  </si>
  <si>
    <t>There are individual strategic value drivers, but these are not systematically derived from the value contribution targets and the supply strategy.</t>
  </si>
  <si>
    <t>Individual strategic value drivers are (implicitly) derived from the value contribution targets and the supply strategy.</t>
  </si>
  <si>
    <t xml:space="preserve">Strategic value drivers are systematically derived from the supply strategy, i.e. suitable value drivers are searched for individual strategic directions. The defined strategic value drivers are controlled. One person is responsible for each strategic value driver.
</t>
  </si>
  <si>
    <t>As prepress, in addition: complete definition of strategic value drivers (even for demanding metrics) and comprehensive in-depth control system is established.</t>
  </si>
  <si>
    <t>How are the strategy drivers controlled?</t>
  </si>
  <si>
    <t>There are no strategic value drivers or they are not controlled.</t>
  </si>
  <si>
    <t>There are individual strategy drivers for the strategic thrusts. Clear, clear responsibilities are defined for the strategy drivers.  The strategy drivers are reported at least quarterly.</t>
  </si>
  <si>
    <t>Same as level 5, but with limitations</t>
  </si>
  <si>
    <t xml:space="preserve">Strategic value drivers (= strategy drivers) are the quantitative goals (key figures) that show the strategy progress, in particular the progress in the strategic directions. Strategic value drivers aim at the medium to long-term realization of value contribution targets through strategy implementation.
Operational value drivers: Key figures of the operating business to monitor processes and projects that are considered critical to the value contribution targets.	</t>
  </si>
  <si>
    <t>Strategic value drivers are defined that show the implementation success of the framework strategy (completely). The strategic value drivers are controlled.</t>
  </si>
  <si>
    <t xml:space="preserve">• Strategic value drivers are (completely) defined.
• Strategic value drivers are managed.			</t>
  </si>
  <si>
    <t xml:space="preserve">Existence of strategic value drivers:
How is the strategy concretized with strategic value drivers?
• Which strategic value drivers?		
</t>
  </si>
  <si>
    <t xml:space="preserve">Existence to operational value drivers:
Are there systematically derived operational value drivers?
• Which operational value drivers?		</t>
  </si>
  <si>
    <t xml:space="preserve">Controlling system:
Which system is used to control the value contribution?		</t>
  </si>
  <si>
    <t>1.11 Strategic programmes and projects</t>
  </si>
  <si>
    <t xml:space="preserve">Existence and management of strategic programs and projects	</t>
  </si>
  <si>
    <t>Is the supply strategy controlled by the implementation of strategic programs and projects?</t>
  </si>
  <si>
    <t>There are no strategic programs and projects.</t>
  </si>
  <si>
    <t>There are individual strategic programs and projects, but they are not systematically derived from the supply strategy.</t>
  </si>
  <si>
    <t>Strategic programs and projects are implicitly aligned with the supply strategy and each has a responsible person. They are regularly discussed in management.</t>
  </si>
  <si>
    <t>Strategic programs and projects are systematically derived from the supply strategy. Or: Strategic programs and projects are systematically managed.</t>
  </si>
  <si>
    <t>Strategic programs and projects are derived from the supply strategy. They are systematically controlled.</t>
  </si>
  <si>
    <t>How are strategic programs, projects and measures defined and documented?</t>
  </si>
  <si>
    <t>Individual strategic programmes, projects and measures are defined. The link to strategic orientation is rather implicit. Or there is no strategic direction.</t>
  </si>
  <si>
    <t>Strategic programmes, projects and measures are derived from the strategic orientation.</t>
  </si>
  <si>
    <t xml:space="preserve">Same as stage 3; In addition, comprehensive and systematic derivation of strategic programs, projects and measures Or: Explicit time and resource planning of programs and projects (multi-project management)
</t>
  </si>
  <si>
    <t>Same as stage 4: but both aspects</t>
  </si>
  <si>
    <t>How is action controlling carried out?</t>
  </si>
  <si>
    <t>There is no controlling of measures.</t>
  </si>
  <si>
    <t>Action controlling takes place at the level of the individual projects. Each project manager is free in form and procedure.</t>
  </si>
  <si>
    <t>There is a uniform controlling of measures at the level of the framework strategy</t>
  </si>
  <si>
    <t>There is a comprehensive, integrated controlling of measures in purchasing as a whole.</t>
  </si>
  <si>
    <t>How are the strategic programmes, projects and measures managed?</t>
  </si>
  <si>
    <t>There are no strategic programmes, projects and measures or these are not managed.</t>
  </si>
  <si>
    <t>Like stage 3, however, only individual strategic programs and projects are managed.</t>
  </si>
  <si>
    <t>Programs and projects are consistently controlled using simple project management methods, e.g.: clear responsibility, project structure planning, measures between milestone planning and controlling (at least every 2 months), resource planning</t>
  </si>
  <si>
    <t>Same as level 4, but both aspects; In addition, there is a purchasing board to manage the purchasing strategy</t>
  </si>
  <si>
    <t>Same as level 3, however, there is a project steering committee in purchasing, possibly cross-functional, which monitors the progress of the project;
In addition, more intensive (but appropriate) control with project management methods, or intensive cooperation with cross-functional partners in the projects and in project management.</t>
  </si>
  <si>
    <t xml:space="preserve">Strategic program is understood as a comprehensive bundle of projects with which a strategic goal is pursued. A strategic project is understood as a one-time, time-limited project with a clear objective. The complexity of a project is so great that the methods of project management can be used sensibly. The complexity of a program is so great that the methods of multi-project management can be used sensibly. The third level of implementation is defined as (strategic) measures.	</t>
  </si>
  <si>
    <t xml:space="preserve">Strategic programs and projects are defined for the implementation of strategic thrusts. These are controlled.	</t>
  </si>
  <si>
    <t xml:space="preserve">• Strategic programs and projects are defined for the implementation of strategic approaches.
• Strategic programs and projects are managed using program and project management methods.						
</t>
  </si>
  <si>
    <t xml:space="preserve">Existence of strategic programmes and projects:
Are there strategic programs and projects?
•Which one?
• Link to strategic thrusts	</t>
  </si>
  <si>
    <t xml:space="preserve">Management of strategic programs:
How are strategic programs managed?
• Strategic steering committee
•Programming
•Resource
• Regular reports
• ...	</t>
  </si>
  <si>
    <t xml:space="preserve">Management of strategic projects / controlling of measures:
How are strategic projects managed?
How is action controlling carried out?
• Strategic steering committee
•Project planning
•Resource
• Milestone planning
• Regular reports
• Action controlling
• ...	</t>
  </si>
  <si>
    <t xml:space="preserve">1.12 Communication Supply Strategy	</t>
  </si>
  <si>
    <t xml:space="preserve">Stakeholder communication strategy for the supply strategy and its development	</t>
  </si>
  <si>
    <t>How is the supply strategy communicated within the company, to employees and to stakeholders?</t>
  </si>
  <si>
    <t>There is no communication of the supply strategy.</t>
  </si>
  <si>
    <t>Communication of the supply strategy takes place rather randomly and fragmentarily towards individual addressees.</t>
  </si>
  <si>
    <t>The supply strategy is communicated once to employees in purchasing and to other departments in the company. The development of the purchasing strategy is not communicated.</t>
  </si>
  <si>
    <t>As a preliminary stage, in addition: Regular – albeit less systematic – communication takes place to develop the supply strategy.</t>
  </si>
  <si>
    <t xml:space="preserve">There is a stakeholder oriented communication strategy with which - in an appropriate manner - regular and systematic communication about the supply strategy and its progress is communicated.
</t>
  </si>
  <si>
    <t>How is the supply strategy and its content communicated to stakeholders?</t>
  </si>
  <si>
    <t>The strategy is not communicated systematically.</t>
  </si>
  <si>
    <t>Individual - but not all - key stakeholders are informed about the strategy, possibly also on a case-by-case basis.</t>
  </si>
  <si>
    <t>The supply strategy and, in some cases, its changes are communicated to the key stakeholders (e.g. management, employees, cross-functional partners, suppliers).</t>
  </si>
  <si>
    <t>There is a communication strategy for all significant stakeholders with which the supply strategy and its development is communicated in an appropriate manner.</t>
  </si>
  <si>
    <t>How is the supply strategy and its content communicated to employees?</t>
  </si>
  <si>
    <t>No communication strategy or control.</t>
  </si>
  <si>
    <t>Question K1 at least level 3: There are systematic written considerations about when to communicate with whom. These considerations shall be updated at least every three months.</t>
  </si>
  <si>
    <t>Employees don't know the strategy.</t>
  </si>
  <si>
    <t>Employees are informed once about the strategy.</t>
  </si>
  <si>
    <t>Employees know the strategy and its current development.</t>
  </si>
  <si>
    <t>Like Level 3 only in more detail</t>
  </si>
  <si>
    <t>Same as level 4: in addition, the employees are informed in the direction of communication of the strategy, if necessary trained.</t>
  </si>
  <si>
    <t xml:space="preserve">Actions </t>
  </si>
  <si>
    <t xml:space="preserve">The strategy and the progress of implementation should be communicated to the stakeholders.	</t>
  </si>
  <si>
    <t xml:space="preserve">The supply strategy and its progress is communicated to the stakeholders.	</t>
  </si>
  <si>
    <t xml:space="preserve">• The supply strategy and its progress is communicated to the management and management bodies in the company.
• The supply strategy and its progress is communicated to the various purchasing departments in the company.
• The supply strategy and its progress is communicated to the purchasing staff.
• The supply strategy and its progress is communicated to the interface partners in the company and the employees.
• The supply strategy and its progress is communicated to the suppliers.
• The supply strategy and its progress is communicated to the other stakeholders.						
</t>
  </si>
  <si>
    <t xml:space="preserve">Communication with purchasing staff:
• Presentation and explanation of the strategy
• Regular progress reports
• Newsletter, employee magazine
•Notice		
</t>
  </si>
  <si>
    <t xml:space="preserve">Communication with management and management
• Presentation management meeting
• Procurement Board
•Personal consultation
• Regular progress report (written in the management meeting)	</t>
  </si>
  <si>
    <t xml:space="preserve">Communication with suppliers
• Strategy dialogue with suppliers
• Supplier Day
• Newsletter		</t>
  </si>
  <si>
    <t xml:space="preserve">Communication with other stakeholders
What is the communication strategy?	</t>
  </si>
  <si>
    <t xml:space="preserve">2.1 Market objectives	</t>
  </si>
  <si>
    <t xml:space="preserve">Existence and control of the market strategy (strategy paper as a whole), e.g. with the profile method (see also 2.8.)		</t>
  </si>
  <si>
    <t>Existence and management of value contribution targets on markets</t>
  </si>
  <si>
    <t xml:space="preserve">Existence and management of strategic and operational value drivers		</t>
  </si>
  <si>
    <t xml:space="preserve">Requirements management at market level (see also below for details)		</t>
  </si>
  <si>
    <t xml:space="preserve">Employee competence	</t>
  </si>
  <si>
    <t>How are the quantitative targets (value contribution and value driver targets) derived and managed for the procurement markets?</t>
  </si>
  <si>
    <t>There are no quantitative targets for individual supply markets.</t>
  </si>
  <si>
    <t>There are several isolated key figures for the supply market that are not used as lead variables, i.e. that are neither planned nor controlled.</t>
  </si>
  <si>
    <t xml:space="preserve">There are individual quantitative procurement market-oriented targets. There is no distinction between value contribution targets and value drivers.  </t>
  </si>
  <si>
    <t>Selected value contribution targets at supply management level are broken down into the strategic supply markets and controlled. In addition, there are individual value drivers in the supply markets.</t>
  </si>
  <si>
    <t>The value contribution targets are broken down to all strategically relevant supply markets. (Value contribution targets are systematically defined) In addition, value drivers are formulated systematically. The targets are monitored regularly (at least once a quarter). In case of deviations, consequences will be taken.</t>
  </si>
  <si>
    <t>How are the value contribution targets of purchasing defined for the respective market?</t>
  </si>
  <si>
    <t>How are operational and strategic value drivers defined in the respective market?</t>
  </si>
  <si>
    <t xml:space="preserve">Requirements management: How are stakeholder requirements determined and integrated into the market strategy and its value contribution targets?
</t>
  </si>
  <si>
    <t>There are no market-related value contribution targets.</t>
  </si>
  <si>
    <t>There are no market-related value drivers</t>
  </si>
  <si>
    <t>There are market-oriented key figures without target values.</t>
  </si>
  <si>
    <t xml:space="preserve">There are individual quantitative market-oriented targets. There is no distinction between value contribution targets and value drivers.  </t>
  </si>
  <si>
    <t>There are individual operational and/or strategic value drivers. (rather unsystematic)</t>
  </si>
  <si>
    <t>FQuestions K1 and K2 at least level 2
The stakeholders are defined. The requirements of the stakeholders are explicitly mentioned. Coordination with stakeholders does not necessarily take place in explicit coordination discussions.</t>
  </si>
  <si>
    <t>Three important value contribution targets are broken down into the markets.</t>
  </si>
  <si>
    <t>Individual operational and strategic value drivers are systematically derived from the strategy and requirements.</t>
  </si>
  <si>
    <t>Questions K1 and K2 at least level 3
Level 3 + explicit coordination discussions</t>
  </si>
  <si>
    <t>All relevant value contribution targets are systematically broken down into the supply markets.</t>
  </si>
  <si>
    <t>Like level 4 only comprehensive and systematic.</t>
  </si>
  <si>
    <t xml:space="preserve">
Questions K1 and K2 at least level 4
Systematic explicit discussions with all key stakeholders, at least once a year. Documentation of requirements, e.g. also market-related committee.
</t>
  </si>
  <si>
    <t>There is no control.</t>
  </si>
  <si>
    <t>The value contribution targets are updated on a case-by-case basis.</t>
  </si>
  <si>
    <t>The value contribution targets are updated annually and checked at least every six months by the purchasing management.</t>
  </si>
  <si>
    <t>Like level 3, but with the involvement of cross-functional partners.</t>
  </si>
  <si>
    <t>As stage 4, control is done by a procurement board.</t>
  </si>
  <si>
    <t xml:space="preserve">Share of market strategies in spending: 
It is assumed that it makes sense to develop strategies for 80% of the spending. Thus, 20% is added to the actual share of the spend. (The value can be changed for a reason.
</t>
  </si>
  <si>
    <t xml:space="preserve">Share of spending: Market strategies where the level of implementation of value added targets corresponds to the status described above, in relation to all market strategies.
Example: 30% (spending volume) of existing market strategies have reached at least the status described above.
</t>
  </si>
  <si>
    <t>Percentage + 20%</t>
  </si>
  <si>
    <t xml:space="preserve">Percentage  </t>
  </si>
  <si>
    <t xml:space="preserve">Market targets are value contribution targets as well as strategic and operational value drivers defined for a supply market. The nomenclature is analogous to the nomenclature at the level of the framework strategy.					</t>
  </si>
  <si>
    <t xml:space="preserve">Market targets for all strategically relevant markets are derived from the framework strategy and are managed.	</t>
  </si>
  <si>
    <t>• The value contribution targets have been broken down to the supply markets.
• The strategic value drivers are defined in the strategically relevant supply markets.
• The operating value drivers are defined in the strategically relevant markets.
• Market objectives are controlled.</t>
  </si>
  <si>
    <t>Systematic market strategy:
With which system are market strategies formulated? (Profile method)</t>
  </si>
  <si>
    <t xml:space="preserve">Value added targets:
Which value contribution targets are broken down at the market level?
• Property costs
•Legal costs
• Total cost
• Quality (performance)
• Quality (accuracy)
•Innovation
•Availability
•Financing
•Risk		</t>
  </si>
  <si>
    <t xml:space="preserve">Goal definition and controlling process:
How are market-oriented objectives defined? How are the goals managed?		
</t>
  </si>
  <si>
    <t>Strategic and operational value drivers:
Which value drivers are pursued at the market level? How are they derived?
• Number of suppliers (active, ...)
• Framework contract quota
• Number of part numbers (SS parts, MS parts)
• Global Sourcing Quota
• Local sourcing quota
• Risk indicator</t>
  </si>
  <si>
    <t xml:space="preserve">Controlling system
Which system is used to control market targets?	</t>
  </si>
  <si>
    <t xml:space="preserve">Material group management (see also 5.4):
Are hybrid organizational structures used to control market strategies?
• Material group management
• Lead buying
• Share Service
		</t>
  </si>
  <si>
    <t xml:space="preserve">2.2 External market analysis	</t>
  </si>
  <si>
    <t xml:space="preserve">Existence and control of external market analysis		</t>
  </si>
  <si>
    <t xml:space="preserve">Differentiation by market segment				</t>
  </si>
  <si>
    <t xml:space="preserve">Existence and control of market-oriented risk management				</t>
  </si>
  <si>
    <t xml:space="preserve">Analysis of upstream markets				</t>
  </si>
  <si>
    <t>Are market analyses carried out for the individual supply markets?</t>
  </si>
  <si>
    <t>There are no market analyses for the individual procurement markets.</t>
  </si>
  <si>
    <t>Market analyses are carried out on a case-by-case / occasional basis, e.g. in preparation for tenders</t>
  </si>
  <si>
    <t>As a preliminary stage, additionally: For individual procurement markets, there are market analyses that are documented in writing.</t>
  </si>
  <si>
    <t>For each strategically important procurement market, a simple market analysis is available, which is fixed in writing. The market analyses are not only updated sporadically. Or: The depth of the market analysis should be deeper.</t>
  </si>
  <si>
    <t>Appropriate market analyses are carried out depending on the strategic importance of the market. These are updated regularly (e.g. annually).</t>
  </si>
  <si>
    <t>How is the external market analysis carried out?</t>
  </si>
  <si>
    <t>How is market-related risk management of external risks carried out?</t>
  </si>
  <si>
    <t>No systematic risk management</t>
  </si>
  <si>
    <t>Market analyses are carried out on a case-by-case / occasional basis, e.g. in preparation for tenders.</t>
  </si>
  <si>
    <t>Like level 2, additionally: For individual procurement markets, there are market analyses that are documented in writing.
(Basis of existing knowledge)</t>
  </si>
  <si>
    <t>For each strategically important procurement market, a simple market analysis is available, which is fixed in writing. Where appropriate, differentiation is made according to market segments.</t>
  </si>
  <si>
    <t>Same as level 4, additionally: greater depth, analysis of upstream markets, if necessary. Active acquisition of additional information where necessary, e.g. raw material price development</t>
  </si>
  <si>
    <t>Same as stage 3, but deepened</t>
  </si>
  <si>
    <t>As stage 4, additional methodological support, e.g. insolvency screening, risk method, …</t>
  </si>
  <si>
    <t>How are external market analyses, including external risks, managed?</t>
  </si>
  <si>
    <t>There is no market analysis or control.</t>
  </si>
  <si>
    <t>Update on a case-by-case basis</t>
  </si>
  <si>
    <t>Regular annual revision by the purchaser</t>
  </si>
  <si>
    <t>The external market analyses are updated at least annually. Integration of a broad knowledge base, i.e. all know-how carriers in the company and external networks. Development of a continuous risk radar.</t>
  </si>
  <si>
    <t xml:space="preserve">Share of expenditure: Market strategies where the implementation status for external market analyses corresponds to the status described above, in relation to all market strategies.
Example: 30% (spending volume) of existing market strategies have reached at least the status described above.
</t>
  </si>
  <si>
    <t xml:space="preserve">The external market analysis describes and analyzes the market environment of the supply market under consideration, e.g. market situation, market development, providers on the market with competencies, technology, capacity and price development in the market.		</t>
  </si>
  <si>
    <t xml:space="preserve">The environment of the supply market has been analyzed.						
</t>
  </si>
  <si>
    <t xml:space="preserve">• Market segments are defined where relevant.
• The market situation and market development is analyzed.
• The technology development in the market is analyzed.
• The sustainability requirements for materials in the market have been analysed.
• Capacity development and the risk of allocations are analysed.
• The price development with price forecasts is analyzed.
• The providers and the provider structure on the market are analyzed.
• External market risks have been analysed.	</t>
  </si>
  <si>
    <t xml:space="preserve">Definition of market segments (see 1.6):
How are markets and market segments systematically defined?	</t>
  </si>
  <si>
    <t xml:space="preserve">Systematics Market Analysis
With which system are the supply markets analyzed? With which system are the market analysis and observation carried out?
</t>
  </si>
  <si>
    <t xml:space="preserve">Analysis of the market situation and market development:
How is the market situation and market development analyzed?
- Supplier power
</t>
  </si>
  <si>
    <t xml:space="preserve">Analysis of technology development
How is the Technology Roadmap developed? How is the technology roadmap structured?		
</t>
  </si>
  <si>
    <t xml:space="preserve">Analysis of market needs (attention not to the needs of the company)
How is the demand in the market analyzed?
Demand or demand development		</t>
  </si>
  <si>
    <t xml:space="preserve">Analysis of upstream markets:
How are upstream markets analysed?	</t>
  </si>
  <si>
    <t xml:space="preserve">Systems of market analysis:
Is there a system that supports market analysis?
Content; Commodity Price Forecasts		
</t>
  </si>
  <si>
    <t>Analysis of external market risks:
How are external market risks analysed?
• Risk method
• Price allocation risks
• ....</t>
  </si>
  <si>
    <t>2.3 Needs analysis</t>
  </si>
  <si>
    <t xml:space="preserve">Existence and control of the needs analysis	</t>
  </si>
  <si>
    <t xml:space="preserve">Cooperation with stakeholders / requirements management	</t>
  </si>
  <si>
    <t xml:space="preserve">Methods and tools for needs analysis		</t>
  </si>
  <si>
    <t xml:space="preserve">Exploiting the potential of bundling needs	</t>
  </si>
  <si>
    <t xml:space="preserve">Exploiting the potential of reducing demand quantities				
</t>
  </si>
  <si>
    <t>How is the demand for the supply market determined?</t>
  </si>
  <si>
    <t>There are no needs analyses and forecasts. (Individual requirements are procured.)</t>
  </si>
  <si>
    <t>On the basis of its experience, purchasing estimates future requirements - without an essential methodology.</t>
  </si>
  <si>
    <t>Demands are planned for individual important markets on the basis of extrapolation and/or forecasts of the consumers.</t>
  </si>
  <si>
    <t>As prepress, additionally for all major markets. Initial approaches to controlling demand forecasts have been implemented.</t>
  </si>
  <si>
    <t xml:space="preserve">As prepress - The requirements are planned and controlled in a very differentiated way, especially according to demand regions and or demand segments. There is intensive cooperation with the stakeholders.
</t>
  </si>
  <si>
    <t>How is the needs analysis carried out and how are the potentials exploited? (Including consistency)
• Demand forecasting
• Demand bundling
• Reduction of demand quantities</t>
  </si>
  <si>
    <t xml:space="preserve">No explicit analysis in the market.
</t>
  </si>
  <si>
    <t>Case-by-case analysis of individual aspects in the market.</t>
  </si>
  <si>
    <t>Systematic, but simple analysis of the essential design fields and levers in the market.</t>
  </si>
  <si>
    <t xml:space="preserve">Systematic and in-depth analysis of the essential design fields and levers in the market. Intensive link to corporate and framework strategy. 
• Tools for demand forecasting where useful
</t>
  </si>
  <si>
    <t>How is the needs analysis controlled?</t>
  </si>
  <si>
    <t>How are the requestors integrated into the needs analysis?</t>
  </si>
  <si>
    <t>No control</t>
  </si>
  <si>
    <t>At least annually updated; Integration of a broad knowledge base, i.e. all know-how carriers in the company and external networks.</t>
  </si>
  <si>
    <t>No systematic integration?</t>
  </si>
  <si>
    <t>Stakeholders are identified. The purchaser conducts discussions with the requesters</t>
  </si>
  <si>
    <t>Same as stage 2, additionally the results are documented</t>
  </si>
  <si>
    <t>There are regular meetings with the requesters (at least annually), which serve to systematically record the requirements. In the case of less important markets, this can also be done in writing.</t>
  </si>
  <si>
    <t>There are committees in which the requesters, the purchasers and, if necessary, other stakeholders coordinate.</t>
  </si>
  <si>
    <t>Share of expenditure: Market strategies where the implementation status for the needs analysis corresponds to the status described above, in relation to all market strategies.
Example: 30% (spending volume) of existing market strategies have reached at least the status described above.</t>
  </si>
  <si>
    <t xml:space="preserve">In the demand analysis, the requirements to be procured on the supply markets are forecast and / or planned. Are bundling potentials taken into account.	</t>
  </si>
  <si>
    <t xml:space="preserve">The demands on the supply markets are planned and/or forecast with the required differentiation and the required time range.						</t>
  </si>
  <si>
    <t xml:space="preserve">• The demand for production materials is planned and / or forecasted.
• The demand for non-production materials is planned and / or forecasted.
• Bundling potentials have been analysed.						</t>
  </si>
  <si>
    <t xml:space="preserve">Existence needs analysis:
How are the requirements of production materials planned and/or forecast?	</t>
  </si>
  <si>
    <t xml:space="preserve">Collaboration with stakeholders:
How does the cooperation with the consumers take place? Who assumes which responsibility?	</t>
  </si>
  <si>
    <t xml:space="preserve">Analysis of demand risks:
How are demand risks analyzed?	</t>
  </si>
  <si>
    <t>Methods and tools:
Which methods and tools are used to plan or forecast demands?</t>
  </si>
  <si>
    <t>Demand bundling:
How are the needs of the different consumers bundled in the company?</t>
  </si>
  <si>
    <t xml:space="preserve">Cooperation:
How are the requirements bundled with other companies (cooperation)?	</t>
  </si>
  <si>
    <t xml:space="preserve">Reduction of required quantities:
How are the requirements - especially for indirect materials - critically questioned?	</t>
  </si>
  <si>
    <t xml:space="preserve">2.4 Analysis of product and cost structure	</t>
  </si>
  <si>
    <t xml:space="preserve">Existence and control of the product and cost structure (= design field object)				</t>
  </si>
  <si>
    <t xml:space="preserve">Early involvement of purchasing and suppliers in the development process	</t>
  </si>
  <si>
    <t xml:space="preserve">Exploiting the potential for cost structure analysis		</t>
  </si>
  <si>
    <t>Exploitation of the potential for design optimization (value analysis, standardization, optimization of specifications in purchasing)</t>
  </si>
  <si>
    <t>Are product and cost structure analyses or value analysis projects carried out for the individual products and services on the procurement market?</t>
  </si>
  <si>
    <t>There is no product and cost structure analysis or value analysis projects for procurement materials</t>
  </si>
  <si>
    <t>There are isolated product and cost structure analyses or value analysis projects, but without an overarching system.</t>
  </si>
  <si>
    <t>Product and cost structure analyses and / or value analysis projects are carried out individually with a comprehensive system under the leadership or participation of purchasing.</t>
  </si>
  <si>
    <t>As prepress, in addition: cost structures and value analysis are carried out extensively.</t>
  </si>
  <si>
    <t>As a preliminary stage, in addition: For each strategically relevant supply market, a comprehensive and documented cost structure analysis is available. This is used to determine price and cost forecasts and monitor developments. Value analysis projects are carried out systematically. Management is carried out via the supply market strategy.</t>
  </si>
  <si>
    <t>How is the product and cost structure analysis carried out and how are the potentials exploited? (Including consistency)
• Cost structure analyses and associated methods (e.g. LPP, NLPP, cost breakdown)
• Design methods (e.g. standardization, value analysis, optimization of specifications)</t>
  </si>
  <si>
    <t>No explicit analysis in the market.</t>
  </si>
  <si>
    <t xml:space="preserve">Systematic and in-depth analysis of the essential design fields and levers in the market. Intensive link to corporate and framework strategy. 
• Tools for cost and cost structure analysis where useful
</t>
  </si>
  <si>
    <t>How is the product and cost structure analysis controlled?</t>
  </si>
  <si>
    <t>How does early purchasing integration into product development take place?</t>
  </si>
  <si>
    <t>How does the early involvement of suppliers in product development take place?</t>
  </si>
  <si>
    <t>What is the employee competence for product and cost structure analyses?</t>
  </si>
  <si>
    <t>There is no early supplier involvement.</t>
  </si>
  <si>
    <t>Case-by-case discussions between development and purchasing.</t>
  </si>
  <si>
    <t>No direct competence available</t>
  </si>
  <si>
    <t>On a case-by-case basis, suppliers are selectively integrated into the development process.</t>
  </si>
  <si>
    <t>Only little or personal competence in purchasing available.</t>
  </si>
  <si>
    <t>Buyers are integrated into the development process, but only selectively or late.</t>
  </si>
  <si>
    <t>There is regular early supplier involvement.</t>
  </si>
  <si>
    <t>There are individual employees who have a high level of competence in product and cost structure analysis, or there are proven specialists.</t>
  </si>
  <si>
    <t>There are project buyers who systematically establish the link between development projects and market strategies. In the Purchasing Board, the cooperation between purchasing and development is systematically managed.</t>
  </si>
  <si>
    <t>Defined system suppliers are comprehensively integrated into the development processes.</t>
  </si>
  <si>
    <t>There is a team of experts who systematically carry out product and cost structure analyses. In a small company: The buyers have the competence to contribute their requirements in the development process.</t>
  </si>
  <si>
    <t>Share of spend: Market strategies where the implementation status for product and cost structure analysis corresponds to the status described above, in relation to all market strategies.
Example: 30% (spending volume) of existing market strategies have reached at least the status described above.</t>
  </si>
  <si>
    <t>In the analysis of the product and cost structure, design projects (e.g. value analysis, value sourcing projects, standardization) are carried out to optimize the product structure as well as analyses of the cost structures (e.g. according to components, partial services and cost elements) of the procurement objects. This is based on total cost considerations.</t>
  </si>
  <si>
    <t xml:space="preserve">Procurement objects are analyzed and optimized with regard to the design and cost structure - with the substantial participation of purchasing and, if necessary, suppliers.					</t>
  </si>
  <si>
    <t xml:space="preserve">• The cost structure of the procurement objects is analyzed and optimized on the basis of TCO.
• The product design of the procurement objects is analyzed and optimized with regard to costs, standardization and performance.
• Supply management is appropriately integrated into the development process.
• Suppliers are appropriately integrated into the development process.	</t>
  </si>
  <si>
    <t xml:space="preserve">Value analysis and design to cost:
How are value analysis projects or design-to-cost projects carried out?
Which topics are favoured? ( standardization, competitive orientation)	</t>
  </si>
  <si>
    <t xml:space="preserve">Early purchasing and supplier integration?
How are supply management and suppliers involved in the development process and design projects and what responsibility do they have?		</t>
  </si>
  <si>
    <t xml:space="preserve">Analysis of product, quality and cost risks:
How are product, quality and cost risks analyzed?		</t>
  </si>
  <si>
    <t xml:space="preserve">Project purchasing:
What tasks is project purchasing responsible for?		</t>
  </si>
  <si>
    <t xml:space="preserve">Cost structure analysis:
How are cost structure analyses carried out? How differentiated are these? How are these (ongoing) maintained? Is the consideration carried out at market and/or object level?		</t>
  </si>
  <si>
    <t>Methods of cost structure analysis:
Which price assessment and price forecasting methods are used?
- Past oriented
- Benchmarks with other companies
- Chart technique
- LPP and NLPP</t>
  </si>
  <si>
    <t xml:space="preserve">System
Which systems support product and cost structure analyses?		</t>
  </si>
  <si>
    <t xml:space="preserve">2.5 Analysis of the supplier structure	</t>
  </si>
  <si>
    <t xml:space="preserve">Existence and control of the supplier structure (= supplier portfolio)			</t>
  </si>
  <si>
    <t xml:space="preserve">Exploiting the potential for supplier relationships	</t>
  </si>
  <si>
    <t>Exploiting the potential for regional structure</t>
  </si>
  <si>
    <t xml:space="preserve">Exploiting the potential to become a place of value creation	</t>
  </si>
  <si>
    <t>Exploiting the potential for a network structure</t>
  </si>
  <si>
    <t xml:space="preserve">Exploiting the potential for the number of suppliers	</t>
  </si>
  <si>
    <t xml:space="preserve">Existence and management of supplier risks (market view)	</t>
  </si>
  <si>
    <t>How is the supplier structure analyzed and optimized?</t>
  </si>
  <si>
    <t>There is no analysis and control of the supplier structure on supply market analysis.</t>
  </si>
  <si>
    <t xml:space="preserve">Individual elements of the supplier structure are largely controlled intuitively, e.g. number of suppliers, partnership, competition, globalization, upstream suppliers.
</t>
  </si>
  <si>
    <t>There are written documents that analyze essential elements of the supplier structure and develop ideas for improvement.</t>
  </si>
  <si>
    <t>As pre-stage, additionally: All essential elements of the supplier structure are analyzed and ideas for improvement are developed.</t>
  </si>
  <si>
    <t>As a preliminary stage, in addition: The control is integrated into the supply market strategy. Furthermore, the analyses are method-based (e.g. optimal number of suppliers)</t>
  </si>
  <si>
    <t>How is the supplier structure (= supplier portfolio) analyzed and how are the potentials exploited? (Including consistency)
• Supplier relationship
• Regional structure
• Value creation location
• Network structure
• Number of suppliers
• Integrated heuristic
• Supplier risk map for the market</t>
  </si>
  <si>
    <t>Systematic and in-depth analysis of the essential design fields and levers in the market. Intensive link to corporate and framework strategy. Explicit consideration of supplier risks in the market.</t>
  </si>
  <si>
    <t>How is the analysis of the supplier structure controlled?</t>
  </si>
  <si>
    <t>Share of spending: Market strategies where the implementation status for the analysis of the supplier structure corresponds to the status described above, in relation to all market strategies.
Example: 30% (spending volume) of existing market strategies have reached at least the status described above.</t>
  </si>
  <si>
    <t>In the analysis of the supplier structure, the composition of the supplier base in a supply market or in a supply segment is analyzed with regard to the following dimensions:
• Supplier relationship
• Global structure
• Value creation location
• Network optimization
• Number of suppliers</t>
  </si>
  <si>
    <t xml:space="preserve">The supplier structure in the supply market or in the supply segment has been analyzed and optimized.	</t>
  </si>
  <si>
    <t xml:space="preserve">• The supplier structure is analyzed and optimized in relation to the supplier relationship (partnership, competition, preferred suppliers...).
• The supplier structure is analyzed and optimized with regard to the regional distribution of suppliers.
• The supplier structure is analyzed and optimized with regard to the value creation location.
• The supplier structure is analyzed and optimized with regard to cooperation in the network.
• The supplier structure is analyzed and optimized with regard to the number of suppliers.						
</t>
  </si>
  <si>
    <t xml:space="preserve">Analysis of supplier relationship:
How is the analysis and optimization of the supplier relationship (partnership vs. competition) carried out?
How are risks in the supplier relationship analyzed?		</t>
  </si>
  <si>
    <t xml:space="preserve">Analysis of regional structure:
How is the analysis and optimization of the regional structure carried out at the suppliers? (global sourcing, local sourcing, ....)
How are regional risks analysed?		
</t>
  </si>
  <si>
    <t xml:space="preserve">Analysis of the place of added value:
How is the analysis and optimization carried out with regard to the value creation location?		
</t>
  </si>
  <si>
    <t xml:space="preserve">Analysis of collaboration in the network?
How is the analysis and optimization of the supplier relationship with the upstream suppliers carried out? How are network risks analyzed?	</t>
  </si>
  <si>
    <t xml:space="preserve">Analysis of the number of suppliers:
How is the analysis and optimization of the number of suppliers in the supply market carried out?	</t>
  </si>
  <si>
    <t>Analysis of supplier risks in the market:
How are supplier risks analyzed in the market?
- Supplier Risk Map
- Database-based system</t>
  </si>
  <si>
    <t xml:space="preserve">2.6 Analysis of charges	</t>
  </si>
  <si>
    <t xml:space="preserve">Existence and control of the analysis of charges	</t>
  </si>
  <si>
    <t xml:space="preserve">Exploiting and potential for Open Book		</t>
  </si>
  <si>
    <t xml:space="preserve">Exploiting and potential for price pressure				</t>
  </si>
  <si>
    <t xml:space="preserve">Exploiting and potentials for timing and term of contracts				</t>
  </si>
  <si>
    <t xml:space="preserve">Exploiting and potential for performance incentives				
</t>
  </si>
  <si>
    <t xml:space="preserve">Exploiting and potential for financing 		</t>
  </si>
  <si>
    <t xml:space="preserve">Management of price and currency risks	</t>
  </si>
  <si>
    <t>How is the fee analyzed and optimized?</t>
  </si>
  <si>
    <t>There is no analysis and control of remuneration on supply market analysis.</t>
  </si>
  <si>
    <t>Individual elements of the remuneration are largely controlled intuitively, e.g. price pressure, payment term, timing, pricing basis.</t>
  </si>
  <si>
    <t>There are written documents that analyze essential elements of the remuneration and develop ideas for improvement.</t>
  </si>
  <si>
    <t>As precursor, additionally: All essential elements of the remuneration are analyzed and ideas for improvement are developed.</t>
  </si>
  <si>
    <t>As a preliminary stage, in addition: The control is integrated into the supply market strategy. Furthermore, the analyses are methodologically based (e.g. price forecast)</t>
  </si>
  <si>
    <t xml:space="preserve">How are the fees analysed and how are the potentials exploited? (Including consistency)
• Open Book
•Pricing
• Timing and runtime
• Performance incentives
•Financing
• Price and currency risks
</t>
  </si>
  <si>
    <t xml:space="preserve">Case-by-case analysis of individual aspects in the market.
</t>
  </si>
  <si>
    <t xml:space="preserve">Systematic and in-depth analysis of the essential design fields and levers in the market. Intensive link to corporate and framework strategy. 
• Tools for managing price and currency risks where appropriate
</t>
  </si>
  <si>
    <t>How is the analysis of fees controlled?</t>
  </si>
  <si>
    <t>How are the requestors integrated into the analysis of the charges?</t>
  </si>
  <si>
    <t xml:space="preserve">There are regular meetings with the requesters (at least annually), which serve to systematically record the requirements. In the case of less important markets, this can also be done in writing.
</t>
  </si>
  <si>
    <t xml:space="preserve">Share of expenditure: Market strategies where the level of implementation for the analysis of fees corresponds to the status described above, in relation to all market strategies.
Example: 30% (spending volume) of existing market strategies have reached at least the status described above.
</t>
  </si>
  <si>
    <t>In the analysis of fees, the design of the charge in a supply market or in a supply segment is analyzed with regard to the following dimensions:
• Open Book
• Pricing base
•Pricing
• Price dynamics and timing
• Performance incentives
•Financing</t>
  </si>
  <si>
    <t xml:space="preserve">The remuneration in the supply market or in the supply segment is analyzed and optimized.	</t>
  </si>
  <si>
    <t xml:space="preserve">• The fee is analyzed and optimized with regard to Open Book.
• The remuneration is analysed and optimised in relation to the pricing basis.
• The remuneration is analysed and optimised with regard to price pressure.
• The fee is analyzed and optimized in terms of price dynamics and timing.
• Remuneration is analysed and optimised in terms of performance incentives.
• The remuneration is analysed and optimised in relation to the financial contribution.	</t>
  </si>
  <si>
    <t xml:space="preserve">Pricing basis		</t>
  </si>
  <si>
    <t>Pricing</t>
  </si>
  <si>
    <t xml:space="preserve">Price dynamics and timing	</t>
  </si>
  <si>
    <t xml:space="preserve">Performance incentives		</t>
  </si>
  <si>
    <t xml:space="preserve">Financing		</t>
  </si>
  <si>
    <t xml:space="preserve">Price risks		</t>
  </si>
  <si>
    <t xml:space="preserve">2.7 Analysis of market-related processes	</t>
  </si>
  <si>
    <t xml:space="preserve">Existence and control of the analysis of market-related processes	</t>
  </si>
  <si>
    <t xml:space="preserve">Exploiting the potential for the ordering process (e-procurement, e-sourcing, e-auctions, purchasing portals, ...)	</t>
  </si>
  <si>
    <t xml:space="preserve">Exploitation of the potential for material supply (Konsilager, Jit, Jis, Kanban, flexibilization, SMI ...)		</t>
  </si>
  <si>
    <t>Exploiting the potential for quality management (8D, complaint process, ...)</t>
  </si>
  <si>
    <t xml:space="preserve">Exploitation of the potential for the development process (design optimization, supplier and purchasing early involvement, ...)	</t>
  </si>
  <si>
    <t xml:space="preserve">Control of process risks	</t>
  </si>
  <si>
    <t>How are processes analyzed and optimized in relation to the market?</t>
  </si>
  <si>
    <t>There is no analysis and control of processes on supply market analysis.</t>
  </si>
  <si>
    <t>Individual elements of the processes are largely controlled intuitively, e.g. early supplier integration, electronic tendering</t>
  </si>
  <si>
    <t>There are written documents that analyze essential elements of the processes and develop ideas for improvement.</t>
  </si>
  <si>
    <t>As precursor, additionally: All essential elements of the processes are analyzed and ideas for improvement are developed.</t>
  </si>
  <si>
    <t xml:space="preserve">As a preliminary stage, in addition: The control is integrated into the supply market strategy. Furthermore, the analyses are methodologically based (e.g. price forecast)
</t>
  </si>
  <si>
    <t xml:space="preserve">How are market-related processes analyzed and how are the potentials exploited? (Including consistency)
• Order process ...
• Material supply ...
•Quality...
•Development process...
</t>
  </si>
  <si>
    <t xml:space="preserve">
Systematic and in-depth analysis of the essential design fields and levers in the market. Intensive link to corporate and framework strategy. Consideration of process risks
</t>
  </si>
  <si>
    <t>How is the analysis of market-related processes controlled?</t>
  </si>
  <si>
    <t>How are the requestors integrated into the analysis of market-related processes?</t>
  </si>
  <si>
    <t>Stakeholders are identified. The purchaser conducts discussions with the requesters.</t>
  </si>
  <si>
    <t>Share of spending: Market strategies where the level of implementation of market-related processes corresponds to the status described above, in relation to all market strategies.
Example: 30% (spending volume) of existing market strategies have reached at least the status described above.</t>
  </si>
  <si>
    <t xml:space="preserve">In the analysis of processes, the design and application of processes in a supply market or in a supply segment is analyzed. For example, the following processes are important:
• Order process
• Material supply
•Quality
•Development process		</t>
  </si>
  <si>
    <t xml:space="preserve">The processes in the supply market and in the supply segment have been analyzed and optimized.	</t>
  </si>
  <si>
    <t>• The ordering processes are analyzed and optimized.
• The material supply processes are analyzed and optimized.
• Quality assurance is analyzed and optimized.
• The development processes are analyzed and optimized.</t>
  </si>
  <si>
    <t xml:space="preserve">Analysis of the ordering process:
• e-catalogue
• E-sourcing
• e-auction
•Agreements
•Contract	</t>
  </si>
  <si>
    <t xml:space="preserve">Analysis of material supply:
• Direct delivery (JIT, JIS, Kanban)
• Contract warehouses, Konsilager
•SMI 	</t>
  </si>
  <si>
    <t>Analysis of quality assurance:
• Complaint handling
•8D</t>
  </si>
  <si>
    <t xml:space="preserve">Analysis of development processes:
• Early shopping integration
• Early supplier involvement		
</t>
  </si>
  <si>
    <t xml:space="preserve">Litigation risks:
How are process risks analyzed in relation to the supply market?	</t>
  </si>
  <si>
    <t xml:space="preserve">2.8 Definition of market strategies	</t>
  </si>
  <si>
    <t xml:space="preserve">Existence and management of market strategies and strategic thrusts		</t>
  </si>
  <si>
    <t xml:space="preserve">Concretization of strategic thrusts		</t>
  </si>
  <si>
    <t xml:space="preserve">Management of market risks				</t>
  </si>
  <si>
    <t>Are strategic thrusts formulated for all relevant supply markets and are they systematically managed?</t>
  </si>
  <si>
    <t>Strategic thrusts are not formulated at the level of supply markets.</t>
  </si>
  <si>
    <t>For several supply markets, strategic directions for the development of the competitive position in the supply market are discussed orally. In your daily work, you stay in the back of your mind.</t>
  </si>
  <si>
    <t>Strategic directions for the strategic development of the supply market are fixed in writing for individual supply markets and are taken into account in day-to-day business.</t>
  </si>
  <si>
    <t>Strategic directions are defined for key supply markets and are managed. Market risks are taken into account. There are first approaches to cooperation with other cross-functional partners for the joint development of market strategies.</t>
  </si>
  <si>
    <t xml:space="preserve">
For all major supply markets, strategic directions for the strategic development of the market are derived and defined from the framework strategy. There is close coordination and cooperation with all cross-functional partners. The strategies are reviewed and managed regularly (e.g. quarterly).
</t>
  </si>
  <si>
    <t>How are market strategies (strategy papers as a whole) formulated and developed?</t>
  </si>
  <si>
    <t>There are no explicit market strategies.</t>
  </si>
  <si>
    <t>There are market strategies, but they are not systematically developed and documented.</t>
  </si>
  <si>
    <t>For all relevant markets, there is a systematically developed market strategy, which is formulated and documented with a market profile. The profile is simple but appropriate for the size of the company.
The market strategy is concretized with strategic thrusts. The strategic thrusts are at least implicitly oriented towards the corporate and framework strategy and the value contribution targets.</t>
  </si>
  <si>
    <t>Same as Level 4: Both requirements are met. There are adapted variants of the profile for different fields of application.</t>
  </si>
  <si>
    <t xml:space="preserve">Same as stage 3: In addition: There is a written strategic story for the long-term orientation. Or the strategic thrusts are explicitly and closely linked to the corporate and framework strategy and the value contribution targets.
</t>
  </si>
  <si>
    <t>How is the strategic orientation in the supply market specified?
(e.g. Strategy Map)</t>
  </si>
  <si>
    <t>What is the IT support of the market strategy?</t>
  </si>
  <si>
    <t>The strategic orientation is - not documented and not formalized - concretized.</t>
  </si>
  <si>
    <t>The perspective of strategic projects and milestones is at least 2 years.</t>
  </si>
  <si>
    <t>No systematic support, at best individual recordings in Excel, Word or PowerPoint.</t>
  </si>
  <si>
    <t>Professional Excel-based profile per market?
Consistent systematics</t>
  </si>
  <si>
    <t>Integrated tool with systematic profiles. The value contribution targets are filled automatically. There is a link to supplier management.</t>
  </si>
  <si>
    <t>How are employees developed to develop market strategies?</t>
  </si>
  <si>
    <t>The strategies are updated on a case-by-case basis.</t>
  </si>
  <si>
    <t>The strategies are updated annually and checked at least every six months by the purchasing management.</t>
  </si>
  <si>
    <t xml:space="preserve">As stage 4, additional cross-BU collaboration if bundling benefits are expected; It is managed by a purchasing board.
</t>
  </si>
  <si>
    <t>Case-by-case training of individual employees</t>
  </si>
  <si>
    <t>Systematic training of employees</t>
  </si>
  <si>
    <t>Systematic concept for the development of the strategic competence of employees</t>
  </si>
  <si>
    <t>From the internal and external market analysis, strategic thrusts are derived that reflect the fundamental lines of development in the supply market under consideration. If necessary, the strategic thrusts can be specified with the balanced scorecard system.</t>
  </si>
  <si>
    <t xml:space="preserve">The strategic thrusts are formulated and managed taking into account the framework strategy and market risks.		</t>
  </si>
  <si>
    <t xml:space="preserve">Existence of market strategies:
How and in what form are market strategies defined?
• Strategic thrusts
• Strategic orientation		
</t>
  </si>
  <si>
    <t>Purchasing portfolio:
Is there a system for deriving the strategy, e.g. purchasing portfolio, supplier portfolio?</t>
  </si>
  <si>
    <t xml:space="preserve">Management of market strategies:
How are market strategies managed?
• Profile method
• Review bodies
• Review cycle		
</t>
  </si>
  <si>
    <t>Management of market risks:
How are market risks managed?
• Risk identification
• Risk assessment: risk map / key performance indicators / affected revenue (business interruption risk)
•Risk management: 
• Risk monitoring: Monitoring key figures / early warning systems / Strat. Surveillance</t>
  </si>
  <si>
    <t xml:space="preserve">Content Market risks:
Which market risks are in focus?
• External market risks
• Supplier risk matrix
• Compliance risk
• Allocation risk
• Quality risks
• Dependencies / monopolies
•Insolvencies
•Transport
•Force majeure		
</t>
  </si>
  <si>
    <t xml:space="preserve">2.9 Management of market strategies	</t>
  </si>
  <si>
    <t xml:space="preserve">Existence and management of strategic projects	</t>
  </si>
  <si>
    <t>Is the market strategy controlled by the implementation of strategic projects?</t>
  </si>
  <si>
    <t>There are no market-related strategic projects.</t>
  </si>
  <si>
    <t>There are individual market-related strategic projects, which, however, are not systematically derived from the market strategy.</t>
  </si>
  <si>
    <t>Strategic projects are implicitly aligned with the market strategy and each has a responsible person. They are regularly discussed in management.</t>
  </si>
  <si>
    <t xml:space="preserve">Strategic projects are systematically derived from the market strategy. Or: Strategic projects are systematically managed.
</t>
  </si>
  <si>
    <t>Strategic projects are derived from the supply market strategy. They are systematically controlled.</t>
  </si>
  <si>
    <t>How are strategic projects and measures defined and documented?</t>
  </si>
  <si>
    <t>There are no strategic projects and measures.</t>
  </si>
  <si>
    <t>Individual strategic projects and measures are defined. The link to strategic orientation is rather implicit. Or there is no strategic direction</t>
  </si>
  <si>
    <t xml:space="preserve">Strategic projects and measures are derived from the strategic orientation.
</t>
  </si>
  <si>
    <t>Same as stage 3; In addition, comprehensive and systematic derivation of strategic projects and measures Or: Explicit time and resource planning of projects (multi-project management)</t>
  </si>
  <si>
    <t>How is action controlling carried out</t>
  </si>
  <si>
    <t>There is a uniform controlling of measures at the level of market strategies.</t>
  </si>
  <si>
    <t>How are the strategic projects and measures managed?</t>
  </si>
  <si>
    <t>There are no strategic projects and measures or these are not controlled.</t>
  </si>
  <si>
    <t>Like stage 3, however, only individual strategic projects are managed.</t>
  </si>
  <si>
    <t>Projects are consistently controlled with simple project management methods, e.g.: clear responsibility, project structure planning, action or milestone planning and controlling (at least every 2 months), possibly resource planning if it is a complex project</t>
  </si>
  <si>
    <t>as stage 3: additional intensive cooperation with cross-functional partners in the projects and in project management,</t>
  </si>
  <si>
    <t xml:space="preserve">Like level 4, in addition, if necessary, cross-BU cooperation as far as bundling potentials are available. There is a purchasing board to steer market strategies
</t>
  </si>
  <si>
    <t>The market strategies are concretized with strategic projects and implemented and controlled in the sense of project management.</t>
  </si>
  <si>
    <t xml:space="preserve">Strategic projects are defined and managed for the implementation of market strategies.	</t>
  </si>
  <si>
    <t>No sub-targets</t>
  </si>
  <si>
    <t xml:space="preserve">Existence of the controller:
How are the strategic projects managed at the level of the market strategy?
• Lists of measures
•Bodies
•Cycle
...	</t>
  </si>
  <si>
    <t xml:space="preserve">3.1 Supplier targets	</t>
  </si>
  <si>
    <t>How are the goals (value contribution and value driver targets) derived and managed for suppliers?</t>
  </si>
  <si>
    <t>There are no quantitative or qualitative targets for individual suppliers.</t>
  </si>
  <si>
    <t xml:space="preserve">There are several isolated key figures (for example, in the context of supplier evaluation) for the supplier that are not used as management variables, i.e. which are neither planned nor controlled.
</t>
  </si>
  <si>
    <t>There are qualitative targets as well as extensive key figures for individual suppliers, which are discussed with the suppliers. Clear expectations are formulated in writing towards critical suppliers.</t>
  </si>
  <si>
    <t>As a preliminary stage, in addition: For key suppliers, clear objectives are formulated in writing for all key figures and checked at the end of the following period.</t>
  </si>
  <si>
    <t>As prepress, in addition: The objectives are also managed jointly with key suppliers during the year.</t>
  </si>
  <si>
    <t>How are the supplier goals defined and documented?
(including consistency)</t>
  </si>
  <si>
    <t>There are no supplier targets.</t>
  </si>
  <si>
    <t>Supplier targets are implicitly defined via the supplier evaluation.</t>
  </si>
  <si>
    <t xml:space="preserve">There are individual goals for individual suppliers.
</t>
  </si>
  <si>
    <t xml:space="preserve">
Individual goals are defined for the strategic suppliers. The objectives are derived from the framework, market and supplier strategy as well as from the value contribution targets and supplier evaluation. For other suppliers, goals are defined via the supplier evaluation. The goals span the entire spectrum: costs, performance, finances, sustainability
</t>
  </si>
  <si>
    <t>How are supplier goals managed?
(internal view)</t>
  </si>
  <si>
    <t>How are supplier goals managed?
(Supplier view)</t>
  </si>
  <si>
    <t>The goals are checked regularly (at least every six months) and consequences are drawn.</t>
  </si>
  <si>
    <t>The goals are checked regularly (at least every six months), discussed with the top suppliers and consequences drawn.</t>
  </si>
  <si>
    <t>Like level 3, additional cross-functional coordination to the procedure. If necessary, cross-BU coordination.</t>
  </si>
  <si>
    <t>Like level 3, additional intensive ongoing coordination with the suppliers.</t>
  </si>
  <si>
    <t xml:space="preserve">
Supplier scope: For what percentage of suppliers (measured by the donor, incl. Indirect Spend and Invest) the system described above is applied.  + 20%, as it is assumed that with other suppliers, the procedure is not economical.
</t>
  </si>
  <si>
    <t xml:space="preserve">Supplier objectives are quantitative and qualitative objectives set by the supply management in relation to the supplier or agreed with the supplier. The supplier targets can refer to the criteria of the supplier evaluation.	</t>
  </si>
  <si>
    <t xml:space="preserve">For suppliers, quantitative and/or qualitative objectives are defined and discussed or agreed with the supplier and are managed.						
</t>
  </si>
  <si>
    <t xml:space="preserve">Existence of supplier targets:
How are goals formulated with suppliers?
• Link to supplier evaluation	</t>
  </si>
  <si>
    <t xml:space="preserve">Contents of the quantitative supplier targets:
• Cost-oriented goals
• Quality-oriented goals
• Logistics-oriented goals
• Development-oriented goals
• Compliance-oriented goals	</t>
  </si>
  <si>
    <t>Control of supplier goals:
How are supplier goals tracked?</t>
  </si>
  <si>
    <t>3.2 Past-oriented supplier evaluation</t>
  </si>
  <si>
    <t>Existence and control of the past-oriented supplier evaluation</t>
  </si>
  <si>
    <t xml:space="preserve">360-degree view of the evaluation (quantitative - qualitative - all areas logistics, quality, costs, ...)	</t>
  </si>
  <si>
    <t xml:space="preserve">Consistency with the framework and market strategy and supplier goals	</t>
  </si>
  <si>
    <t xml:space="preserve">Precision of evaluation (one-, two-, three-stage) Categories	</t>
  </si>
  <si>
    <t xml:space="preserve">Cross-functional and cross-BU evaluation	</t>
  </si>
  <si>
    <t xml:space="preserve">Communication with suppliers		</t>
  </si>
  <si>
    <t xml:space="preserve">Scope of supplier evaluation	</t>
  </si>
  <si>
    <t>How is the past-oriented supplier evaluation carried out and communicated?</t>
  </si>
  <si>
    <t>There is no past-oriented supplier evaluation.</t>
  </si>
  <si>
    <t>There are individual isolated evaluation criteria for the suppliers, which, however, do not reflect the performance spectrum of the suppliers as a whole.</t>
  </si>
  <si>
    <t>There is a supplier evaluation system, which, however, leaves considerable potential for improvement, e.g. because the questions are not oriented enough to the strategy or because it is limited to only a few fields of application. The results are communicated to the suppliers.</t>
  </si>
  <si>
    <t xml:space="preserve">There is a comprehensive supplier evaluation system. The evaluation is cross-functional. The evaluations are communicated with the suppliers. However, the purchasing volume of the evaluated suppliers amounts to less than 65% of the purchasing volume.
</t>
  </si>
  <si>
    <t xml:space="preserve">As preliminary stage, additionally: The purchasing volume of the evaluated suppliers amounts to 65% or more of the total purchasing volume. The quantitative key figures are available online and are controlled. Suppliers of indirect materials are also evaluated.
</t>
  </si>
  <si>
    <t xml:space="preserve">How are suppliers evaluated in terms of their past performance?
Precision of evaluation
Consistency with the strategy
</t>
  </si>
  <si>
    <t>There is no past-oriented evaluation.</t>
  </si>
  <si>
    <t xml:space="preserve">There are individual isolated evaluation criteria for the suppliers, which, however, do not reflect the performance spectrum of the suppliers as a whole.
</t>
  </si>
  <si>
    <t>There is a supplier evaluation system in which the criteria and categories are precisely defined.</t>
  </si>
  <si>
    <t xml:space="preserve">Same as stage 3, additional three-step approach to the evaluation criteria and consistency with framework and market strategies as well as value contribution targets. The evaluation results are comprehensible via evidence.
</t>
  </si>
  <si>
    <t>Which services are evaluated in the supplier evaluation?
•Cost
•Logistics
•Innovation
•Quality
• …</t>
  </si>
  <si>
    <t>There is no past-oriented evaluation</t>
  </si>
  <si>
    <t>Only a few aspects are considered in the supplier evaluation (up to 3 aspects).</t>
  </si>
  <si>
    <t>Several aspects of the supplier's past performance are evaluated, spanning multiple areas.</t>
  </si>
  <si>
    <t xml:space="preserve">
There is a 360-degree view of the supplier, with quantitative and qualitative criteria. All relevant performance areas are systematically illuminated.
</t>
  </si>
  <si>
    <t>How is supplier evaluation supported systemically?
Distinction between larger companies (approx. &gt; 100 million donations) and smaller companies (&lt; 100 million donations)</t>
  </si>
  <si>
    <t>No technical system support.</t>
  </si>
  <si>
    <t>Large company: Very good Excel solution
Small Business: Simple Excel Solution</t>
  </si>
  <si>
    <t>Large enterprise: Database and platform-based system
Small business: very good Excel solution</t>
  </si>
  <si>
    <t>Integrated SRM solution with multiple (at least 4) quantitative metrics. The quantitative key figures can be tracked down to the process.</t>
  </si>
  <si>
    <t>How is the past-oriented supplier evaluation controlled?
(internal view)</t>
  </si>
  <si>
    <t xml:space="preserve">How is the past-oriented supplier evaluation controlled?
(Supplier view)
</t>
  </si>
  <si>
    <t>The past-oriented supplier evaluation is checked regularly (at least every six months) and consequences are drawn.</t>
  </si>
  <si>
    <t>The past-oriented supplier evaluation was checked regularly (at least every six months), discussed with the top suppliers and consequences drawn.</t>
  </si>
  <si>
    <t>Like stage 3, additional intensive integration of the cross-functional partners and, if necessary, the other BU into the evaluation process and into the decision on consequences. The quantitative evaluation criteria shall be provided at least monthly.</t>
  </si>
  <si>
    <t>Supplier scope: For what percentage of suppliers (measured by the donor, incl. Indirect Spend and Invest) the system described above is applied.  + 20%, as it is assumed that with other suppliers, the procedure is not economical.</t>
  </si>
  <si>
    <t>Percentage + 20 %</t>
  </si>
  <si>
    <t xml:space="preserve">Action </t>
  </si>
  <si>
    <t xml:space="preserve">Supplier objectives are quantitative and qualitative objectives set by the supply management in relation to the supplier or agreed with the supplier. The supplier targets can refer to the criteria of the supplier evaluation.			</t>
  </si>
  <si>
    <t xml:space="preserve">For suppliers, quantitative and/or qualitative objectives are defined and discussed or agreed with the supplier and are managed.	</t>
  </si>
  <si>
    <t>Existence of supplier evaluation:
Is there a regular past-oriented supplier evaluation?
What is evaluated?
• Quantitative key figures
• Qualitative key figures
How often is it evaluated?</t>
  </si>
  <si>
    <t xml:space="preserve">Differentiated supplier evaluation:
How is the supplier evaluation adapted to different areas of application?
• Multiple systems
• Three-tier system
•Weight 		
</t>
  </si>
  <si>
    <t xml:space="preserve">Contents of the evaluation:
What is evaluated? How differentiated?
•Purchase
•Logistics
•Quality
•Development
• ...		
</t>
  </si>
  <si>
    <t>Scope of the assessment?
Who will be evaluated?
80% of the purchasing volume</t>
  </si>
  <si>
    <t xml:space="preserve">Policies:
• Scoring method (one--two- three-stage)		
</t>
  </si>
  <si>
    <t xml:space="preserve">Categories:
How precisely are the categories elaborated?		</t>
  </si>
  <si>
    <t xml:space="preserve">Communication:
How is the supplier evaluation communicated within the company and to the suppliers?		
</t>
  </si>
  <si>
    <t xml:space="preserve">System:
Which system supports supplier evaluation?	</t>
  </si>
  <si>
    <t xml:space="preserve">3.3 Supplier potential analysis	</t>
  </si>
  <si>
    <t xml:space="preserve">Existence and control of the evaluation of supplier potentials (performance potentials, supplier risks)	</t>
  </si>
  <si>
    <t xml:space="preserve">360-degree view of the evaluation of potentials (all areas of logistics, quality, costs, ...)	</t>
  </si>
  <si>
    <t xml:space="preserve">360-degree view of supplier risks (insolvency, force majeure, dependence, price, willingness to deliver, ...)		</t>
  </si>
  <si>
    <t xml:space="preserve">Methods of supplier risk management: business interruption risk, indicator-oriented analyses, ...				</t>
  </si>
  <si>
    <t xml:space="preserve">Scope of supplier potential assessment				</t>
  </si>
  <si>
    <t>How is the potential-oriented supplier evaluation carried out and communicated?</t>
  </si>
  <si>
    <t xml:space="preserve">There is no potential-oriented supplier evaluation.
</t>
  </si>
  <si>
    <t xml:space="preserve">There are individual isolated key figures for the suppliers, which, however, do not reflect the performance spectrum of the suppliers as a whole.
</t>
  </si>
  <si>
    <t xml:space="preserve">There is a supplier evaluation system, which, however, leaves considerable potential for improvement, e.g. because the questions are not oriented enough to the strategy or because it is limited to only a few fields of application. The results are communicated to the suppliers.
</t>
  </si>
  <si>
    <t>There is a comprehensive potential-oriented supplier evaluation system. The evaluation is cross-functional. The evaluations are communicated with the suppliers. However, the purchasing volume of the evaluated suppliers amounts to less than 65% of the purchasing volume.</t>
  </si>
  <si>
    <t>How are suppliers evaluated with regard to their performance potential (without risks)? 
Precision of evaluation
Consistency with the strategy
360 degree view with the areas 
•Cost
•Logistics
•Innovation
•Quality
• …</t>
  </si>
  <si>
    <t>There is no potential-oriented assessment.</t>
  </si>
  <si>
    <t>Same as stage 3, additional three-step approach to the evaluation criteria and consistency with framework and market strategies as well as value contribution targets. The evaluation results are comprehensible via evidence.</t>
  </si>
  <si>
    <t xml:space="preserve">How are suppliers assessed with regard to their risks? 
• Business interruption
• Indicator-oriented approach with 360 degrees to risks
Precision of evaluation
Consistency with the strategy
</t>
  </si>
  <si>
    <t>There is no assessment of supplier risks.</t>
  </si>
  <si>
    <t>Only a few aspects are considered (e.g. only insolvency; up to 2 aspects).</t>
  </si>
  <si>
    <t>There is a simple supplier risk management system with the analysis of several risk aspects.</t>
  </si>
  <si>
    <t xml:space="preserve">There is a comprehensive supplier risk management with business interruption and indicators approach. Analysis of the dynamic development of the risk position of suppliers; The system is integrated into the risk management of the company and purchasing.
</t>
  </si>
  <si>
    <t>To what extent are external sources taken into account for risk assessment?</t>
  </si>
  <si>
    <t>No external support</t>
  </si>
  <si>
    <t>Selective support, e.g. by providers for insolvency assessment</t>
  </si>
  <si>
    <t xml:space="preserve">Possible external sources for assessing supplier risks are analysed in detail and, where appropriate, used economically.
• Commodity price forecasts
• Supplier insolvency
• Risk method
• ...
</t>
  </si>
  <si>
    <t xml:space="preserve">How is the supplier potential analysis supported systemically?
Distinction between larger companies (approx. &gt; 100 million donations) and smaller companies (&lt; 100 million donations)
</t>
  </si>
  <si>
    <t>Large enterprise: Database and platform-based system
Small business: very good Excel solution
With recourse to external providers, in particular for insolvency assessment</t>
  </si>
  <si>
    <t>Comprehensive database-driven solution integrated into the SRM system.</t>
  </si>
  <si>
    <t xml:space="preserve">How is the performance potential analysis controlled?
</t>
  </si>
  <si>
    <t xml:space="preserve">How are supplier risks managed? 
</t>
  </si>
  <si>
    <t>The performance potentials are checked regularly (at least annually) and consequences are drawn.</t>
  </si>
  <si>
    <t>The performance risks are checked regularly (at least annually) and consequences are drawn. In the case of unsolvable critical risks, an escalation process is established.</t>
  </si>
  <si>
    <t xml:space="preserve">Like stage 3, additional intensive integration of the cross-functional partners and, if necessary, the other BU into the evaluation process and into the decision on consequences. There is a close link to the market strategy.
</t>
  </si>
  <si>
    <t xml:space="preserve">Like stage 3, additional intensive integration of the cross-functional partners and, if necessary, the other BU into the evaluation process and into the decision on consequences. There is a close link to the market strategy. In the case of unsolvable critical risks, an escalation process up to the management is established.
</t>
  </si>
  <si>
    <t>Supplier scope: For what percentage of suppliers (measured by the donor, incl. Indirect Spend and Invest) the system described above is applied.  Percentage times 3, since it is assumed that with other suppliers, the procedure is not economical.</t>
  </si>
  <si>
    <t>Percentage times 3</t>
  </si>
  <si>
    <t>Percentage times 4</t>
  </si>
  <si>
    <t>Percentage times 5</t>
  </si>
  <si>
    <t>Percentage times 6</t>
  </si>
  <si>
    <t>Percentage times 7</t>
  </si>
  <si>
    <t>In the potential-oriented supplier evaluation, the performance risks and the performance potentials of the supplier are evaluated. Typical areas are: purchasing, logistics, quality, development, risks</t>
  </si>
  <si>
    <t xml:space="preserve">The performance potential of the suppliers is evaluated and communicated.		</t>
  </si>
  <si>
    <t xml:space="preserve">• The performance risks of suppliers are assessed and communicated.
• The performance potential of the suppliers is evaluated and communicated.						
</t>
  </si>
  <si>
    <t>Existence of potential-oriented supplier evaluation:
Is there a regular potential-oriented supplier evaluation?
What is evaluated?
• Performance potential
• Supplier risks
How often is it evaluated?</t>
  </si>
  <si>
    <t xml:space="preserve">Contents of the performance potentials:
What is evaluated? How differentiated?
•Purchase
•Logistics
•Quality
•Development
• ...	</t>
  </si>
  <si>
    <t xml:space="preserve">Content of supplier risks:
What is evaluated? How differentiated?
• Default risk in general
•Force majeure
• Supplier insolvency
• Quality / Technology
•Logistics
• Management (succession)
•Compliance
• Change of strategy / corporate policy
• ...		
</t>
  </si>
  <si>
    <t xml:space="preserve">Sources of potential and risks
• external accounting
• Regular self-disclosure
• Credit reports
• Key performance indicators and performance characteristics
• Risk service providers (e.g. riskmethod)
• Personal information
• ...		
</t>
  </si>
  <si>
    <t xml:space="preserve">Valuation methods and dimensions
• Scoring method (one--two- three-stage)
• Risk map with probability of occurrence and extent of damage
•Database
• Business interruption risk
• Consideration of the dynamic development of risk		
</t>
  </si>
  <si>
    <t xml:space="preserve">Categories:
How precisely are the categories elaborated?		
</t>
  </si>
  <si>
    <t xml:space="preserve">Communication:
How is potential-oriented supplier evaluation communicated within the company and to suppliers?	</t>
  </si>
  <si>
    <t xml:space="preserve">System:
Which system supports supplier evaluation?		
</t>
  </si>
  <si>
    <t xml:space="preserve">3.4 Supplier classification	</t>
  </si>
  <si>
    <t>Existence and control of a supplier classification (simple, strategic)</t>
  </si>
  <si>
    <t xml:space="preserve">Which classification (system?): Top supplier, innovation partner, strategic supplier, preferred supplier, ...				</t>
  </si>
  <si>
    <t xml:space="preserve">What are the requirements?				</t>
  </si>
  <si>
    <t xml:space="preserve">What are the consequences?	</t>
  </si>
  <si>
    <t>How are suppliers classified according to the degree and intensity of cooperation (strategic classification)?</t>
  </si>
  <si>
    <t>There is no supplier classification in the company.</t>
  </si>
  <si>
    <t>Suppliers are divided into A, B-C, etc. suppliers based on supplier evaluation. There are hardly any consequences from the supplier classification, at best a blocking of a supplier if he does not meet a certain minimum level.</t>
  </si>
  <si>
    <t>There are individual strategic classes, e.g. preferred supplier, with consequences for cooperation.</t>
  </si>
  <si>
    <t xml:space="preserve">There is a systematic classification of suppliers according to strategy types with clear requirements and consequences for the suppliers. Strategic classification is poorly controlled.
</t>
  </si>
  <si>
    <t xml:space="preserve">As precursor, additionally: The classification is closely linked to the supply strategy and the supply market strategy and is controlled, i.e. the classification criteria are regularly reviewed and adapted to the supply strategy.
</t>
  </si>
  <si>
    <t>How is supplier classification carried out?</t>
  </si>
  <si>
    <t>There is no supplier classification.</t>
  </si>
  <si>
    <t xml:space="preserve">There is a simple valuation-oriented classification without significant consequences.
</t>
  </si>
  <si>
    <t xml:space="preserve">There is a poorly differentiated strategic supplier classification with few consequences or requirements. Or there is a simple evaluation-oriented supplier classification with very strong consequences.
</t>
  </si>
  <si>
    <t xml:space="preserve">There is a differentiated supplier classification according to the type and degree of cooperation with the supplier. The assignment with a class is associated with essential requirements and consequences.
</t>
  </si>
  <si>
    <t>How is supplier classification controlled?</t>
  </si>
  <si>
    <t>The supplier classification is regularly checked and adjusted if necessary.</t>
  </si>
  <si>
    <t>The consequences are checked regularly (at least annually) and, if necessary, checked.  readjusted.</t>
  </si>
  <si>
    <t>How are the requirements and consequences of classification managed?</t>
  </si>
  <si>
    <t>Like stage 3, additional intensive integration of the cross-functional partners and, if necessary, the other BU into the evaluation process and into the decision on consequences. There is a close link to the market strategy.</t>
  </si>
  <si>
    <t xml:space="preserve">In the strategic classification, suppliers are classified according to the content and degree of cooperation. Typical categories are: preferred supplier, strategic supplier, development partner, basic supplier, ... Requirements and consequences for the suppliers of a class are defined.						
</t>
  </si>
  <si>
    <t xml:space="preserve">The supplier classification has been carried out and is controlled.	</t>
  </si>
  <si>
    <t xml:space="preserve">Suppliers are classified according to content and degree of cooperation. 
Requirements and consequences for the suppliers of a class are defined and controlled.	</t>
  </si>
  <si>
    <t>Existence of a supplier classification:
How is supplier classification carried out?
• simple classification, ABC classification
• strategic classification</t>
  </si>
  <si>
    <t xml:space="preserve">Classes:
Which classes are defined?
• Preferred supplier
•Development
• strategic supplier
• Potential supplier
•Specialist
• Basic supplier
• prescribed supplier
•Subsidiary
• active/passive phase-out	</t>
  </si>
  <si>
    <t xml:space="preserve">Requirements:
What are the requirements for suppliers per class?
• Performance fit
• Cultural fit
...		
</t>
  </si>
  <si>
    <t xml:space="preserve">Consequences:
What are the consequences of the respective classification?
• secure order volume
• privileged information
• 		
</t>
  </si>
  <si>
    <t xml:space="preserve">3.5 Supplier release	</t>
  </si>
  <si>
    <t>How is the supplier release carried out?</t>
  </si>
  <si>
    <t>There is no supplier release process in the company.</t>
  </si>
  <si>
    <t>Every supplier of direct materials must submit a supplier self-assessment. This is checked and serves as the basis for supplier approval.</t>
  </si>
  <si>
    <t>As prepress, additionally: A visit of the supplier is carried out at important suppliers.</t>
  </si>
  <si>
    <t>As a preliminary stage, in addition: A comprehensive supplier audit is carried out for selected strategically important suppliers.</t>
  </si>
  <si>
    <t>How are suppliers released?
Content and consistency</t>
  </si>
  <si>
    <t>There is no supplier approval.</t>
  </si>
  <si>
    <t>How differentiated are the methods of supplier approval?</t>
  </si>
  <si>
    <t>There are no methods of supplier approval.</t>
  </si>
  <si>
    <t>There is a simple self-disclosure.</t>
  </si>
  <si>
    <t>There is a simple supplier release of all direct suppliers with self-disclosure and selective visits. At least compliance and financial risks are checked.</t>
  </si>
  <si>
    <t>There is self-disclosure, supplier visit and supplier audit, rather simple and selective)</t>
  </si>
  <si>
    <t>Same as level 5, but with limitations.</t>
  </si>
  <si>
    <t xml:space="preserve">A comprehensive supplier approval process with self-disclosure and supplier audit is defined, which is carried out for all significant suppliers. The release of a new supplier is usually decided on the basis of the market strategy.
</t>
  </si>
  <si>
    <t xml:space="preserve">There is a differentiated supplier release of all critical suppliers and at least one self-disclosure of all other suppliers. A selection method can be defined for how special critical suppliers are identified, e.g. all direct suppliers.
</t>
  </si>
  <si>
    <t>Like stage 3, but deep and differentiated.</t>
  </si>
  <si>
    <t>How is supplier release controlled?</t>
  </si>
  <si>
    <t>If necessary, individual suppliers are released. Whether a release is required is decided by the buyer or the development according to personal assessment.</t>
  </si>
  <si>
    <t>Simple but systematic process for supplier approval, in which purchasing is significantly involved or which purchasing leads.</t>
  </si>
  <si>
    <t xml:space="preserve">There is a systematic process for selecting the procedures by which suppliers are released. The purchaser controls this process decisively. The cross-functional partners are involved in the process. If necessary, the process is cross-BU. The process is integrated into the market strategy: release of new suppliers only if this is endorsed by the market strategy.
</t>
  </si>
  <si>
    <t>Sub-objetives</t>
  </si>
  <si>
    <t xml:space="preserve">In the supplier release, the basic prerequisites of a supplier are checked. If necessary, the supplier is approved as a potential supplier for one or more market segments.	</t>
  </si>
  <si>
    <t>All suppliers are released.</t>
  </si>
  <si>
    <t xml:space="preserve">All suppliers are formally approved.
All significant suppliers are qualitatively approved.	</t>
  </si>
  <si>
    <t xml:space="preserve">Existence of supplier approval:
Is there a supplier approval?
How is this done?
Which suppliers are released by purchasing?	</t>
  </si>
  <si>
    <t xml:space="preserve">Content of the supplier release:
Which aspects are checked in the supplier release?
• Individual products
•NDA
•Quality
• Occupational health and safety
• Risks, financial risks
•Compliance
•....	</t>
  </si>
  <si>
    <t xml:space="preserve">Methods of supplier release:
Which methods are used in the release process?
• Self-assessment (Is the self-assessment coordinated with the supplier evaluation?)
• Supplier visit
• Supplier audit		
</t>
  </si>
  <si>
    <t xml:space="preserve">Role of purchasing in the approval process:
What role does purchasing play in the approval process?	</t>
  </si>
  <si>
    <t xml:space="preserve">System:
Which system supports supplier approval?	</t>
  </si>
  <si>
    <t xml:space="preserve">3.6 Definition of supplier strategies	</t>
  </si>
  <si>
    <t>Integrate Assessment</t>
  </si>
  <si>
    <t xml:space="preserve">Existence and control of supplier strategies	</t>
  </si>
  <si>
    <t>Forms of supplier strategy: passive, accompanied, active</t>
  </si>
  <si>
    <t xml:space="preserve">Supplier development	</t>
  </si>
  <si>
    <t xml:space="preserve">Supplier integration	</t>
  </si>
  <si>
    <t>Supplier Relationship Management</t>
  </si>
  <si>
    <t>Supplier communication</t>
  </si>
  <si>
    <t>Is there a systematic supplier strategy for key suppliers?</t>
  </si>
  <si>
    <t>How are supplier strategies (strategy paper as a whole) formulated and developed?</t>
  </si>
  <si>
    <t>There are no explicit supplier strategies.</t>
  </si>
  <si>
    <t xml:space="preserve">There are supplier strategies, but they are not systematically developed and documented.
</t>
  </si>
  <si>
    <t xml:space="preserve">Supplier strategies are formulated for all relevant suppliers and documented in a profile (supplier dossier).  A distinction is made between active, accompanied and passive strategies according to economic considerations.  The profile is simple and appropriate for the size of the company.
The supplier strategy is concretized with strategic thrusts / strategic measures. The strategic thrusts are at least implicitly oriented towards the corporate and framework strategy and the value contribution targets.
</t>
  </si>
  <si>
    <t>As stage 3: The topics of supplier development, supplier integration, supplier relationship management are deeply differentiated for important suppliers. The strategic thrusts are explicitly and closely linked to the corporate and framework strategy and the value contribution targets.</t>
  </si>
  <si>
    <t>What is the IT support of the supplier strategy?</t>
  </si>
  <si>
    <t xml:space="preserve">Integrated tool with systematic profiles. The value contribution targets are automatically filled. There is a link to supplier management.
</t>
  </si>
  <si>
    <t>How is the supplier strategy managed?</t>
  </si>
  <si>
    <t>How are employees developed to develop supplier strategies?</t>
  </si>
  <si>
    <t>How is the coordination with the suppliers carried out?</t>
  </si>
  <si>
    <t>No coordination with the supplier</t>
  </si>
  <si>
    <t>Case-by-case coordination with the supplier</t>
  </si>
  <si>
    <t>Annual strategy meeting with selected suppliers - usually not as part of the annual price negotiations. (depending on supplier class)</t>
  </si>
  <si>
    <t>Like level 3, but with the involvement of cross-functional partners. A distinction is made between an internal supplier strategy (= desired strategy from the company's point of view) and an external supplier strategy (= agreement with the supplier).
 unterschieden.</t>
  </si>
  <si>
    <t xml:space="preserve">Same as Level 5 with limitations
</t>
  </si>
  <si>
    <t xml:space="preserve">Differentiated concept depending on supplier classification. Systematic annual strategy discussion with the top suppliers - usually not as part of the annual price negotiations. Simplified or highly simplified procedures with other suppliers.
</t>
  </si>
  <si>
    <t xml:space="preserve">Same as stage 4, but ongoing management also within the year with the participation of cross-functional partners
</t>
  </si>
  <si>
    <t>Area scope: To what extent is the system described above lived in all areas, regions, plants</t>
  </si>
  <si>
    <t xml:space="preserve">Supplier scope: For what percentage of suppliers (measured by the donor, incl. Indirect Spend and Invest) the system described above is applied.  * 3, as it is assumed that with other suppliers, the procedure is not economical.
</t>
  </si>
  <si>
    <t>Percentage * 3</t>
  </si>
  <si>
    <t>Percentage * 4</t>
  </si>
  <si>
    <t>Percentage * 5</t>
  </si>
  <si>
    <t>Percentage * 6</t>
  </si>
  <si>
    <t>Percentage * 7</t>
  </si>
  <si>
    <t xml:space="preserve">Passive, accompanied and active supplier strategies are derived from the supplier evaluation and the framework and market strategy. The type of strategy is determined by the importance of the supplier relationship.	</t>
  </si>
  <si>
    <t xml:space="preserve">The supplier strategies are formulated and controlled.	</t>
  </si>
  <si>
    <t xml:space="preserve">Existence of supplier strategies:
Are strategies developed for important suppliers?	</t>
  </si>
  <si>
    <t xml:space="preserve">Forms of supplier strategy:
Which forms of supplier strategy are practiced:
• Passive supplier strategy
• accompanied strategy
• active supplier strategy		
</t>
  </si>
  <si>
    <t xml:space="preserve">Contents of the supplier strategy:
Which contents are controlled in the supplier strategy?
• Objectives of supplier evaluation (see 3.1)
• Implementation of strategies at framework and market strategy level
• Attractiveness, trust, commitment
•Contract
• New applications (reverse marketing)	</t>
  </si>
  <si>
    <t xml:space="preserve">Methods of supplier strategy
How are supplier strategies managed?
• Profile method or supplier file or supplier dossier	</t>
  </si>
  <si>
    <t xml:space="preserve">Communication:
How is supplier communication carried out?
• Direct communication
• Supplier days
• Supplier CIP		
</t>
  </si>
  <si>
    <t xml:space="preserve">Internal and external supplier strategy:
How does the cross-departmental coordination of the supplier strategy take place?		
</t>
  </si>
  <si>
    <t xml:space="preserve">System:
Which system supports supplier strategies?	</t>
  </si>
  <si>
    <t xml:space="preserve">Existence and management of strategic projects		</t>
  </si>
  <si>
    <t>Is the supplier strategy controlled by the implementation of strategic projects?</t>
  </si>
  <si>
    <t>There are no supplier-related strategic projects.</t>
  </si>
  <si>
    <t xml:space="preserve">There are individual supplier-related strategic projects, which, however, are not systematically derived from the supplier strategy.
</t>
  </si>
  <si>
    <t xml:space="preserve">Strategic projects are implicitly aligned with the supplier strategy and each has a responsible person. They are regularly discussed in management.
</t>
  </si>
  <si>
    <t xml:space="preserve">Strategic projects are systematically derived from the supplier strategy. Or: Strategic projects are systematically managed.
</t>
  </si>
  <si>
    <t>Strategic projects are derived from the supplier strategy. They are systematically controlled.</t>
  </si>
  <si>
    <t xml:space="preserve">Individual strategic projects and measures are defined. The link to the supplier strategy is rather implicit. Or there is no strategic direction.
</t>
  </si>
  <si>
    <t>Strategic projects and measures are derived from the supplier strategy.</t>
  </si>
  <si>
    <t xml:space="preserve">Same as stage 3; In addition, comprehensive and systematic derivation of strategic projects and measures Or: Explicit time and resource planning of and projects (multi-project management)
</t>
  </si>
  <si>
    <t xml:space="preserve">Action controlling takes place at the level of the individual projects. Each project manager is free in form and procedure.
</t>
  </si>
  <si>
    <t>There is a uniform controlling of measures at the level of supplier strategies.</t>
  </si>
  <si>
    <t xml:space="preserve">as stage 3: additional intensive cooperation with cross-functional partners in the projects and in project management,
</t>
  </si>
  <si>
    <t>Goal</t>
  </si>
  <si>
    <t xml:space="preserve">The supplier strategies are concretized with strategic projects and implemented and controlled in terms of project management.	</t>
  </si>
  <si>
    <t xml:space="preserve">Strategic projects are defined and managed for the implementation of supplier strategies.				</t>
  </si>
  <si>
    <t xml:space="preserve">No sub-targets		</t>
  </si>
  <si>
    <t xml:space="preserve">Existence of the controller:
How are strategic projects managed at supplier strategy level?
• Lists of measures
•Bodies
•Cycle
...	</t>
  </si>
  <si>
    <t>4.1 Process objectives</t>
  </si>
  <si>
    <t xml:space="preserve">Existence and control of value contribution targets in processes				</t>
  </si>
  <si>
    <t>Existence and control of value drivers in processes</t>
  </si>
  <si>
    <t xml:space="preserve">Reduction of Maverick Buying 				
</t>
  </si>
  <si>
    <t>How are value contribution targets and value drivers (key figures) defined for the key purchasing processes?</t>
  </si>
  <si>
    <t>No goals or key figures are defined for processes.</t>
  </si>
  <si>
    <t>Individual key figures are defined and measured for a few processes. Objectives are not defined. There is no control.</t>
  </si>
  <si>
    <t>Value contribution targets and rudimentary targets for driver sizes are formulated for the important processes. However, these are not controlled.</t>
  </si>
  <si>
    <t>Value contribution targets and driver sizes are formulated and managed for the important processes.</t>
  </si>
  <si>
    <t xml:space="preserve">For all material processes, targets and key figures are derived from the overarching value contribution targets. These are systematically tracked and controlled. (= comprehensive process controlling)  
</t>
  </si>
  <si>
    <t>How are the process goals defined and documented?
(including consistency)</t>
  </si>
  <si>
    <t>There are no process goals.</t>
  </si>
  <si>
    <t>Process goals are implicitly defined in the context of process optimization projects.</t>
  </si>
  <si>
    <t>There are individual documented goals for individual processes.</t>
  </si>
  <si>
    <t xml:space="preserve">Individual goals are defined for the strategic processes. The objectives are derived from the framework, market and process strategy as well as from the value contribution targets and the value drivers. The goals span the entire spectrum: costs, performance, finances, sustainability
</t>
  </si>
  <si>
    <t>How is Maverick Buying prevented?</t>
  </si>
  <si>
    <t>How is the control of process goals supported systemically?
Distinction between larger companies (approx. &gt; 100 million donations) and smaller companies (&lt; 100 million donations)
Smaller companies can take this question out as irrelevant.</t>
  </si>
  <si>
    <t>Maverick buying 40% to 30%; and first actions to reduce Maverick Buying</t>
  </si>
  <si>
    <t>Maverick buying 30% to 15% and activities to reduce Maverick buying (excluding activities minus 1 tier)</t>
  </si>
  <si>
    <t>Maverick buying 15% to 3% and activities to reduce Maverick buying (excluding activities minus 1 tier)</t>
  </si>
  <si>
    <t xml:space="preserve">Maverick buying &lt; 3%; there is no danger to new Maverick Buying: The maximum permissible limit of Maverick Buying is analyzed in the company - This allows limit to be replaced (but below 6%).
</t>
  </si>
  <si>
    <t xml:space="preserve">Solution integrated into the process management tool. Process goals can be recorded directly / automatically from the processes.
</t>
  </si>
  <si>
    <t>How are the process goals controlled?</t>
  </si>
  <si>
    <t>How are employees trained on the process goals?</t>
  </si>
  <si>
    <t>No training</t>
  </si>
  <si>
    <t>One-time information on content and meaning</t>
  </si>
  <si>
    <t xml:space="preserve">The goals are checked regularly (at least every six months) and consequences are drawn.
</t>
  </si>
  <si>
    <t xml:space="preserve">Occasional communication / search for improvements and regular information about developments;
</t>
  </si>
  <si>
    <t xml:space="preserve">Like level 3, additional cross-functional coordination to the procedure. If necessary, cross-BU coordination.
</t>
  </si>
  <si>
    <t xml:space="preserve">Same as stage 3, but regular systematic communication on process improvements.
</t>
  </si>
  <si>
    <t xml:space="preserve">Process view: For what percentage of the essential processes the system described above is applied.  (Baseline are the ideally targeted processes)
</t>
  </si>
  <si>
    <t xml:space="preserve">Process objectives are the value contribution targets as well as the strategic and operational value drivers for one process each. The nomenclature is analogous to the nomenclature at the level of the framework strategy. </t>
  </si>
  <si>
    <t xml:space="preserve">Process goals for all strategically relevant processes are derived from the framework strategy and are controlled.	</t>
  </si>
  <si>
    <t xml:space="preserve">• The value contribution targets are broken down into the processes.
• The strategic value drivers are defined for the strategically relevant processes.
• The operational value drivers are defined for the processes.
• The process goals are controlled.	</t>
  </si>
  <si>
    <t xml:space="preserve">Value added targets:
Which value contribution targets are broken down at the market level?
• Property costs
•Legal costs
• Total cost
• Quality (performance)
• Quality (accuracy)
•Innovation
•Availability
•Financing
•Risk	</t>
  </si>
  <si>
    <t xml:space="preserve">Goal definition and controlling process:
How are market-oriented objectives defined? How are the goals managed?	</t>
  </si>
  <si>
    <t xml:space="preserve">Strategic and operational value drivers:
Which value drivers are pursued at the process level? How are they derived?
• Value driver PLM process
• Value driver sourcing process and contract management
• Value driver ordering process, various variants -eprocurement, ...
• Value driver delivery and invoice processing
• Value driver quality management
• Value driver complaint process
• ...		</t>
  </si>
  <si>
    <t xml:space="preserve">Controlling system:
Which system controls the process goals?	</t>
  </si>
  <si>
    <t xml:space="preserve">Is Maverick Buying systematically prevented? How?		
</t>
  </si>
  <si>
    <t xml:space="preserve">4.2 Process documentation and analysis	</t>
  </si>
  <si>
    <t>Existence and control of process documentation and analysis (roles in process management)</t>
  </si>
  <si>
    <t xml:space="preserve">Effective implementation of processes	</t>
  </si>
  <si>
    <t xml:space="preserve">Methods of documentation of processes, roles, responsibilities (RACI)	</t>
  </si>
  <si>
    <t>Methods of analysis of processes (audits, reviews)</t>
  </si>
  <si>
    <t xml:space="preserve">Analysis of process risks	</t>
  </si>
  <si>
    <t xml:space="preserve">Existence and control of a purchasing manual				</t>
  </si>
  <si>
    <t>How are the essential purchasing processes analyzed and documented?</t>
  </si>
  <si>
    <t>There is no process description and no analysis. Many processes are not clear.</t>
  </si>
  <si>
    <t>The processes are described very superficially or selectively. However, they are largely lived company-wide.</t>
  </si>
  <si>
    <t>All essential supply processes are clearly described and are well lived selectively. The review and updating is rather unsystematic and/or half-hearted.</t>
  </si>
  <si>
    <t xml:space="preserve">All operational and strategic supply processes are extensively documented, analyzed and lived. The process descriptions are systematically or regularly checked or updated.
</t>
  </si>
  <si>
    <t xml:space="preserve">All operational and strategic supply processes are extensively documented, analyzed and lived. Here, cross-functional cooperation takes place. Regular process audits ensure the quality of the processes.
</t>
  </si>
  <si>
    <t>How are the processes in supply management documented?
(including consistency)</t>
  </si>
  <si>
    <t xml:space="preserve">How are the processes in supply management analyzed?
(including consistency, including process risks)
</t>
  </si>
  <si>
    <t>How is process documentation and analysis supported system-technically?</t>
  </si>
  <si>
    <t xml:space="preserve">Processes are not documented.
</t>
  </si>
  <si>
    <t>Processes are not analyzed.</t>
  </si>
  <si>
    <t>No support</t>
  </si>
  <si>
    <t>Individual processes are - rather unsystematically documented.</t>
  </si>
  <si>
    <t>If necessary, processes are analyzed on a case-by-case basis.</t>
  </si>
  <si>
    <t>Word or Excel.</t>
  </si>
  <si>
    <t>Processes are documented with a consistent systematics in the process. The processes are accessible online or in a purchasing manual.</t>
  </si>
  <si>
    <t xml:space="preserve">Processes are regularly analyzed for potential improvements and process risks.
</t>
  </si>
  <si>
    <t>Simple process management tools, such as drawing tools such as Visio. The processes are accessible online on a purchasing platform.</t>
  </si>
  <si>
    <t>Same as Level 5, but with limitations</t>
  </si>
  <si>
    <t xml:space="preserve">There is consistent process management in purchasing. The processes are documented in depth with flow, responsibilities, role concept. The process landscape is cross-functional and, if necessary, cross-functional.
</t>
  </si>
  <si>
    <t>Processes are regularly analyzed with process audits, process reviews and other process analysis methods for potential improvement. The weak points and potential for improvement are documented. Process risks are systematically analyzed. The process analysis is cross-functional and, if necessary, cross-functional.</t>
  </si>
  <si>
    <t xml:space="preserve">End-to-end process management tools for drawing, managing and controlling processes. Processes are accessible to selected employees and suppliers online on the purchasing platform.
</t>
  </si>
  <si>
    <t>How is the implementation of the processes controlled?</t>
  </si>
  <si>
    <t>How are process documentation and analyses controlled?</t>
  </si>
  <si>
    <t>How are employees trained on the processes?</t>
  </si>
  <si>
    <t>One-time information on new processes.</t>
  </si>
  <si>
    <t>The responsibilities in the processes are clearly defined. Compliance with the processes is regularly monitored.</t>
  </si>
  <si>
    <t xml:space="preserve">An audit or review plan is drawn up at least annually, with which processes are regularly or if necessary analyzed and, if necessary, optimized.
</t>
  </si>
  <si>
    <t xml:space="preserve">The process documentation can be viewed by employees at any time on the Internet or in the purchasing manual.
</t>
  </si>
  <si>
    <t xml:space="preserve">There is a comprehensive role structure in process management, e.g. process owner. Compliance with the processes is regularly monitored - with an audit plan. (Simplified approach for small businesses)
</t>
  </si>
  <si>
    <t xml:space="preserve">Same as level 3, but integrated into an enterprise-wide process management system. The audit and review planning is created and carried out cross-functionally and, if necessary, across bu.
</t>
  </si>
  <si>
    <t>Same as stage 3, but regular systematic communication on processes</t>
  </si>
  <si>
    <t>Process view: For what percentage of the essential processes the system described above is applied.  (Baseline are the ideally targeted processes)</t>
  </si>
  <si>
    <t xml:space="preserve">The process documentation describes the processes. The process analysis identifies weak points of the processes and potential for improvement. As methods, process reegineering, process optimization and CIP process improvement are distinguished.	</t>
  </si>
  <si>
    <t>The processes are documented and systematically analyzed and optimized for potential improvement.</t>
  </si>
  <si>
    <t xml:space="preserve">• The processes are documented. (At least: process owner, process goals with KPIs (see 4.1) process steps with methods, responsibilities in the process steps (e.g. RACI), systems, documents)
• The processes are systematically checked for potential improvement.
• Process improvements are implemented regularly.	</t>
  </si>
  <si>
    <t>How are the processes documented?
• Which method? (Aris, ISO, flowchart, ...)
• Process owner
• Process objectives
• Process steps with methods
•Responsibilities
•Systems
•Documents</t>
  </si>
  <si>
    <t xml:space="preserve">What is the responsibility of the process owners?	</t>
  </si>
  <si>
    <t xml:space="preserve">How are the responsibilities defined in the processes?
• RACI
•Responsible
• Accountable
• Consulted
• Informed		
</t>
  </si>
  <si>
    <t xml:space="preserve">How are processes regularly reviewed?
• Process audits
• Process reviews		
</t>
  </si>
  <si>
    <t xml:space="preserve">Is there a purchasing manual in which the processes are documented (also electronically)?		
</t>
  </si>
  <si>
    <t xml:space="preserve">Are process risks systematically analyzed?	</t>
  </si>
  <si>
    <t xml:space="preserve">4.3 Definition of process strategies		</t>
  </si>
  <si>
    <t>Existence and control of process strategies</t>
  </si>
  <si>
    <t xml:space="preserve">Digitalization of processes - development of the system landscape	</t>
  </si>
  <si>
    <t>How are important processes optimized and controlled with process strategies (e.g. operational excellence; in the form of strategic thrusts)?</t>
  </si>
  <si>
    <t xml:space="preserve">No strategies are developed for the processes.
</t>
  </si>
  <si>
    <t xml:space="preserve">There are implicit process strategies, but they are neither documented nor controlled.
</t>
  </si>
  <si>
    <t>Processes are introduced and improved on a project-by-project basis. This is done systematically.</t>
  </si>
  <si>
    <t>For a few selected processes, strategic thrusts are developed and systematically implemented. However, these are isolated exceptions.</t>
  </si>
  <si>
    <t>Strategic directions are developed for all important processes and milestones and measures are formulated.</t>
  </si>
  <si>
    <t>How are process strategies formulated and developed?
(including consistency and process risks)</t>
  </si>
  <si>
    <t>How is the IT support of the procurement processes.</t>
  </si>
  <si>
    <t>What is the IT support of the process strategy?</t>
  </si>
  <si>
    <t>There are no explicit process strategies.</t>
  </si>
  <si>
    <t>Only small IT-technical islands</t>
  </si>
  <si>
    <t>No support for process strategy.</t>
  </si>
  <si>
    <t>There are individual process strategies (in the context of large process optimization projects), but they are not systematically developed and documented.</t>
  </si>
  <si>
    <t xml:space="preserve">For all relevant processes, there is a systematically developed process strategy, which is formulated and documented, for example, with a process profile. The profile is simple but appropriate for the size of the company.
The process strategies are concretized with strategic thrusts. The strategic thrusts are at least implicitly oriented towards the corporate and framework strategy and the value contribution targets.
</t>
  </si>
  <si>
    <t xml:space="preserve">Comprehensive IT support of procurement processes with occasional system breaks
</t>
  </si>
  <si>
    <t>Very good Excel based solution.</t>
  </si>
  <si>
    <t xml:space="preserve">Same as stage 3: In addition, there is a written strategic story for the long-term orientation. Or: The strategic thrusts are explicitly and closely linked to the corporate and framework strategy and the value contribution targets.
</t>
  </si>
  <si>
    <t xml:space="preserve">Very comprehensive end-to-end integrated IT solution for procurement processes. The processes are highly integrated in the company and in the supply chain. (Basis is the standard state of the art)
</t>
  </si>
  <si>
    <t>The process strategies are integrated in the process management tool and thus also in the monitoring of the implementation of the strategies.</t>
  </si>
  <si>
    <t>How is the process strategy controlled?</t>
  </si>
  <si>
    <t>How is the digitalization of processes controlled?</t>
  </si>
  <si>
    <t>Digitization of processes is not an issue.</t>
  </si>
  <si>
    <t>There are case-by-case actions to digitize the processes.</t>
  </si>
  <si>
    <t xml:space="preserve">There is comprehensive systematic planning for the digitization of processes, which is driven forward in supply management.
</t>
  </si>
  <si>
    <t>As stage 4, additional cross-BU collaboration if bundling benefits are expected; It is managed by a purchasing board.</t>
  </si>
  <si>
    <t xml:space="preserve">Same as stage 3, additionally:
There is a comprehensive digitization offensive in supply management, which is cross-functional and cross-BU. There is a board for control, e.g. purchasing board or digitization board.
</t>
  </si>
  <si>
    <t xml:space="preserve">Digitization view: What percentage of the essential processes are taken into account in the digitization strategies?  (Baseline are the ideally targeted processes)
</t>
  </si>
  <si>
    <t xml:space="preserve">Based on the process goals and process analysis, process strategies are formulated that represent the basic lines of development for the strategically relevant processes. The process strategies are derived from the framework and market strategies.	</t>
  </si>
  <si>
    <t>• Process strategies are formulated and controlled for all strategically relevant processes.</t>
  </si>
  <si>
    <t xml:space="preserve">• The strategically relevant processes are defined. The identification of strategically relevant processes is controlled.
• Strategies have been formulated for the strategically relevant processes?	</t>
  </si>
  <si>
    <t>How are the strategically relevant processes prioritized? How is the selection controlled?</t>
  </si>
  <si>
    <t xml:space="preserve">How is operational excellence ensured? (= optimal execution of the processes) 	</t>
  </si>
  <si>
    <t>How are process strategies formulated? How are the strategies documented?
• Profile methods
• Review bodies
• Review cycles
 ...	
• Steckbriefmethoden
• Gremien der Überprüfung
• Zyklen der Überprüfung
 …</t>
  </si>
  <si>
    <t xml:space="preserve">Are process risks systematically considered and managed in the strategy?		
</t>
  </si>
  <si>
    <t xml:space="preserve">4.4 Control of process strategies	</t>
  </si>
  <si>
    <t xml:space="preserve">Existence and management of strategic projects 	</t>
  </si>
  <si>
    <t>Is the process strategy controlled by the implementation of strategic projects?</t>
  </si>
  <si>
    <t>There are no process-related strategic projects.</t>
  </si>
  <si>
    <t xml:space="preserve">There are individual process-related strategic projects, which, however, are not systematically derived from the process strategies.
</t>
  </si>
  <si>
    <t>Strategic projects are implicitly aligned with the process strategies and each has a responsible person. They are regularly discussed in management.</t>
  </si>
  <si>
    <t xml:space="preserve">Strategic projects are systematically derived from the process strategies. Or: Strategic projects are systematically managed.
</t>
  </si>
  <si>
    <t>Strategic projects are derived from the process strategy. They are systematically controlled based on key figures</t>
  </si>
  <si>
    <t>There are no strategic projects and measures</t>
  </si>
  <si>
    <t>Individual strategic projects and measures are defined. The link to the process strategy is rather implicit. Or there is no strategic direction.</t>
  </si>
  <si>
    <t>Strategic projects and measures are derived from the process strategy.</t>
  </si>
  <si>
    <t>There is a uniform controlling of measures at the level of the process strategy</t>
  </si>
  <si>
    <t xml:space="preserve">Projects are consistently controlled with simple project management methods, e.g.: clear responsibility, project structure planning, action or milestone planning and controlling (at least every 2 months), possibly resource planning if it is a complex project
</t>
  </si>
  <si>
    <t>Like level 4, in addition, if necessary, cross-BU cooperation as far as bundling potentials are available. There is a purchasing board to steer market strategies</t>
  </si>
  <si>
    <t>The process strategies are concretized with strategic projects and implemented and controlled in the sense of project management.</t>
  </si>
  <si>
    <t xml:space="preserve">Strategic projects are defined and managed for the implementation of process strategies.		</t>
  </si>
  <si>
    <t xml:space="preserve">no sub-goals		</t>
  </si>
  <si>
    <t>How are strategic projects managed at the level of process strategies?
• List of measures
•Bodies
•Cycles</t>
  </si>
  <si>
    <t xml:space="preserve">How are process risks managed as part of strategy implementation?		</t>
  </si>
  <si>
    <t>5.1 Purchasing controlling</t>
  </si>
  <si>
    <t>Existence and control of purchasing controlling</t>
  </si>
  <si>
    <t xml:space="preserve">Spend transparency with reporting	</t>
  </si>
  <si>
    <t xml:space="preserve">Spend Analysis	</t>
  </si>
  <si>
    <t>Measurement of purchasing success with reporting (see Chapter 1.2)</t>
  </si>
  <si>
    <t xml:space="preserve">Purchasing Planning 	</t>
  </si>
  <si>
    <t xml:space="preserve">IT system in purchasing controlling				</t>
  </si>
  <si>
    <t>How are purchasing controlling and reporting on purchasing performance carried out?</t>
  </si>
  <si>
    <t>There is no regular reporting on purchasing performance and no formal purchasing controlling. Questions about the performance of the purchase are answered ad high.</t>
  </si>
  <si>
    <t>Individual key figures are reported in writing. These are not directly related to the supply strategy. There is no control based on these key figures.</t>
  </si>
  <si>
    <t>There is a system-supported purchasing controlling with weaknesses, e.g. data quality, scope, lack of consolidation. There are regular reports, but they only cover partial aspects and are not integrated with the strategy.</t>
  </si>
  <si>
    <t>Middle position between 50 % and 100 %: System-supported purchasing controlling with small weaknesses. Extensive but not yet comprehensive controlling and reporting</t>
  </si>
  <si>
    <t>There is system-supported purchasing controlling with adjusted and Group-wide consolidated data. Value contribution targets and value drivers can be queried online with regard to a comprehensive cascading. There is comprehensive purchasing planning and reporting that is aligned with the value contribution targets.</t>
  </si>
  <si>
    <t>How does purchasing controlling create cost transparency in spending?</t>
  </si>
  <si>
    <t>How does purchasing controlling support spend analysis?</t>
  </si>
  <si>
    <t>How is purchasing planning and purchasing success measurement carried out?</t>
  </si>
  <si>
    <t xml:space="preserve">How are performance targets and financial contribution measured in purchasing controlling?
(Consistency to financial controlling)
</t>
  </si>
  <si>
    <t>How is purchasing controlling supported with IT systems?</t>
  </si>
  <si>
    <t>There is no spend transparency</t>
  </si>
  <si>
    <t>Spend analysis is not supported.</t>
  </si>
  <si>
    <t>There is no purchasing planning or purchasing success measurement.</t>
  </si>
  <si>
    <t>There is no controlling</t>
  </si>
  <si>
    <t>There is comprehensive spend transparency. (Who, buys what, what, on, on what terms). There are regular standard reports.  The consolidation of different subsystems is done manually and is therefore time-consuming.</t>
  </si>
  <si>
    <t>Question K1 at least level 3: Extensive standard evaluations on optimization questions (e.g. price analysis of a supplier at several locations, discount utilization rate) are offered and recommendations are made.</t>
  </si>
  <si>
    <t xml:space="preserve">There is a comprehensive purchasing success measurement with associated reporting. General objectives for purchasing success are defined (possibly not plan-based)
</t>
  </si>
  <si>
    <t>There are regular standard reports on the performance targets and the financial contribution.  The consolidation of different subsystems is done manually and is therefore time-consuming.</t>
  </si>
  <si>
    <t>There are individual standard reports based on ERP evaluations.</t>
  </si>
  <si>
    <t xml:space="preserve">As stage 3 additionally: There is an extensive purchasing planning. Objectives for purchasing success are defined on the basis of planning.
</t>
  </si>
  <si>
    <t>The entire spend of the company is consolidated and can be queried and evaluated by the buyers at any time in the purchasing portal. Extensive standard reports are available at the push of a button. Each item can be tracked directly down to individual documents.</t>
  </si>
  <si>
    <t xml:space="preserve">Question K1 at least level 4; As stage 3 additionally: Integration of the measures controlling of improvement measures; Sophisticated big data analysis is carried out
</t>
  </si>
  <si>
    <t xml:space="preserve">Same as stage 4: In-depth measurement of purchasing success and in-depth planning of spending (quantities and price) Comprehensive reporting. The purchasing successes can be called up at any time in the purchasing portal. The purchasing successes can be analyzed down to document level at the click of a mouse.
</t>
  </si>
  <si>
    <t>The company has consolidated reporting on performance targets and financial contribution. This can be queried and evaluated by the purchaser at any time in the purchasing portal. Extensive standard reports are available at the push of a button. Each item can be tracked directly down to individual documents.
Purchasing success measurement and purchasing planning are consolidated with the company's controlling department. The purchasing results can be traced in the company's income statement.</t>
  </si>
  <si>
    <t>There is a state-of-the-art purchasing controlling system in the company.</t>
  </si>
  <si>
    <t>How does purchasing controlling control purchasing?</t>
  </si>
  <si>
    <t xml:space="preserve">How is purchasing controlling developed and controlled?
</t>
  </si>
  <si>
    <t>Case-by-case further development of purchasing controlling</t>
  </si>
  <si>
    <t xml:space="preserve">Regular reporting; The results are interpreted and consequences are drawn.
</t>
  </si>
  <si>
    <t>The development of purchasing controlling is managed on a project-by-project basis in purchasing. There is an informal consultation on financial controlling and stakeholders.</t>
  </si>
  <si>
    <t xml:space="preserve">Active and systematic search for improvement potentials in the donor. Improvement measures are defined that are systematically tracked. The procedure is cross-functional or, if necessary, cross-functional.
</t>
  </si>
  <si>
    <t>In coordination with financial controlling, a plan for the further development of purchasing controlling is created. This is coordinated with other stakeholders.</t>
  </si>
  <si>
    <t>Percentage Spend</t>
  </si>
  <si>
    <t xml:space="preserve">Purchasing controlling is responsible for setting goals, planning, reporting and controlling purchasing performance. In addition, the necessary information must be provided in high data quality and information systems. 	</t>
  </si>
  <si>
    <t xml:space="preserve">The purchasing performance is planned and controlled. The required information is available (with high data quality).	</t>
  </si>
  <si>
    <t xml:space="preserve">• The goal setting and planning processes in purchasing are systematically controlled.
• The purchasing results are controlled in a goal-oriented manner.
• Reporting is comprehensive and systematic.
• User-oriented purchasing controlling systems are available.	</t>
  </si>
  <si>
    <t xml:space="preserve">How do the goal-setting and planning processes in purchasing work?
• Alignment with strategy
• Cross-functional tuning
• Incentivizing goals		</t>
  </si>
  <si>
    <t xml:space="preserve">Coverage:
How are the purchasing results reported?		
</t>
  </si>
  <si>
    <t xml:space="preserve">Control:
How are the purchasing results controlled?		</t>
  </si>
  <si>
    <t>Which purchasing controlling system is in use?</t>
  </si>
  <si>
    <t xml:space="preserve">5.2 Development of control processes		</t>
  </si>
  <si>
    <t>Set red boxes to 1 in large companies; purple cells on 0</t>
  </si>
  <si>
    <t>Set purple fields to 1 in small business, red fields to 0</t>
  </si>
  <si>
    <t xml:space="preserve">Development of the methodology for strategy formulation, e.g. templates for market or supplier profiles				</t>
  </si>
  <si>
    <t>Development of monthly control processes, e.g. cycle for discussions of market strategies</t>
  </si>
  <si>
    <t xml:space="preserve">Development of the objects of the strategy levels, e.g. Which market strategies are developed?				</t>
  </si>
  <si>
    <t xml:space="preserve">Note: The control processes are complex only in larger companies: Different questions				
</t>
  </si>
  <si>
    <t>How are the strategy processes themselves controlled? (Examples: Method of strategy formulation (e.g. templates), further development of control processes (e.g. group of participants, rhythm), recording new markets or processes)</t>
  </si>
  <si>
    <t>There is no control. The control levels and the corresponding decisions are not conscious.</t>
  </si>
  <si>
    <t>There is no control. The decisions are deliberately made ad high in the responsible bodies.</t>
  </si>
  <si>
    <t xml:space="preserve">Individual decisions are made systematically and documented in writing, e.g. process architecture or responsibility matrix  
</t>
  </si>
  <si>
    <t>Most management decisions are conscious and are made in the responsible committees. However, there are implementation weaknesses.</t>
  </si>
  <si>
    <t>There are defined and lived processes for all important control decisions.</t>
  </si>
  <si>
    <t>In large companies:
How are the control processes developed?</t>
  </si>
  <si>
    <t>No classification</t>
  </si>
  <si>
    <t>In small business:
How are the control processes developed?</t>
  </si>
  <si>
    <t xml:space="preserve">Annual check of the extent to which the control processes fit.
</t>
  </si>
  <si>
    <t>Case-by-case optimization</t>
  </si>
  <si>
    <t>The review of the control processes is integrated into the strategy process.</t>
  </si>
  <si>
    <t xml:space="preserve">
Annual check of the extent to which the control processes fit.
</t>
  </si>
  <si>
    <t>In large companies: 
How are the control processes coordinated with the stakeholders?</t>
  </si>
  <si>
    <t xml:space="preserve">In small business: 
How are the control processes coordinated with the stakeholders?
</t>
  </si>
  <si>
    <t>Case-by-case optimization
if necessary with cross-functional partners</t>
  </si>
  <si>
    <t xml:space="preserve">An annual check of the suitability of the control processes is carried out with cross-functional partners and, if necessary, across BUs.
</t>
  </si>
  <si>
    <t xml:space="preserve">The review of the control processes is integrated into the strategy process. This is carried out together with the cross-functional partners and, if necessary, across BUs.
</t>
  </si>
  <si>
    <t xml:space="preserve">Annual check of the extent to which the control processes fit is carried out with the cross-functional partners.
</t>
  </si>
  <si>
    <t xml:space="preserve">The processes for controlling the strategy must be developed in-house. This is the subject of the development of the control processes.						</t>
  </si>
  <si>
    <t xml:space="preserve">The strategic control processes are controlled.						</t>
  </si>
  <si>
    <t xml:space="preserve">• The methodology of strategy formulation is controlled.
• The processes of strategy formulation are controlled.
• The objects of the strategic levels are controlled.
• The objects of the control levels are coordinated and integrated across the board.						
</t>
  </si>
  <si>
    <t>How is the methodology of strategy formulation further developed? E.g.
• new methodology for the framework strategy or for the concretisation of the thrusts
• Further development of the template of the market strategy
• Further development of the template for supplier strategy
• ...</t>
  </si>
  <si>
    <t xml:space="preserve">How are the strategic management processes further developed? E.g.
• monthly review of Framework Strategy projects
• Integration of other departments into the control process
</t>
  </si>
  <si>
    <t>How are the objects of the strategy levels further developed? For example:
• Market overview, selection of strategic markets
• Supplier overview, selection of strategic suppliers
• Process architecture</t>
  </si>
  <si>
    <t>How are the objects of the strategy levels controlled? E.g.
• Preferred regions via different market strategies
• Common systems for different processes</t>
  </si>
  <si>
    <t xml:space="preserve">5.3 Maturity management  </t>
  </si>
  <si>
    <t>Existence and control of maturity management</t>
  </si>
  <si>
    <t xml:space="preserve">Maturity score	</t>
  </si>
  <si>
    <t>Planning the maturity score</t>
  </si>
  <si>
    <t>How is the system for formulating and implementing the supply strategy controlled and systematically further developed (maturity level management)?</t>
  </si>
  <si>
    <t>There is no planned further development of the system for formulating and implementing the supply strategy, e.g. because there is no strategy.</t>
  </si>
  <si>
    <t>Weaknesses in the system are reacted to on a case-by-case basis</t>
  </si>
  <si>
    <t>There is a clear plan for the development of the purchasing management system communicated in purchasing, but this is not fixed in writing</t>
  </si>
  <si>
    <t>The development of the system for the formulation and implementation of supply strategies is controlled (goal – planning – monitoring/review – consequences).</t>
  </si>
  <si>
    <t>How is the maturity level of purchasing management determined?</t>
  </si>
  <si>
    <t>How is a maturity score measured?</t>
  </si>
  <si>
    <t>There is no maturity management.</t>
  </si>
  <si>
    <t>The degree of maturity is not measured</t>
  </si>
  <si>
    <t>The degree of maturity of purchasing management is assessed on the basis of essential aspects.</t>
  </si>
  <si>
    <t>The maturity level of purchasing management is measured on a case-by-case basis.</t>
  </si>
  <si>
    <t>Same as stage 3:
All aspects of purchasing management are assessed. Maturity level and purchasing management are linked, so that deficits in the maturity level lead directly to improvement measures in purchasing management.</t>
  </si>
  <si>
    <t xml:space="preserve">The degree of maturity is measured regularly, at least annually.
</t>
  </si>
  <si>
    <t>Same as stage 4:
There is a tiered system of maturity assessments, e.g. top level, maturity level of operational purchasing departments, maturity level of material group strategies for lead buyers, maturity level of process strategies.</t>
  </si>
  <si>
    <t>Question K1 Level 5:
For the tiered system, there is also a tiered system of maturity scores.</t>
  </si>
  <si>
    <t>How is the maturity level controlled?</t>
  </si>
  <si>
    <t xml:space="preserve">From the maturity assessment, improvement ideas are derived, which are prioritized and implemented.
</t>
  </si>
  <si>
    <t xml:space="preserve">Ideas for improvement are derived from the maturity assessment, which are incorporated into the formulation of the framework strategy and implemented via the framework strategy.
</t>
  </si>
  <si>
    <t>Same as stage 4:
In addition, planned values for the maturity level are determined depending on the planned improvement measures. The implementation process is monitored.</t>
  </si>
  <si>
    <t xml:space="preserve">The purchasing management system is the system with which the supply strategies are developed and implemented. In this context, the maturity level refers to the level of development of the purchasing management system with regard to the formulation of supply strategies. Maturity level management is thus the management to increase the maturity level of the purchasing management system. Maturity score is a metric that illustrates the maturity level of the purchasing management system.
</t>
  </si>
  <si>
    <t>The maturity level of the purchasing management system is controlled.</t>
  </si>
  <si>
    <t xml:space="preserve">• The maturity level is analyzed, evaluated with a maturity score and is controlled.
• Measures to increase the degree of maturity are formulated and controlled.	</t>
  </si>
  <si>
    <t>Representation of purchasing in the management</t>
  </si>
  <si>
    <t xml:space="preserve">Purchasing Board for cross-functional coordination				
</t>
  </si>
  <si>
    <t xml:space="preserve">Separation of strategic and operational purchasing - Strategic purchasing can act.	</t>
  </si>
  <si>
    <t>Establishment of a project purchasing</t>
  </si>
  <si>
    <t>Establishment of hybrid functions in purchasing</t>
  </si>
  <si>
    <t>Preventing Maverick Buying</t>
  </si>
  <si>
    <t>Organizational change and change management</t>
  </si>
  <si>
    <t>Is the organization aligned with the requirements of the supply strategy and is organizational development systematically controlled?</t>
  </si>
  <si>
    <t xml:space="preserve">The organization is not or only conditionally aligned with the requirements of the strategy. There is no systematic development of the purchasing organization.
</t>
  </si>
  <si>
    <t xml:space="preserve">The adjustment of the organization takes place reactively when significant problems in the purchasing organization become apparent. At best, strategic aspects are implicitly incorporated.
</t>
  </si>
  <si>
    <t xml:space="preserve">Organizational issues are dealt with on a case-by-case basis, sometimes proactively. Strategic aspects are taken into account in the design of the organizational structure. The alignment of the organization with the strategy requirements is currently partially implemented, but there is room for improvement.
</t>
  </si>
  <si>
    <t xml:space="preserve">Organizational issues are dealt with on a case-by-case basis, usually proactively. Strategic aspects are given intensive attention. The alignment with the strategy requirements is currently well implemented.
</t>
  </si>
  <si>
    <t xml:space="preserve">Organizational development is part of strategy development. Strategic changes are systematically taken into account in the purchasing organization. Both the requirements of cooperation with other departments or with other business units as well as the requirements of strategy development are very well taken into account in the organizational structure.
</t>
  </si>
  <si>
    <t>To what extent is purchasing represented in the management / management group?</t>
  </si>
  <si>
    <t>Purchasing has no direct access to the management and no significant position in the company.</t>
  </si>
  <si>
    <t xml:space="preserve">Purchasing has indirect direct access to the management and is seen there as an important function.
</t>
  </si>
  <si>
    <t>Purchasing always has direct access to the management and is seen there as an important function.</t>
  </si>
  <si>
    <t xml:space="preserve">The purchasing department is in the management or an important direct report of the management
</t>
  </si>
  <si>
    <t>For large enterprises only:
Is there a Purchasing Board</t>
  </si>
  <si>
    <t>There is no purchasing board</t>
  </si>
  <si>
    <t>There is no purchasing board. Purchasing topics are regularly managed in the management committee.</t>
  </si>
  <si>
    <t xml:space="preserve">There is a purchasing board in which all essential functions are represented. The Purchasing Board meets regularly, at least 2 times a year.
</t>
  </si>
  <si>
    <t>How is it ensured that strategic purchasing is effective?</t>
  </si>
  <si>
    <t>Operational purchasing often crowds out strategic decisions</t>
  </si>
  <si>
    <t>In large companies (&gt; 10 buyers): Operational and strategic purchasing are organizationally separate. In the small business: It is ensured that strategic activities can unfold.</t>
  </si>
  <si>
    <t xml:space="preserve">Same as stage 3:
The interaction / communication between operational and strategic purchasing works excellently. The responsibilities are clearly defined.
</t>
  </si>
  <si>
    <t xml:space="preserve">Only as far as relevant, because there are development projects or significant customer projects. Is there a project purchasing?
</t>
  </si>
  <si>
    <t xml:space="preserve">There is no project purchasing.
</t>
  </si>
  <si>
    <t>There is a project purchasing that is not anchored in purchasing. Communication is not always effective.</t>
  </si>
  <si>
    <t>There is a project purchasing department that supports the projects from a purchasing point of view. Project purchasing is directly assigned to purchasing or there is lively and well-functioning communication.</t>
  </si>
  <si>
    <t xml:space="preserve">Same as stage 3: Project purchasing ensures that the framework, market and supplier strategies are implemented in the projects.
</t>
  </si>
  <si>
    <t>Same as stage 4: Project purchasing responsibly manages all essential aspects of project purchasing.</t>
  </si>
  <si>
    <t>Where relevant (divisional structure with decentralized purchasing responsibility): How are hybrid structures anchored?</t>
  </si>
  <si>
    <t>There are no hybrid structures.</t>
  </si>
  <si>
    <t>There is a purchasing coordination that controls essential tasks centrally.</t>
  </si>
  <si>
    <t>Same as stage 3: The following topics are controlled hybridly: purchasing processes, purchasing controlling, material group management, employee development, knowledge management</t>
  </si>
  <si>
    <t>How will organizational change be driven forward?</t>
  </si>
  <si>
    <t>The purchasing organization is very rigid. Also, recognized need for change are hardly attacked.</t>
  </si>
  <si>
    <t xml:space="preserve">As soon as change needs are identified, the change is tackled in an organizational project. There is intensive cooperation with all stakeholders.
</t>
  </si>
  <si>
    <t xml:space="preserve">Like stage 3, the changes are supported with extensive change management measures.
</t>
  </si>
  <si>
    <t xml:space="preserve">Organization, in particular organizational structure and its further development (process organization, see Chapter 4 Processes): The general rules of task division and synthesis are summarized in the organization. In particular, positions, departments, teams, committees are formed with their responsibility. In organizational development, the systematic change of these general rules is controlled.	</t>
  </si>
  <si>
    <t xml:space="preserve">An effective and efficient organizational structure is defined in terms of supply strategy. This is lived and systematically further developed.						</t>
  </si>
  <si>
    <t>• The purchasing organization serves the strategy implementation effectively and efficiently.
• Purchasing control (including prevention of unplanned maverick buying and including purchasing controlling) is effectively and efficiently regulated.
• Purchasing is effectively represented in the management.
• Collaboration across customer and development projects is effectively and efficiently regulated.
• Cooperation across business units, product lines and regional units is effectively and efficiently regulated.
• Cross-functional collaboration is effectively and efficiently regulated.</t>
  </si>
  <si>
    <t>5.5 Employees</t>
  </si>
  <si>
    <t>Requirements and role profiles in purchasing</t>
  </si>
  <si>
    <t xml:space="preserve">Employee development in purchasing, target/actual profile if applicable				
</t>
  </si>
  <si>
    <t xml:space="preserve">Demand planning and employee development	</t>
  </si>
  <si>
    <t>How is the competence and capacity of purchasing employees systematically developed?</t>
  </si>
  <si>
    <t xml:space="preserve">There is no personnel development of the purchasing staff.
</t>
  </si>
  <si>
    <t xml:space="preserve">In the event of obvious bottlenecks or problems in the purchasing department, personnel adjustments are made in the form of new employee hires and developments.
</t>
  </si>
  <si>
    <t xml:space="preserve">Employee development in purchasing takes place in relation to the individual employee. There is no systematic personnel management geared to the requirements of purchasing. Further training measures are usually based on skills required at short notice.
</t>
  </si>
  <si>
    <t xml:space="preserve">There are approaches to systematic employee development in purchasing. Here, requirement profiles and competence profiles are created and compared with each other. However, there is still room for improvement in the system.
</t>
  </si>
  <si>
    <t xml:space="preserve">Personnel development is systematically coordinated with the supply strategy. Identified bottlenecks are systematically eliminated through multi-year personnel development measures.
</t>
  </si>
  <si>
    <t>How do employee appraisals take place in purchasing?
If necessary, on the basis of an employee appraisal</t>
  </si>
  <si>
    <t xml:space="preserve">There are no formal employee appraisals in purchasing?
</t>
  </si>
  <si>
    <t xml:space="preserve">There are employee appraisals with all employees in purchasing. The conversations are recorded in writing.
</t>
  </si>
  <si>
    <t xml:space="preserve">Same as stage 3:
In addition, there is a development plan or an agreement on employee development for each employee. The planning is mirrored to the requirements of the framework, market, supplier and process strategies.
</t>
  </si>
  <si>
    <t>Large companies only (&gt;20 buyers): How are requirement profiles and role profiles of buyers defined and controlled?</t>
  </si>
  <si>
    <t>There are no requirement and role profiles</t>
  </si>
  <si>
    <t>There are requirement and role profiles for all essential purchasing functions.</t>
  </si>
  <si>
    <t>Same as stage 3: 
There are actual profiles that are challenged with the requirement and role profiles (gap analysis). Consequences are taken from the deviations. The planning is mirrored to the requirements of the framework, market, supplier and process strategies.</t>
  </si>
  <si>
    <t xml:space="preserve">Same as stage 4:
System is highly differentiated and coordinated company-wide.
</t>
  </si>
  <si>
    <t>Cycle of employee appraisals.</t>
  </si>
  <si>
    <t xml:space="preserve">For large enterprises only:
Requirement and role profiles cycle and gap analysis
</t>
  </si>
  <si>
    <t>No employee appraisals</t>
  </si>
  <si>
    <t>No role profiles and gap analysis</t>
  </si>
  <si>
    <t>Annual appraisal interviews</t>
  </si>
  <si>
    <t>Annual update of the gap analysis, monitored by the HR department</t>
  </si>
  <si>
    <t xml:space="preserve">Like stage 3, at least one interim discussion to monitor the progress of the measures. Monitored by the Human Resources Department.
</t>
  </si>
  <si>
    <t>Like stage 3, at least one interim discussion to monitor the progress of the measures. Monitored by the Human Resources Department.</t>
  </si>
  <si>
    <t xml:space="preserve">Currently and for the predictable future, purchasing is equipped with the required competencies and capacities in line with requirements.						</t>
  </si>
  <si>
    <t xml:space="preserve">The personnel management function refers to the supply of employees to purchasing in line with requirements. Employee development and employee capacity development are the central activities.						
</t>
  </si>
  <si>
    <t xml:space="preserve">• Role profiles are defined.
• Role-related personnel requirements are planned.
• Gap analysis of employees and systematic employee development have been carried out.	</t>
  </si>
  <si>
    <t xml:space="preserve">5.6 Leadership	</t>
  </si>
  <si>
    <t>Goal-oriented leadership</t>
  </si>
  <si>
    <t xml:space="preserve">Integrated Assessment </t>
  </si>
  <si>
    <t>How are employees managed in a goal- and strategy-oriented manner?</t>
  </si>
  <si>
    <t>There is no motivation and commitment with regard to the objectives and the supply strategy.</t>
  </si>
  <si>
    <t xml:space="preserve">Motivation and commitment are present in the purchasing management with regard to the objectives and supply strategy.  In the purchasing environment and with the supervisor of the purchasing management, there is no support with regard to the supply strategy.
</t>
  </si>
  <si>
    <t xml:space="preserve">Motivation and commitment are present with regard to the objectives and the supply strategy in purchasing and with the supervisors with occasional restrictions. At least at the level of team leaders, there are clearly defined goals.
</t>
  </si>
  <si>
    <t xml:space="preserve">Motivation and commitment are present with regard to the objectives and the supply strategy in purchasing and the supervisor. In the case of cross-functional partners, quality, logistics, etc., the supply strategies are accepted. There is an extensive target system down to the level of the employees.
</t>
  </si>
  <si>
    <t xml:space="preserve">Motivation and commitment are given very high priority with regard to the objectives and the supply strategy throughout the company and are intensively managed. There is an extensive target system down to the level of the employees.
</t>
  </si>
  <si>
    <t>Management commitment: Supervisor of the purchasing management in the development of the supply strategy</t>
  </si>
  <si>
    <t xml:space="preserve">Commitment to purchasing management in the development of the supply strategy
</t>
  </si>
  <si>
    <t xml:space="preserve">Commitment of a Guiding Coalition
</t>
  </si>
  <si>
    <t xml:space="preserve">No visible commitment from the supervisor of the purchasing management to the development of the supply strategy
</t>
  </si>
  <si>
    <t xml:space="preserve">No visible commitment of the purchasing management in the development of the supply strategy
</t>
  </si>
  <si>
    <t>There is no Guiding Coalition</t>
  </si>
  <si>
    <t xml:space="preserve">Supervisor of the purchasing management regularly and visibly supports the development of the supply strategy.
</t>
  </si>
  <si>
    <t xml:space="preserve"> Purchasing management regularly and visibly supports the development of the supply strategy: Is the visible project manager in the strategy project.</t>
  </si>
  <si>
    <t>There is a Guiding Coalition that actively supports strategy development.</t>
  </si>
  <si>
    <t xml:space="preserve">The supervisor of the purchasing management is visibly the active promoter of the development of the supply strategy.
</t>
  </si>
  <si>
    <t xml:space="preserve">Purchasing management is visibly the active promoter of the development of the supply strategy. Strategy development is visibly his "heartfelt concern".
</t>
  </si>
  <si>
    <t>The Guiding Coalition is an active promoter of the development of the supply strategy.</t>
  </si>
  <si>
    <t xml:space="preserve">As far as permissible from the works council's point of view: goal-oriented management of employees, if necessary set relevance to 0
</t>
  </si>
  <si>
    <t>Empowerment of employees and personal development of employees</t>
  </si>
  <si>
    <t>There are no targets for purchasing employees</t>
  </si>
  <si>
    <t>Empowerment and employee development play only an implicit role.</t>
  </si>
  <si>
    <t>Employees have clear objectives for which we are responsible.</t>
  </si>
  <si>
    <t xml:space="preserve">The employees are challenged and promoted according to their competences.
</t>
  </si>
  <si>
    <t xml:space="preserve">Same as stage 3: The goals are checked at least every six months with the supervisor.
</t>
  </si>
  <si>
    <t xml:space="preserve">Same as Level 3: Employee empowerment is a very high priority
</t>
  </si>
  <si>
    <t xml:space="preserve">Leadership aims to motivate employees to achieve goals and to implement strategy.	</t>
  </si>
  <si>
    <t xml:space="preserve">Employees are motivated to achieve goals and implement strategies.	</t>
  </si>
  <si>
    <t>Progress in maturity
Total</t>
  </si>
  <si>
    <t>Overall Maturity Score</t>
  </si>
  <si>
    <t>Difference
Plan - Current</t>
  </si>
  <si>
    <t>Maturity Level 2022</t>
  </si>
  <si>
    <t>1.1</t>
  </si>
  <si>
    <t>1.2</t>
  </si>
  <si>
    <t>1.3</t>
  </si>
  <si>
    <t>1.4</t>
  </si>
  <si>
    <t>1.5</t>
  </si>
  <si>
    <t>1.6</t>
  </si>
  <si>
    <t>1.7</t>
  </si>
  <si>
    <t>1.8</t>
  </si>
  <si>
    <t>1.9</t>
  </si>
  <si>
    <t>1.10</t>
  </si>
  <si>
    <t>1.11</t>
  </si>
  <si>
    <t>1.12</t>
  </si>
  <si>
    <t>2.1</t>
  </si>
  <si>
    <t>2.2</t>
  </si>
  <si>
    <t>2.3</t>
  </si>
  <si>
    <t>2.4</t>
  </si>
  <si>
    <t>2.5</t>
  </si>
  <si>
    <t>2.6</t>
  </si>
  <si>
    <t>2.7</t>
  </si>
  <si>
    <t>2.8</t>
  </si>
  <si>
    <t>2.9</t>
  </si>
  <si>
    <t>3.0</t>
  </si>
  <si>
    <t>3.1</t>
  </si>
  <si>
    <t>3.2</t>
  </si>
  <si>
    <t>3.3</t>
  </si>
  <si>
    <t>3.4</t>
  </si>
  <si>
    <t>3.5</t>
  </si>
  <si>
    <t>3.6</t>
  </si>
  <si>
    <t>3.7</t>
  </si>
  <si>
    <t>4.1</t>
  </si>
  <si>
    <t>4.2</t>
  </si>
  <si>
    <t>4.3</t>
  </si>
  <si>
    <t>4.4</t>
  </si>
  <si>
    <t>5.0</t>
  </si>
  <si>
    <t>5.1</t>
  </si>
  <si>
    <t>5.2</t>
  </si>
  <si>
    <t>5.3</t>
  </si>
  <si>
    <t>5.4</t>
  </si>
  <si>
    <t>5.5</t>
  </si>
  <si>
    <t>5.6</t>
  </si>
  <si>
    <t>Difference
Plan - Actual</t>
  </si>
  <si>
    <t>Maturity level 2022</t>
  </si>
  <si>
    <t>Procurement Framework Strategy</t>
  </si>
  <si>
    <t>Category Strategies</t>
  </si>
  <si>
    <t>Procurement performance management</t>
  </si>
  <si>
    <t>Category objectives</t>
  </si>
  <si>
    <t>Category analysis</t>
  </si>
  <si>
    <t>Analysis of category-related processes</t>
  </si>
  <si>
    <t>Definition of category strategies</t>
  </si>
  <si>
    <t>Management of category strategies</t>
  </si>
  <si>
    <t>Contribution to innovation &amp; sustainability</t>
  </si>
  <si>
    <t>Analysis of the strategic framework &amp; risk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</si>
</sst>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0">
    <font>
      <sz val="11"/>
      <color theme="1"/>
      <name val="Calibri"/>
      <family val="2"/>
      <scheme val="minor"/>
    </font>
    <font>
      <b/>
      <sz val="11"/>
      <color theme="1"/>
      <name val="Calibri"/>
      <family val="2"/>
      <scheme val="minor"/>
    </font>
    <font>
      <sz val="12"/>
      <color theme="1"/>
      <name val="Calibri"/>
      <family val="2"/>
      <scheme val="minor"/>
    </font>
    <font>
      <b/>
      <sz val="16"/>
      <color theme="1"/>
      <name val="Calibri"/>
      <family val="2"/>
      <scheme val="minor"/>
    </font>
    <font>
      <b/>
      <sz val="12"/>
      <color theme="1"/>
      <name val="Calibri"/>
      <family val="2"/>
      <scheme val="minor"/>
    </font>
    <font>
      <b/>
      <sz val="14"/>
      <color theme="1"/>
      <name val="Calibri"/>
      <family val="2"/>
      <scheme val="minor"/>
    </font>
    <font>
      <b/>
      <sz val="11"/>
      <color theme="1" tint="0.34998626667073579"/>
      <name val="Calibri"/>
      <family val="2"/>
      <scheme val="minor"/>
    </font>
    <font>
      <b/>
      <sz val="11"/>
      <color theme="4" tint="-0.249977111117893"/>
      <name val="Calibri"/>
      <family val="2"/>
      <scheme val="minor"/>
    </font>
    <font>
      <b/>
      <sz val="11"/>
      <color rgb="FF33CC33"/>
      <name val="Calibri"/>
      <family val="2"/>
      <scheme val="minor"/>
    </font>
    <font>
      <b/>
      <sz val="11"/>
      <color theme="9" tint="-0.249977111117893"/>
      <name val="Calibri"/>
      <family val="2"/>
      <scheme val="minor"/>
    </font>
    <font>
      <b/>
      <sz val="48"/>
      <color theme="1"/>
      <name val="Calibri"/>
      <family val="2"/>
      <scheme val="minor"/>
    </font>
    <font>
      <b/>
      <u/>
      <sz val="20"/>
      <color theme="1"/>
      <name val="Calibri"/>
      <family val="2"/>
      <scheme val="minor"/>
    </font>
    <font>
      <b/>
      <sz val="16"/>
      <color rgb="FFFF0000"/>
      <name val="Calibri"/>
      <family val="2"/>
      <scheme val="minor"/>
    </font>
    <font>
      <b/>
      <sz val="14"/>
      <color theme="0"/>
      <name val="Calibri"/>
      <family val="2"/>
      <scheme val="minor"/>
    </font>
    <font>
      <b/>
      <sz val="11"/>
      <name val="Calibri"/>
      <family val="2"/>
      <scheme val="minor"/>
    </font>
    <font>
      <sz val="9"/>
      <color indexed="81"/>
      <name val="Segoe UI"/>
      <family val="2"/>
    </font>
    <font>
      <sz val="16"/>
      <color theme="1"/>
      <name val="Calibri"/>
      <family val="2"/>
      <scheme val="minor"/>
    </font>
    <font>
      <b/>
      <sz val="9"/>
      <color indexed="81"/>
      <name val="Segoe UI"/>
      <family val="2"/>
    </font>
    <font>
      <sz val="11"/>
      <color theme="0"/>
      <name val="Calibri"/>
      <family val="2"/>
      <scheme val="minor"/>
    </font>
    <font>
      <b/>
      <sz val="18"/>
      <color theme="0"/>
      <name val="Calibri"/>
      <family val="2"/>
      <scheme val="minor"/>
    </font>
    <font>
      <sz val="9"/>
      <color theme="1"/>
      <name val="Calibri"/>
      <family val="2"/>
      <scheme val="minor"/>
    </font>
    <font>
      <b/>
      <sz val="14"/>
      <name val="Calibri"/>
      <family val="2"/>
      <scheme val="minor"/>
    </font>
    <font>
      <sz val="16"/>
      <color theme="0"/>
      <name val="Calibri"/>
      <family val="2"/>
      <scheme val="minor"/>
    </font>
    <font>
      <sz val="12"/>
      <color theme="1"/>
      <name val="Times New Roman"/>
      <family val="1"/>
    </font>
    <font>
      <sz val="14"/>
      <color theme="1"/>
      <name val="Times New Roman"/>
      <family val="1"/>
    </font>
    <font>
      <sz val="14"/>
      <color theme="0"/>
      <name val="Calibri"/>
      <family val="2"/>
      <scheme val="minor"/>
    </font>
    <font>
      <b/>
      <sz val="14"/>
      <color theme="1"/>
      <name val="Times New Roman"/>
      <family val="1"/>
    </font>
    <font>
      <b/>
      <sz val="12"/>
      <color theme="0"/>
      <name val="Calibri"/>
      <family val="2"/>
      <scheme val="minor"/>
    </font>
    <font>
      <b/>
      <sz val="20"/>
      <color theme="1"/>
      <name val="Arial"/>
      <family val="2"/>
    </font>
    <font>
      <sz val="11"/>
      <color rgb="FFFF0000"/>
      <name val="Calibri"/>
      <family val="2"/>
      <scheme val="minor"/>
    </font>
    <font>
      <sz val="11"/>
      <color theme="1"/>
      <name val="Segoe UI"/>
      <family val="2"/>
    </font>
    <font>
      <b/>
      <sz val="9"/>
      <color theme="1"/>
      <name val="Calibri"/>
      <family val="2"/>
      <scheme val="minor"/>
    </font>
    <font>
      <sz val="8"/>
      <name val="Calibri"/>
      <family val="2"/>
      <scheme val="minor"/>
    </font>
    <font>
      <sz val="11"/>
      <color theme="1"/>
      <name val="DINPro-Light"/>
      <family val="3"/>
    </font>
    <font>
      <sz val="11"/>
      <color theme="0"/>
      <name val="DINPro-Light"/>
      <family val="3"/>
    </font>
    <font>
      <b/>
      <sz val="12"/>
      <color theme="1"/>
      <name val="DINPro-Light"/>
      <family val="3"/>
    </font>
    <font>
      <b/>
      <sz val="14"/>
      <color theme="1"/>
      <name val="DINPro-Light"/>
      <family val="3"/>
    </font>
    <font>
      <sz val="9"/>
      <color theme="1"/>
      <name val="DINPro-Light"/>
      <family val="3"/>
    </font>
    <font>
      <b/>
      <sz val="11"/>
      <color theme="1"/>
      <name val="DINPro-Light"/>
      <family val="3"/>
    </font>
    <font>
      <b/>
      <sz val="14"/>
      <color theme="1"/>
      <name val="DINPro-Bold"/>
      <family val="3"/>
    </font>
    <font>
      <b/>
      <sz val="14"/>
      <color theme="0"/>
      <name val="DINPro-Bold"/>
      <family val="3"/>
    </font>
    <font>
      <b/>
      <sz val="18"/>
      <color theme="0"/>
      <name val="DINPro-Bold"/>
      <family val="3"/>
    </font>
    <font>
      <sz val="11"/>
      <color theme="1"/>
      <name val="DINPro-Bold"/>
      <family val="3"/>
    </font>
    <font>
      <b/>
      <sz val="14"/>
      <name val="DINPro-Bold"/>
      <family val="3"/>
    </font>
    <font>
      <sz val="16"/>
      <color theme="0"/>
      <name val="DINPro-Bold"/>
      <family val="3"/>
    </font>
    <font>
      <sz val="12"/>
      <color theme="1"/>
      <name val="DINPro-Light"/>
      <family val="3"/>
    </font>
    <font>
      <sz val="12"/>
      <name val="DINPro-Light"/>
      <family val="3"/>
    </font>
    <font>
      <sz val="12"/>
      <color theme="1"/>
      <name val="DINPro-Bold"/>
      <family val="3"/>
    </font>
    <font>
      <sz val="12"/>
      <color theme="0"/>
      <name val="DINPro-Bold"/>
      <family val="3"/>
    </font>
    <font>
      <sz val="12"/>
      <color theme="0"/>
      <name val="DINPro-Light"/>
      <family val="3"/>
    </font>
    <font>
      <b/>
      <sz val="11"/>
      <color theme="9" tint="-0.249977111117893"/>
      <name val="DINPro-Light"/>
      <family val="3"/>
    </font>
    <font>
      <b/>
      <sz val="11"/>
      <color theme="4" tint="-0.249977111117893"/>
      <name val="DINPro-Light"/>
      <family val="3"/>
    </font>
    <font>
      <b/>
      <sz val="11"/>
      <color rgb="FF33CC33"/>
      <name val="DINPro-Light"/>
      <family val="3"/>
    </font>
    <font>
      <b/>
      <sz val="11"/>
      <name val="DINPro-Light"/>
      <family val="3"/>
    </font>
    <font>
      <b/>
      <sz val="18"/>
      <color theme="1"/>
      <name val="DINPro-Bold"/>
      <family val="3"/>
    </font>
    <font>
      <b/>
      <sz val="16"/>
      <color rgb="FF0C8FAF"/>
      <name val="DINPro-Bold"/>
      <family val="3"/>
    </font>
    <font>
      <b/>
      <sz val="11"/>
      <color theme="1" tint="0.34998626667073579"/>
      <name val="DINPro-Light"/>
      <family val="3"/>
    </font>
    <font>
      <b/>
      <sz val="11"/>
      <color theme="0"/>
      <name val="DINPro-Bold"/>
      <family val="3"/>
    </font>
    <font>
      <sz val="11"/>
      <color theme="0"/>
      <name val="DINPro-Bold"/>
      <family val="3"/>
    </font>
    <font>
      <b/>
      <sz val="10"/>
      <color theme="1"/>
      <name val="DINPro-Light"/>
      <family val="3"/>
    </font>
  </fonts>
  <fills count="31">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theme="6" tint="0.59999389629810485"/>
        <bgColor indexed="64"/>
      </patternFill>
    </fill>
    <fill>
      <patternFill patternType="solid">
        <fgColor rgb="FFFFC000"/>
        <bgColor indexed="64"/>
      </patternFill>
    </fill>
    <fill>
      <patternFill patternType="solid">
        <fgColor theme="0" tint="-0.14999847407452621"/>
        <bgColor indexed="64"/>
      </patternFill>
    </fill>
    <fill>
      <patternFill patternType="solid">
        <fgColor rgb="FF00B0F0"/>
        <bgColor indexed="64"/>
      </patternFill>
    </fill>
    <fill>
      <patternFill patternType="solid">
        <fgColor rgb="FF00FF00"/>
        <bgColor indexed="64"/>
      </patternFill>
    </fill>
    <fill>
      <patternFill patternType="solid">
        <fgColor rgb="FFFF0000"/>
        <bgColor indexed="64"/>
      </patternFill>
    </fill>
    <fill>
      <patternFill patternType="solid">
        <fgColor rgb="FF66FFFF"/>
        <bgColor indexed="64"/>
      </patternFill>
    </fill>
    <fill>
      <patternFill patternType="solid">
        <fgColor theme="1" tint="0.249977111117893"/>
        <bgColor indexed="64"/>
      </patternFill>
    </fill>
    <fill>
      <patternFill patternType="solid">
        <fgColor rgb="FFCCFF99"/>
        <bgColor indexed="64"/>
      </patternFill>
    </fill>
    <fill>
      <patternFill patternType="solid">
        <fgColor theme="3" tint="0.79998168889431442"/>
        <bgColor indexed="64"/>
      </patternFill>
    </fill>
    <fill>
      <patternFill patternType="solid">
        <fgColor rgb="FFFFFFCC"/>
        <bgColor indexed="64"/>
      </patternFill>
    </fill>
    <fill>
      <patternFill patternType="solid">
        <fgColor theme="0" tint="-0.499984740745262"/>
        <bgColor indexed="64"/>
      </patternFill>
    </fill>
    <fill>
      <patternFill patternType="solid">
        <fgColor theme="9" tint="0.79998168889431442"/>
        <bgColor indexed="64"/>
      </patternFill>
    </fill>
    <fill>
      <patternFill patternType="solid">
        <fgColor theme="4"/>
        <bgColor indexed="64"/>
      </patternFill>
    </fill>
    <fill>
      <patternFill patternType="solid">
        <fgColor theme="8" tint="0.79998168889431442"/>
        <bgColor indexed="64"/>
      </patternFill>
    </fill>
    <fill>
      <patternFill patternType="solid">
        <fgColor rgb="FF92D050"/>
        <bgColor indexed="64"/>
      </patternFill>
    </fill>
    <fill>
      <patternFill patternType="solid">
        <fgColor theme="9" tint="0.39997558519241921"/>
        <bgColor indexed="64"/>
      </patternFill>
    </fill>
    <fill>
      <patternFill patternType="solid">
        <fgColor theme="0"/>
        <bgColor indexed="64"/>
      </patternFill>
    </fill>
    <fill>
      <patternFill patternType="solid">
        <fgColor rgb="FF0C8FAF"/>
        <bgColor indexed="64"/>
      </patternFill>
    </fill>
    <fill>
      <patternFill patternType="solid">
        <fgColor rgb="FF86D0E2"/>
        <bgColor indexed="64"/>
      </patternFill>
    </fill>
    <fill>
      <patternFill patternType="solid">
        <fgColor rgb="FF3DA9A9"/>
        <bgColor indexed="64"/>
      </patternFill>
    </fill>
    <fill>
      <patternFill patternType="solid">
        <fgColor rgb="FFB4D6DE"/>
        <bgColor indexed="64"/>
      </patternFill>
    </fill>
    <fill>
      <patternFill patternType="solid">
        <fgColor rgb="FFCFE9ED"/>
        <bgColor indexed="64"/>
      </patternFill>
    </fill>
    <fill>
      <patternFill patternType="solid">
        <fgColor rgb="FF94C8C4"/>
        <bgColor indexed="64"/>
      </patternFill>
    </fill>
    <fill>
      <patternFill patternType="solid">
        <fgColor rgb="FFF4D9A2"/>
        <bgColor indexed="64"/>
      </patternFill>
    </fill>
    <fill>
      <patternFill patternType="solid">
        <fgColor theme="0" tint="-4.9989318521683403E-2"/>
        <bgColor indexed="64"/>
      </patternFill>
    </fill>
    <fill>
      <patternFill patternType="solid">
        <fgColor theme="0" tint="-0.34998626667073579"/>
        <bgColor indexed="64"/>
      </patternFill>
    </fill>
  </fills>
  <borders count="40">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medium">
        <color auto="1"/>
      </left>
      <right/>
      <top/>
      <bottom/>
      <diagonal/>
    </border>
    <border>
      <left/>
      <right style="medium">
        <color auto="1"/>
      </right>
      <top/>
      <bottom/>
      <diagonal/>
    </border>
    <border>
      <left style="thick">
        <color rgb="FF7030A0"/>
      </left>
      <right style="thick">
        <color rgb="FF7030A0"/>
      </right>
      <top style="thick">
        <color rgb="FF7030A0"/>
      </top>
      <bottom style="thick">
        <color rgb="FF7030A0"/>
      </bottom>
      <diagonal/>
    </border>
    <border>
      <left style="thin">
        <color auto="1"/>
      </left>
      <right/>
      <top style="thin">
        <color auto="1"/>
      </top>
      <bottom style="thin">
        <color auto="1"/>
      </bottom>
      <diagonal/>
    </border>
    <border>
      <left/>
      <right style="thin">
        <color auto="1"/>
      </right>
      <top style="thin">
        <color auto="1"/>
      </top>
      <bottom/>
      <diagonal/>
    </border>
    <border>
      <left/>
      <right style="thin">
        <color auto="1"/>
      </right>
      <top/>
      <bottom/>
      <diagonal/>
    </border>
    <border>
      <left/>
      <right/>
      <top style="thin">
        <color auto="1"/>
      </top>
      <bottom style="thin">
        <color auto="1"/>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style="thin">
        <color auto="1"/>
      </left>
      <right style="thin">
        <color auto="1"/>
      </right>
      <top style="medium">
        <color rgb="FFFF0000"/>
      </top>
      <bottom style="medium">
        <color rgb="FFFF0000"/>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
      <left style="medium">
        <color rgb="FFFF0000"/>
      </left>
      <right/>
      <top/>
      <bottom/>
      <diagonal/>
    </border>
    <border>
      <left style="thin">
        <color auto="1"/>
      </left>
      <right style="thin">
        <color auto="1"/>
      </right>
      <top style="thin">
        <color auto="1"/>
      </top>
      <bottom/>
      <diagonal/>
    </border>
    <border>
      <left style="thin">
        <color auto="1"/>
      </left>
      <right style="thin">
        <color auto="1"/>
      </right>
      <top style="thick">
        <color indexed="64"/>
      </top>
      <bottom style="thick">
        <color indexed="64"/>
      </bottom>
      <diagonal/>
    </border>
    <border>
      <left style="thin">
        <color auto="1"/>
      </left>
      <right style="thin">
        <color auto="1"/>
      </right>
      <top/>
      <bottom style="thick">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ck">
        <color rgb="FF7030A0"/>
      </right>
      <top style="thick">
        <color rgb="FF7030A0"/>
      </top>
      <bottom style="thick">
        <color rgb="FF7030A0"/>
      </bottom>
      <diagonal/>
    </border>
    <border>
      <left/>
      <right style="thin">
        <color auto="1"/>
      </right>
      <top/>
      <bottom style="thick">
        <color indexed="64"/>
      </bottom>
      <diagonal/>
    </border>
    <border>
      <left/>
      <right style="thin">
        <color auto="1"/>
      </right>
      <top style="thick">
        <color indexed="64"/>
      </top>
      <bottom style="thick">
        <color indexed="64"/>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top/>
      <bottom/>
      <diagonal/>
    </border>
    <border>
      <left/>
      <right/>
      <top style="thin">
        <color theme="0" tint="-0.249977111117893"/>
      </top>
      <bottom/>
      <diagonal/>
    </border>
    <border>
      <left style="thin">
        <color theme="0" tint="-0.249977111117893"/>
      </left>
      <right style="thin">
        <color theme="0" tint="-0.249977111117893"/>
      </right>
      <top/>
      <bottom style="thin">
        <color theme="0" tint="-0.249977111117893"/>
      </bottom>
      <diagonal/>
    </border>
    <border>
      <left style="thin">
        <color auto="1"/>
      </left>
      <right style="thin">
        <color auto="1"/>
      </right>
      <top/>
      <bottom/>
      <diagonal/>
    </border>
    <border>
      <left/>
      <right style="medium">
        <color rgb="FFFF0000"/>
      </right>
      <top/>
      <bottom/>
      <diagonal/>
    </border>
    <border>
      <left/>
      <right style="thin">
        <color auto="1"/>
      </right>
      <top style="medium">
        <color rgb="FFFF0000"/>
      </top>
      <bottom style="medium">
        <color rgb="FFFF0000"/>
      </bottom>
      <diagonal/>
    </border>
  </borders>
  <cellStyleXfs count="1">
    <xf numFmtId="0" fontId="0" fillId="0" borderId="0"/>
  </cellStyleXfs>
  <cellXfs count="415">
    <xf numFmtId="0" fontId="0" fillId="0" borderId="0" xfId="0"/>
    <xf numFmtId="0" fontId="0" fillId="0" borderId="0" xfId="0" applyAlignment="1">
      <alignment vertical="top"/>
    </xf>
    <xf numFmtId="0" fontId="0" fillId="0" borderId="0" xfId="0" applyAlignment="1">
      <alignment vertical="top" wrapText="1"/>
    </xf>
    <xf numFmtId="2" fontId="3" fillId="0" borderId="0" xfId="0" applyNumberFormat="1" applyFont="1" applyAlignment="1">
      <alignment wrapText="1"/>
    </xf>
    <xf numFmtId="2" fontId="10" fillId="0" borderId="0" xfId="0" applyNumberFormat="1" applyFont="1"/>
    <xf numFmtId="164" fontId="0" fillId="0" borderId="0" xfId="0" applyNumberFormat="1"/>
    <xf numFmtId="0" fontId="4" fillId="0" borderId="6" xfId="0" applyFont="1" applyBorder="1" applyAlignment="1">
      <alignment vertical="top"/>
    </xf>
    <xf numFmtId="0" fontId="3" fillId="0" borderId="0" xfId="0" applyFont="1" applyAlignment="1">
      <alignment horizontal="right"/>
    </xf>
    <xf numFmtId="0" fontId="0" fillId="0" borderId="0" xfId="0" applyAlignment="1">
      <alignment horizontal="right"/>
    </xf>
    <xf numFmtId="0" fontId="4" fillId="0" borderId="0" xfId="0" applyFont="1"/>
    <xf numFmtId="0" fontId="1" fillId="0" borderId="1" xfId="0" applyFont="1" applyBorder="1" applyAlignment="1">
      <alignment vertical="top" wrapText="1"/>
    </xf>
    <xf numFmtId="0" fontId="0" fillId="0" borderId="1" xfId="0" applyBorder="1" applyAlignment="1">
      <alignment vertical="top"/>
    </xf>
    <xf numFmtId="16" fontId="0" fillId="0" borderId="0" xfId="0" applyNumberFormat="1" applyAlignment="1">
      <alignment vertical="top"/>
    </xf>
    <xf numFmtId="14" fontId="0" fillId="0" borderId="0" xfId="0" applyNumberFormat="1" applyAlignment="1">
      <alignment vertical="top"/>
    </xf>
    <xf numFmtId="164" fontId="4" fillId="0" borderId="6" xfId="0" applyNumberFormat="1" applyFont="1" applyBorder="1" applyAlignment="1">
      <alignment vertical="top"/>
    </xf>
    <xf numFmtId="0" fontId="5" fillId="0" borderId="0" xfId="0" applyFont="1" applyAlignment="1">
      <alignment horizontal="center" vertical="top" wrapText="1"/>
    </xf>
    <xf numFmtId="0" fontId="16" fillId="0" borderId="0" xfId="0" applyFont="1" applyAlignment="1">
      <alignment vertical="top" wrapText="1"/>
    </xf>
    <xf numFmtId="0" fontId="0" fillId="0" borderId="0" xfId="0" applyAlignment="1">
      <alignment horizontal="center" vertical="top"/>
    </xf>
    <xf numFmtId="9" fontId="6" fillId="0" borderId="0" xfId="0" applyNumberFormat="1" applyFont="1" applyAlignment="1">
      <alignment vertical="top"/>
    </xf>
    <xf numFmtId="9" fontId="0" fillId="0" borderId="0" xfId="0" applyNumberFormat="1" applyAlignment="1">
      <alignment vertical="top"/>
    </xf>
    <xf numFmtId="9" fontId="9" fillId="0" borderId="0" xfId="0" applyNumberFormat="1" applyFont="1" applyAlignment="1">
      <alignment vertical="top"/>
    </xf>
    <xf numFmtId="9" fontId="7" fillId="0" borderId="0" xfId="0" applyNumberFormat="1" applyFont="1" applyAlignment="1">
      <alignment vertical="top"/>
    </xf>
    <xf numFmtId="9" fontId="8" fillId="0" borderId="0" xfId="0" applyNumberFormat="1" applyFont="1" applyAlignment="1">
      <alignment vertical="top"/>
    </xf>
    <xf numFmtId="9" fontId="14" fillId="0" borderId="0" xfId="0" applyNumberFormat="1" applyFont="1" applyAlignment="1">
      <alignment vertical="top"/>
    </xf>
    <xf numFmtId="9" fontId="5" fillId="0" borderId="0" xfId="0" applyNumberFormat="1" applyFont="1" applyAlignment="1">
      <alignment horizontal="center" vertical="top" wrapText="1"/>
    </xf>
    <xf numFmtId="9" fontId="5" fillId="13" borderId="1" xfId="0" applyNumberFormat="1" applyFont="1" applyFill="1" applyBorder="1" applyAlignment="1">
      <alignment horizontal="center" vertical="top" wrapText="1"/>
    </xf>
    <xf numFmtId="0" fontId="16" fillId="13" borderId="1" xfId="0" applyFont="1" applyFill="1" applyBorder="1" applyAlignment="1">
      <alignment vertical="top" wrapText="1"/>
    </xf>
    <xf numFmtId="0" fontId="16" fillId="12" borderId="1" xfId="0" applyFont="1" applyFill="1" applyBorder="1" applyAlignment="1">
      <alignment vertical="top" wrapText="1"/>
    </xf>
    <xf numFmtId="9" fontId="5" fillId="12" borderId="0" xfId="0" applyNumberFormat="1" applyFont="1" applyFill="1" applyAlignment="1">
      <alignment horizontal="center" vertical="top" wrapText="1"/>
    </xf>
    <xf numFmtId="9" fontId="5" fillId="14" borderId="1" xfId="0" applyNumberFormat="1" applyFont="1" applyFill="1" applyBorder="1" applyAlignment="1">
      <alignment horizontal="center" vertical="top" wrapText="1"/>
    </xf>
    <xf numFmtId="0" fontId="16" fillId="14" borderId="1" xfId="0" applyFont="1" applyFill="1" applyBorder="1" applyAlignment="1">
      <alignment vertical="top" wrapText="1"/>
    </xf>
    <xf numFmtId="9" fontId="13" fillId="9" borderId="13" xfId="0" applyNumberFormat="1" applyFont="1" applyFill="1" applyBorder="1" applyAlignment="1">
      <alignment vertical="center"/>
    </xf>
    <xf numFmtId="0" fontId="0" fillId="0" borderId="0" xfId="0" applyAlignment="1">
      <alignment vertical="center"/>
    </xf>
    <xf numFmtId="0" fontId="18" fillId="15" borderId="14" xfId="0" applyFont="1" applyFill="1" applyBorder="1" applyAlignment="1">
      <alignment horizontal="center"/>
    </xf>
    <xf numFmtId="0" fontId="5" fillId="0" borderId="1" xfId="0" applyFont="1" applyBorder="1"/>
    <xf numFmtId="9" fontId="5" fillId="16" borderId="1" xfId="0" applyNumberFormat="1" applyFont="1" applyFill="1" applyBorder="1" applyAlignment="1">
      <alignment horizontal="center"/>
    </xf>
    <xf numFmtId="9" fontId="5" fillId="18" borderId="1" xfId="0" applyNumberFormat="1" applyFont="1" applyFill="1" applyBorder="1" applyAlignment="1">
      <alignment horizontal="center"/>
    </xf>
    <xf numFmtId="9" fontId="5" fillId="14" borderId="1" xfId="0" applyNumberFormat="1" applyFont="1" applyFill="1" applyBorder="1" applyAlignment="1">
      <alignment horizontal="center"/>
    </xf>
    <xf numFmtId="0" fontId="0" fillId="16" borderId="1" xfId="0" applyFill="1" applyBorder="1"/>
    <xf numFmtId="0" fontId="0" fillId="16" borderId="1" xfId="0" applyFill="1" applyBorder="1" applyAlignment="1">
      <alignment horizontal="center"/>
    </xf>
    <xf numFmtId="0" fontId="18" fillId="15" borderId="1" xfId="0" applyFont="1" applyFill="1" applyBorder="1" applyAlignment="1">
      <alignment horizontal="center"/>
    </xf>
    <xf numFmtId="0" fontId="20" fillId="0" borderId="1" xfId="0" applyFont="1" applyBorder="1" applyAlignment="1">
      <alignment vertical="top" wrapText="1"/>
    </xf>
    <xf numFmtId="0" fontId="20" fillId="0" borderId="0" xfId="0" applyFont="1" applyAlignment="1">
      <alignment vertical="top" wrapText="1"/>
    </xf>
    <xf numFmtId="9" fontId="5" fillId="17" borderId="1" xfId="0" applyNumberFormat="1" applyFont="1" applyFill="1" applyBorder="1" applyAlignment="1">
      <alignment horizontal="center"/>
    </xf>
    <xf numFmtId="0" fontId="0" fillId="2" borderId="1" xfId="0" applyFill="1" applyBorder="1"/>
    <xf numFmtId="0" fontId="0" fillId="2" borderId="1" xfId="0" applyFill="1" applyBorder="1" applyAlignment="1">
      <alignment horizontal="center"/>
    </xf>
    <xf numFmtId="9" fontId="5" fillId="2" borderId="1" xfId="0" applyNumberFormat="1" applyFont="1" applyFill="1" applyBorder="1" applyAlignment="1">
      <alignment horizontal="center"/>
    </xf>
    <xf numFmtId="9" fontId="5" fillId="3" borderId="1" xfId="0" applyNumberFormat="1" applyFont="1" applyFill="1" applyBorder="1" applyAlignment="1">
      <alignment horizontal="center"/>
    </xf>
    <xf numFmtId="0" fontId="0" fillId="14" borderId="1" xfId="0" applyFill="1" applyBorder="1"/>
    <xf numFmtId="0" fontId="0" fillId="14" borderId="1" xfId="0" applyFill="1" applyBorder="1" applyAlignment="1">
      <alignment horizontal="center"/>
    </xf>
    <xf numFmtId="0" fontId="0" fillId="0" borderId="1" xfId="0" applyBorder="1" applyAlignment="1">
      <alignment vertical="top" wrapText="1"/>
    </xf>
    <xf numFmtId="0" fontId="0" fillId="0" borderId="1" xfId="0" applyBorder="1"/>
    <xf numFmtId="9" fontId="5" fillId="19" borderId="1" xfId="0" applyNumberFormat="1" applyFont="1" applyFill="1" applyBorder="1" applyAlignment="1">
      <alignment horizontal="center"/>
    </xf>
    <xf numFmtId="9" fontId="5" fillId="20" borderId="1" xfId="0" applyNumberFormat="1" applyFont="1" applyFill="1" applyBorder="1" applyAlignment="1">
      <alignment horizontal="center"/>
    </xf>
    <xf numFmtId="9" fontId="5" fillId="4" borderId="1" xfId="0" applyNumberFormat="1" applyFont="1" applyFill="1" applyBorder="1" applyAlignment="1">
      <alignment horizontal="center"/>
    </xf>
    <xf numFmtId="0" fontId="0" fillId="4" borderId="1" xfId="0" applyFill="1" applyBorder="1"/>
    <xf numFmtId="0" fontId="0" fillId="4" borderId="1" xfId="0" applyFill="1" applyBorder="1" applyAlignment="1">
      <alignment horizontal="center"/>
    </xf>
    <xf numFmtId="0" fontId="5" fillId="19" borderId="1" xfId="0" applyFont="1" applyFill="1" applyBorder="1" applyAlignment="1">
      <alignment horizontal="center"/>
    </xf>
    <xf numFmtId="0" fontId="5" fillId="17" borderId="1" xfId="0" applyFont="1" applyFill="1" applyBorder="1" applyAlignment="1">
      <alignment horizontal="center"/>
    </xf>
    <xf numFmtId="0" fontId="5" fillId="20" borderId="1" xfId="0" applyFont="1" applyFill="1" applyBorder="1" applyAlignment="1">
      <alignment horizontal="center"/>
    </xf>
    <xf numFmtId="0" fontId="19" fillId="9" borderId="20" xfId="0" applyFont="1" applyFill="1" applyBorder="1" applyAlignment="1">
      <alignment horizontal="center" vertical="center" wrapText="1"/>
    </xf>
    <xf numFmtId="0" fontId="0" fillId="0" borderId="16" xfId="0" applyBorder="1" applyAlignment="1">
      <alignment vertical="top" wrapText="1"/>
    </xf>
    <xf numFmtId="9" fontId="5" fillId="14" borderId="1" xfId="0" applyNumberFormat="1" applyFont="1" applyFill="1" applyBorder="1" applyAlignment="1">
      <alignment horizontal="center" vertical="top"/>
    </xf>
    <xf numFmtId="9" fontId="5" fillId="2" borderId="1" xfId="0" applyNumberFormat="1" applyFont="1" applyFill="1" applyBorder="1" applyAlignment="1">
      <alignment horizontal="center" vertical="top"/>
    </xf>
    <xf numFmtId="0" fontId="23" fillId="0" borderId="0" xfId="0" applyFont="1" applyAlignment="1">
      <alignment vertical="center"/>
    </xf>
    <xf numFmtId="0" fontId="24" fillId="0" borderId="0" xfId="0" applyFont="1" applyAlignment="1">
      <alignment vertical="center"/>
    </xf>
    <xf numFmtId="0" fontId="18" fillId="15" borderId="7" xfId="0" applyFont="1" applyFill="1" applyBorder="1" applyAlignment="1">
      <alignment horizontal="center"/>
    </xf>
    <xf numFmtId="0" fontId="0" fillId="0" borderId="7" xfId="0" applyBorder="1" applyAlignment="1">
      <alignment horizontal="left" vertical="top" wrapText="1"/>
    </xf>
    <xf numFmtId="0" fontId="2" fillId="0" borderId="7" xfId="0" applyFont="1" applyBorder="1" applyAlignment="1">
      <alignment horizontal="left" vertical="top" wrapText="1"/>
    </xf>
    <xf numFmtId="0" fontId="2" fillId="0" borderId="10" xfId="0" applyFont="1" applyBorder="1" applyAlignment="1">
      <alignment vertical="top" wrapText="1"/>
    </xf>
    <xf numFmtId="0" fontId="2" fillId="0" borderId="2" xfId="0" applyFont="1" applyBorder="1" applyAlignment="1">
      <alignment vertical="top" wrapText="1"/>
    </xf>
    <xf numFmtId="0" fontId="22" fillId="9" borderId="1" xfId="0" applyFont="1" applyFill="1" applyBorder="1" applyAlignment="1">
      <alignment horizontal="center" vertical="top"/>
    </xf>
    <xf numFmtId="0" fontId="26" fillId="0" borderId="0" xfId="0" applyFont="1" applyAlignment="1">
      <alignment vertical="center"/>
    </xf>
    <xf numFmtId="0" fontId="4" fillId="0" borderId="17" xfId="0" applyFont="1" applyBorder="1" applyAlignment="1">
      <alignment horizontal="left" vertical="top"/>
    </xf>
    <xf numFmtId="0" fontId="0" fillId="3" borderId="1" xfId="0" applyFill="1" applyBorder="1" applyAlignment="1">
      <alignment vertical="top"/>
    </xf>
    <xf numFmtId="0" fontId="18" fillId="9" borderId="1" xfId="0" applyFont="1" applyFill="1" applyBorder="1" applyAlignment="1">
      <alignment vertical="top"/>
    </xf>
    <xf numFmtId="0" fontId="4" fillId="3" borderId="17" xfId="0" applyFont="1" applyFill="1" applyBorder="1" applyAlignment="1">
      <alignment horizontal="left" vertical="top"/>
    </xf>
    <xf numFmtId="0" fontId="27" fillId="9" borderId="17" xfId="0" applyFont="1" applyFill="1" applyBorder="1" applyAlignment="1">
      <alignment horizontal="left" vertical="top"/>
    </xf>
    <xf numFmtId="0" fontId="0" fillId="21" borderId="1" xfId="0" applyFill="1" applyBorder="1" applyAlignment="1">
      <alignment vertical="top"/>
    </xf>
    <xf numFmtId="0" fontId="0" fillId="0" borderId="21" xfId="0" applyBorder="1" applyAlignment="1">
      <alignment vertical="top"/>
    </xf>
    <xf numFmtId="0" fontId="4" fillId="0" borderId="21" xfId="0" applyFont="1" applyBorder="1" applyAlignment="1">
      <alignment horizontal="center" vertical="top"/>
    </xf>
    <xf numFmtId="0" fontId="0" fillId="0" borderId="17" xfId="0" applyBorder="1" applyAlignment="1">
      <alignment vertical="top"/>
    </xf>
    <xf numFmtId="0" fontId="0" fillId="0" borderId="9" xfId="0" applyBorder="1" applyAlignment="1">
      <alignment vertical="top"/>
    </xf>
    <xf numFmtId="0" fontId="0" fillId="0" borderId="18" xfId="0" applyBorder="1" applyAlignment="1">
      <alignment vertical="top"/>
    </xf>
    <xf numFmtId="0" fontId="0" fillId="0" borderId="3" xfId="0" applyBorder="1" applyAlignment="1">
      <alignment vertical="top"/>
    </xf>
    <xf numFmtId="0" fontId="0" fillId="0" borderId="3" xfId="0" applyBorder="1" applyAlignment="1">
      <alignment vertical="top" wrapText="1"/>
    </xf>
    <xf numFmtId="0" fontId="0" fillId="0" borderId="19" xfId="0" applyBorder="1" applyAlignment="1">
      <alignment vertical="top"/>
    </xf>
    <xf numFmtId="164" fontId="0" fillId="0" borderId="1" xfId="0" applyNumberFormat="1" applyBorder="1" applyAlignment="1">
      <alignment vertical="top"/>
    </xf>
    <xf numFmtId="164" fontId="0" fillId="0" borderId="21" xfId="0" applyNumberFormat="1" applyBorder="1" applyAlignment="1">
      <alignment vertical="top"/>
    </xf>
    <xf numFmtId="164" fontId="0" fillId="0" borderId="14" xfId="0" applyNumberFormat="1" applyBorder="1" applyAlignment="1">
      <alignment vertical="top"/>
    </xf>
    <xf numFmtId="164" fontId="9" fillId="0" borderId="22" xfId="0" applyNumberFormat="1" applyFont="1" applyBorder="1" applyAlignment="1">
      <alignment vertical="top"/>
    </xf>
    <xf numFmtId="164" fontId="8" fillId="0" borderId="22" xfId="0" applyNumberFormat="1" applyFont="1" applyBorder="1" applyAlignment="1">
      <alignment vertical="top"/>
    </xf>
    <xf numFmtId="164" fontId="7" fillId="0" borderId="22" xfId="0" applyNumberFormat="1" applyFont="1" applyBorder="1" applyAlignment="1">
      <alignment vertical="top"/>
    </xf>
    <xf numFmtId="164" fontId="14" fillId="0" borderId="22" xfId="0" applyNumberFormat="1" applyFont="1" applyBorder="1" applyAlignment="1">
      <alignment vertical="top"/>
    </xf>
    <xf numFmtId="164" fontId="14" fillId="0" borderId="23" xfId="0" applyNumberFormat="1" applyFont="1" applyBorder="1" applyAlignment="1">
      <alignment vertical="top"/>
    </xf>
    <xf numFmtId="0" fontId="0" fillId="0" borderId="3" xfId="0" applyBorder="1" applyAlignment="1">
      <alignment horizontal="center" vertical="top"/>
    </xf>
    <xf numFmtId="0" fontId="4" fillId="0" borderId="3" xfId="0" applyFont="1" applyBorder="1" applyAlignment="1">
      <alignment vertical="top"/>
    </xf>
    <xf numFmtId="0" fontId="30" fillId="0" borderId="0" xfId="0" applyFont="1" applyAlignment="1">
      <alignment vertical="center"/>
    </xf>
    <xf numFmtId="0" fontId="31" fillId="0" borderId="1" xfId="0" applyFont="1" applyBorder="1" applyAlignment="1">
      <alignment vertical="top" wrapText="1"/>
    </xf>
    <xf numFmtId="0" fontId="33" fillId="0" borderId="0" xfId="0" applyFont="1" applyAlignment="1">
      <alignment vertical="center"/>
    </xf>
    <xf numFmtId="0" fontId="34" fillId="15" borderId="14" xfId="0" applyFont="1" applyFill="1" applyBorder="1" applyAlignment="1">
      <alignment horizontal="center"/>
    </xf>
    <xf numFmtId="0" fontId="33" fillId="0" borderId="0" xfId="0" applyFont="1"/>
    <xf numFmtId="0" fontId="36" fillId="0" borderId="1" xfId="0" applyFont="1" applyBorder="1"/>
    <xf numFmtId="9" fontId="36" fillId="4" borderId="1" xfId="0" applyNumberFormat="1" applyFont="1" applyFill="1" applyBorder="1" applyAlignment="1">
      <alignment horizontal="center"/>
    </xf>
    <xf numFmtId="9" fontId="36" fillId="18" borderId="1" xfId="0" applyNumberFormat="1" applyFont="1" applyFill="1" applyBorder="1" applyAlignment="1">
      <alignment horizontal="center"/>
    </xf>
    <xf numFmtId="9" fontId="36" fillId="16" borderId="1" xfId="0" applyNumberFormat="1" applyFont="1" applyFill="1" applyBorder="1" applyAlignment="1">
      <alignment horizontal="center"/>
    </xf>
    <xf numFmtId="9" fontId="36" fillId="3" borderId="1" xfId="0" applyNumberFormat="1" applyFont="1" applyFill="1" applyBorder="1" applyAlignment="1">
      <alignment horizontal="center"/>
    </xf>
    <xf numFmtId="0" fontId="33" fillId="14" borderId="1" xfId="0" applyFont="1" applyFill="1" applyBorder="1"/>
    <xf numFmtId="9" fontId="36" fillId="14" borderId="1" xfId="0" applyNumberFormat="1" applyFont="1" applyFill="1" applyBorder="1" applyAlignment="1">
      <alignment horizontal="center"/>
    </xf>
    <xf numFmtId="0" fontId="34" fillId="15" borderId="1" xfId="0" applyFont="1" applyFill="1" applyBorder="1" applyAlignment="1">
      <alignment horizontal="center"/>
    </xf>
    <xf numFmtId="0" fontId="33" fillId="0" borderId="1" xfId="0" applyFont="1" applyBorder="1" applyAlignment="1">
      <alignment vertical="top"/>
    </xf>
    <xf numFmtId="0" fontId="37" fillId="0" borderId="1" xfId="0" applyFont="1" applyBorder="1" applyAlignment="1">
      <alignment vertical="top" wrapText="1"/>
    </xf>
    <xf numFmtId="9" fontId="36" fillId="14" borderId="1" xfId="0" applyNumberFormat="1" applyFont="1" applyFill="1" applyBorder="1" applyAlignment="1">
      <alignment horizontal="center" vertical="top"/>
    </xf>
    <xf numFmtId="0" fontId="37" fillId="0" borderId="0" xfId="0" applyFont="1" applyAlignment="1">
      <alignment vertical="top" wrapText="1"/>
    </xf>
    <xf numFmtId="0" fontId="33" fillId="0" borderId="0" xfId="0" applyFont="1" applyAlignment="1">
      <alignment vertical="top"/>
    </xf>
    <xf numFmtId="9" fontId="36" fillId="19" borderId="1" xfId="0" applyNumberFormat="1" applyFont="1" applyFill="1" applyBorder="1" applyAlignment="1">
      <alignment horizontal="center"/>
    </xf>
    <xf numFmtId="0" fontId="33" fillId="4" borderId="1" xfId="0" applyFont="1" applyFill="1" applyBorder="1"/>
    <xf numFmtId="9" fontId="36" fillId="17" borderId="1" xfId="0" applyNumberFormat="1" applyFont="1" applyFill="1" applyBorder="1" applyAlignment="1">
      <alignment horizontal="center"/>
    </xf>
    <xf numFmtId="0" fontId="33" fillId="2" borderId="1" xfId="0" applyFont="1" applyFill="1" applyBorder="1"/>
    <xf numFmtId="9" fontId="36" fillId="2" borderId="1" xfId="0" applyNumberFormat="1" applyFont="1" applyFill="1" applyBorder="1" applyAlignment="1">
      <alignment horizontal="center"/>
    </xf>
    <xf numFmtId="9" fontId="36" fillId="2" borderId="1" xfId="0" applyNumberFormat="1" applyFont="1" applyFill="1" applyBorder="1" applyAlignment="1">
      <alignment horizontal="center" vertical="top"/>
    </xf>
    <xf numFmtId="9" fontId="36" fillId="20" borderId="1" xfId="0" applyNumberFormat="1" applyFont="1" applyFill="1" applyBorder="1" applyAlignment="1">
      <alignment horizontal="center"/>
    </xf>
    <xf numFmtId="0" fontId="33" fillId="16" borderId="1" xfId="0" applyFont="1" applyFill="1" applyBorder="1"/>
    <xf numFmtId="0" fontId="33" fillId="0" borderId="1" xfId="0" applyFont="1" applyBorder="1" applyAlignment="1">
      <alignment vertical="top" wrapText="1"/>
    </xf>
    <xf numFmtId="0" fontId="33" fillId="0" borderId="16" xfId="0" applyFont="1" applyBorder="1" applyAlignment="1">
      <alignment vertical="top" wrapText="1"/>
    </xf>
    <xf numFmtId="0" fontId="33" fillId="0" borderId="1" xfId="0" applyFont="1" applyBorder="1"/>
    <xf numFmtId="0" fontId="38" fillId="0" borderId="1" xfId="0" applyFont="1" applyBorder="1" applyAlignment="1">
      <alignment vertical="top" wrapText="1"/>
    </xf>
    <xf numFmtId="0" fontId="39" fillId="20" borderId="1" xfId="0" applyFont="1" applyFill="1" applyBorder="1" applyAlignment="1">
      <alignment horizontal="center"/>
    </xf>
    <xf numFmtId="0" fontId="39" fillId="17" borderId="1" xfId="0" applyFont="1" applyFill="1" applyBorder="1" applyAlignment="1">
      <alignment horizontal="center"/>
    </xf>
    <xf numFmtId="0" fontId="39" fillId="19" borderId="1" xfId="0" applyFont="1" applyFill="1" applyBorder="1" applyAlignment="1">
      <alignment horizontal="center"/>
    </xf>
    <xf numFmtId="9" fontId="40" fillId="9" borderId="13" xfId="0" applyNumberFormat="1" applyFont="1" applyFill="1" applyBorder="1" applyAlignment="1">
      <alignment vertical="center"/>
    </xf>
    <xf numFmtId="0" fontId="41" fillId="9" borderId="20" xfId="0" applyFont="1" applyFill="1" applyBorder="1" applyAlignment="1">
      <alignment horizontal="center" vertical="center" wrapText="1"/>
    </xf>
    <xf numFmtId="0" fontId="42" fillId="14" borderId="1" xfId="0" applyFont="1" applyFill="1" applyBorder="1" applyAlignment="1">
      <alignment horizontal="center"/>
    </xf>
    <xf numFmtId="0" fontId="42" fillId="4" borderId="1" xfId="0" applyFont="1" applyFill="1" applyBorder="1" applyAlignment="1">
      <alignment horizontal="center"/>
    </xf>
    <xf numFmtId="0" fontId="42" fillId="2" borderId="1" xfId="0" applyFont="1" applyFill="1" applyBorder="1" applyAlignment="1">
      <alignment horizontal="center"/>
    </xf>
    <xf numFmtId="0" fontId="42" fillId="16" borderId="1" xfId="0" applyFont="1" applyFill="1" applyBorder="1" applyAlignment="1">
      <alignment horizontal="center"/>
    </xf>
    <xf numFmtId="0" fontId="4" fillId="11" borderId="8" xfId="0" applyFont="1" applyFill="1" applyBorder="1" applyAlignment="1">
      <alignment horizontal="center" vertical="top"/>
    </xf>
    <xf numFmtId="0" fontId="4" fillId="0" borderId="30" xfId="0" applyFont="1" applyBorder="1" applyAlignment="1">
      <alignment vertical="top"/>
    </xf>
    <xf numFmtId="0" fontId="0" fillId="11" borderId="31" xfId="0" applyFill="1" applyBorder="1" applyAlignment="1">
      <alignment horizontal="center" vertical="top"/>
    </xf>
    <xf numFmtId="0" fontId="0" fillId="11" borderId="19" xfId="0" applyFill="1" applyBorder="1" applyAlignment="1">
      <alignment horizontal="center" vertical="top"/>
    </xf>
    <xf numFmtId="0" fontId="0" fillId="11" borderId="2" xfId="0" applyFill="1" applyBorder="1" applyAlignment="1">
      <alignment horizontal="center" vertical="top"/>
    </xf>
    <xf numFmtId="0" fontId="0" fillId="11" borderId="8" xfId="0" applyFill="1" applyBorder="1" applyAlignment="1">
      <alignment horizontal="center" vertical="top"/>
    </xf>
    <xf numFmtId="0" fontId="0" fillId="11" borderId="32" xfId="0" applyFill="1" applyBorder="1" applyAlignment="1">
      <alignment horizontal="center" vertical="top"/>
    </xf>
    <xf numFmtId="0" fontId="33" fillId="0" borderId="0" xfId="0" applyFont="1" applyAlignment="1">
      <alignment vertical="top" wrapText="1"/>
    </xf>
    <xf numFmtId="0" fontId="45" fillId="0" borderId="0" xfId="0" applyFont="1" applyAlignment="1">
      <alignment horizontal="center" vertical="top"/>
    </xf>
    <xf numFmtId="0" fontId="45" fillId="0" borderId="0" xfId="0" applyFont="1" applyAlignment="1">
      <alignment vertical="top"/>
    </xf>
    <xf numFmtId="164" fontId="45" fillId="0" borderId="0" xfId="0" applyNumberFormat="1" applyFont="1" applyAlignment="1">
      <alignment vertical="top"/>
    </xf>
    <xf numFmtId="16" fontId="33" fillId="0" borderId="0" xfId="0" applyNumberFormat="1" applyFont="1" applyAlignment="1">
      <alignment vertical="top"/>
    </xf>
    <xf numFmtId="164" fontId="33" fillId="0" borderId="0" xfId="0" applyNumberFormat="1" applyFont="1" applyAlignment="1">
      <alignment vertical="top"/>
    </xf>
    <xf numFmtId="0" fontId="33" fillId="0" borderId="0" xfId="0" applyFont="1" applyAlignment="1">
      <alignment horizontal="center" vertical="top"/>
    </xf>
    <xf numFmtId="14" fontId="33" fillId="0" borderId="0" xfId="0" applyNumberFormat="1" applyFont="1" applyAlignment="1">
      <alignment vertical="top"/>
    </xf>
    <xf numFmtId="0" fontId="45" fillId="0" borderId="0" xfId="0" applyFont="1" applyAlignment="1">
      <alignment vertical="top" wrapText="1"/>
    </xf>
    <xf numFmtId="16" fontId="45" fillId="0" borderId="0" xfId="0" applyNumberFormat="1" applyFont="1" applyAlignment="1">
      <alignment vertical="top"/>
    </xf>
    <xf numFmtId="9" fontId="45" fillId="0" borderId="0" xfId="0" applyNumberFormat="1" applyFont="1" applyAlignment="1">
      <alignment horizontal="center" vertical="top"/>
    </xf>
    <xf numFmtId="0" fontId="45" fillId="0" borderId="0" xfId="0" applyFont="1"/>
    <xf numFmtId="14" fontId="45" fillId="0" borderId="0" xfId="0" applyNumberFormat="1" applyFont="1" applyAlignment="1">
      <alignment vertical="top"/>
    </xf>
    <xf numFmtId="0" fontId="47" fillId="0" borderId="0" xfId="0" applyFont="1" applyAlignment="1">
      <alignment vertical="top"/>
    </xf>
    <xf numFmtId="0" fontId="47" fillId="0" borderId="0" xfId="0" applyFont="1" applyAlignment="1">
      <alignment horizontal="center" vertical="top"/>
    </xf>
    <xf numFmtId="0" fontId="48" fillId="22" borderId="0" xfId="0" applyFont="1" applyFill="1" applyAlignment="1">
      <alignment vertical="top"/>
    </xf>
    <xf numFmtId="0" fontId="49" fillId="22" borderId="0" xfId="0" applyFont="1" applyFill="1" applyAlignment="1">
      <alignment vertical="top"/>
    </xf>
    <xf numFmtId="0" fontId="48" fillId="22" borderId="0" xfId="0" applyFont="1" applyFill="1" applyAlignment="1">
      <alignment vertical="top" wrapText="1"/>
    </xf>
    <xf numFmtId="0" fontId="48" fillId="23" borderId="0" xfId="0" applyFont="1" applyFill="1" applyAlignment="1">
      <alignment vertical="top"/>
    </xf>
    <xf numFmtId="0" fontId="48" fillId="23" borderId="0" xfId="0" applyFont="1" applyFill="1" applyAlignment="1">
      <alignment vertical="top" wrapText="1"/>
    </xf>
    <xf numFmtId="9" fontId="48" fillId="22" borderId="0" xfId="0" applyNumberFormat="1" applyFont="1" applyFill="1" applyAlignment="1">
      <alignment horizontal="center" vertical="top"/>
    </xf>
    <xf numFmtId="164" fontId="48" fillId="22" borderId="0" xfId="0" applyNumberFormat="1" applyFont="1" applyFill="1" applyAlignment="1">
      <alignment vertical="top"/>
    </xf>
    <xf numFmtId="9" fontId="48" fillId="23" borderId="0" xfId="0" applyNumberFormat="1" applyFont="1" applyFill="1" applyAlignment="1">
      <alignment horizontal="center" vertical="top"/>
    </xf>
    <xf numFmtId="164" fontId="48" fillId="23" borderId="0" xfId="0" applyNumberFormat="1" applyFont="1" applyFill="1" applyAlignment="1">
      <alignment vertical="top"/>
    </xf>
    <xf numFmtId="0" fontId="48" fillId="24" borderId="0" xfId="0" applyFont="1" applyFill="1" applyAlignment="1">
      <alignment vertical="top"/>
    </xf>
    <xf numFmtId="0" fontId="48" fillId="24" borderId="0" xfId="0" applyFont="1" applyFill="1" applyAlignment="1">
      <alignment vertical="top" wrapText="1"/>
    </xf>
    <xf numFmtId="9" fontId="48" fillId="24" borderId="0" xfId="0" applyNumberFormat="1" applyFont="1" applyFill="1" applyAlignment="1">
      <alignment horizontal="center" vertical="top"/>
    </xf>
    <xf numFmtId="164" fontId="48" fillId="24" borderId="0" xfId="0" applyNumberFormat="1" applyFont="1" applyFill="1" applyAlignment="1">
      <alignment vertical="top"/>
    </xf>
    <xf numFmtId="0" fontId="48" fillId="15" borderId="0" xfId="0" applyFont="1" applyFill="1" applyAlignment="1">
      <alignment vertical="top"/>
    </xf>
    <xf numFmtId="0" fontId="48" fillId="15" borderId="0" xfId="0" applyFont="1" applyFill="1" applyAlignment="1">
      <alignment vertical="top" wrapText="1"/>
    </xf>
    <xf numFmtId="9" fontId="48" fillId="15" borderId="0" xfId="0" applyNumberFormat="1" applyFont="1" applyFill="1" applyAlignment="1">
      <alignment horizontal="center" vertical="top"/>
    </xf>
    <xf numFmtId="164" fontId="48" fillId="15" borderId="0" xfId="0" applyNumberFormat="1" applyFont="1" applyFill="1" applyAlignment="1">
      <alignment vertical="top"/>
    </xf>
    <xf numFmtId="0" fontId="48" fillId="5" borderId="0" xfId="0" applyFont="1" applyFill="1" applyAlignment="1">
      <alignment vertical="top"/>
    </xf>
    <xf numFmtId="0" fontId="48" fillId="5" borderId="0" xfId="0" applyFont="1" applyFill="1" applyAlignment="1">
      <alignment vertical="top" wrapText="1"/>
    </xf>
    <xf numFmtId="9" fontId="48" fillId="5" borderId="0" xfId="0" applyNumberFormat="1" applyFont="1" applyFill="1" applyAlignment="1">
      <alignment horizontal="center" vertical="top"/>
    </xf>
    <xf numFmtId="164" fontId="48" fillId="5" borderId="0" xfId="0" applyNumberFormat="1" applyFont="1" applyFill="1" applyAlignment="1">
      <alignment vertical="top"/>
    </xf>
    <xf numFmtId="16" fontId="47" fillId="0" borderId="0" xfId="0" applyNumberFormat="1" applyFont="1" applyAlignment="1">
      <alignment vertical="top"/>
    </xf>
    <xf numFmtId="14" fontId="47" fillId="0" borderId="0" xfId="0" applyNumberFormat="1" applyFont="1" applyAlignment="1">
      <alignment vertical="top"/>
    </xf>
    <xf numFmtId="0" fontId="4" fillId="0" borderId="0" xfId="0" applyFont="1" applyAlignment="1">
      <alignment horizontal="center" vertical="top"/>
    </xf>
    <xf numFmtId="0" fontId="0" fillId="6" borderId="0" xfId="0" applyFill="1" applyAlignment="1">
      <alignment vertical="top"/>
    </xf>
    <xf numFmtId="164" fontId="33" fillId="0" borderId="0" xfId="0" applyNumberFormat="1" applyFont="1" applyAlignment="1">
      <alignment horizontal="center" vertical="top"/>
    </xf>
    <xf numFmtId="164" fontId="9" fillId="25" borderId="0" xfId="0" applyNumberFormat="1" applyFont="1" applyFill="1" applyAlignment="1">
      <alignment horizontal="center" vertical="top"/>
    </xf>
    <xf numFmtId="0" fontId="0" fillId="25" borderId="0" xfId="0" applyFill="1" applyAlignment="1">
      <alignment vertical="top"/>
    </xf>
    <xf numFmtId="164" fontId="50" fillId="26" borderId="0" xfId="0" applyNumberFormat="1" applyFont="1" applyFill="1" applyAlignment="1">
      <alignment horizontal="center" vertical="top"/>
    </xf>
    <xf numFmtId="0" fontId="0" fillId="26" borderId="0" xfId="0" applyFill="1" applyAlignment="1">
      <alignment vertical="top"/>
    </xf>
    <xf numFmtId="164" fontId="51" fillId="27" borderId="0" xfId="0" applyNumberFormat="1" applyFont="1" applyFill="1" applyAlignment="1">
      <alignment horizontal="center" vertical="top"/>
    </xf>
    <xf numFmtId="0" fontId="0" fillId="27" borderId="0" xfId="0" applyFill="1" applyAlignment="1">
      <alignment vertical="top"/>
    </xf>
    <xf numFmtId="164" fontId="52" fillId="6" borderId="0" xfId="0" applyNumberFormat="1" applyFont="1" applyFill="1" applyAlignment="1">
      <alignment horizontal="center" vertical="top"/>
    </xf>
    <xf numFmtId="164" fontId="53" fillId="28" borderId="0" xfId="0" applyNumberFormat="1" applyFont="1" applyFill="1" applyAlignment="1">
      <alignment horizontal="center" vertical="top"/>
    </xf>
    <xf numFmtId="0" fontId="0" fillId="28" borderId="0" xfId="0" applyFill="1" applyAlignment="1">
      <alignment vertical="top"/>
    </xf>
    <xf numFmtId="0" fontId="54" fillId="29" borderId="0" xfId="0" applyFont="1" applyFill="1" applyAlignment="1">
      <alignment horizontal="center" vertical="center"/>
    </xf>
    <xf numFmtId="0" fontId="47" fillId="0" borderId="0" xfId="0" applyFont="1" applyAlignment="1">
      <alignment horizontal="center" vertical="center"/>
    </xf>
    <xf numFmtId="0" fontId="47" fillId="0" borderId="0" xfId="0" applyFont="1" applyAlignment="1">
      <alignment horizontal="center" vertical="center" wrapText="1"/>
    </xf>
    <xf numFmtId="164" fontId="48" fillId="22" borderId="0" xfId="0" applyNumberFormat="1" applyFont="1" applyFill="1" applyAlignment="1">
      <alignment horizontal="center" vertical="top"/>
    </xf>
    <xf numFmtId="164" fontId="46" fillId="0" borderId="0" xfId="0" applyNumberFormat="1" applyFont="1" applyAlignment="1">
      <alignment horizontal="center" vertical="top"/>
    </xf>
    <xf numFmtId="164" fontId="48" fillId="23" borderId="0" xfId="0" applyNumberFormat="1" applyFont="1" applyFill="1" applyAlignment="1">
      <alignment horizontal="center" vertical="top"/>
    </xf>
    <xf numFmtId="164" fontId="48" fillId="24" borderId="0" xfId="0" applyNumberFormat="1" applyFont="1" applyFill="1" applyAlignment="1">
      <alignment horizontal="center" vertical="top"/>
    </xf>
    <xf numFmtId="164" fontId="48" fillId="15" borderId="0" xfId="0" applyNumberFormat="1" applyFont="1" applyFill="1" applyAlignment="1">
      <alignment horizontal="center" vertical="top"/>
    </xf>
    <xf numFmtId="164" fontId="48" fillId="5" borderId="0" xfId="0" applyNumberFormat="1" applyFont="1" applyFill="1" applyAlignment="1">
      <alignment horizontal="center" vertical="top"/>
    </xf>
    <xf numFmtId="9" fontId="0" fillId="0" borderId="0" xfId="0" applyNumberFormat="1" applyAlignment="1">
      <alignment horizontal="center" vertical="top"/>
    </xf>
    <xf numFmtId="0" fontId="47" fillId="29" borderId="0" xfId="0" applyFont="1" applyFill="1" applyAlignment="1">
      <alignment vertical="top"/>
    </xf>
    <xf numFmtId="0" fontId="45" fillId="29" borderId="0" xfId="0" applyFont="1" applyFill="1" applyAlignment="1">
      <alignment horizontal="center" vertical="top"/>
    </xf>
    <xf numFmtId="164" fontId="45" fillId="29" borderId="0" xfId="0" applyNumberFormat="1" applyFont="1" applyFill="1" applyAlignment="1">
      <alignment vertical="top"/>
    </xf>
    <xf numFmtId="0" fontId="45" fillId="29" borderId="0" xfId="0" applyFont="1" applyFill="1" applyAlignment="1">
      <alignment vertical="top"/>
    </xf>
    <xf numFmtId="164" fontId="45" fillId="0" borderId="33" xfId="0" applyNumberFormat="1" applyFont="1" applyBorder="1" applyAlignment="1">
      <alignment vertical="center"/>
    </xf>
    <xf numFmtId="164" fontId="45" fillId="0" borderId="35" xfId="0" applyNumberFormat="1" applyFont="1" applyBorder="1" applyAlignment="1">
      <alignment vertical="center"/>
    </xf>
    <xf numFmtId="0" fontId="33" fillId="0" borderId="34" xfId="0" applyFont="1" applyBorder="1" applyAlignment="1">
      <alignment vertical="top"/>
    </xf>
    <xf numFmtId="164" fontId="53" fillId="0" borderId="0" xfId="0" applyNumberFormat="1" applyFont="1" applyAlignment="1">
      <alignment vertical="top"/>
    </xf>
    <xf numFmtId="0" fontId="33" fillId="11" borderId="0" xfId="0" applyFont="1" applyFill="1" applyAlignment="1">
      <alignment horizontal="center" vertical="top"/>
    </xf>
    <xf numFmtId="9" fontId="56" fillId="0" borderId="0" xfId="0" applyNumberFormat="1" applyFont="1" applyAlignment="1">
      <alignment vertical="top"/>
    </xf>
    <xf numFmtId="164" fontId="45" fillId="0" borderId="36" xfId="0" applyNumberFormat="1" applyFont="1" applyBorder="1" applyAlignment="1">
      <alignment vertical="center"/>
    </xf>
    <xf numFmtId="9" fontId="33" fillId="0" borderId="0" xfId="0" applyNumberFormat="1" applyFont="1" applyAlignment="1">
      <alignment vertical="top"/>
    </xf>
    <xf numFmtId="0" fontId="33" fillId="0" borderId="35" xfId="0" applyFont="1" applyBorder="1" applyAlignment="1">
      <alignment vertical="top"/>
    </xf>
    <xf numFmtId="9" fontId="50" fillId="0" borderId="0" xfId="0" applyNumberFormat="1" applyFont="1" applyAlignment="1">
      <alignment vertical="top"/>
    </xf>
    <xf numFmtId="9" fontId="51" fillId="0" borderId="0" xfId="0" applyNumberFormat="1" applyFont="1" applyAlignment="1">
      <alignment vertical="top"/>
    </xf>
    <xf numFmtId="0" fontId="33" fillId="0" borderId="0" xfId="0" applyFont="1" applyAlignment="1">
      <alignment wrapText="1"/>
    </xf>
    <xf numFmtId="9" fontId="52" fillId="0" borderId="0" xfId="0" applyNumberFormat="1" applyFont="1" applyAlignment="1">
      <alignment vertical="top"/>
    </xf>
    <xf numFmtId="9" fontId="53" fillId="0" borderId="0" xfId="0" applyNumberFormat="1" applyFont="1" applyAlignment="1">
      <alignment vertical="top"/>
    </xf>
    <xf numFmtId="0" fontId="57" fillId="22" borderId="0" xfId="0" applyFont="1" applyFill="1" applyAlignment="1">
      <alignment vertical="top"/>
    </xf>
    <xf numFmtId="0" fontId="57" fillId="22" borderId="0" xfId="0" applyFont="1" applyFill="1" applyAlignment="1">
      <alignment vertical="top" wrapText="1"/>
    </xf>
    <xf numFmtId="164" fontId="57" fillId="22" borderId="0" xfId="0" applyNumberFormat="1" applyFont="1" applyFill="1" applyAlignment="1">
      <alignment vertical="top"/>
    </xf>
    <xf numFmtId="0" fontId="58" fillId="22" borderId="0" xfId="0" applyFont="1" applyFill="1" applyAlignment="1">
      <alignment horizontal="center" vertical="top"/>
    </xf>
    <xf numFmtId="9" fontId="57" fillId="22" borderId="0" xfId="0" applyNumberFormat="1" applyFont="1" applyFill="1" applyAlignment="1">
      <alignment vertical="top"/>
    </xf>
    <xf numFmtId="0" fontId="57" fillId="23" borderId="0" xfId="0" applyFont="1" applyFill="1" applyAlignment="1">
      <alignment vertical="top"/>
    </xf>
    <xf numFmtId="0" fontId="57" fillId="23" borderId="0" xfId="0" applyFont="1" applyFill="1" applyAlignment="1">
      <alignment vertical="top" wrapText="1"/>
    </xf>
    <xf numFmtId="164" fontId="57" fillId="23" borderId="0" xfId="0" applyNumberFormat="1" applyFont="1" applyFill="1" applyAlignment="1">
      <alignment vertical="top"/>
    </xf>
    <xf numFmtId="0" fontId="58" fillId="23" borderId="0" xfId="0" applyFont="1" applyFill="1" applyAlignment="1">
      <alignment horizontal="center" vertical="top"/>
    </xf>
    <xf numFmtId="9" fontId="57" fillId="23" borderId="0" xfId="0" applyNumberFormat="1" applyFont="1" applyFill="1" applyAlignment="1">
      <alignment vertical="top"/>
    </xf>
    <xf numFmtId="0" fontId="57" fillId="24" borderId="0" xfId="0" applyFont="1" applyFill="1" applyAlignment="1">
      <alignment vertical="top"/>
    </xf>
    <xf numFmtId="0" fontId="57" fillId="24" borderId="0" xfId="0" applyFont="1" applyFill="1" applyAlignment="1">
      <alignment vertical="top" wrapText="1"/>
    </xf>
    <xf numFmtId="164" fontId="57" fillId="24" borderId="0" xfId="0" applyNumberFormat="1" applyFont="1" applyFill="1" applyAlignment="1">
      <alignment vertical="top"/>
    </xf>
    <xf numFmtId="0" fontId="58" fillId="24" borderId="0" xfId="0" applyFont="1" applyFill="1" applyAlignment="1">
      <alignment horizontal="center" vertical="top"/>
    </xf>
    <xf numFmtId="9" fontId="57" fillId="24" borderId="0" xfId="0" applyNumberFormat="1" applyFont="1" applyFill="1" applyAlignment="1">
      <alignment vertical="top"/>
    </xf>
    <xf numFmtId="0" fontId="57" fillId="5" borderId="0" xfId="0" applyFont="1" applyFill="1" applyAlignment="1">
      <alignment vertical="top"/>
    </xf>
    <xf numFmtId="0" fontId="57" fillId="5" borderId="0" xfId="0" applyFont="1" applyFill="1" applyAlignment="1">
      <alignment vertical="top" wrapText="1"/>
    </xf>
    <xf numFmtId="164" fontId="57" fillId="5" borderId="0" xfId="0" applyNumberFormat="1" applyFont="1" applyFill="1" applyAlignment="1">
      <alignment vertical="top"/>
    </xf>
    <xf numFmtId="0" fontId="58" fillId="5" borderId="0" xfId="0" applyFont="1" applyFill="1" applyAlignment="1">
      <alignment horizontal="center" vertical="top"/>
    </xf>
    <xf numFmtId="9" fontId="57" fillId="5" borderId="0" xfId="0" applyNumberFormat="1" applyFont="1" applyFill="1" applyAlignment="1">
      <alignment vertical="top"/>
    </xf>
    <xf numFmtId="0" fontId="57" fillId="30" borderId="0" xfId="0" applyFont="1" applyFill="1" applyAlignment="1">
      <alignment vertical="top"/>
    </xf>
    <xf numFmtId="0" fontId="57" fillId="30" borderId="0" xfId="0" applyFont="1" applyFill="1" applyAlignment="1">
      <alignment vertical="top" wrapText="1"/>
    </xf>
    <xf numFmtId="164" fontId="57" fillId="30" borderId="0" xfId="0" applyNumberFormat="1" applyFont="1" applyFill="1" applyAlignment="1">
      <alignment vertical="top"/>
    </xf>
    <xf numFmtId="0" fontId="58" fillId="30" borderId="0" xfId="0" applyFont="1" applyFill="1" applyAlignment="1">
      <alignment horizontal="center" vertical="top"/>
    </xf>
    <xf numFmtId="9" fontId="57" fillId="30" borderId="0" xfId="0" applyNumberFormat="1" applyFont="1" applyFill="1" applyAlignment="1">
      <alignment vertical="top"/>
    </xf>
    <xf numFmtId="0" fontId="33" fillId="29" borderId="0" xfId="0" applyFont="1" applyFill="1" applyAlignment="1">
      <alignment vertical="top"/>
    </xf>
    <xf numFmtId="0" fontId="35" fillId="29" borderId="0" xfId="0" applyFont="1" applyFill="1" applyAlignment="1">
      <alignment horizontal="center" vertical="top"/>
    </xf>
    <xf numFmtId="0" fontId="35" fillId="29" borderId="0" xfId="0" applyFont="1" applyFill="1" applyAlignment="1">
      <alignment vertical="top"/>
    </xf>
    <xf numFmtId="164" fontId="35" fillId="29" borderId="0" xfId="0" applyNumberFormat="1" applyFont="1" applyFill="1" applyAlignment="1">
      <alignment vertical="top"/>
    </xf>
    <xf numFmtId="0" fontId="47" fillId="29" borderId="33" xfId="0" applyFont="1" applyFill="1" applyBorder="1" applyAlignment="1">
      <alignment horizontal="center" vertical="center"/>
    </xf>
    <xf numFmtId="0" fontId="35" fillId="0" borderId="0" xfId="0" applyFont="1" applyAlignment="1">
      <alignment horizontal="center" vertical="center"/>
    </xf>
    <xf numFmtId="0" fontId="35" fillId="11" borderId="0" xfId="0" applyFont="1" applyFill="1" applyAlignment="1">
      <alignment horizontal="center" vertical="center"/>
    </xf>
    <xf numFmtId="0" fontId="59" fillId="0" borderId="0" xfId="0" applyFont="1" applyAlignment="1">
      <alignment horizontal="center" vertical="center" wrapText="1"/>
    </xf>
    <xf numFmtId="16" fontId="42" fillId="0" borderId="0" xfId="0" applyNumberFormat="1" applyFont="1" applyAlignment="1">
      <alignment vertical="top"/>
    </xf>
    <xf numFmtId="0" fontId="42" fillId="0" borderId="0" xfId="0" applyFont="1" applyAlignment="1">
      <alignment vertical="top"/>
    </xf>
    <xf numFmtId="14" fontId="42" fillId="0" borderId="0" xfId="0" applyNumberFormat="1" applyFont="1" applyAlignment="1">
      <alignment vertical="top"/>
    </xf>
    <xf numFmtId="0" fontId="11" fillId="0" borderId="0" xfId="0" applyFont="1"/>
    <xf numFmtId="0" fontId="0" fillId="0" borderId="0" xfId="0"/>
    <xf numFmtId="0" fontId="28" fillId="0" borderId="24" xfId="0" applyFont="1" applyBorder="1" applyAlignment="1">
      <alignment wrapText="1"/>
    </xf>
    <xf numFmtId="0" fontId="0" fillId="0" borderId="25" xfId="0" applyBorder="1"/>
    <xf numFmtId="0" fontId="0" fillId="0" borderId="26" xfId="0" applyBorder="1"/>
    <xf numFmtId="0" fontId="0" fillId="0" borderId="4" xfId="0" applyBorder="1"/>
    <xf numFmtId="0" fontId="0" fillId="0" borderId="5" xfId="0" applyBorder="1"/>
    <xf numFmtId="164" fontId="28" fillId="0" borderId="4" xfId="0" applyNumberFormat="1" applyFont="1" applyBorder="1"/>
    <xf numFmtId="164" fontId="28" fillId="0" borderId="0" xfId="0" applyNumberFormat="1" applyFont="1"/>
    <xf numFmtId="164" fontId="0" fillId="0" borderId="5" xfId="0" applyNumberFormat="1" applyBorder="1"/>
    <xf numFmtId="164" fontId="28" fillId="0" borderId="27" xfId="0" applyNumberFormat="1" applyFont="1" applyBorder="1"/>
    <xf numFmtId="164" fontId="28" fillId="0" borderId="28" xfId="0" applyNumberFormat="1" applyFont="1" applyBorder="1"/>
    <xf numFmtId="164" fontId="0" fillId="0" borderId="29" xfId="0" applyNumberFormat="1" applyBorder="1"/>
    <xf numFmtId="0" fontId="0" fillId="8" borderId="0" xfId="0" applyFill="1" applyAlignment="1">
      <alignment vertical="top" wrapText="1"/>
    </xf>
    <xf numFmtId="0" fontId="0" fillId="9" borderId="0" xfId="0" applyFill="1" applyAlignment="1">
      <alignment vertical="top" wrapText="1"/>
    </xf>
    <xf numFmtId="0" fontId="0" fillId="10" borderId="0" xfId="0" applyFill="1" applyAlignment="1">
      <alignment vertical="top" wrapText="1"/>
    </xf>
    <xf numFmtId="0" fontId="5" fillId="10" borderId="0" xfId="0" applyFont="1" applyFill="1" applyAlignment="1">
      <alignment vertical="top" wrapText="1"/>
    </xf>
    <xf numFmtId="0" fontId="5" fillId="6" borderId="0" xfId="0" applyFont="1" applyFill="1" applyAlignment="1">
      <alignment vertical="top" wrapText="1"/>
    </xf>
    <xf numFmtId="0" fontId="12" fillId="6" borderId="0" xfId="0" applyFont="1" applyFill="1" applyAlignment="1">
      <alignment vertical="top" wrapText="1"/>
    </xf>
    <xf numFmtId="0" fontId="0" fillId="5" borderId="0" xfId="0" applyFill="1" applyAlignment="1">
      <alignment vertical="top" wrapText="1"/>
    </xf>
    <xf numFmtId="0" fontId="0" fillId="7" borderId="0" xfId="0" applyFill="1" applyAlignment="1">
      <alignment vertical="top" wrapText="1"/>
    </xf>
    <xf numFmtId="0" fontId="33" fillId="0" borderId="0" xfId="0" applyFont="1" applyAlignment="1">
      <alignment vertical="top" wrapText="1"/>
    </xf>
    <xf numFmtId="0" fontId="33" fillId="0" borderId="0" xfId="0" applyFont="1" applyAlignment="1">
      <alignment vertical="top"/>
    </xf>
    <xf numFmtId="0" fontId="35" fillId="29" borderId="0" xfId="0" applyFont="1" applyFill="1" applyAlignment="1">
      <alignment horizontal="center" vertical="top"/>
    </xf>
    <xf numFmtId="0" fontId="55" fillId="0" borderId="0" xfId="0" applyFont="1" applyAlignment="1">
      <alignment horizontal="center" vertical="top"/>
    </xf>
    <xf numFmtId="0" fontId="0" fillId="0" borderId="17" xfId="0" applyBorder="1" applyAlignment="1">
      <alignment vertical="top" wrapText="1"/>
    </xf>
    <xf numFmtId="0" fontId="0" fillId="0" borderId="0" xfId="0" applyAlignment="1">
      <alignment vertical="top"/>
    </xf>
    <xf numFmtId="0" fontId="0" fillId="0" borderId="17" xfId="0" applyBorder="1" applyAlignment="1">
      <alignment vertical="top"/>
    </xf>
    <xf numFmtId="0" fontId="16" fillId="0" borderId="0" xfId="0" applyFont="1" applyAlignment="1">
      <alignment horizontal="left" vertical="top" wrapText="1"/>
    </xf>
    <xf numFmtId="0" fontId="38" fillId="0" borderId="1" xfId="0" applyFont="1" applyBorder="1" applyAlignment="1">
      <alignment horizontal="left" vertical="top" wrapText="1"/>
    </xf>
    <xf numFmtId="0" fontId="43" fillId="20" borderId="1" xfId="0" applyFont="1" applyFill="1" applyBorder="1" applyAlignment="1">
      <alignment horizontal="center" vertical="center"/>
    </xf>
    <xf numFmtId="0" fontId="33" fillId="0" borderId="7" xfId="0" applyFont="1" applyBorder="1" applyAlignment="1">
      <alignment horizontal="left" vertical="top" wrapText="1"/>
    </xf>
    <xf numFmtId="0" fontId="33" fillId="0" borderId="10" xfId="0" applyFont="1" applyBorder="1" applyAlignment="1">
      <alignment horizontal="left" vertical="top" wrapText="1"/>
    </xf>
    <xf numFmtId="0" fontId="41" fillId="9" borderId="20" xfId="0" applyFont="1" applyFill="1" applyBorder="1" applyAlignment="1">
      <alignment horizontal="center" vertical="center" wrapText="1"/>
    </xf>
    <xf numFmtId="0" fontId="41" fillId="9" borderId="0" xfId="0" applyFont="1" applyFill="1" applyAlignment="1">
      <alignment horizontal="center" vertical="center" wrapText="1"/>
    </xf>
    <xf numFmtId="0" fontId="41" fillId="9" borderId="38" xfId="0" applyFont="1" applyFill="1" applyBorder="1" applyAlignment="1">
      <alignment horizontal="center" vertical="center" wrapText="1"/>
    </xf>
    <xf numFmtId="0" fontId="36" fillId="2" borderId="15" xfId="0" applyFont="1" applyFill="1" applyBorder="1" applyAlignment="1">
      <alignment horizontal="center"/>
    </xf>
    <xf numFmtId="0" fontId="36" fillId="2" borderId="16" xfId="0" applyFont="1" applyFill="1" applyBorder="1" applyAlignment="1">
      <alignment horizontal="center"/>
    </xf>
    <xf numFmtId="0" fontId="36" fillId="2" borderId="8" xfId="0" applyFont="1" applyFill="1" applyBorder="1" applyAlignment="1">
      <alignment horizontal="center"/>
    </xf>
    <xf numFmtId="0" fontId="36" fillId="2" borderId="17" xfId="0" applyFont="1" applyFill="1" applyBorder="1" applyAlignment="1">
      <alignment horizontal="center"/>
    </xf>
    <xf numFmtId="0" fontId="36" fillId="2" borderId="0" xfId="0" applyFont="1" applyFill="1" applyAlignment="1">
      <alignment horizontal="center"/>
    </xf>
    <xf numFmtId="0" fontId="36" fillId="2" borderId="9" xfId="0" applyFont="1" applyFill="1" applyBorder="1" applyAlignment="1">
      <alignment horizontal="center"/>
    </xf>
    <xf numFmtId="0" fontId="36" fillId="2" borderId="18" xfId="0" applyFont="1" applyFill="1" applyBorder="1" applyAlignment="1">
      <alignment horizontal="center"/>
    </xf>
    <xf numFmtId="0" fontId="36" fillId="2" borderId="3" xfId="0" applyFont="1" applyFill="1" applyBorder="1" applyAlignment="1">
      <alignment horizontal="center"/>
    </xf>
    <xf numFmtId="0" fontId="36" fillId="2" borderId="19" xfId="0" applyFont="1" applyFill="1" applyBorder="1" applyAlignment="1">
      <alignment horizontal="center"/>
    </xf>
    <xf numFmtId="0" fontId="33" fillId="2" borderId="1" xfId="0" applyFont="1" applyFill="1" applyBorder="1" applyAlignment="1">
      <alignment horizontal="center"/>
    </xf>
    <xf numFmtId="0" fontId="43" fillId="17" borderId="1" xfId="0" applyFont="1" applyFill="1" applyBorder="1" applyAlignment="1">
      <alignment horizontal="center" vertical="center"/>
    </xf>
    <xf numFmtId="0" fontId="35" fillId="0" borderId="17" xfId="0" applyFont="1" applyBorder="1" applyAlignment="1">
      <alignment horizontal="left" vertical="top"/>
    </xf>
    <xf numFmtId="0" fontId="35" fillId="0" borderId="0" xfId="0" applyFont="1" applyAlignment="1">
      <alignment horizontal="left" vertical="top"/>
    </xf>
    <xf numFmtId="0" fontId="35" fillId="0" borderId="18" xfId="0" applyFont="1" applyBorder="1" applyAlignment="1">
      <alignment horizontal="left" vertical="top"/>
    </xf>
    <xf numFmtId="0" fontId="35" fillId="0" borderId="3" xfId="0" applyFont="1" applyBorder="1" applyAlignment="1">
      <alignment horizontal="left" vertical="top"/>
    </xf>
    <xf numFmtId="0" fontId="40" fillId="9" borderId="11" xfId="0" applyFont="1" applyFill="1" applyBorder="1" applyAlignment="1">
      <alignment horizontal="center" vertical="center" wrapText="1"/>
    </xf>
    <xf numFmtId="0" fontId="40" fillId="9" borderId="12" xfId="0" applyFont="1" applyFill="1" applyBorder="1" applyAlignment="1">
      <alignment horizontal="center" vertical="center" wrapText="1"/>
    </xf>
    <xf numFmtId="0" fontId="40" fillId="9" borderId="39" xfId="0" applyFont="1" applyFill="1" applyBorder="1" applyAlignment="1">
      <alignment horizontal="center" vertical="center" wrapText="1"/>
    </xf>
    <xf numFmtId="0" fontId="33" fillId="19" borderId="1" xfId="0" applyFont="1" applyFill="1" applyBorder="1" applyAlignment="1">
      <alignment horizontal="center"/>
    </xf>
    <xf numFmtId="0" fontId="39" fillId="19" borderId="1" xfId="0" applyFont="1" applyFill="1" applyBorder="1" applyAlignment="1">
      <alignment horizontal="center" vertical="center"/>
    </xf>
    <xf numFmtId="0" fontId="33" fillId="4" borderId="1" xfId="0" applyFont="1" applyFill="1" applyBorder="1" applyAlignment="1">
      <alignment horizontal="center"/>
    </xf>
    <xf numFmtId="0" fontId="33" fillId="3" borderId="7" xfId="0" applyFont="1" applyFill="1" applyBorder="1" applyAlignment="1">
      <alignment horizontal="center"/>
    </xf>
    <xf numFmtId="0" fontId="33" fillId="3" borderId="10" xfId="0" applyFont="1" applyFill="1" applyBorder="1" applyAlignment="1">
      <alignment horizontal="center"/>
    </xf>
    <xf numFmtId="0" fontId="33" fillId="3" borderId="2" xfId="0" applyFont="1" applyFill="1" applyBorder="1" applyAlignment="1">
      <alignment horizontal="center"/>
    </xf>
    <xf numFmtId="0" fontId="39" fillId="3" borderId="21" xfId="0" applyFont="1" applyFill="1" applyBorder="1" applyAlignment="1">
      <alignment horizontal="center" vertical="center" wrapText="1"/>
    </xf>
    <xf numFmtId="0" fontId="39" fillId="3" borderId="37" xfId="0" applyFont="1" applyFill="1" applyBorder="1" applyAlignment="1">
      <alignment horizontal="center" vertical="center" wrapText="1"/>
    </xf>
    <xf numFmtId="0" fontId="39" fillId="3" borderId="14" xfId="0" applyFont="1" applyFill="1" applyBorder="1" applyAlignment="1">
      <alignment horizontal="center" vertical="center" wrapText="1"/>
    </xf>
    <xf numFmtId="0" fontId="33" fillId="0" borderId="7" xfId="0" applyFont="1" applyBorder="1" applyAlignment="1">
      <alignment horizontal="center" vertical="top" wrapText="1"/>
    </xf>
    <xf numFmtId="0" fontId="33" fillId="0" borderId="10" xfId="0" applyFont="1" applyBorder="1" applyAlignment="1">
      <alignment horizontal="center" vertical="top" wrapText="1"/>
    </xf>
    <xf numFmtId="0" fontId="34" fillId="15" borderId="7" xfId="0" applyFont="1" applyFill="1" applyBorder="1" applyAlignment="1">
      <alignment horizontal="center"/>
    </xf>
    <xf numFmtId="0" fontId="34" fillId="15" borderId="10" xfId="0" applyFont="1" applyFill="1" applyBorder="1" applyAlignment="1">
      <alignment horizontal="center"/>
    </xf>
    <xf numFmtId="0" fontId="34" fillId="15" borderId="2" xfId="0" applyFont="1" applyFill="1" applyBorder="1" applyAlignment="1">
      <alignment horizontal="center"/>
    </xf>
    <xf numFmtId="0" fontId="44" fillId="9" borderId="1" xfId="0" applyFont="1" applyFill="1" applyBorder="1" applyAlignment="1">
      <alignment horizontal="center" vertical="top"/>
    </xf>
    <xf numFmtId="0" fontId="33" fillId="14" borderId="7" xfId="0" applyFont="1" applyFill="1" applyBorder="1" applyAlignment="1">
      <alignment horizontal="center"/>
    </xf>
    <xf numFmtId="0" fontId="33" fillId="14" borderId="10" xfId="0" applyFont="1" applyFill="1" applyBorder="1" applyAlignment="1">
      <alignment horizontal="center"/>
    </xf>
    <xf numFmtId="0" fontId="33" fillId="14" borderId="2" xfId="0" applyFont="1" applyFill="1" applyBorder="1" applyAlignment="1">
      <alignment horizontal="center"/>
    </xf>
    <xf numFmtId="0" fontId="36" fillId="4" borderId="15" xfId="0" applyFont="1" applyFill="1" applyBorder="1" applyAlignment="1">
      <alignment horizontal="center"/>
    </xf>
    <xf numFmtId="0" fontId="36" fillId="4" borderId="16" xfId="0" applyFont="1" applyFill="1" applyBorder="1" applyAlignment="1">
      <alignment horizontal="center"/>
    </xf>
    <xf numFmtId="0" fontId="36" fillId="4" borderId="8" xfId="0" applyFont="1" applyFill="1" applyBorder="1" applyAlignment="1">
      <alignment horizontal="center"/>
    </xf>
    <xf numFmtId="0" fontId="36" fillId="4" borderId="17" xfId="0" applyFont="1" applyFill="1" applyBorder="1" applyAlignment="1">
      <alignment horizontal="center"/>
    </xf>
    <xf numFmtId="0" fontId="36" fillId="4" borderId="0" xfId="0" applyFont="1" applyFill="1" applyAlignment="1">
      <alignment horizontal="center"/>
    </xf>
    <xf numFmtId="0" fontId="36" fillId="4" borderId="9" xfId="0" applyFont="1" applyFill="1" applyBorder="1" applyAlignment="1">
      <alignment horizontal="center"/>
    </xf>
    <xf numFmtId="0" fontId="36" fillId="4" borderId="18" xfId="0" applyFont="1" applyFill="1" applyBorder="1" applyAlignment="1">
      <alignment horizontal="center"/>
    </xf>
    <xf numFmtId="0" fontId="36" fillId="4" borderId="3" xfId="0" applyFont="1" applyFill="1" applyBorder="1" applyAlignment="1">
      <alignment horizontal="center"/>
    </xf>
    <xf numFmtId="0" fontId="36" fillId="4" borderId="19" xfId="0" applyFont="1" applyFill="1" applyBorder="1" applyAlignment="1">
      <alignment horizontal="center"/>
    </xf>
    <xf numFmtId="0" fontId="36" fillId="16" borderId="15" xfId="0" applyFont="1" applyFill="1" applyBorder="1" applyAlignment="1">
      <alignment horizontal="center"/>
    </xf>
    <xf numFmtId="0" fontId="36" fillId="16" borderId="16" xfId="0" applyFont="1" applyFill="1" applyBorder="1" applyAlignment="1">
      <alignment horizontal="center"/>
    </xf>
    <xf numFmtId="0" fontId="36" fillId="16" borderId="8" xfId="0" applyFont="1" applyFill="1" applyBorder="1" applyAlignment="1">
      <alignment horizontal="center"/>
    </xf>
    <xf numFmtId="0" fontId="36" fillId="16" borderId="17" xfId="0" applyFont="1" applyFill="1" applyBorder="1" applyAlignment="1">
      <alignment horizontal="center"/>
    </xf>
    <xf numFmtId="0" fontId="36" fillId="16" borderId="0" xfId="0" applyFont="1" applyFill="1" applyAlignment="1">
      <alignment horizontal="center"/>
    </xf>
    <xf numFmtId="0" fontId="36" fillId="16" borderId="9" xfId="0" applyFont="1" applyFill="1" applyBorder="1" applyAlignment="1">
      <alignment horizontal="center"/>
    </xf>
    <xf numFmtId="0" fontId="36" fillId="16" borderId="18" xfId="0" applyFont="1" applyFill="1" applyBorder="1" applyAlignment="1">
      <alignment horizontal="center"/>
    </xf>
    <xf numFmtId="0" fontId="36" fillId="16" borderId="3" xfId="0" applyFont="1" applyFill="1" applyBorder="1" applyAlignment="1">
      <alignment horizontal="center"/>
    </xf>
    <xf numFmtId="0" fontId="36" fillId="16" borderId="19" xfId="0" applyFont="1" applyFill="1" applyBorder="1" applyAlignment="1">
      <alignment horizontal="center"/>
    </xf>
    <xf numFmtId="0" fontId="33" fillId="16" borderId="1" xfId="0" applyFont="1" applyFill="1" applyBorder="1" applyAlignment="1">
      <alignment horizontal="center"/>
    </xf>
    <xf numFmtId="0" fontId="33" fillId="20" borderId="1" xfId="0" applyFont="1" applyFill="1" applyBorder="1" applyAlignment="1">
      <alignment horizontal="center"/>
    </xf>
    <xf numFmtId="0" fontId="1" fillId="0" borderId="1" xfId="0" applyFont="1" applyBorder="1" applyAlignment="1">
      <alignment horizontal="left" vertical="top" wrapText="1"/>
    </xf>
    <xf numFmtId="0" fontId="4" fillId="0" borderId="17" xfId="0" applyFont="1" applyBorder="1" applyAlignment="1">
      <alignment horizontal="left" vertical="top"/>
    </xf>
    <xf numFmtId="0" fontId="4" fillId="0" borderId="0" xfId="0" applyFont="1" applyAlignment="1">
      <alignment horizontal="left" vertical="top"/>
    </xf>
    <xf numFmtId="0" fontId="13" fillId="9" borderId="11" xfId="0" applyFont="1" applyFill="1" applyBorder="1" applyAlignment="1">
      <alignment horizontal="center" vertical="center" wrapText="1"/>
    </xf>
    <xf numFmtId="0" fontId="25" fillId="9" borderId="12" xfId="0" applyFont="1" applyFill="1" applyBorder="1" applyAlignment="1">
      <alignment horizontal="center" vertical="center"/>
    </xf>
    <xf numFmtId="0" fontId="19" fillId="9" borderId="20" xfId="0" applyFont="1" applyFill="1" applyBorder="1" applyAlignment="1">
      <alignment horizontal="center" vertical="center" wrapText="1"/>
    </xf>
    <xf numFmtId="0" fontId="19" fillId="9" borderId="0" xfId="0" applyFont="1" applyFill="1" applyAlignment="1">
      <alignment horizontal="center" vertical="center" wrapText="1"/>
    </xf>
    <xf numFmtId="0" fontId="0" fillId="3" borderId="1" xfId="0" applyFill="1" applyBorder="1" applyAlignment="1">
      <alignment horizontal="center"/>
    </xf>
    <xf numFmtId="0" fontId="5" fillId="3" borderId="1" xfId="0" applyFont="1" applyFill="1" applyBorder="1" applyAlignment="1">
      <alignment horizontal="center" vertical="center" wrapText="1"/>
    </xf>
    <xf numFmtId="0" fontId="5" fillId="3" borderId="1" xfId="0" applyFont="1" applyFill="1" applyBorder="1" applyAlignment="1">
      <alignment horizontal="center" vertical="center"/>
    </xf>
    <xf numFmtId="0" fontId="0" fillId="14" borderId="1" xfId="0" applyFill="1" applyBorder="1" applyAlignment="1">
      <alignment horizontal="center"/>
    </xf>
    <xf numFmtId="0" fontId="18" fillId="15" borderId="7" xfId="0" applyFont="1" applyFill="1" applyBorder="1" applyAlignment="1">
      <alignment horizontal="center"/>
    </xf>
    <xf numFmtId="0" fontId="18" fillId="15" borderId="10" xfId="0" applyFont="1" applyFill="1" applyBorder="1" applyAlignment="1">
      <alignment horizontal="center"/>
    </xf>
    <xf numFmtId="0" fontId="18" fillId="15" borderId="2" xfId="0" applyFont="1" applyFill="1" applyBorder="1" applyAlignment="1">
      <alignment horizontal="center"/>
    </xf>
    <xf numFmtId="0" fontId="0" fillId="0" borderId="7" xfId="0" applyBorder="1" applyAlignment="1">
      <alignment horizontal="center" vertical="top" wrapText="1"/>
    </xf>
    <xf numFmtId="0" fontId="0" fillId="0" borderId="10" xfId="0" applyBorder="1" applyAlignment="1">
      <alignment horizontal="center" vertical="top" wrapText="1"/>
    </xf>
    <xf numFmtId="0" fontId="0" fillId="19" borderId="1" xfId="0" applyFill="1" applyBorder="1" applyAlignment="1">
      <alignment horizontal="center"/>
    </xf>
    <xf numFmtId="0" fontId="5" fillId="19" borderId="1" xfId="0" applyFont="1" applyFill="1" applyBorder="1" applyAlignment="1">
      <alignment horizontal="center" vertical="center"/>
    </xf>
    <xf numFmtId="0" fontId="5" fillId="4" borderId="15" xfId="0" applyFont="1" applyFill="1" applyBorder="1" applyAlignment="1">
      <alignment horizontal="center"/>
    </xf>
    <xf numFmtId="0" fontId="5" fillId="4" borderId="16" xfId="0" applyFont="1" applyFill="1" applyBorder="1" applyAlignment="1">
      <alignment horizontal="center"/>
    </xf>
    <xf numFmtId="0" fontId="5" fillId="4" borderId="8" xfId="0" applyFont="1" applyFill="1" applyBorder="1" applyAlignment="1">
      <alignment horizontal="center"/>
    </xf>
    <xf numFmtId="0" fontId="5" fillId="4" borderId="17" xfId="0" applyFont="1" applyFill="1" applyBorder="1" applyAlignment="1">
      <alignment horizontal="center"/>
    </xf>
    <xf numFmtId="0" fontId="5" fillId="4" borderId="0" xfId="0" applyFont="1" applyFill="1" applyAlignment="1">
      <alignment horizontal="center"/>
    </xf>
    <xf numFmtId="0" fontId="5" fillId="4" borderId="9" xfId="0" applyFont="1" applyFill="1" applyBorder="1" applyAlignment="1">
      <alignment horizontal="center"/>
    </xf>
    <xf numFmtId="0" fontId="5" fillId="4" borderId="18" xfId="0" applyFont="1" applyFill="1" applyBorder="1" applyAlignment="1">
      <alignment horizontal="center"/>
    </xf>
    <xf numFmtId="0" fontId="5" fillId="4" borderId="3" xfId="0" applyFont="1" applyFill="1" applyBorder="1" applyAlignment="1">
      <alignment horizontal="center"/>
    </xf>
    <xf numFmtId="0" fontId="5" fillId="4" borderId="19" xfId="0" applyFont="1" applyFill="1" applyBorder="1" applyAlignment="1">
      <alignment horizontal="center"/>
    </xf>
    <xf numFmtId="0" fontId="0" fillId="4" borderId="1" xfId="0" applyFill="1" applyBorder="1" applyAlignment="1">
      <alignment horizontal="center"/>
    </xf>
    <xf numFmtId="0" fontId="0" fillId="0" borderId="7" xfId="0" applyBorder="1" applyAlignment="1">
      <alignment horizontal="left" vertical="top" wrapText="1"/>
    </xf>
    <xf numFmtId="0" fontId="0" fillId="0" borderId="10" xfId="0" applyBorder="1" applyAlignment="1">
      <alignment horizontal="left" vertical="top" wrapText="1"/>
    </xf>
    <xf numFmtId="0" fontId="0" fillId="2" borderId="1" xfId="0" applyFill="1" applyBorder="1" applyAlignment="1">
      <alignment horizontal="center"/>
    </xf>
    <xf numFmtId="0" fontId="21" fillId="17" borderId="1" xfId="0" applyFont="1" applyFill="1" applyBorder="1" applyAlignment="1">
      <alignment horizontal="center" vertical="center"/>
    </xf>
    <xf numFmtId="0" fontId="5" fillId="2" borderId="15" xfId="0" applyFont="1" applyFill="1" applyBorder="1" applyAlignment="1">
      <alignment horizontal="center"/>
    </xf>
    <xf numFmtId="0" fontId="5" fillId="2" borderId="16" xfId="0" applyFont="1" applyFill="1" applyBorder="1" applyAlignment="1">
      <alignment horizontal="center"/>
    </xf>
    <xf numFmtId="0" fontId="5" fillId="2" borderId="8" xfId="0" applyFont="1" applyFill="1" applyBorder="1" applyAlignment="1">
      <alignment horizontal="center"/>
    </xf>
    <xf numFmtId="0" fontId="5" fillId="2" borderId="17" xfId="0" applyFont="1" applyFill="1" applyBorder="1" applyAlignment="1">
      <alignment horizontal="center"/>
    </xf>
    <xf numFmtId="0" fontId="5" fillId="2" borderId="0" xfId="0" applyFont="1" applyFill="1" applyAlignment="1">
      <alignment horizontal="center"/>
    </xf>
    <xf numFmtId="0" fontId="5" fillId="2" borderId="9" xfId="0" applyFont="1" applyFill="1" applyBorder="1" applyAlignment="1">
      <alignment horizontal="center"/>
    </xf>
    <xf numFmtId="0" fontId="5" fillId="2" borderId="18" xfId="0" applyFont="1" applyFill="1" applyBorder="1" applyAlignment="1">
      <alignment horizontal="center"/>
    </xf>
    <xf numFmtId="0" fontId="5" fillId="2" borderId="3" xfId="0" applyFont="1" applyFill="1" applyBorder="1" applyAlignment="1">
      <alignment horizontal="center"/>
    </xf>
    <xf numFmtId="0" fontId="5" fillId="2" borderId="19" xfId="0" applyFont="1" applyFill="1" applyBorder="1" applyAlignment="1">
      <alignment horizontal="center"/>
    </xf>
    <xf numFmtId="0" fontId="0" fillId="20" borderId="1" xfId="0" applyFill="1" applyBorder="1" applyAlignment="1">
      <alignment horizontal="center"/>
    </xf>
    <xf numFmtId="0" fontId="21" fillId="20" borderId="1" xfId="0" applyFont="1" applyFill="1" applyBorder="1" applyAlignment="1">
      <alignment horizontal="center" vertical="center"/>
    </xf>
    <xf numFmtId="0" fontId="5" fillId="16" borderId="15" xfId="0" applyFont="1" applyFill="1" applyBorder="1" applyAlignment="1">
      <alignment horizontal="center"/>
    </xf>
    <xf numFmtId="0" fontId="5" fillId="16" borderId="16" xfId="0" applyFont="1" applyFill="1" applyBorder="1" applyAlignment="1">
      <alignment horizontal="center"/>
    </xf>
    <xf numFmtId="0" fontId="5" fillId="16" borderId="8" xfId="0" applyFont="1" applyFill="1" applyBorder="1" applyAlignment="1">
      <alignment horizontal="center"/>
    </xf>
    <xf numFmtId="0" fontId="5" fillId="16" borderId="17" xfId="0" applyFont="1" applyFill="1" applyBorder="1" applyAlignment="1">
      <alignment horizontal="center"/>
    </xf>
    <xf numFmtId="0" fontId="5" fillId="16" borderId="0" xfId="0" applyFont="1" applyFill="1" applyAlignment="1">
      <alignment horizontal="center"/>
    </xf>
    <xf numFmtId="0" fontId="5" fillId="16" borderId="9" xfId="0" applyFont="1" applyFill="1" applyBorder="1" applyAlignment="1">
      <alignment horizontal="center"/>
    </xf>
    <xf numFmtId="0" fontId="5" fillId="16" borderId="18" xfId="0" applyFont="1" applyFill="1" applyBorder="1" applyAlignment="1">
      <alignment horizontal="center"/>
    </xf>
    <xf numFmtId="0" fontId="5" fillId="16" borderId="3" xfId="0" applyFont="1" applyFill="1" applyBorder="1" applyAlignment="1">
      <alignment horizontal="center"/>
    </xf>
    <xf numFmtId="0" fontId="5" fillId="16" borderId="19" xfId="0" applyFont="1" applyFill="1" applyBorder="1" applyAlignment="1">
      <alignment horizontal="center"/>
    </xf>
    <xf numFmtId="0" fontId="0" fillId="16" borderId="1" xfId="0" applyFill="1" applyBorder="1" applyAlignment="1">
      <alignment horizontal="center"/>
    </xf>
    <xf numFmtId="0" fontId="22" fillId="9" borderId="1" xfId="0" applyFont="1" applyFill="1" applyBorder="1" applyAlignment="1">
      <alignment horizontal="center" vertical="top"/>
    </xf>
    <xf numFmtId="0" fontId="4" fillId="0" borderId="18" xfId="0" applyFont="1" applyBorder="1" applyAlignment="1">
      <alignment horizontal="left" vertical="top"/>
    </xf>
    <xf numFmtId="0" fontId="4" fillId="0" borderId="3" xfId="0" applyFont="1" applyBorder="1" applyAlignment="1">
      <alignment horizontal="left" vertical="top"/>
    </xf>
    <xf numFmtId="0" fontId="13" fillId="9" borderId="11" xfId="0" applyFont="1" applyFill="1" applyBorder="1" applyAlignment="1">
      <alignment horizontal="center" vertical="top" wrapText="1"/>
    </xf>
    <xf numFmtId="0" fontId="25" fillId="9" borderId="12" xfId="0" applyFont="1" applyFill="1" applyBorder="1" applyAlignment="1">
      <alignment horizontal="center" vertical="top"/>
    </xf>
    <xf numFmtId="0" fontId="1" fillId="0" borderId="7" xfId="0" applyFont="1" applyBorder="1" applyAlignment="1">
      <alignment horizontal="left" vertical="top" wrapText="1"/>
    </xf>
    <xf numFmtId="0" fontId="1" fillId="0" borderId="10" xfId="0" applyFont="1" applyBorder="1" applyAlignment="1">
      <alignment horizontal="left" vertical="top" wrapText="1"/>
    </xf>
    <xf numFmtId="0" fontId="1" fillId="0" borderId="2" xfId="0" applyFont="1" applyBorder="1" applyAlignment="1">
      <alignment horizontal="left" vertical="top" wrapText="1"/>
    </xf>
    <xf numFmtId="0" fontId="0" fillId="0" borderId="2" xfId="0" applyBorder="1" applyAlignment="1">
      <alignment horizontal="left" vertical="top" wrapText="1"/>
    </xf>
    <xf numFmtId="0" fontId="4" fillId="0" borderId="17" xfId="0" applyFont="1" applyBorder="1" applyAlignment="1">
      <alignment horizontal="left" vertical="top" wrapText="1"/>
    </xf>
    <xf numFmtId="0" fontId="0" fillId="19" borderId="7" xfId="0" applyFill="1" applyBorder="1" applyAlignment="1">
      <alignment horizontal="center"/>
    </xf>
    <xf numFmtId="0" fontId="0" fillId="19" borderId="10" xfId="0" applyFill="1" applyBorder="1" applyAlignment="1">
      <alignment horizontal="center"/>
    </xf>
    <xf numFmtId="0" fontId="0" fillId="19" borderId="2" xfId="0" applyFill="1" applyBorder="1" applyAlignment="1">
      <alignment horizontal="center"/>
    </xf>
  </cellXfs>
  <cellStyles count="1">
    <cellStyle name="Normal" xfId="0" builtinId="0"/>
  </cellStyles>
  <dxfs count="1">
    <dxf>
      <font>
        <condense val="0"/>
        <extend val="0"/>
        <color rgb="FF9C6500"/>
      </font>
      <fill>
        <patternFill>
          <bgColor rgb="FFFFEB9C"/>
        </patternFill>
      </fill>
    </dxf>
  </dxfs>
  <tableStyles count="0" defaultTableStyle="TableStyleMedium9" defaultPivotStyle="PivotStyleLight16"/>
  <colors>
    <mruColors>
      <color rgb="FF3DA9A9"/>
      <color rgb="FF86D0E2"/>
      <color rgb="FF0C8FAF"/>
      <color rgb="FFF4D9A2"/>
      <color rgb="FF94C8C4"/>
      <color rgb="FFCFE9ED"/>
      <color rgb="FFB4D6DE"/>
      <color rgb="FFFFC000"/>
      <color rgb="FF037367"/>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50"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customXml" Target="../customXml/item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7.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8.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9.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a:lstStyle/>
          <a:p>
            <a:pPr>
              <a:defRPr sz="2000">
                <a:latin typeface="Arial" panose="020B0604020202020204" pitchFamily="34" charset="0"/>
                <a:cs typeface="Arial" panose="020B0604020202020204" pitchFamily="34" charset="0"/>
              </a:defRPr>
            </a:pPr>
            <a:r>
              <a:rPr lang="en" sz="2000">
                <a:effectLst/>
              </a:rPr>
              <a:t>Maturity score of the elements in comparison</a:t>
            </a:r>
          </a:p>
        </c:rich>
      </c:tx>
      <c:layout>
        <c:manualLayout>
          <c:xMode val="edge"/>
          <c:yMode val="edge"/>
          <c:x val="0.13158333333333341"/>
          <c:y val="4.6804320652303513E-2"/>
        </c:manualLayout>
      </c:layout>
      <c:overlay val="0"/>
    </c:title>
    <c:autoTitleDeleted val="0"/>
    <c:plotArea>
      <c:layout>
        <c:manualLayout>
          <c:layoutTarget val="inner"/>
          <c:xMode val="edge"/>
          <c:yMode val="edge"/>
          <c:x val="0.13941748687664335"/>
          <c:y val="0.17620450127926029"/>
          <c:w val="0.5132185039370023"/>
          <c:h val="0.76858937977662956"/>
        </c:manualLayout>
      </c:layout>
      <c:barChart>
        <c:barDir val="bar"/>
        <c:grouping val="clustered"/>
        <c:varyColors val="0"/>
        <c:ser>
          <c:idx val="4"/>
          <c:order val="0"/>
          <c:tx>
            <c:strRef>
              <c:f>Overview!$C$44</c:f>
              <c:strCache>
                <c:ptCount val="1"/>
                <c:pt idx="0">
                  <c:v>Procurement performance management</c:v>
                </c:pt>
              </c:strCache>
            </c:strRef>
          </c:tx>
          <c:spPr>
            <a:solidFill>
              <a:schemeClr val="tx1"/>
            </a:solidFill>
          </c:spPr>
          <c:invertIfNegative val="0"/>
          <c:cat>
            <c:strRef>
              <c:f>(Overview!$F$2,Overview!$E$2)</c:f>
              <c:strCache>
                <c:ptCount val="2"/>
                <c:pt idx="0">
                  <c:v>Plan</c:v>
                </c:pt>
                <c:pt idx="1">
                  <c:v>Current</c:v>
                </c:pt>
              </c:strCache>
            </c:strRef>
          </c:cat>
          <c:val>
            <c:numRef>
              <c:f>(Overview!$F$44,Overview!$E$44)</c:f>
              <c:numCache>
                <c:formatCode>0.0%</c:formatCode>
                <c:ptCount val="2"/>
                <c:pt idx="0">
                  <c:v>0</c:v>
                </c:pt>
                <c:pt idx="1">
                  <c:v>0</c:v>
                </c:pt>
              </c:numCache>
            </c:numRef>
          </c:val>
          <c:extLst>
            <c:ext xmlns:c16="http://schemas.microsoft.com/office/drawing/2014/chart" uri="{C3380CC4-5D6E-409C-BE32-E72D297353CC}">
              <c16:uniqueId val="{00000000-1ED9-487D-96AE-179561799F4C}"/>
            </c:ext>
          </c:extLst>
        </c:ser>
        <c:ser>
          <c:idx val="3"/>
          <c:order val="1"/>
          <c:tx>
            <c:strRef>
              <c:f>Overview!$C$38</c:f>
              <c:strCache>
                <c:ptCount val="1"/>
                <c:pt idx="0">
                  <c:v>Process strategies</c:v>
                </c:pt>
              </c:strCache>
            </c:strRef>
          </c:tx>
          <c:spPr>
            <a:solidFill>
              <a:schemeClr val="accent3">
                <a:lumMod val="75000"/>
              </a:schemeClr>
            </a:solidFill>
          </c:spPr>
          <c:invertIfNegative val="0"/>
          <c:cat>
            <c:strRef>
              <c:f>(Overview!$F$2,Overview!$E$2)</c:f>
              <c:strCache>
                <c:ptCount val="2"/>
                <c:pt idx="0">
                  <c:v>Plan</c:v>
                </c:pt>
                <c:pt idx="1">
                  <c:v>Current</c:v>
                </c:pt>
              </c:strCache>
            </c:strRef>
          </c:cat>
          <c:val>
            <c:numRef>
              <c:f>(Overview!$F$38,Overview!$E$38)</c:f>
              <c:numCache>
                <c:formatCode>0.0%</c:formatCode>
                <c:ptCount val="2"/>
                <c:pt idx="0">
                  <c:v>0</c:v>
                </c:pt>
                <c:pt idx="1">
                  <c:v>0</c:v>
                </c:pt>
              </c:numCache>
            </c:numRef>
          </c:val>
          <c:extLst>
            <c:ext xmlns:c16="http://schemas.microsoft.com/office/drawing/2014/chart" uri="{C3380CC4-5D6E-409C-BE32-E72D297353CC}">
              <c16:uniqueId val="{00000001-1ED9-487D-96AE-179561799F4C}"/>
            </c:ext>
          </c:extLst>
        </c:ser>
        <c:ser>
          <c:idx val="2"/>
          <c:order val="2"/>
          <c:tx>
            <c:strRef>
              <c:f>Overview!$C$29</c:f>
              <c:strCache>
                <c:ptCount val="1"/>
                <c:pt idx="0">
                  <c:v>Supplier strategies</c:v>
                </c:pt>
              </c:strCache>
            </c:strRef>
          </c:tx>
          <c:spPr>
            <a:solidFill>
              <a:srgbClr val="0070C0"/>
            </a:solidFill>
          </c:spPr>
          <c:invertIfNegative val="0"/>
          <c:cat>
            <c:strRef>
              <c:f>(Overview!$F$2,Overview!$E$2)</c:f>
              <c:strCache>
                <c:ptCount val="2"/>
                <c:pt idx="0">
                  <c:v>Plan</c:v>
                </c:pt>
                <c:pt idx="1">
                  <c:v>Current</c:v>
                </c:pt>
              </c:strCache>
            </c:strRef>
          </c:cat>
          <c:val>
            <c:numRef>
              <c:f>(Overview!$F$29,Overview!$E$29)</c:f>
              <c:numCache>
                <c:formatCode>0.0%</c:formatCode>
                <c:ptCount val="2"/>
                <c:pt idx="0">
                  <c:v>0</c:v>
                </c:pt>
                <c:pt idx="1">
                  <c:v>0</c:v>
                </c:pt>
              </c:numCache>
            </c:numRef>
          </c:val>
          <c:extLst>
            <c:ext xmlns:c16="http://schemas.microsoft.com/office/drawing/2014/chart" uri="{C3380CC4-5D6E-409C-BE32-E72D297353CC}">
              <c16:uniqueId val="{00000002-1ED9-487D-96AE-179561799F4C}"/>
            </c:ext>
          </c:extLst>
        </c:ser>
        <c:ser>
          <c:idx val="1"/>
          <c:order val="3"/>
          <c:tx>
            <c:strRef>
              <c:f>Overview!$C$18</c:f>
              <c:strCache>
                <c:ptCount val="1"/>
                <c:pt idx="0">
                  <c:v>Category Strategies</c:v>
                </c:pt>
              </c:strCache>
            </c:strRef>
          </c:tx>
          <c:spPr>
            <a:solidFill>
              <a:schemeClr val="accent6">
                <a:lumMod val="75000"/>
              </a:schemeClr>
            </a:solidFill>
          </c:spPr>
          <c:invertIfNegative val="0"/>
          <c:cat>
            <c:strRef>
              <c:f>(Overview!$F$2,Overview!$E$2)</c:f>
              <c:strCache>
                <c:ptCount val="2"/>
                <c:pt idx="0">
                  <c:v>Plan</c:v>
                </c:pt>
                <c:pt idx="1">
                  <c:v>Current</c:v>
                </c:pt>
              </c:strCache>
            </c:strRef>
          </c:cat>
          <c:val>
            <c:numRef>
              <c:f>(Overview!$F$18,Overview!$E$18)</c:f>
              <c:numCache>
                <c:formatCode>0.0%</c:formatCode>
                <c:ptCount val="2"/>
                <c:pt idx="0">
                  <c:v>0</c:v>
                </c:pt>
                <c:pt idx="1">
                  <c:v>0</c:v>
                </c:pt>
              </c:numCache>
            </c:numRef>
          </c:val>
          <c:extLst>
            <c:ext xmlns:c16="http://schemas.microsoft.com/office/drawing/2014/chart" uri="{C3380CC4-5D6E-409C-BE32-E72D297353CC}">
              <c16:uniqueId val="{00000003-1ED9-487D-96AE-179561799F4C}"/>
            </c:ext>
          </c:extLst>
        </c:ser>
        <c:ser>
          <c:idx val="0"/>
          <c:order val="4"/>
          <c:tx>
            <c:strRef>
              <c:f>Overview!$C$4</c:f>
              <c:strCache>
                <c:ptCount val="1"/>
                <c:pt idx="0">
                  <c:v>Procurement Framework Strategy</c:v>
                </c:pt>
              </c:strCache>
            </c:strRef>
          </c:tx>
          <c:spPr>
            <a:solidFill>
              <a:schemeClr val="tx1">
                <a:lumMod val="50000"/>
                <a:lumOff val="50000"/>
              </a:schemeClr>
            </a:solidFill>
          </c:spPr>
          <c:invertIfNegative val="0"/>
          <c:cat>
            <c:strRef>
              <c:f>(Overview!$F$2,Overview!$E$2)</c:f>
              <c:strCache>
                <c:ptCount val="2"/>
                <c:pt idx="0">
                  <c:v>Plan</c:v>
                </c:pt>
                <c:pt idx="1">
                  <c:v>Current</c:v>
                </c:pt>
              </c:strCache>
            </c:strRef>
          </c:cat>
          <c:val>
            <c:numRef>
              <c:f>(Overview!$F$4,Overview!$E$4)</c:f>
              <c:numCache>
                <c:formatCode>0.0%</c:formatCode>
                <c:ptCount val="2"/>
                <c:pt idx="0">
                  <c:v>0</c:v>
                </c:pt>
                <c:pt idx="1">
                  <c:v>0</c:v>
                </c:pt>
              </c:numCache>
            </c:numRef>
          </c:val>
          <c:extLst>
            <c:ext xmlns:c16="http://schemas.microsoft.com/office/drawing/2014/chart" uri="{C3380CC4-5D6E-409C-BE32-E72D297353CC}">
              <c16:uniqueId val="{00000004-1ED9-487D-96AE-179561799F4C}"/>
            </c:ext>
          </c:extLst>
        </c:ser>
        <c:dLbls>
          <c:showLegendKey val="0"/>
          <c:showVal val="0"/>
          <c:showCatName val="0"/>
          <c:showSerName val="0"/>
          <c:showPercent val="0"/>
          <c:showBubbleSize val="0"/>
        </c:dLbls>
        <c:gapWidth val="150"/>
        <c:axId val="125720192"/>
        <c:axId val="392889680"/>
      </c:barChart>
      <c:catAx>
        <c:axId val="125720192"/>
        <c:scaling>
          <c:orientation val="minMax"/>
        </c:scaling>
        <c:delete val="0"/>
        <c:axPos val="l"/>
        <c:numFmt formatCode="General" sourceLinked="0"/>
        <c:majorTickMark val="out"/>
        <c:minorTickMark val="none"/>
        <c:tickLblPos val="nextTo"/>
        <c:txPr>
          <a:bodyPr/>
          <a:lstStyle/>
          <a:p>
            <a:pPr>
              <a:defRPr sz="1400" b="1"/>
            </a:pPr>
            <a:endParaRPr lang="en-NL"/>
          </a:p>
        </c:txPr>
        <c:crossAx val="392889680"/>
        <c:crosses val="autoZero"/>
        <c:auto val="1"/>
        <c:lblAlgn val="ctr"/>
        <c:lblOffset val="100"/>
        <c:noMultiLvlLbl val="0"/>
      </c:catAx>
      <c:valAx>
        <c:axId val="392889680"/>
        <c:scaling>
          <c:orientation val="minMax"/>
        </c:scaling>
        <c:delete val="0"/>
        <c:axPos val="b"/>
        <c:majorGridlines/>
        <c:numFmt formatCode="0.0%" sourceLinked="1"/>
        <c:majorTickMark val="out"/>
        <c:minorTickMark val="none"/>
        <c:tickLblPos val="nextTo"/>
        <c:crossAx val="125720192"/>
        <c:crosses val="autoZero"/>
        <c:crossBetween val="between"/>
      </c:valAx>
    </c:plotArea>
    <c:legend>
      <c:legendPos val="r"/>
      <c:legendEntry>
        <c:idx val="0"/>
        <c:txPr>
          <a:bodyPr/>
          <a:lstStyle/>
          <a:p>
            <a:pPr>
              <a:defRPr sz="1600">
                <a:solidFill>
                  <a:schemeClr val="tx1">
                    <a:lumMod val="75000"/>
                    <a:lumOff val="25000"/>
                  </a:schemeClr>
                </a:solidFill>
              </a:defRPr>
            </a:pPr>
            <a:endParaRPr lang="en-NL"/>
          </a:p>
        </c:txPr>
      </c:legendEntry>
      <c:legendEntry>
        <c:idx val="1"/>
        <c:txPr>
          <a:bodyPr/>
          <a:lstStyle/>
          <a:p>
            <a:pPr>
              <a:defRPr sz="1600">
                <a:solidFill>
                  <a:schemeClr val="accent6">
                    <a:lumMod val="75000"/>
                  </a:schemeClr>
                </a:solidFill>
              </a:defRPr>
            </a:pPr>
            <a:endParaRPr lang="en-NL"/>
          </a:p>
        </c:txPr>
      </c:legendEntry>
      <c:legendEntry>
        <c:idx val="2"/>
        <c:txPr>
          <a:bodyPr/>
          <a:lstStyle/>
          <a:p>
            <a:pPr>
              <a:defRPr sz="1600">
                <a:solidFill>
                  <a:srgbClr val="0070C0"/>
                </a:solidFill>
              </a:defRPr>
            </a:pPr>
            <a:endParaRPr lang="en-NL"/>
          </a:p>
        </c:txPr>
      </c:legendEntry>
      <c:legendEntry>
        <c:idx val="3"/>
        <c:txPr>
          <a:bodyPr/>
          <a:lstStyle/>
          <a:p>
            <a:pPr>
              <a:defRPr sz="1600">
                <a:solidFill>
                  <a:schemeClr val="accent3">
                    <a:lumMod val="50000"/>
                  </a:schemeClr>
                </a:solidFill>
              </a:defRPr>
            </a:pPr>
            <a:endParaRPr lang="en-NL"/>
          </a:p>
        </c:txPr>
      </c:legendEntry>
      <c:legendEntry>
        <c:idx val="4"/>
        <c:txPr>
          <a:bodyPr/>
          <a:lstStyle/>
          <a:p>
            <a:pPr>
              <a:defRPr sz="1600" baseline="0">
                <a:solidFill>
                  <a:sysClr val="windowText" lastClr="000000"/>
                </a:solidFill>
              </a:defRPr>
            </a:pPr>
            <a:endParaRPr lang="en-NL"/>
          </a:p>
        </c:txPr>
      </c:legendEntry>
      <c:overlay val="0"/>
      <c:txPr>
        <a:bodyPr/>
        <a:lstStyle/>
        <a:p>
          <a:pPr>
            <a:defRPr sz="1600"/>
          </a:pPr>
          <a:endParaRPr lang="en-NL"/>
        </a:p>
      </c:txPr>
    </c:legend>
    <c:plotVisOnly val="1"/>
    <c:dispBlanksAs val="gap"/>
    <c:showDLblsOverMax val="0"/>
  </c:chart>
  <c:printSettings>
    <c:headerFooter/>
    <c:pageMargins b="0.78740157499999996" l="0.70000000000000062" r="0.70000000000000062" t="0.78740157499999996" header="0.30000000000000032" footer="0.30000000000000032"/>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a:lstStyle/>
          <a:p>
            <a:pPr>
              <a:defRPr sz="2000">
                <a:latin typeface="Arial" panose="020B0604020202020204" pitchFamily="34" charset="0"/>
                <a:cs typeface="Arial" panose="020B0604020202020204" pitchFamily="34" charset="0"/>
              </a:defRPr>
            </a:pPr>
            <a:r>
              <a:rPr lang="en" sz="2000">
                <a:effectLst/>
              </a:rPr>
              <a:t>Progress in maturity</a:t>
            </a:r>
          </a:p>
        </c:rich>
      </c:tx>
      <c:layout>
        <c:manualLayout>
          <c:xMode val="edge"/>
          <c:yMode val="edge"/>
          <c:x val="0.13158333333333341"/>
          <c:y val="4.6804320652303513E-2"/>
        </c:manualLayout>
      </c:layout>
      <c:overlay val="0"/>
    </c:title>
    <c:autoTitleDeleted val="0"/>
    <c:plotArea>
      <c:layout>
        <c:manualLayout>
          <c:layoutTarget val="inner"/>
          <c:xMode val="edge"/>
          <c:yMode val="edge"/>
          <c:x val="0.13941748687664335"/>
          <c:y val="0.17620450127926029"/>
          <c:w val="0.5132185039370023"/>
          <c:h val="0.76858937977662956"/>
        </c:manualLayout>
      </c:layout>
      <c:barChart>
        <c:barDir val="bar"/>
        <c:grouping val="clustered"/>
        <c:varyColors val="0"/>
        <c:ser>
          <c:idx val="4"/>
          <c:order val="0"/>
          <c:tx>
            <c:strRef>
              <c:f>Overview!$C$44</c:f>
              <c:strCache>
                <c:ptCount val="1"/>
                <c:pt idx="0">
                  <c:v>Procurement performance management</c:v>
                </c:pt>
              </c:strCache>
            </c:strRef>
          </c:tx>
          <c:spPr>
            <a:solidFill>
              <a:schemeClr val="tx1"/>
            </a:solidFill>
          </c:spPr>
          <c:invertIfNegative val="0"/>
          <c:cat>
            <c:strRef>
              <c:f>Overview!$G$2</c:f>
              <c:strCache>
                <c:ptCount val="1"/>
                <c:pt idx="0">
                  <c:v>Difference
Plan - Actual</c:v>
                </c:pt>
              </c:strCache>
            </c:strRef>
          </c:cat>
          <c:val>
            <c:numRef>
              <c:f>Overview!$G$44</c:f>
              <c:numCache>
                <c:formatCode>0.0%</c:formatCode>
                <c:ptCount val="1"/>
                <c:pt idx="0">
                  <c:v>0</c:v>
                </c:pt>
              </c:numCache>
            </c:numRef>
          </c:val>
          <c:extLst>
            <c:ext xmlns:c16="http://schemas.microsoft.com/office/drawing/2014/chart" uri="{C3380CC4-5D6E-409C-BE32-E72D297353CC}">
              <c16:uniqueId val="{00000000-6146-4E7A-ACC4-56B974BEB8FD}"/>
            </c:ext>
          </c:extLst>
        </c:ser>
        <c:ser>
          <c:idx val="3"/>
          <c:order val="1"/>
          <c:tx>
            <c:strRef>
              <c:f>Overview!$C$38</c:f>
              <c:strCache>
                <c:ptCount val="1"/>
                <c:pt idx="0">
                  <c:v>Process strategies</c:v>
                </c:pt>
              </c:strCache>
            </c:strRef>
          </c:tx>
          <c:spPr>
            <a:solidFill>
              <a:schemeClr val="accent3">
                <a:lumMod val="75000"/>
              </a:schemeClr>
            </a:solidFill>
          </c:spPr>
          <c:invertIfNegative val="0"/>
          <c:cat>
            <c:strRef>
              <c:f>Overview!$G$2</c:f>
              <c:strCache>
                <c:ptCount val="1"/>
                <c:pt idx="0">
                  <c:v>Difference
Plan - Actual</c:v>
                </c:pt>
              </c:strCache>
            </c:strRef>
          </c:cat>
          <c:val>
            <c:numRef>
              <c:f>Overview!$G$38</c:f>
              <c:numCache>
                <c:formatCode>0.0%</c:formatCode>
                <c:ptCount val="1"/>
                <c:pt idx="0">
                  <c:v>0</c:v>
                </c:pt>
              </c:numCache>
            </c:numRef>
          </c:val>
          <c:extLst>
            <c:ext xmlns:c16="http://schemas.microsoft.com/office/drawing/2014/chart" uri="{C3380CC4-5D6E-409C-BE32-E72D297353CC}">
              <c16:uniqueId val="{00000001-6146-4E7A-ACC4-56B974BEB8FD}"/>
            </c:ext>
          </c:extLst>
        </c:ser>
        <c:ser>
          <c:idx val="2"/>
          <c:order val="2"/>
          <c:tx>
            <c:strRef>
              <c:f>Overview!$C$29</c:f>
              <c:strCache>
                <c:ptCount val="1"/>
                <c:pt idx="0">
                  <c:v>Supplier strategies</c:v>
                </c:pt>
              </c:strCache>
            </c:strRef>
          </c:tx>
          <c:spPr>
            <a:solidFill>
              <a:srgbClr val="0070C0"/>
            </a:solidFill>
          </c:spPr>
          <c:invertIfNegative val="0"/>
          <c:cat>
            <c:strRef>
              <c:f>Overview!$G$2</c:f>
              <c:strCache>
                <c:ptCount val="1"/>
                <c:pt idx="0">
                  <c:v>Difference
Plan - Actual</c:v>
                </c:pt>
              </c:strCache>
            </c:strRef>
          </c:cat>
          <c:val>
            <c:numRef>
              <c:f>Overview!$G$29</c:f>
              <c:numCache>
                <c:formatCode>0.0%</c:formatCode>
                <c:ptCount val="1"/>
                <c:pt idx="0">
                  <c:v>0</c:v>
                </c:pt>
              </c:numCache>
            </c:numRef>
          </c:val>
          <c:extLst>
            <c:ext xmlns:c16="http://schemas.microsoft.com/office/drawing/2014/chart" uri="{C3380CC4-5D6E-409C-BE32-E72D297353CC}">
              <c16:uniqueId val="{00000002-6146-4E7A-ACC4-56B974BEB8FD}"/>
            </c:ext>
          </c:extLst>
        </c:ser>
        <c:ser>
          <c:idx val="1"/>
          <c:order val="3"/>
          <c:tx>
            <c:strRef>
              <c:f>Overview!$C$18</c:f>
              <c:strCache>
                <c:ptCount val="1"/>
                <c:pt idx="0">
                  <c:v>Category Strategies</c:v>
                </c:pt>
              </c:strCache>
            </c:strRef>
          </c:tx>
          <c:spPr>
            <a:solidFill>
              <a:schemeClr val="accent6">
                <a:lumMod val="75000"/>
              </a:schemeClr>
            </a:solidFill>
          </c:spPr>
          <c:invertIfNegative val="0"/>
          <c:cat>
            <c:strRef>
              <c:f>Overview!$G$2</c:f>
              <c:strCache>
                <c:ptCount val="1"/>
                <c:pt idx="0">
                  <c:v>Difference
Plan - Actual</c:v>
                </c:pt>
              </c:strCache>
            </c:strRef>
          </c:cat>
          <c:val>
            <c:numRef>
              <c:f>Overview!$G$18</c:f>
              <c:numCache>
                <c:formatCode>0.0%</c:formatCode>
                <c:ptCount val="1"/>
                <c:pt idx="0">
                  <c:v>0</c:v>
                </c:pt>
              </c:numCache>
            </c:numRef>
          </c:val>
          <c:extLst>
            <c:ext xmlns:c16="http://schemas.microsoft.com/office/drawing/2014/chart" uri="{C3380CC4-5D6E-409C-BE32-E72D297353CC}">
              <c16:uniqueId val="{00000003-6146-4E7A-ACC4-56B974BEB8FD}"/>
            </c:ext>
          </c:extLst>
        </c:ser>
        <c:ser>
          <c:idx val="0"/>
          <c:order val="4"/>
          <c:tx>
            <c:strRef>
              <c:f>Overview!$C$4</c:f>
              <c:strCache>
                <c:ptCount val="1"/>
                <c:pt idx="0">
                  <c:v>Procurement Framework Strategy</c:v>
                </c:pt>
              </c:strCache>
            </c:strRef>
          </c:tx>
          <c:spPr>
            <a:solidFill>
              <a:schemeClr val="tx1">
                <a:lumMod val="50000"/>
                <a:lumOff val="50000"/>
              </a:schemeClr>
            </a:solidFill>
          </c:spPr>
          <c:invertIfNegative val="0"/>
          <c:cat>
            <c:strRef>
              <c:f>Overview!$G$2</c:f>
              <c:strCache>
                <c:ptCount val="1"/>
                <c:pt idx="0">
                  <c:v>Difference
Plan - Actual</c:v>
                </c:pt>
              </c:strCache>
            </c:strRef>
          </c:cat>
          <c:val>
            <c:numRef>
              <c:f>Overview!$G$4</c:f>
              <c:numCache>
                <c:formatCode>0.0%</c:formatCode>
                <c:ptCount val="1"/>
                <c:pt idx="0">
                  <c:v>0</c:v>
                </c:pt>
              </c:numCache>
            </c:numRef>
          </c:val>
          <c:extLst>
            <c:ext xmlns:c16="http://schemas.microsoft.com/office/drawing/2014/chart" uri="{C3380CC4-5D6E-409C-BE32-E72D297353CC}">
              <c16:uniqueId val="{00000004-6146-4E7A-ACC4-56B974BEB8FD}"/>
            </c:ext>
          </c:extLst>
        </c:ser>
        <c:dLbls>
          <c:showLegendKey val="0"/>
          <c:showVal val="0"/>
          <c:showCatName val="0"/>
          <c:showSerName val="0"/>
          <c:showPercent val="0"/>
          <c:showBubbleSize val="0"/>
        </c:dLbls>
        <c:gapWidth val="150"/>
        <c:axId val="395069528"/>
        <c:axId val="395072664"/>
      </c:barChart>
      <c:catAx>
        <c:axId val="395069528"/>
        <c:scaling>
          <c:orientation val="minMax"/>
        </c:scaling>
        <c:delete val="0"/>
        <c:axPos val="l"/>
        <c:numFmt formatCode="General" sourceLinked="0"/>
        <c:majorTickMark val="out"/>
        <c:minorTickMark val="none"/>
        <c:tickLblPos val="nextTo"/>
        <c:txPr>
          <a:bodyPr/>
          <a:lstStyle/>
          <a:p>
            <a:pPr>
              <a:defRPr sz="1400" b="1"/>
            </a:pPr>
            <a:endParaRPr lang="en-NL"/>
          </a:p>
        </c:txPr>
        <c:crossAx val="395072664"/>
        <c:crosses val="autoZero"/>
        <c:auto val="1"/>
        <c:lblAlgn val="ctr"/>
        <c:lblOffset val="100"/>
        <c:noMultiLvlLbl val="0"/>
      </c:catAx>
      <c:valAx>
        <c:axId val="395072664"/>
        <c:scaling>
          <c:orientation val="minMax"/>
        </c:scaling>
        <c:delete val="0"/>
        <c:axPos val="b"/>
        <c:majorGridlines/>
        <c:numFmt formatCode="0.0%" sourceLinked="1"/>
        <c:majorTickMark val="out"/>
        <c:minorTickMark val="none"/>
        <c:tickLblPos val="nextTo"/>
        <c:crossAx val="395069528"/>
        <c:crosses val="autoZero"/>
        <c:crossBetween val="between"/>
      </c:valAx>
    </c:plotArea>
    <c:legend>
      <c:legendPos val="r"/>
      <c:legendEntry>
        <c:idx val="0"/>
        <c:txPr>
          <a:bodyPr/>
          <a:lstStyle/>
          <a:p>
            <a:pPr>
              <a:defRPr sz="1600">
                <a:solidFill>
                  <a:schemeClr val="tx1">
                    <a:lumMod val="75000"/>
                    <a:lumOff val="25000"/>
                  </a:schemeClr>
                </a:solidFill>
              </a:defRPr>
            </a:pPr>
            <a:endParaRPr lang="en-NL"/>
          </a:p>
        </c:txPr>
      </c:legendEntry>
      <c:legendEntry>
        <c:idx val="1"/>
        <c:txPr>
          <a:bodyPr/>
          <a:lstStyle/>
          <a:p>
            <a:pPr>
              <a:defRPr sz="1600">
                <a:solidFill>
                  <a:schemeClr val="accent6">
                    <a:lumMod val="75000"/>
                  </a:schemeClr>
                </a:solidFill>
              </a:defRPr>
            </a:pPr>
            <a:endParaRPr lang="en-NL"/>
          </a:p>
        </c:txPr>
      </c:legendEntry>
      <c:legendEntry>
        <c:idx val="2"/>
        <c:txPr>
          <a:bodyPr/>
          <a:lstStyle/>
          <a:p>
            <a:pPr>
              <a:defRPr sz="1600">
                <a:solidFill>
                  <a:srgbClr val="0070C0"/>
                </a:solidFill>
              </a:defRPr>
            </a:pPr>
            <a:endParaRPr lang="en-NL"/>
          </a:p>
        </c:txPr>
      </c:legendEntry>
      <c:legendEntry>
        <c:idx val="3"/>
        <c:txPr>
          <a:bodyPr/>
          <a:lstStyle/>
          <a:p>
            <a:pPr>
              <a:defRPr sz="1600">
                <a:solidFill>
                  <a:schemeClr val="accent3">
                    <a:lumMod val="50000"/>
                  </a:schemeClr>
                </a:solidFill>
              </a:defRPr>
            </a:pPr>
            <a:endParaRPr lang="en-NL"/>
          </a:p>
        </c:txPr>
      </c:legendEntry>
      <c:legendEntry>
        <c:idx val="4"/>
        <c:txPr>
          <a:bodyPr/>
          <a:lstStyle/>
          <a:p>
            <a:pPr>
              <a:defRPr sz="1600" baseline="0">
                <a:solidFill>
                  <a:sysClr val="windowText" lastClr="000000"/>
                </a:solidFill>
              </a:defRPr>
            </a:pPr>
            <a:endParaRPr lang="en-NL"/>
          </a:p>
        </c:txPr>
      </c:legendEntry>
      <c:overlay val="0"/>
      <c:txPr>
        <a:bodyPr/>
        <a:lstStyle/>
        <a:p>
          <a:pPr>
            <a:defRPr sz="1600"/>
          </a:pPr>
          <a:endParaRPr lang="en-NL"/>
        </a:p>
      </c:txPr>
    </c:legend>
    <c:plotVisOnly val="1"/>
    <c:dispBlanksAs val="gap"/>
    <c:showDLblsOverMax val="0"/>
  </c:chart>
  <c:printSettings>
    <c:headerFooter/>
    <c:pageMargins b="0.78740157499999996" l="0.70000000000000062" r="0.70000000000000062" t="0.78740157499999996" header="0.30000000000000032" footer="0.30000000000000032"/>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a:lstStyle/>
          <a:p>
            <a:pPr>
              <a:defRPr>
                <a:solidFill>
                  <a:schemeClr val="accent6">
                    <a:lumMod val="50000"/>
                  </a:schemeClr>
                </a:solidFill>
              </a:defRPr>
            </a:pPr>
            <a:r>
              <a:rPr lang="en" sz="1200">
                <a:effectLst/>
              </a:rPr>
              <a:t>Framework strategy</a:t>
            </a:r>
          </a:p>
        </c:rich>
      </c:tx>
      <c:layout>
        <c:manualLayout>
          <c:xMode val="edge"/>
          <c:yMode val="edge"/>
          <c:x val="0.13333245932200491"/>
          <c:y val="4.9122804549960333E-2"/>
        </c:manualLayout>
      </c:layout>
      <c:overlay val="0"/>
    </c:title>
    <c:autoTitleDeleted val="0"/>
    <c:plotArea>
      <c:layout>
        <c:manualLayout>
          <c:layoutTarget val="inner"/>
          <c:xMode val="edge"/>
          <c:yMode val="edge"/>
          <c:x val="0.14738416103129537"/>
          <c:y val="0.1725071934844267"/>
          <c:w val="0.41333780679413334"/>
          <c:h val="0.72582407284662265"/>
        </c:manualLayout>
      </c:layout>
      <c:barChart>
        <c:barDir val="bar"/>
        <c:grouping val="clustered"/>
        <c:varyColors val="0"/>
        <c:ser>
          <c:idx val="0"/>
          <c:order val="0"/>
          <c:tx>
            <c:strRef>
              <c:f>Overview!$C$16</c:f>
              <c:strCache>
                <c:ptCount val="1"/>
                <c:pt idx="0">
                  <c:v>Communication Supply Strategy</c:v>
                </c:pt>
              </c:strCache>
            </c:strRef>
          </c:tx>
          <c:invertIfNegative val="0"/>
          <c:cat>
            <c:strRef>
              <c:f>(Overview!$F$2,Overview!$E$2)</c:f>
              <c:strCache>
                <c:ptCount val="2"/>
                <c:pt idx="0">
                  <c:v>Plan</c:v>
                </c:pt>
                <c:pt idx="1">
                  <c:v>Current</c:v>
                </c:pt>
              </c:strCache>
            </c:strRef>
          </c:cat>
          <c:val>
            <c:numRef>
              <c:f>(Overview!$F$16,Overview!$E$16)</c:f>
              <c:numCache>
                <c:formatCode>0.0%</c:formatCode>
                <c:ptCount val="2"/>
                <c:pt idx="0">
                  <c:v>0</c:v>
                </c:pt>
                <c:pt idx="1">
                  <c:v>0</c:v>
                </c:pt>
              </c:numCache>
            </c:numRef>
          </c:val>
          <c:extLst>
            <c:ext xmlns:c16="http://schemas.microsoft.com/office/drawing/2014/chart" uri="{C3380CC4-5D6E-409C-BE32-E72D297353CC}">
              <c16:uniqueId val="{00000000-E3AF-4BC6-986B-D0CDF8C643AE}"/>
            </c:ext>
          </c:extLst>
        </c:ser>
        <c:ser>
          <c:idx val="1"/>
          <c:order val="1"/>
          <c:tx>
            <c:strRef>
              <c:f>Overview!$C$15</c:f>
              <c:strCache>
                <c:ptCount val="1"/>
                <c:pt idx="0">
                  <c:v>Strategic programs and projects</c:v>
                </c:pt>
              </c:strCache>
            </c:strRef>
          </c:tx>
          <c:invertIfNegative val="0"/>
          <c:cat>
            <c:strRef>
              <c:f>(Overview!$F$2,Overview!$E$2)</c:f>
              <c:strCache>
                <c:ptCount val="2"/>
                <c:pt idx="0">
                  <c:v>Plan</c:v>
                </c:pt>
                <c:pt idx="1">
                  <c:v>Current</c:v>
                </c:pt>
              </c:strCache>
            </c:strRef>
          </c:cat>
          <c:val>
            <c:numRef>
              <c:f>(Overview!$F$15,Overview!$E$15)</c:f>
              <c:numCache>
                <c:formatCode>0.0%</c:formatCode>
                <c:ptCount val="2"/>
                <c:pt idx="0">
                  <c:v>0</c:v>
                </c:pt>
                <c:pt idx="1">
                  <c:v>0</c:v>
                </c:pt>
              </c:numCache>
            </c:numRef>
          </c:val>
          <c:extLst>
            <c:ext xmlns:c16="http://schemas.microsoft.com/office/drawing/2014/chart" uri="{C3380CC4-5D6E-409C-BE32-E72D297353CC}">
              <c16:uniqueId val="{00000001-E3AF-4BC6-986B-D0CDF8C643AE}"/>
            </c:ext>
          </c:extLst>
        </c:ser>
        <c:ser>
          <c:idx val="2"/>
          <c:order val="2"/>
          <c:tx>
            <c:strRef>
              <c:f>Overview!$C$14</c:f>
              <c:strCache>
                <c:ptCount val="1"/>
                <c:pt idx="0">
                  <c:v>Strategy drivers of the framework strategy</c:v>
                </c:pt>
              </c:strCache>
            </c:strRef>
          </c:tx>
          <c:invertIfNegative val="0"/>
          <c:cat>
            <c:strRef>
              <c:f>(Overview!$F$2,Overview!$E$2)</c:f>
              <c:strCache>
                <c:ptCount val="2"/>
                <c:pt idx="0">
                  <c:v>Plan</c:v>
                </c:pt>
                <c:pt idx="1">
                  <c:v>Current</c:v>
                </c:pt>
              </c:strCache>
            </c:strRef>
          </c:cat>
          <c:val>
            <c:numRef>
              <c:f>(Overview!$F$14,Overview!$E$14)</c:f>
              <c:numCache>
                <c:formatCode>0.0%</c:formatCode>
                <c:ptCount val="2"/>
                <c:pt idx="0">
                  <c:v>0</c:v>
                </c:pt>
                <c:pt idx="1">
                  <c:v>0</c:v>
                </c:pt>
              </c:numCache>
            </c:numRef>
          </c:val>
          <c:extLst>
            <c:ext xmlns:c16="http://schemas.microsoft.com/office/drawing/2014/chart" uri="{C3380CC4-5D6E-409C-BE32-E72D297353CC}">
              <c16:uniqueId val="{00000002-E3AF-4BC6-986B-D0CDF8C643AE}"/>
            </c:ext>
          </c:extLst>
        </c:ser>
        <c:ser>
          <c:idx val="3"/>
          <c:order val="3"/>
          <c:tx>
            <c:strRef>
              <c:f>Overview!$C$13</c:f>
              <c:strCache>
                <c:ptCount val="1"/>
                <c:pt idx="0">
                  <c:v>Strategic orientation</c:v>
                </c:pt>
              </c:strCache>
            </c:strRef>
          </c:tx>
          <c:invertIfNegative val="0"/>
          <c:cat>
            <c:strRef>
              <c:f>(Overview!$F$2,Overview!$E$2)</c:f>
              <c:strCache>
                <c:ptCount val="2"/>
                <c:pt idx="0">
                  <c:v>Plan</c:v>
                </c:pt>
                <c:pt idx="1">
                  <c:v>Current</c:v>
                </c:pt>
              </c:strCache>
            </c:strRef>
          </c:cat>
          <c:val>
            <c:numRef>
              <c:f>(Overview!$F$13,Overview!$E$13)</c:f>
              <c:numCache>
                <c:formatCode>0.0%</c:formatCode>
                <c:ptCount val="2"/>
                <c:pt idx="0">
                  <c:v>0</c:v>
                </c:pt>
                <c:pt idx="1">
                  <c:v>0</c:v>
                </c:pt>
              </c:numCache>
            </c:numRef>
          </c:val>
          <c:extLst>
            <c:ext xmlns:c16="http://schemas.microsoft.com/office/drawing/2014/chart" uri="{C3380CC4-5D6E-409C-BE32-E72D297353CC}">
              <c16:uniqueId val="{00000003-E3AF-4BC6-986B-D0CDF8C643AE}"/>
            </c:ext>
          </c:extLst>
        </c:ser>
        <c:ser>
          <c:idx val="4"/>
          <c:order val="4"/>
          <c:tx>
            <c:strRef>
              <c:f>Overview!$C$12</c:f>
              <c:strCache>
                <c:ptCount val="1"/>
                <c:pt idx="0">
                  <c:v>Supply Guideline / Supply Vision</c:v>
                </c:pt>
              </c:strCache>
            </c:strRef>
          </c:tx>
          <c:invertIfNegative val="0"/>
          <c:cat>
            <c:strRef>
              <c:f>(Overview!$F$2,Overview!$E$2)</c:f>
              <c:strCache>
                <c:ptCount val="2"/>
                <c:pt idx="0">
                  <c:v>Plan</c:v>
                </c:pt>
                <c:pt idx="1">
                  <c:v>Current</c:v>
                </c:pt>
              </c:strCache>
            </c:strRef>
          </c:cat>
          <c:val>
            <c:numRef>
              <c:f>(Overview!$F$12,Overview!$E$12)</c:f>
              <c:numCache>
                <c:formatCode>0.0%</c:formatCode>
                <c:ptCount val="2"/>
                <c:pt idx="0">
                  <c:v>0</c:v>
                </c:pt>
                <c:pt idx="1">
                  <c:v>0</c:v>
                </c:pt>
              </c:numCache>
            </c:numRef>
          </c:val>
          <c:extLst>
            <c:ext xmlns:c16="http://schemas.microsoft.com/office/drawing/2014/chart" uri="{C3380CC4-5D6E-409C-BE32-E72D297353CC}">
              <c16:uniqueId val="{00000004-E3AF-4BC6-986B-D0CDF8C643AE}"/>
            </c:ext>
          </c:extLst>
        </c:ser>
        <c:ser>
          <c:idx val="5"/>
          <c:order val="5"/>
          <c:tx>
            <c:strRef>
              <c:f>Overview!$C$11</c:f>
              <c:strCache>
                <c:ptCount val="1"/>
                <c:pt idx="0">
                  <c:v>Process and system architecture</c:v>
                </c:pt>
              </c:strCache>
            </c:strRef>
          </c:tx>
          <c:invertIfNegative val="0"/>
          <c:cat>
            <c:strRef>
              <c:f>(Overview!$F$2,Overview!$E$2)</c:f>
              <c:strCache>
                <c:ptCount val="2"/>
                <c:pt idx="0">
                  <c:v>Plan</c:v>
                </c:pt>
                <c:pt idx="1">
                  <c:v>Current</c:v>
                </c:pt>
              </c:strCache>
            </c:strRef>
          </c:cat>
          <c:val>
            <c:numRef>
              <c:f>(Overview!$F$11,Overview!$E$11)</c:f>
              <c:numCache>
                <c:formatCode>0.0%</c:formatCode>
                <c:ptCount val="2"/>
                <c:pt idx="0">
                  <c:v>0</c:v>
                </c:pt>
                <c:pt idx="1">
                  <c:v>0</c:v>
                </c:pt>
              </c:numCache>
            </c:numRef>
          </c:val>
          <c:extLst>
            <c:ext xmlns:c16="http://schemas.microsoft.com/office/drawing/2014/chart" uri="{C3380CC4-5D6E-409C-BE32-E72D297353CC}">
              <c16:uniqueId val="{00000005-E3AF-4BC6-986B-D0CDF8C643AE}"/>
            </c:ext>
          </c:extLst>
        </c:ser>
        <c:ser>
          <c:idx val="7"/>
          <c:order val="6"/>
          <c:tx>
            <c:strRef>
              <c:f>Overview!$C$10</c:f>
              <c:strCache>
                <c:ptCount val="1"/>
                <c:pt idx="0">
                  <c:v>Procurement market definition</c:v>
                </c:pt>
              </c:strCache>
            </c:strRef>
          </c:tx>
          <c:invertIfNegative val="0"/>
          <c:cat>
            <c:strRef>
              <c:f>(Overview!$F$2,Overview!$E$2)</c:f>
              <c:strCache>
                <c:ptCount val="2"/>
                <c:pt idx="0">
                  <c:v>Plan</c:v>
                </c:pt>
                <c:pt idx="1">
                  <c:v>Current</c:v>
                </c:pt>
              </c:strCache>
            </c:strRef>
          </c:cat>
          <c:val>
            <c:numRef>
              <c:f>(Overview!$F$10,Overview!$E$10)</c:f>
              <c:numCache>
                <c:formatCode>0.0%</c:formatCode>
                <c:ptCount val="2"/>
                <c:pt idx="0">
                  <c:v>0</c:v>
                </c:pt>
                <c:pt idx="1">
                  <c:v>0</c:v>
                </c:pt>
              </c:numCache>
            </c:numRef>
          </c:val>
          <c:extLst>
            <c:ext xmlns:c16="http://schemas.microsoft.com/office/drawing/2014/chart" uri="{C3380CC4-5D6E-409C-BE32-E72D297353CC}">
              <c16:uniqueId val="{00000006-E3AF-4BC6-986B-D0CDF8C643AE}"/>
            </c:ext>
          </c:extLst>
        </c:ser>
        <c:ser>
          <c:idx val="8"/>
          <c:order val="7"/>
          <c:tx>
            <c:strRef>
              <c:f>Overview!$C$9</c:f>
              <c:strCache>
                <c:ptCount val="1"/>
                <c:pt idx="0">
                  <c:v>Analysis of the strategic framework &amp; risk</c:v>
                </c:pt>
              </c:strCache>
            </c:strRef>
          </c:tx>
          <c:invertIfNegative val="0"/>
          <c:cat>
            <c:strRef>
              <c:f>(Overview!$F$2,Overview!$E$2)</c:f>
              <c:strCache>
                <c:ptCount val="2"/>
                <c:pt idx="0">
                  <c:v>Plan</c:v>
                </c:pt>
                <c:pt idx="1">
                  <c:v>Current</c:v>
                </c:pt>
              </c:strCache>
            </c:strRef>
          </c:cat>
          <c:val>
            <c:numRef>
              <c:f>(Overview!$F$9,Overview!$E$9)</c:f>
              <c:numCache>
                <c:formatCode>0.0%</c:formatCode>
                <c:ptCount val="2"/>
                <c:pt idx="0">
                  <c:v>0</c:v>
                </c:pt>
                <c:pt idx="1">
                  <c:v>0</c:v>
                </c:pt>
              </c:numCache>
            </c:numRef>
          </c:val>
          <c:extLst>
            <c:ext xmlns:c16="http://schemas.microsoft.com/office/drawing/2014/chart" uri="{C3380CC4-5D6E-409C-BE32-E72D297353CC}">
              <c16:uniqueId val="{00000007-E3AF-4BC6-986B-D0CDF8C643AE}"/>
            </c:ext>
          </c:extLst>
        </c:ser>
        <c:ser>
          <c:idx val="10"/>
          <c:order val="8"/>
          <c:tx>
            <c:strRef>
              <c:f>Overview!$C$8</c:f>
              <c:strCache>
                <c:ptCount val="1"/>
                <c:pt idx="0">
                  <c:v>Contribution to the financial position</c:v>
                </c:pt>
              </c:strCache>
            </c:strRef>
          </c:tx>
          <c:invertIfNegative val="0"/>
          <c:cat>
            <c:strRef>
              <c:f>(Overview!$F$2,Overview!$E$2)</c:f>
              <c:strCache>
                <c:ptCount val="2"/>
                <c:pt idx="0">
                  <c:v>Plan</c:v>
                </c:pt>
                <c:pt idx="1">
                  <c:v>Current</c:v>
                </c:pt>
              </c:strCache>
            </c:strRef>
          </c:cat>
          <c:val>
            <c:numRef>
              <c:f>(Overview!$F$8,Overview!$E$8)</c:f>
              <c:numCache>
                <c:formatCode>0.0%</c:formatCode>
                <c:ptCount val="2"/>
                <c:pt idx="0">
                  <c:v>0</c:v>
                </c:pt>
                <c:pt idx="1">
                  <c:v>0</c:v>
                </c:pt>
              </c:numCache>
            </c:numRef>
          </c:val>
          <c:extLst>
            <c:ext xmlns:c16="http://schemas.microsoft.com/office/drawing/2014/chart" uri="{C3380CC4-5D6E-409C-BE32-E72D297353CC}">
              <c16:uniqueId val="{00000008-E3AF-4BC6-986B-D0CDF8C643AE}"/>
            </c:ext>
          </c:extLst>
        </c:ser>
        <c:ser>
          <c:idx val="11"/>
          <c:order val="9"/>
          <c:tx>
            <c:strRef>
              <c:f>Overview!$C$7</c:f>
              <c:strCache>
                <c:ptCount val="1"/>
                <c:pt idx="0">
                  <c:v>Contribution to innovation &amp; sustainability</c:v>
                </c:pt>
              </c:strCache>
            </c:strRef>
          </c:tx>
          <c:invertIfNegative val="0"/>
          <c:cat>
            <c:strRef>
              <c:f>(Overview!$F$2,Overview!$E$2)</c:f>
              <c:strCache>
                <c:ptCount val="2"/>
                <c:pt idx="0">
                  <c:v>Plan</c:v>
                </c:pt>
                <c:pt idx="1">
                  <c:v>Current</c:v>
                </c:pt>
              </c:strCache>
            </c:strRef>
          </c:cat>
          <c:val>
            <c:numRef>
              <c:f>(Overview!$F$7,Overview!$E$7)</c:f>
              <c:numCache>
                <c:formatCode>0.0%</c:formatCode>
                <c:ptCount val="2"/>
                <c:pt idx="0">
                  <c:v>0</c:v>
                </c:pt>
                <c:pt idx="1">
                  <c:v>0</c:v>
                </c:pt>
              </c:numCache>
            </c:numRef>
          </c:val>
          <c:extLst>
            <c:ext xmlns:c16="http://schemas.microsoft.com/office/drawing/2014/chart" uri="{C3380CC4-5D6E-409C-BE32-E72D297353CC}">
              <c16:uniqueId val="{00000009-E3AF-4BC6-986B-D0CDF8C643AE}"/>
            </c:ext>
          </c:extLst>
        </c:ser>
        <c:ser>
          <c:idx val="12"/>
          <c:order val="10"/>
          <c:tx>
            <c:strRef>
              <c:f>Overview!$C$6</c:f>
              <c:strCache>
                <c:ptCount val="1"/>
                <c:pt idx="0">
                  <c:v>Contribution to the cost item</c:v>
                </c:pt>
              </c:strCache>
            </c:strRef>
          </c:tx>
          <c:invertIfNegative val="0"/>
          <c:cat>
            <c:strRef>
              <c:f>(Overview!$F$2,Overview!$E$2)</c:f>
              <c:strCache>
                <c:ptCount val="2"/>
                <c:pt idx="0">
                  <c:v>Plan</c:v>
                </c:pt>
                <c:pt idx="1">
                  <c:v>Current</c:v>
                </c:pt>
              </c:strCache>
            </c:strRef>
          </c:cat>
          <c:val>
            <c:numRef>
              <c:f>(Overview!$F$6,Overview!$E$6)</c:f>
              <c:numCache>
                <c:formatCode>0.0%</c:formatCode>
                <c:ptCount val="2"/>
                <c:pt idx="0">
                  <c:v>0</c:v>
                </c:pt>
                <c:pt idx="1">
                  <c:v>0</c:v>
                </c:pt>
              </c:numCache>
            </c:numRef>
          </c:val>
          <c:extLst>
            <c:ext xmlns:c16="http://schemas.microsoft.com/office/drawing/2014/chart" uri="{C3380CC4-5D6E-409C-BE32-E72D297353CC}">
              <c16:uniqueId val="{0000000A-E3AF-4BC6-986B-D0CDF8C643AE}"/>
            </c:ext>
          </c:extLst>
        </c:ser>
        <c:ser>
          <c:idx val="13"/>
          <c:order val="11"/>
          <c:tx>
            <c:strRef>
              <c:f>Overview!$C$5</c:f>
              <c:strCache>
                <c:ptCount val="1"/>
                <c:pt idx="0">
                  <c:v>Value contribution targets (qualitative / guardrails)</c:v>
                </c:pt>
              </c:strCache>
            </c:strRef>
          </c:tx>
          <c:invertIfNegative val="0"/>
          <c:cat>
            <c:strRef>
              <c:f>(Overview!$F$2,Overview!$E$2)</c:f>
              <c:strCache>
                <c:ptCount val="2"/>
                <c:pt idx="0">
                  <c:v>Plan</c:v>
                </c:pt>
                <c:pt idx="1">
                  <c:v>Current</c:v>
                </c:pt>
              </c:strCache>
            </c:strRef>
          </c:cat>
          <c:val>
            <c:numRef>
              <c:f>(Overview!$F$5,Overview!$E$5)</c:f>
              <c:numCache>
                <c:formatCode>0.0%</c:formatCode>
                <c:ptCount val="2"/>
                <c:pt idx="0">
                  <c:v>0</c:v>
                </c:pt>
                <c:pt idx="1">
                  <c:v>0</c:v>
                </c:pt>
              </c:numCache>
            </c:numRef>
          </c:val>
          <c:extLst>
            <c:ext xmlns:c16="http://schemas.microsoft.com/office/drawing/2014/chart" uri="{C3380CC4-5D6E-409C-BE32-E72D297353CC}">
              <c16:uniqueId val="{0000000B-E3AF-4BC6-986B-D0CDF8C643AE}"/>
            </c:ext>
          </c:extLst>
        </c:ser>
        <c:dLbls>
          <c:showLegendKey val="0"/>
          <c:showVal val="0"/>
          <c:showCatName val="0"/>
          <c:showSerName val="0"/>
          <c:showPercent val="0"/>
          <c:showBubbleSize val="0"/>
        </c:dLbls>
        <c:gapWidth val="150"/>
        <c:axId val="393849184"/>
        <c:axId val="393849568"/>
      </c:barChart>
      <c:catAx>
        <c:axId val="393849184"/>
        <c:scaling>
          <c:orientation val="minMax"/>
        </c:scaling>
        <c:delete val="0"/>
        <c:axPos val="l"/>
        <c:numFmt formatCode="General" sourceLinked="0"/>
        <c:majorTickMark val="out"/>
        <c:minorTickMark val="none"/>
        <c:tickLblPos val="nextTo"/>
        <c:crossAx val="393849568"/>
        <c:crosses val="autoZero"/>
        <c:auto val="1"/>
        <c:lblAlgn val="ctr"/>
        <c:lblOffset val="100"/>
        <c:noMultiLvlLbl val="0"/>
      </c:catAx>
      <c:valAx>
        <c:axId val="393849568"/>
        <c:scaling>
          <c:orientation val="minMax"/>
          <c:max val="1"/>
          <c:min val="0"/>
        </c:scaling>
        <c:delete val="0"/>
        <c:axPos val="b"/>
        <c:majorGridlines/>
        <c:numFmt formatCode="0.0%" sourceLinked="1"/>
        <c:majorTickMark val="out"/>
        <c:minorTickMark val="none"/>
        <c:tickLblPos val="nextTo"/>
        <c:crossAx val="393849184"/>
        <c:crosses val="autoZero"/>
        <c:crossBetween val="between"/>
        <c:majorUnit val="0.2"/>
        <c:minorUnit val="0.1"/>
      </c:valAx>
    </c:plotArea>
    <c:legend>
      <c:legendPos val="r"/>
      <c:layout>
        <c:manualLayout>
          <c:xMode val="edge"/>
          <c:yMode val="edge"/>
          <c:x val="0.58884319083595738"/>
          <c:y val="5.3588514054502094E-2"/>
          <c:w val="0.33420991206875889"/>
          <c:h val="0.78681149589125787"/>
        </c:manualLayout>
      </c:layout>
      <c:overlay val="0"/>
      <c:txPr>
        <a:bodyPr/>
        <a:lstStyle/>
        <a:p>
          <a:pPr>
            <a:defRPr sz="900"/>
          </a:pPr>
          <a:endParaRPr lang="en-NL"/>
        </a:p>
      </c:txPr>
    </c:legend>
    <c:plotVisOnly val="1"/>
    <c:dispBlanksAs val="gap"/>
    <c:showDLblsOverMax val="0"/>
  </c:chart>
  <c:printSettings>
    <c:headerFooter/>
    <c:pageMargins b="0.78740157499999996" l="0.70000000000000062" r="0.70000000000000062" t="0.78740157499999996"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sz="1200">
                <a:solidFill>
                  <a:schemeClr val="tx2">
                    <a:lumMod val="75000"/>
                  </a:schemeClr>
                </a:solidFill>
              </a:defRPr>
            </a:pPr>
            <a:r>
              <a:rPr lang="en" sz="1200">
                <a:effectLst/>
              </a:rPr>
              <a:t>Market strategy</a:t>
            </a:r>
          </a:p>
        </c:rich>
      </c:tx>
      <c:layout>
        <c:manualLayout>
          <c:xMode val="edge"/>
          <c:yMode val="edge"/>
          <c:x val="0.13441339090602974"/>
          <c:y val="4.8888970154644114E-2"/>
        </c:manualLayout>
      </c:layout>
      <c:overlay val="0"/>
    </c:title>
    <c:autoTitleDeleted val="0"/>
    <c:plotArea>
      <c:layout>
        <c:manualLayout>
          <c:layoutTarget val="inner"/>
          <c:xMode val="edge"/>
          <c:yMode val="edge"/>
          <c:x val="0.14896199753879519"/>
          <c:y val="0.15479676382272958"/>
          <c:w val="0.39949361162830282"/>
          <c:h val="0.73114691567986345"/>
        </c:manualLayout>
      </c:layout>
      <c:barChart>
        <c:barDir val="bar"/>
        <c:grouping val="clustered"/>
        <c:varyColors val="0"/>
        <c:ser>
          <c:idx val="8"/>
          <c:order val="0"/>
          <c:tx>
            <c:strRef>
              <c:f>Overview!$C$27</c:f>
              <c:strCache>
                <c:ptCount val="1"/>
                <c:pt idx="0">
                  <c:v>Management of category strategies</c:v>
                </c:pt>
              </c:strCache>
            </c:strRef>
          </c:tx>
          <c:invertIfNegative val="0"/>
          <c:cat>
            <c:strRef>
              <c:f>(Overview!$F$2,Overview!$E$2)</c:f>
              <c:strCache>
                <c:ptCount val="2"/>
                <c:pt idx="0">
                  <c:v>Plan</c:v>
                </c:pt>
                <c:pt idx="1">
                  <c:v>Current</c:v>
                </c:pt>
              </c:strCache>
            </c:strRef>
          </c:cat>
          <c:val>
            <c:numRef>
              <c:f>(Overview!$F$27,Overview!$E$27)</c:f>
              <c:numCache>
                <c:formatCode>0.0%</c:formatCode>
                <c:ptCount val="2"/>
                <c:pt idx="0">
                  <c:v>0</c:v>
                </c:pt>
                <c:pt idx="1">
                  <c:v>0</c:v>
                </c:pt>
              </c:numCache>
            </c:numRef>
          </c:val>
          <c:extLst>
            <c:ext xmlns:c16="http://schemas.microsoft.com/office/drawing/2014/chart" uri="{C3380CC4-5D6E-409C-BE32-E72D297353CC}">
              <c16:uniqueId val="{00000000-D6EC-4CA1-BAEA-CF068A1FC6D4}"/>
            </c:ext>
          </c:extLst>
        </c:ser>
        <c:ser>
          <c:idx val="7"/>
          <c:order val="1"/>
          <c:tx>
            <c:strRef>
              <c:f>Overview!$C$26</c:f>
              <c:strCache>
                <c:ptCount val="1"/>
                <c:pt idx="0">
                  <c:v>Definition of category strategies</c:v>
                </c:pt>
              </c:strCache>
            </c:strRef>
          </c:tx>
          <c:invertIfNegative val="0"/>
          <c:cat>
            <c:strRef>
              <c:f>(Overview!$F$2,Overview!$E$2)</c:f>
              <c:strCache>
                <c:ptCount val="2"/>
                <c:pt idx="0">
                  <c:v>Plan</c:v>
                </c:pt>
                <c:pt idx="1">
                  <c:v>Current</c:v>
                </c:pt>
              </c:strCache>
            </c:strRef>
          </c:cat>
          <c:val>
            <c:numRef>
              <c:f>(Overview!$F$26,Overview!$E$26)</c:f>
              <c:numCache>
                <c:formatCode>0.0%</c:formatCode>
                <c:ptCount val="2"/>
                <c:pt idx="0">
                  <c:v>0</c:v>
                </c:pt>
                <c:pt idx="1">
                  <c:v>0</c:v>
                </c:pt>
              </c:numCache>
            </c:numRef>
          </c:val>
          <c:extLst>
            <c:ext xmlns:c16="http://schemas.microsoft.com/office/drawing/2014/chart" uri="{C3380CC4-5D6E-409C-BE32-E72D297353CC}">
              <c16:uniqueId val="{00000001-D6EC-4CA1-BAEA-CF068A1FC6D4}"/>
            </c:ext>
          </c:extLst>
        </c:ser>
        <c:ser>
          <c:idx val="6"/>
          <c:order val="2"/>
          <c:tx>
            <c:strRef>
              <c:f>Overview!$C$25</c:f>
              <c:strCache>
                <c:ptCount val="1"/>
                <c:pt idx="0">
                  <c:v>Analysis of category-related processes</c:v>
                </c:pt>
              </c:strCache>
            </c:strRef>
          </c:tx>
          <c:invertIfNegative val="0"/>
          <c:cat>
            <c:strRef>
              <c:f>(Overview!$F$2,Overview!$E$2)</c:f>
              <c:strCache>
                <c:ptCount val="2"/>
                <c:pt idx="0">
                  <c:v>Plan</c:v>
                </c:pt>
                <c:pt idx="1">
                  <c:v>Current</c:v>
                </c:pt>
              </c:strCache>
            </c:strRef>
          </c:cat>
          <c:val>
            <c:numRef>
              <c:f>(Overview!$F$25,Overview!$E$25)</c:f>
              <c:numCache>
                <c:formatCode>0.0%</c:formatCode>
                <c:ptCount val="2"/>
                <c:pt idx="0">
                  <c:v>0</c:v>
                </c:pt>
                <c:pt idx="1">
                  <c:v>0</c:v>
                </c:pt>
              </c:numCache>
            </c:numRef>
          </c:val>
          <c:extLst>
            <c:ext xmlns:c16="http://schemas.microsoft.com/office/drawing/2014/chart" uri="{C3380CC4-5D6E-409C-BE32-E72D297353CC}">
              <c16:uniqueId val="{00000002-D6EC-4CA1-BAEA-CF068A1FC6D4}"/>
            </c:ext>
          </c:extLst>
        </c:ser>
        <c:ser>
          <c:idx val="4"/>
          <c:order val="3"/>
          <c:tx>
            <c:strRef>
              <c:f>Overview!$C$24</c:f>
              <c:strCache>
                <c:ptCount val="1"/>
                <c:pt idx="0">
                  <c:v>Analysis of fees</c:v>
                </c:pt>
              </c:strCache>
            </c:strRef>
          </c:tx>
          <c:invertIfNegative val="0"/>
          <c:cat>
            <c:strRef>
              <c:f>(Overview!$F$2,Overview!$E$2)</c:f>
              <c:strCache>
                <c:ptCount val="2"/>
                <c:pt idx="0">
                  <c:v>Plan</c:v>
                </c:pt>
                <c:pt idx="1">
                  <c:v>Current</c:v>
                </c:pt>
              </c:strCache>
            </c:strRef>
          </c:cat>
          <c:val>
            <c:numRef>
              <c:f>(Overview!$F$24,Overview!$E$24)</c:f>
              <c:numCache>
                <c:formatCode>0.0%</c:formatCode>
                <c:ptCount val="2"/>
                <c:pt idx="0">
                  <c:v>0</c:v>
                </c:pt>
                <c:pt idx="1">
                  <c:v>0</c:v>
                </c:pt>
              </c:numCache>
            </c:numRef>
          </c:val>
          <c:extLst>
            <c:ext xmlns:c16="http://schemas.microsoft.com/office/drawing/2014/chart" uri="{C3380CC4-5D6E-409C-BE32-E72D297353CC}">
              <c16:uniqueId val="{00000003-D6EC-4CA1-BAEA-CF068A1FC6D4}"/>
            </c:ext>
          </c:extLst>
        </c:ser>
        <c:ser>
          <c:idx val="3"/>
          <c:order val="4"/>
          <c:tx>
            <c:strRef>
              <c:f>Overview!$C$23</c:f>
              <c:strCache>
                <c:ptCount val="1"/>
                <c:pt idx="0">
                  <c:v>Analysis of the supplier structure</c:v>
                </c:pt>
              </c:strCache>
            </c:strRef>
          </c:tx>
          <c:invertIfNegative val="0"/>
          <c:cat>
            <c:strRef>
              <c:f>(Overview!$F$2,Overview!$E$2)</c:f>
              <c:strCache>
                <c:ptCount val="2"/>
                <c:pt idx="0">
                  <c:v>Plan</c:v>
                </c:pt>
                <c:pt idx="1">
                  <c:v>Current</c:v>
                </c:pt>
              </c:strCache>
            </c:strRef>
          </c:cat>
          <c:val>
            <c:numRef>
              <c:f>(Overview!$F$23,Overview!$E$23)</c:f>
              <c:numCache>
                <c:formatCode>0.0%</c:formatCode>
                <c:ptCount val="2"/>
                <c:pt idx="0">
                  <c:v>0</c:v>
                </c:pt>
                <c:pt idx="1">
                  <c:v>0</c:v>
                </c:pt>
              </c:numCache>
            </c:numRef>
          </c:val>
          <c:extLst>
            <c:ext xmlns:c16="http://schemas.microsoft.com/office/drawing/2014/chart" uri="{C3380CC4-5D6E-409C-BE32-E72D297353CC}">
              <c16:uniqueId val="{00000004-D6EC-4CA1-BAEA-CF068A1FC6D4}"/>
            </c:ext>
          </c:extLst>
        </c:ser>
        <c:ser>
          <c:idx val="2"/>
          <c:order val="5"/>
          <c:tx>
            <c:strRef>
              <c:f>Overview!$C$22</c:f>
              <c:strCache>
                <c:ptCount val="1"/>
                <c:pt idx="0">
                  <c:v>Analysis of product and cost structure</c:v>
                </c:pt>
              </c:strCache>
            </c:strRef>
          </c:tx>
          <c:invertIfNegative val="0"/>
          <c:cat>
            <c:strRef>
              <c:f>(Overview!$F$2,Overview!$E$2)</c:f>
              <c:strCache>
                <c:ptCount val="2"/>
                <c:pt idx="0">
                  <c:v>Plan</c:v>
                </c:pt>
                <c:pt idx="1">
                  <c:v>Current</c:v>
                </c:pt>
              </c:strCache>
            </c:strRef>
          </c:cat>
          <c:val>
            <c:numRef>
              <c:f>(Overview!$F$22,Overview!$E$22)</c:f>
              <c:numCache>
                <c:formatCode>0.0%</c:formatCode>
                <c:ptCount val="2"/>
                <c:pt idx="0">
                  <c:v>0</c:v>
                </c:pt>
                <c:pt idx="1">
                  <c:v>0</c:v>
                </c:pt>
              </c:numCache>
            </c:numRef>
          </c:val>
          <c:extLst>
            <c:ext xmlns:c16="http://schemas.microsoft.com/office/drawing/2014/chart" uri="{C3380CC4-5D6E-409C-BE32-E72D297353CC}">
              <c16:uniqueId val="{00000005-D6EC-4CA1-BAEA-CF068A1FC6D4}"/>
            </c:ext>
          </c:extLst>
        </c:ser>
        <c:ser>
          <c:idx val="1"/>
          <c:order val="6"/>
          <c:tx>
            <c:strRef>
              <c:f>Overview!$C$21</c:f>
              <c:strCache>
                <c:ptCount val="1"/>
                <c:pt idx="0">
                  <c:v>Category analysis</c:v>
                </c:pt>
              </c:strCache>
            </c:strRef>
          </c:tx>
          <c:invertIfNegative val="0"/>
          <c:cat>
            <c:strRef>
              <c:f>(Overview!$F$2,Overview!$E$2)</c:f>
              <c:strCache>
                <c:ptCount val="2"/>
                <c:pt idx="0">
                  <c:v>Plan</c:v>
                </c:pt>
                <c:pt idx="1">
                  <c:v>Current</c:v>
                </c:pt>
              </c:strCache>
            </c:strRef>
          </c:cat>
          <c:val>
            <c:numRef>
              <c:f>(Overview!$F$21,Overview!$E$21)</c:f>
              <c:numCache>
                <c:formatCode>0.0%</c:formatCode>
                <c:ptCount val="2"/>
                <c:pt idx="0">
                  <c:v>0</c:v>
                </c:pt>
                <c:pt idx="1">
                  <c:v>0</c:v>
                </c:pt>
              </c:numCache>
            </c:numRef>
          </c:val>
          <c:extLst>
            <c:ext xmlns:c16="http://schemas.microsoft.com/office/drawing/2014/chart" uri="{C3380CC4-5D6E-409C-BE32-E72D297353CC}">
              <c16:uniqueId val="{00000006-D6EC-4CA1-BAEA-CF068A1FC6D4}"/>
            </c:ext>
          </c:extLst>
        </c:ser>
        <c:ser>
          <c:idx val="0"/>
          <c:order val="7"/>
          <c:tx>
            <c:strRef>
              <c:f>Overview!$C$20</c:f>
              <c:strCache>
                <c:ptCount val="1"/>
                <c:pt idx="0">
                  <c:v>External market analysis</c:v>
                </c:pt>
              </c:strCache>
            </c:strRef>
          </c:tx>
          <c:invertIfNegative val="0"/>
          <c:cat>
            <c:strRef>
              <c:f>(Overview!$F$2,Overview!$E$2)</c:f>
              <c:strCache>
                <c:ptCount val="2"/>
                <c:pt idx="0">
                  <c:v>Plan</c:v>
                </c:pt>
                <c:pt idx="1">
                  <c:v>Current</c:v>
                </c:pt>
              </c:strCache>
            </c:strRef>
          </c:cat>
          <c:val>
            <c:numRef>
              <c:f>(Overview!$F$20,Overview!$E$20)</c:f>
              <c:numCache>
                <c:formatCode>0.0%</c:formatCode>
                <c:ptCount val="2"/>
                <c:pt idx="0">
                  <c:v>0</c:v>
                </c:pt>
                <c:pt idx="1">
                  <c:v>0</c:v>
                </c:pt>
              </c:numCache>
            </c:numRef>
          </c:val>
          <c:extLst>
            <c:ext xmlns:c16="http://schemas.microsoft.com/office/drawing/2014/chart" uri="{C3380CC4-5D6E-409C-BE32-E72D297353CC}">
              <c16:uniqueId val="{00000007-D6EC-4CA1-BAEA-CF068A1FC6D4}"/>
            </c:ext>
          </c:extLst>
        </c:ser>
        <c:ser>
          <c:idx val="5"/>
          <c:order val="8"/>
          <c:tx>
            <c:strRef>
              <c:f>Overview!$C$19</c:f>
              <c:strCache>
                <c:ptCount val="1"/>
                <c:pt idx="0">
                  <c:v>Category objectives</c:v>
                </c:pt>
              </c:strCache>
            </c:strRef>
          </c:tx>
          <c:invertIfNegative val="0"/>
          <c:cat>
            <c:strRef>
              <c:f>(Overview!$F$2,Overview!$E$2)</c:f>
              <c:strCache>
                <c:ptCount val="2"/>
                <c:pt idx="0">
                  <c:v>Plan</c:v>
                </c:pt>
                <c:pt idx="1">
                  <c:v>Current</c:v>
                </c:pt>
              </c:strCache>
            </c:strRef>
          </c:cat>
          <c:val>
            <c:numRef>
              <c:f>(Overview!$F$19,Overview!$E$19)</c:f>
              <c:numCache>
                <c:formatCode>0.0%</c:formatCode>
                <c:ptCount val="2"/>
                <c:pt idx="0">
                  <c:v>0</c:v>
                </c:pt>
                <c:pt idx="1">
                  <c:v>0</c:v>
                </c:pt>
              </c:numCache>
            </c:numRef>
          </c:val>
          <c:extLst>
            <c:ext xmlns:c16="http://schemas.microsoft.com/office/drawing/2014/chart" uri="{C3380CC4-5D6E-409C-BE32-E72D297353CC}">
              <c16:uniqueId val="{00000008-D6EC-4CA1-BAEA-CF068A1FC6D4}"/>
            </c:ext>
          </c:extLst>
        </c:ser>
        <c:dLbls>
          <c:showLegendKey val="0"/>
          <c:showVal val="0"/>
          <c:showCatName val="0"/>
          <c:showSerName val="0"/>
          <c:showPercent val="0"/>
          <c:showBubbleSize val="0"/>
        </c:dLbls>
        <c:gapWidth val="150"/>
        <c:axId val="393907576"/>
        <c:axId val="393899712"/>
      </c:barChart>
      <c:catAx>
        <c:axId val="393907576"/>
        <c:scaling>
          <c:orientation val="minMax"/>
        </c:scaling>
        <c:delete val="0"/>
        <c:axPos val="l"/>
        <c:numFmt formatCode="General" sourceLinked="0"/>
        <c:majorTickMark val="out"/>
        <c:minorTickMark val="none"/>
        <c:tickLblPos val="nextTo"/>
        <c:crossAx val="393899712"/>
        <c:crosses val="autoZero"/>
        <c:auto val="1"/>
        <c:lblAlgn val="ctr"/>
        <c:lblOffset val="100"/>
        <c:noMultiLvlLbl val="0"/>
      </c:catAx>
      <c:valAx>
        <c:axId val="393899712"/>
        <c:scaling>
          <c:orientation val="minMax"/>
          <c:max val="1"/>
          <c:min val="0"/>
        </c:scaling>
        <c:delete val="0"/>
        <c:axPos val="b"/>
        <c:majorGridlines/>
        <c:numFmt formatCode="0.0%" sourceLinked="1"/>
        <c:majorTickMark val="out"/>
        <c:minorTickMark val="none"/>
        <c:tickLblPos val="nextTo"/>
        <c:crossAx val="393907576"/>
        <c:crosses val="autoZero"/>
        <c:crossBetween val="between"/>
        <c:majorUnit val="0.2"/>
        <c:minorUnit val="0.1"/>
      </c:valAx>
    </c:plotArea>
    <c:legend>
      <c:legendPos val="r"/>
      <c:layout>
        <c:manualLayout>
          <c:xMode val="edge"/>
          <c:yMode val="edge"/>
          <c:x val="0.54829117349745304"/>
          <c:y val="3.7331221673951892E-2"/>
          <c:w val="0.32881854355052165"/>
          <c:h val="0.67801790002182927"/>
        </c:manualLayout>
      </c:layout>
      <c:overlay val="0"/>
      <c:txPr>
        <a:bodyPr/>
        <a:lstStyle/>
        <a:p>
          <a:pPr>
            <a:defRPr sz="900"/>
          </a:pPr>
          <a:endParaRPr lang="en-NL"/>
        </a:p>
      </c:txPr>
    </c:legend>
    <c:plotVisOnly val="1"/>
    <c:dispBlanksAs val="gap"/>
    <c:showDLblsOverMax val="0"/>
  </c:chart>
  <c:printSettings>
    <c:headerFooter/>
    <c:pageMargins b="0.78740157499999996" l="0.70000000000000062" r="0.70000000000000062" t="0.78740157499999996"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sz="1200">
                <a:solidFill>
                  <a:schemeClr val="accent3">
                    <a:lumMod val="50000"/>
                  </a:schemeClr>
                </a:solidFill>
              </a:defRPr>
            </a:pPr>
            <a:r>
              <a:rPr lang="en" sz="1200">
                <a:effectLst/>
              </a:rPr>
              <a:t>Supplier strategy</a:t>
            </a:r>
          </a:p>
        </c:rich>
      </c:tx>
      <c:layout>
        <c:manualLayout>
          <c:xMode val="edge"/>
          <c:yMode val="edge"/>
          <c:x val="0.13593024154423447"/>
          <c:y val="2.147808888661315E-2"/>
        </c:manualLayout>
      </c:layout>
      <c:overlay val="0"/>
    </c:title>
    <c:autoTitleDeleted val="0"/>
    <c:plotArea>
      <c:layout>
        <c:manualLayout>
          <c:layoutTarget val="inner"/>
          <c:xMode val="edge"/>
          <c:yMode val="edge"/>
          <c:x val="0.13968181084425937"/>
          <c:y val="0.11164269835654916"/>
          <c:w val="0.4577898947141858"/>
          <c:h val="0.7407582701746328"/>
        </c:manualLayout>
      </c:layout>
      <c:barChart>
        <c:barDir val="bar"/>
        <c:grouping val="clustered"/>
        <c:varyColors val="0"/>
        <c:ser>
          <c:idx val="6"/>
          <c:order val="0"/>
          <c:tx>
            <c:strRef>
              <c:f>Overview!$C$36</c:f>
              <c:strCache>
                <c:ptCount val="1"/>
                <c:pt idx="0">
                  <c:v>Management of supplier strategies</c:v>
                </c:pt>
              </c:strCache>
            </c:strRef>
          </c:tx>
          <c:invertIfNegative val="0"/>
          <c:cat>
            <c:strRef>
              <c:f>(Overview!$F$2,Overview!$E$2)</c:f>
              <c:strCache>
                <c:ptCount val="2"/>
                <c:pt idx="0">
                  <c:v>Plan</c:v>
                </c:pt>
                <c:pt idx="1">
                  <c:v>Current</c:v>
                </c:pt>
              </c:strCache>
            </c:strRef>
          </c:cat>
          <c:val>
            <c:numRef>
              <c:f>(Overview!$F$36,Overview!$E$36)</c:f>
              <c:numCache>
                <c:formatCode>0.0%</c:formatCode>
                <c:ptCount val="2"/>
                <c:pt idx="0">
                  <c:v>0</c:v>
                </c:pt>
                <c:pt idx="1">
                  <c:v>0</c:v>
                </c:pt>
              </c:numCache>
            </c:numRef>
          </c:val>
          <c:extLst>
            <c:ext xmlns:c16="http://schemas.microsoft.com/office/drawing/2014/chart" uri="{C3380CC4-5D6E-409C-BE32-E72D297353CC}">
              <c16:uniqueId val="{00000000-15E4-439E-A22B-3C926C148494}"/>
            </c:ext>
          </c:extLst>
        </c:ser>
        <c:ser>
          <c:idx val="5"/>
          <c:order val="1"/>
          <c:tx>
            <c:strRef>
              <c:f>Overview!$C$35</c:f>
              <c:strCache>
                <c:ptCount val="1"/>
                <c:pt idx="0">
                  <c:v>Definition of supplier strategies</c:v>
                </c:pt>
              </c:strCache>
            </c:strRef>
          </c:tx>
          <c:invertIfNegative val="0"/>
          <c:cat>
            <c:strRef>
              <c:f>(Overview!$F$2,Overview!$E$2)</c:f>
              <c:strCache>
                <c:ptCount val="2"/>
                <c:pt idx="0">
                  <c:v>Plan</c:v>
                </c:pt>
                <c:pt idx="1">
                  <c:v>Current</c:v>
                </c:pt>
              </c:strCache>
            </c:strRef>
          </c:cat>
          <c:val>
            <c:numRef>
              <c:f>(Overview!$F$35,Overview!$E$35)</c:f>
              <c:numCache>
                <c:formatCode>0.0%</c:formatCode>
                <c:ptCount val="2"/>
                <c:pt idx="0">
                  <c:v>0</c:v>
                </c:pt>
                <c:pt idx="1">
                  <c:v>0</c:v>
                </c:pt>
              </c:numCache>
            </c:numRef>
          </c:val>
          <c:extLst>
            <c:ext xmlns:c16="http://schemas.microsoft.com/office/drawing/2014/chart" uri="{C3380CC4-5D6E-409C-BE32-E72D297353CC}">
              <c16:uniqueId val="{00000001-15E4-439E-A22B-3C926C148494}"/>
            </c:ext>
          </c:extLst>
        </c:ser>
        <c:ser>
          <c:idx val="4"/>
          <c:order val="2"/>
          <c:tx>
            <c:strRef>
              <c:f>Overview!$C$34</c:f>
              <c:strCache>
                <c:ptCount val="1"/>
                <c:pt idx="0">
                  <c:v>Supplier Release</c:v>
                </c:pt>
              </c:strCache>
            </c:strRef>
          </c:tx>
          <c:invertIfNegative val="0"/>
          <c:cat>
            <c:strRef>
              <c:f>(Overview!$F$2,Overview!$E$2)</c:f>
              <c:strCache>
                <c:ptCount val="2"/>
                <c:pt idx="0">
                  <c:v>Plan</c:v>
                </c:pt>
                <c:pt idx="1">
                  <c:v>Current</c:v>
                </c:pt>
              </c:strCache>
            </c:strRef>
          </c:cat>
          <c:val>
            <c:numRef>
              <c:f>(Overview!$F$34,Overview!$E$34)</c:f>
              <c:numCache>
                <c:formatCode>0.0%</c:formatCode>
                <c:ptCount val="2"/>
                <c:pt idx="0">
                  <c:v>0</c:v>
                </c:pt>
                <c:pt idx="1">
                  <c:v>0</c:v>
                </c:pt>
              </c:numCache>
            </c:numRef>
          </c:val>
          <c:extLst>
            <c:ext xmlns:c16="http://schemas.microsoft.com/office/drawing/2014/chart" uri="{C3380CC4-5D6E-409C-BE32-E72D297353CC}">
              <c16:uniqueId val="{00000002-15E4-439E-A22B-3C926C148494}"/>
            </c:ext>
          </c:extLst>
        </c:ser>
        <c:ser>
          <c:idx val="3"/>
          <c:order val="3"/>
          <c:tx>
            <c:strRef>
              <c:f>Overview!$C$33</c:f>
              <c:strCache>
                <c:ptCount val="1"/>
                <c:pt idx="0">
                  <c:v>Supplier classification</c:v>
                </c:pt>
              </c:strCache>
            </c:strRef>
          </c:tx>
          <c:invertIfNegative val="0"/>
          <c:cat>
            <c:strRef>
              <c:f>(Overview!$F$2,Overview!$E$2)</c:f>
              <c:strCache>
                <c:ptCount val="2"/>
                <c:pt idx="0">
                  <c:v>Plan</c:v>
                </c:pt>
                <c:pt idx="1">
                  <c:v>Current</c:v>
                </c:pt>
              </c:strCache>
            </c:strRef>
          </c:cat>
          <c:val>
            <c:numRef>
              <c:f>(Overview!$F$33,Overview!$E$33)</c:f>
              <c:numCache>
                <c:formatCode>0.0%</c:formatCode>
                <c:ptCount val="2"/>
                <c:pt idx="0">
                  <c:v>0</c:v>
                </c:pt>
                <c:pt idx="1">
                  <c:v>0</c:v>
                </c:pt>
              </c:numCache>
            </c:numRef>
          </c:val>
          <c:extLst>
            <c:ext xmlns:c16="http://schemas.microsoft.com/office/drawing/2014/chart" uri="{C3380CC4-5D6E-409C-BE32-E72D297353CC}">
              <c16:uniqueId val="{00000003-15E4-439E-A22B-3C926C148494}"/>
            </c:ext>
          </c:extLst>
        </c:ser>
        <c:ser>
          <c:idx val="2"/>
          <c:order val="4"/>
          <c:tx>
            <c:strRef>
              <c:f>Overview!$C$32</c:f>
              <c:strCache>
                <c:ptCount val="1"/>
                <c:pt idx="0">
                  <c:v>Supplier potential analysis</c:v>
                </c:pt>
              </c:strCache>
            </c:strRef>
          </c:tx>
          <c:invertIfNegative val="0"/>
          <c:cat>
            <c:strRef>
              <c:f>(Overview!$F$2,Overview!$E$2)</c:f>
              <c:strCache>
                <c:ptCount val="2"/>
                <c:pt idx="0">
                  <c:v>Plan</c:v>
                </c:pt>
                <c:pt idx="1">
                  <c:v>Current</c:v>
                </c:pt>
              </c:strCache>
            </c:strRef>
          </c:cat>
          <c:val>
            <c:numRef>
              <c:f>(Overview!$F$32,Overview!$E$32)</c:f>
              <c:numCache>
                <c:formatCode>0.0%</c:formatCode>
                <c:ptCount val="2"/>
                <c:pt idx="0">
                  <c:v>0</c:v>
                </c:pt>
                <c:pt idx="1">
                  <c:v>0</c:v>
                </c:pt>
              </c:numCache>
            </c:numRef>
          </c:val>
          <c:extLst>
            <c:ext xmlns:c16="http://schemas.microsoft.com/office/drawing/2014/chart" uri="{C3380CC4-5D6E-409C-BE32-E72D297353CC}">
              <c16:uniqueId val="{00000004-15E4-439E-A22B-3C926C148494}"/>
            </c:ext>
          </c:extLst>
        </c:ser>
        <c:ser>
          <c:idx val="1"/>
          <c:order val="5"/>
          <c:tx>
            <c:strRef>
              <c:f>Overview!$C$31</c:f>
              <c:strCache>
                <c:ptCount val="1"/>
                <c:pt idx="0">
                  <c:v>Past-oriented supplier evaluation</c:v>
                </c:pt>
              </c:strCache>
            </c:strRef>
          </c:tx>
          <c:invertIfNegative val="0"/>
          <c:cat>
            <c:strRef>
              <c:f>(Overview!$F$2,Overview!$E$2)</c:f>
              <c:strCache>
                <c:ptCount val="2"/>
                <c:pt idx="0">
                  <c:v>Plan</c:v>
                </c:pt>
                <c:pt idx="1">
                  <c:v>Current</c:v>
                </c:pt>
              </c:strCache>
            </c:strRef>
          </c:cat>
          <c:val>
            <c:numRef>
              <c:f>(Overview!$F$31,Overview!$E$31)</c:f>
              <c:numCache>
                <c:formatCode>0.0%</c:formatCode>
                <c:ptCount val="2"/>
                <c:pt idx="0">
                  <c:v>0</c:v>
                </c:pt>
                <c:pt idx="1">
                  <c:v>0</c:v>
                </c:pt>
              </c:numCache>
            </c:numRef>
          </c:val>
          <c:extLst>
            <c:ext xmlns:c16="http://schemas.microsoft.com/office/drawing/2014/chart" uri="{C3380CC4-5D6E-409C-BE32-E72D297353CC}">
              <c16:uniqueId val="{00000005-15E4-439E-A22B-3C926C148494}"/>
            </c:ext>
          </c:extLst>
        </c:ser>
        <c:ser>
          <c:idx val="0"/>
          <c:order val="6"/>
          <c:tx>
            <c:strRef>
              <c:f>Overview!$C$30</c:f>
              <c:strCache>
                <c:ptCount val="1"/>
                <c:pt idx="0">
                  <c:v>Supplier Goals</c:v>
                </c:pt>
              </c:strCache>
            </c:strRef>
          </c:tx>
          <c:invertIfNegative val="0"/>
          <c:cat>
            <c:strRef>
              <c:f>(Overview!$F$2,Overview!$E$2)</c:f>
              <c:strCache>
                <c:ptCount val="2"/>
                <c:pt idx="0">
                  <c:v>Plan</c:v>
                </c:pt>
                <c:pt idx="1">
                  <c:v>Current</c:v>
                </c:pt>
              </c:strCache>
            </c:strRef>
          </c:cat>
          <c:val>
            <c:numRef>
              <c:f>(Overview!$F$30,Overview!$E$30)</c:f>
              <c:numCache>
                <c:formatCode>0.0%</c:formatCode>
                <c:ptCount val="2"/>
                <c:pt idx="0">
                  <c:v>0</c:v>
                </c:pt>
                <c:pt idx="1">
                  <c:v>0</c:v>
                </c:pt>
              </c:numCache>
            </c:numRef>
          </c:val>
          <c:extLst>
            <c:ext xmlns:c16="http://schemas.microsoft.com/office/drawing/2014/chart" uri="{C3380CC4-5D6E-409C-BE32-E72D297353CC}">
              <c16:uniqueId val="{00000006-15E4-439E-A22B-3C926C148494}"/>
            </c:ext>
          </c:extLst>
        </c:ser>
        <c:dLbls>
          <c:showLegendKey val="0"/>
          <c:showVal val="0"/>
          <c:showCatName val="0"/>
          <c:showSerName val="0"/>
          <c:showPercent val="0"/>
          <c:showBubbleSize val="0"/>
        </c:dLbls>
        <c:gapWidth val="150"/>
        <c:axId val="391698928"/>
        <c:axId val="391702064"/>
      </c:barChart>
      <c:catAx>
        <c:axId val="391698928"/>
        <c:scaling>
          <c:orientation val="minMax"/>
        </c:scaling>
        <c:delete val="0"/>
        <c:axPos val="l"/>
        <c:numFmt formatCode="General" sourceLinked="0"/>
        <c:majorTickMark val="out"/>
        <c:minorTickMark val="none"/>
        <c:tickLblPos val="nextTo"/>
        <c:crossAx val="391702064"/>
        <c:crosses val="autoZero"/>
        <c:auto val="1"/>
        <c:lblAlgn val="ctr"/>
        <c:lblOffset val="100"/>
        <c:noMultiLvlLbl val="0"/>
      </c:catAx>
      <c:valAx>
        <c:axId val="391702064"/>
        <c:scaling>
          <c:orientation val="minMax"/>
          <c:max val="1"/>
          <c:min val="0"/>
        </c:scaling>
        <c:delete val="0"/>
        <c:axPos val="b"/>
        <c:majorGridlines/>
        <c:numFmt formatCode="0.0%" sourceLinked="1"/>
        <c:majorTickMark val="out"/>
        <c:minorTickMark val="none"/>
        <c:tickLblPos val="nextTo"/>
        <c:crossAx val="391698928"/>
        <c:crosses val="autoZero"/>
        <c:crossBetween val="between"/>
        <c:majorUnit val="0.2"/>
        <c:minorUnit val="0.1"/>
      </c:valAx>
    </c:plotArea>
    <c:legend>
      <c:legendPos val="r"/>
      <c:layout>
        <c:manualLayout>
          <c:xMode val="edge"/>
          <c:yMode val="edge"/>
          <c:x val="0.59827379409582859"/>
          <c:y val="4.6001367628089145E-2"/>
          <c:w val="0.30736038349289718"/>
          <c:h val="0.81500625371390811"/>
        </c:manualLayout>
      </c:layout>
      <c:overlay val="0"/>
      <c:txPr>
        <a:bodyPr/>
        <a:lstStyle/>
        <a:p>
          <a:pPr>
            <a:defRPr sz="900"/>
          </a:pPr>
          <a:endParaRPr lang="en-NL"/>
        </a:p>
      </c:txPr>
    </c:legend>
    <c:plotVisOnly val="1"/>
    <c:dispBlanksAs val="gap"/>
    <c:showDLblsOverMax val="0"/>
  </c:chart>
  <c:printSettings>
    <c:headerFooter/>
    <c:pageMargins b="0.78740157499999996" l="0.70000000000000062" r="0.70000000000000062" t="0.78740157499999996"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a:lstStyle/>
          <a:p>
            <a:pPr>
              <a:defRPr sz="1200">
                <a:solidFill>
                  <a:schemeClr val="accent2">
                    <a:lumMod val="50000"/>
                  </a:schemeClr>
                </a:solidFill>
              </a:defRPr>
            </a:pPr>
            <a:r>
              <a:rPr lang="en" sz="1200">
                <a:effectLst/>
              </a:rPr>
              <a:t>Process strategy</a:t>
            </a:r>
          </a:p>
        </c:rich>
      </c:tx>
      <c:layout>
        <c:manualLayout>
          <c:xMode val="edge"/>
          <c:yMode val="edge"/>
          <c:x val="0.13173884809357064"/>
          <c:y val="3.5555555555555556E-2"/>
        </c:manualLayout>
      </c:layout>
      <c:overlay val="0"/>
    </c:title>
    <c:autoTitleDeleted val="0"/>
    <c:plotArea>
      <c:layout>
        <c:manualLayout>
          <c:layoutTarget val="inner"/>
          <c:xMode val="edge"/>
          <c:yMode val="edge"/>
          <c:x val="0.14538573974701391"/>
          <c:y val="0.1423541557305337"/>
          <c:w val="0.41399279827087815"/>
          <c:h val="0.74189571303588453"/>
        </c:manualLayout>
      </c:layout>
      <c:barChart>
        <c:barDir val="bar"/>
        <c:grouping val="clustered"/>
        <c:varyColors val="0"/>
        <c:ser>
          <c:idx val="3"/>
          <c:order val="0"/>
          <c:tx>
            <c:strRef>
              <c:f>Overview!$C$42</c:f>
              <c:strCache>
                <c:ptCount val="1"/>
                <c:pt idx="0">
                  <c:v>Control of process strategies</c:v>
                </c:pt>
              </c:strCache>
            </c:strRef>
          </c:tx>
          <c:invertIfNegative val="0"/>
          <c:cat>
            <c:strRef>
              <c:f>(Overview!$F$2,Overview!$E$2)</c:f>
              <c:strCache>
                <c:ptCount val="2"/>
                <c:pt idx="0">
                  <c:v>Plan</c:v>
                </c:pt>
                <c:pt idx="1">
                  <c:v>Current</c:v>
                </c:pt>
              </c:strCache>
            </c:strRef>
          </c:cat>
          <c:val>
            <c:numRef>
              <c:f>(Overview!$F$42,Overview!$E$42)</c:f>
              <c:numCache>
                <c:formatCode>0.0%</c:formatCode>
                <c:ptCount val="2"/>
                <c:pt idx="0">
                  <c:v>0</c:v>
                </c:pt>
                <c:pt idx="1">
                  <c:v>0</c:v>
                </c:pt>
              </c:numCache>
            </c:numRef>
          </c:val>
          <c:extLst>
            <c:ext xmlns:c16="http://schemas.microsoft.com/office/drawing/2014/chart" uri="{C3380CC4-5D6E-409C-BE32-E72D297353CC}">
              <c16:uniqueId val="{00000000-D14E-450D-AB79-76865C4DC53A}"/>
            </c:ext>
          </c:extLst>
        </c:ser>
        <c:ser>
          <c:idx val="2"/>
          <c:order val="1"/>
          <c:tx>
            <c:strRef>
              <c:f>Overview!$C$41</c:f>
              <c:strCache>
                <c:ptCount val="1"/>
                <c:pt idx="0">
                  <c:v>Definition of process strategies</c:v>
                </c:pt>
              </c:strCache>
            </c:strRef>
          </c:tx>
          <c:invertIfNegative val="0"/>
          <c:cat>
            <c:strRef>
              <c:f>(Overview!$F$2,Overview!$E$2)</c:f>
              <c:strCache>
                <c:ptCount val="2"/>
                <c:pt idx="0">
                  <c:v>Plan</c:v>
                </c:pt>
                <c:pt idx="1">
                  <c:v>Current</c:v>
                </c:pt>
              </c:strCache>
            </c:strRef>
          </c:cat>
          <c:val>
            <c:numRef>
              <c:f>(Overview!$F$41,Overview!$E$41)</c:f>
              <c:numCache>
                <c:formatCode>0.0%</c:formatCode>
                <c:ptCount val="2"/>
                <c:pt idx="0">
                  <c:v>0</c:v>
                </c:pt>
                <c:pt idx="1">
                  <c:v>0</c:v>
                </c:pt>
              </c:numCache>
            </c:numRef>
          </c:val>
          <c:extLst>
            <c:ext xmlns:c16="http://schemas.microsoft.com/office/drawing/2014/chart" uri="{C3380CC4-5D6E-409C-BE32-E72D297353CC}">
              <c16:uniqueId val="{00000001-D14E-450D-AB79-76865C4DC53A}"/>
            </c:ext>
          </c:extLst>
        </c:ser>
        <c:ser>
          <c:idx val="1"/>
          <c:order val="2"/>
          <c:tx>
            <c:strRef>
              <c:f>Overview!$C$40</c:f>
              <c:strCache>
                <c:ptCount val="1"/>
                <c:pt idx="0">
                  <c:v>Process documentation and analysis</c:v>
                </c:pt>
              </c:strCache>
            </c:strRef>
          </c:tx>
          <c:invertIfNegative val="0"/>
          <c:cat>
            <c:strRef>
              <c:f>(Overview!$F$2,Overview!$E$2)</c:f>
              <c:strCache>
                <c:ptCount val="2"/>
                <c:pt idx="0">
                  <c:v>Plan</c:v>
                </c:pt>
                <c:pt idx="1">
                  <c:v>Current</c:v>
                </c:pt>
              </c:strCache>
            </c:strRef>
          </c:cat>
          <c:val>
            <c:numRef>
              <c:f>(Overview!$F$40,Overview!$E$40)</c:f>
              <c:numCache>
                <c:formatCode>0.0%</c:formatCode>
                <c:ptCount val="2"/>
                <c:pt idx="0">
                  <c:v>0</c:v>
                </c:pt>
                <c:pt idx="1">
                  <c:v>0</c:v>
                </c:pt>
              </c:numCache>
            </c:numRef>
          </c:val>
          <c:extLst>
            <c:ext xmlns:c16="http://schemas.microsoft.com/office/drawing/2014/chart" uri="{C3380CC4-5D6E-409C-BE32-E72D297353CC}">
              <c16:uniqueId val="{00000002-D14E-450D-AB79-76865C4DC53A}"/>
            </c:ext>
          </c:extLst>
        </c:ser>
        <c:ser>
          <c:idx val="0"/>
          <c:order val="3"/>
          <c:tx>
            <c:strRef>
              <c:f>Overview!$C$39</c:f>
              <c:strCache>
                <c:ptCount val="1"/>
                <c:pt idx="0">
                  <c:v>Process Objectives</c:v>
                </c:pt>
              </c:strCache>
            </c:strRef>
          </c:tx>
          <c:invertIfNegative val="0"/>
          <c:cat>
            <c:strRef>
              <c:f>(Overview!$F$2,Overview!$E$2)</c:f>
              <c:strCache>
                <c:ptCount val="2"/>
                <c:pt idx="0">
                  <c:v>Plan</c:v>
                </c:pt>
                <c:pt idx="1">
                  <c:v>Current</c:v>
                </c:pt>
              </c:strCache>
            </c:strRef>
          </c:cat>
          <c:val>
            <c:numRef>
              <c:f>(Overview!$F$39,Overview!$E$39)</c:f>
              <c:numCache>
                <c:formatCode>0.0%</c:formatCode>
                <c:ptCount val="2"/>
                <c:pt idx="0">
                  <c:v>0</c:v>
                </c:pt>
                <c:pt idx="1">
                  <c:v>0</c:v>
                </c:pt>
              </c:numCache>
            </c:numRef>
          </c:val>
          <c:extLst>
            <c:ext xmlns:c16="http://schemas.microsoft.com/office/drawing/2014/chart" uri="{C3380CC4-5D6E-409C-BE32-E72D297353CC}">
              <c16:uniqueId val="{00000003-D14E-450D-AB79-76865C4DC53A}"/>
            </c:ext>
          </c:extLst>
        </c:ser>
        <c:dLbls>
          <c:showLegendKey val="0"/>
          <c:showVal val="0"/>
          <c:showCatName val="0"/>
          <c:showSerName val="0"/>
          <c:showPercent val="0"/>
          <c:showBubbleSize val="0"/>
        </c:dLbls>
        <c:gapWidth val="150"/>
        <c:axId val="391703240"/>
        <c:axId val="391697360"/>
      </c:barChart>
      <c:catAx>
        <c:axId val="391703240"/>
        <c:scaling>
          <c:orientation val="minMax"/>
        </c:scaling>
        <c:delete val="0"/>
        <c:axPos val="l"/>
        <c:numFmt formatCode="General" sourceLinked="0"/>
        <c:majorTickMark val="out"/>
        <c:minorTickMark val="none"/>
        <c:tickLblPos val="nextTo"/>
        <c:crossAx val="391697360"/>
        <c:crosses val="autoZero"/>
        <c:auto val="1"/>
        <c:lblAlgn val="ctr"/>
        <c:lblOffset val="100"/>
        <c:noMultiLvlLbl val="0"/>
      </c:catAx>
      <c:valAx>
        <c:axId val="391697360"/>
        <c:scaling>
          <c:orientation val="minMax"/>
          <c:max val="1"/>
          <c:min val="0"/>
        </c:scaling>
        <c:delete val="0"/>
        <c:axPos val="b"/>
        <c:majorGridlines/>
        <c:numFmt formatCode="0.0%" sourceLinked="1"/>
        <c:majorTickMark val="out"/>
        <c:minorTickMark val="none"/>
        <c:tickLblPos val="nextTo"/>
        <c:crossAx val="391703240"/>
        <c:crosses val="autoZero"/>
        <c:crossBetween val="between"/>
        <c:majorUnit val="0.2"/>
        <c:minorUnit val="0.1"/>
      </c:valAx>
    </c:plotArea>
    <c:legend>
      <c:legendPos val="r"/>
      <c:layout>
        <c:manualLayout>
          <c:xMode val="edge"/>
          <c:yMode val="edge"/>
          <c:x val="0.59302876774958801"/>
          <c:y val="3.6359055118110245E-2"/>
          <c:w val="0.33883012057928336"/>
          <c:h val="0.29573043785737085"/>
        </c:manualLayout>
      </c:layout>
      <c:overlay val="0"/>
      <c:txPr>
        <a:bodyPr/>
        <a:lstStyle/>
        <a:p>
          <a:pPr>
            <a:defRPr sz="900"/>
          </a:pPr>
          <a:endParaRPr lang="en-NL"/>
        </a:p>
      </c:txPr>
    </c:legend>
    <c:plotVisOnly val="1"/>
    <c:dispBlanksAs val="gap"/>
    <c:showDLblsOverMax val="0"/>
  </c:chart>
  <c:printSettings>
    <c:headerFooter/>
    <c:pageMargins b="0.78740157499999996" l="0.70000000000000062" r="0.70000000000000062" t="0.78740157499999996"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a:lstStyle/>
          <a:p>
            <a:pPr>
              <a:defRPr sz="1200">
                <a:solidFill>
                  <a:schemeClr val="accent5">
                    <a:lumMod val="75000"/>
                  </a:schemeClr>
                </a:solidFill>
              </a:defRPr>
            </a:pPr>
            <a:r>
              <a:rPr lang="en-US" sz="1200">
                <a:solidFill>
                  <a:schemeClr val="accent5">
                    <a:lumMod val="75000"/>
                  </a:schemeClr>
                </a:solidFill>
              </a:rPr>
              <a:t>Performance Management</a:t>
            </a:r>
          </a:p>
        </c:rich>
      </c:tx>
      <c:layout>
        <c:manualLayout>
          <c:xMode val="edge"/>
          <c:yMode val="edge"/>
          <c:x val="0.13257630495027142"/>
          <c:y val="4.019150069973234E-2"/>
        </c:manualLayout>
      </c:layout>
      <c:overlay val="0"/>
    </c:title>
    <c:autoTitleDeleted val="0"/>
    <c:plotArea>
      <c:layout>
        <c:manualLayout>
          <c:layoutTarget val="inner"/>
          <c:xMode val="edge"/>
          <c:yMode val="edge"/>
          <c:x val="0.14971035762321191"/>
          <c:y val="0.16076548563343254"/>
          <c:w val="0.39949440045631834"/>
          <c:h val="0.72736114637184091"/>
        </c:manualLayout>
      </c:layout>
      <c:barChart>
        <c:barDir val="bar"/>
        <c:grouping val="clustered"/>
        <c:varyColors val="0"/>
        <c:ser>
          <c:idx val="3"/>
          <c:order val="0"/>
          <c:tx>
            <c:strRef>
              <c:f>Overview!$C$50</c:f>
              <c:strCache>
                <c:ptCount val="1"/>
                <c:pt idx="0">
                  <c:v>Leadership</c:v>
                </c:pt>
              </c:strCache>
            </c:strRef>
          </c:tx>
          <c:invertIfNegative val="0"/>
          <c:cat>
            <c:strRef>
              <c:f>(Overview!$F$2,Overview!$E$2)</c:f>
              <c:strCache>
                <c:ptCount val="2"/>
                <c:pt idx="0">
                  <c:v>Plan</c:v>
                </c:pt>
                <c:pt idx="1">
                  <c:v>Current</c:v>
                </c:pt>
              </c:strCache>
            </c:strRef>
          </c:cat>
          <c:val>
            <c:numRef>
              <c:f>(Overview!$F$50,Overview!$E$50)</c:f>
              <c:numCache>
                <c:formatCode>0.0%</c:formatCode>
                <c:ptCount val="2"/>
                <c:pt idx="0">
                  <c:v>0</c:v>
                </c:pt>
                <c:pt idx="1">
                  <c:v>0</c:v>
                </c:pt>
              </c:numCache>
            </c:numRef>
          </c:val>
          <c:extLst>
            <c:ext xmlns:c16="http://schemas.microsoft.com/office/drawing/2014/chart" uri="{C3380CC4-5D6E-409C-BE32-E72D297353CC}">
              <c16:uniqueId val="{00000000-BEE6-44B0-9441-9A28B9E56F39}"/>
            </c:ext>
          </c:extLst>
        </c:ser>
        <c:ser>
          <c:idx val="1"/>
          <c:order val="1"/>
          <c:tx>
            <c:strRef>
              <c:f>Overview!$C$49</c:f>
              <c:strCache>
                <c:ptCount val="1"/>
                <c:pt idx="0">
                  <c:v>Employees</c:v>
                </c:pt>
              </c:strCache>
            </c:strRef>
          </c:tx>
          <c:invertIfNegative val="0"/>
          <c:cat>
            <c:strRef>
              <c:f>(Overview!$F$2,Overview!$E$2)</c:f>
              <c:strCache>
                <c:ptCount val="2"/>
                <c:pt idx="0">
                  <c:v>Plan</c:v>
                </c:pt>
                <c:pt idx="1">
                  <c:v>Current</c:v>
                </c:pt>
              </c:strCache>
            </c:strRef>
          </c:cat>
          <c:val>
            <c:numRef>
              <c:f>(Overview!$F$49,Overview!$E$49)</c:f>
              <c:numCache>
                <c:formatCode>0.0%</c:formatCode>
                <c:ptCount val="2"/>
                <c:pt idx="0">
                  <c:v>0</c:v>
                </c:pt>
                <c:pt idx="1">
                  <c:v>0</c:v>
                </c:pt>
              </c:numCache>
            </c:numRef>
          </c:val>
          <c:extLst>
            <c:ext xmlns:c16="http://schemas.microsoft.com/office/drawing/2014/chart" uri="{C3380CC4-5D6E-409C-BE32-E72D297353CC}">
              <c16:uniqueId val="{00000001-BEE6-44B0-9441-9A28B9E56F39}"/>
            </c:ext>
          </c:extLst>
        </c:ser>
        <c:ser>
          <c:idx val="0"/>
          <c:order val="2"/>
          <c:tx>
            <c:strRef>
              <c:f>Overview!$C$48</c:f>
              <c:strCache>
                <c:ptCount val="1"/>
                <c:pt idx="0">
                  <c:v>Organisation</c:v>
                </c:pt>
              </c:strCache>
            </c:strRef>
          </c:tx>
          <c:invertIfNegative val="0"/>
          <c:cat>
            <c:strRef>
              <c:f>(Overview!$F$2,Overview!$E$2)</c:f>
              <c:strCache>
                <c:ptCount val="2"/>
                <c:pt idx="0">
                  <c:v>Plan</c:v>
                </c:pt>
                <c:pt idx="1">
                  <c:v>Current</c:v>
                </c:pt>
              </c:strCache>
            </c:strRef>
          </c:cat>
          <c:val>
            <c:numRef>
              <c:f>(Overview!$F$48,Overview!$E$48)</c:f>
              <c:numCache>
                <c:formatCode>0.0%</c:formatCode>
                <c:ptCount val="2"/>
                <c:pt idx="0">
                  <c:v>0</c:v>
                </c:pt>
                <c:pt idx="1">
                  <c:v>0</c:v>
                </c:pt>
              </c:numCache>
            </c:numRef>
          </c:val>
          <c:extLst>
            <c:ext xmlns:c16="http://schemas.microsoft.com/office/drawing/2014/chart" uri="{C3380CC4-5D6E-409C-BE32-E72D297353CC}">
              <c16:uniqueId val="{00000002-BEE6-44B0-9441-9A28B9E56F39}"/>
            </c:ext>
          </c:extLst>
        </c:ser>
        <c:ser>
          <c:idx val="4"/>
          <c:order val="3"/>
          <c:tx>
            <c:strRef>
              <c:f>Overview!$C$47</c:f>
              <c:strCache>
                <c:ptCount val="1"/>
                <c:pt idx="0">
                  <c:v>Maturity Management</c:v>
                </c:pt>
              </c:strCache>
            </c:strRef>
          </c:tx>
          <c:invertIfNegative val="0"/>
          <c:cat>
            <c:strRef>
              <c:f>(Overview!$F$2,Overview!$E$2)</c:f>
              <c:strCache>
                <c:ptCount val="2"/>
                <c:pt idx="0">
                  <c:v>Plan</c:v>
                </c:pt>
                <c:pt idx="1">
                  <c:v>Current</c:v>
                </c:pt>
              </c:strCache>
            </c:strRef>
          </c:cat>
          <c:val>
            <c:numRef>
              <c:f>(Overview!$F$47,Overview!$E$47)</c:f>
              <c:numCache>
                <c:formatCode>0.0%</c:formatCode>
                <c:ptCount val="2"/>
                <c:pt idx="0">
                  <c:v>0</c:v>
                </c:pt>
                <c:pt idx="1">
                  <c:v>0</c:v>
                </c:pt>
              </c:numCache>
            </c:numRef>
          </c:val>
          <c:extLst>
            <c:ext xmlns:c16="http://schemas.microsoft.com/office/drawing/2014/chart" uri="{C3380CC4-5D6E-409C-BE32-E72D297353CC}">
              <c16:uniqueId val="{00000003-BEE6-44B0-9441-9A28B9E56F39}"/>
            </c:ext>
          </c:extLst>
        </c:ser>
        <c:ser>
          <c:idx val="2"/>
          <c:order val="4"/>
          <c:tx>
            <c:strRef>
              <c:f>Overview!$C$46</c:f>
              <c:strCache>
                <c:ptCount val="1"/>
                <c:pt idx="0">
                  <c:v>Development of control processes</c:v>
                </c:pt>
              </c:strCache>
            </c:strRef>
          </c:tx>
          <c:invertIfNegative val="0"/>
          <c:cat>
            <c:strRef>
              <c:f>(Overview!$F$2,Overview!$E$2)</c:f>
              <c:strCache>
                <c:ptCount val="2"/>
                <c:pt idx="0">
                  <c:v>Plan</c:v>
                </c:pt>
                <c:pt idx="1">
                  <c:v>Current</c:v>
                </c:pt>
              </c:strCache>
            </c:strRef>
          </c:cat>
          <c:val>
            <c:numRef>
              <c:f>(Overview!$F$46,Overview!$E$46)</c:f>
              <c:numCache>
                <c:formatCode>0.0%</c:formatCode>
                <c:ptCount val="2"/>
                <c:pt idx="0">
                  <c:v>0</c:v>
                </c:pt>
                <c:pt idx="1">
                  <c:v>0</c:v>
                </c:pt>
              </c:numCache>
            </c:numRef>
          </c:val>
          <c:extLst>
            <c:ext xmlns:c16="http://schemas.microsoft.com/office/drawing/2014/chart" uri="{C3380CC4-5D6E-409C-BE32-E72D297353CC}">
              <c16:uniqueId val="{00000004-BEE6-44B0-9441-9A28B9E56F39}"/>
            </c:ext>
          </c:extLst>
        </c:ser>
        <c:ser>
          <c:idx val="5"/>
          <c:order val="5"/>
          <c:tx>
            <c:strRef>
              <c:f>Overview!$C$45</c:f>
              <c:strCache>
                <c:ptCount val="1"/>
                <c:pt idx="0">
                  <c:v>Purchasing Controlling</c:v>
                </c:pt>
              </c:strCache>
            </c:strRef>
          </c:tx>
          <c:invertIfNegative val="0"/>
          <c:cat>
            <c:strRef>
              <c:f>(Overview!$F$2,Overview!$E$2)</c:f>
              <c:strCache>
                <c:ptCount val="2"/>
                <c:pt idx="0">
                  <c:v>Plan</c:v>
                </c:pt>
                <c:pt idx="1">
                  <c:v>Current</c:v>
                </c:pt>
              </c:strCache>
            </c:strRef>
          </c:cat>
          <c:val>
            <c:numRef>
              <c:f>(Overview!$F$45,Overview!$E$45)</c:f>
              <c:numCache>
                <c:formatCode>0.0%</c:formatCode>
                <c:ptCount val="2"/>
                <c:pt idx="0">
                  <c:v>0</c:v>
                </c:pt>
                <c:pt idx="1">
                  <c:v>0</c:v>
                </c:pt>
              </c:numCache>
            </c:numRef>
          </c:val>
          <c:extLst>
            <c:ext xmlns:c16="http://schemas.microsoft.com/office/drawing/2014/chart" uri="{C3380CC4-5D6E-409C-BE32-E72D297353CC}">
              <c16:uniqueId val="{00000005-BEE6-44B0-9441-9A28B9E56F39}"/>
            </c:ext>
          </c:extLst>
        </c:ser>
        <c:dLbls>
          <c:showLegendKey val="0"/>
          <c:showVal val="0"/>
          <c:showCatName val="0"/>
          <c:showSerName val="0"/>
          <c:showPercent val="0"/>
          <c:showBubbleSize val="0"/>
        </c:dLbls>
        <c:gapWidth val="150"/>
        <c:axId val="391696184"/>
        <c:axId val="391700104"/>
      </c:barChart>
      <c:catAx>
        <c:axId val="391696184"/>
        <c:scaling>
          <c:orientation val="minMax"/>
        </c:scaling>
        <c:delete val="0"/>
        <c:axPos val="l"/>
        <c:numFmt formatCode="General" sourceLinked="0"/>
        <c:majorTickMark val="out"/>
        <c:minorTickMark val="none"/>
        <c:tickLblPos val="nextTo"/>
        <c:crossAx val="391700104"/>
        <c:crosses val="autoZero"/>
        <c:auto val="1"/>
        <c:lblAlgn val="ctr"/>
        <c:lblOffset val="100"/>
        <c:noMultiLvlLbl val="0"/>
      </c:catAx>
      <c:valAx>
        <c:axId val="391700104"/>
        <c:scaling>
          <c:orientation val="minMax"/>
          <c:max val="1"/>
          <c:min val="0"/>
        </c:scaling>
        <c:delete val="0"/>
        <c:axPos val="b"/>
        <c:majorGridlines/>
        <c:numFmt formatCode="0.0%" sourceLinked="1"/>
        <c:majorTickMark val="out"/>
        <c:minorTickMark val="none"/>
        <c:tickLblPos val="nextTo"/>
        <c:crossAx val="391696184"/>
        <c:crosses val="autoZero"/>
        <c:crossBetween val="between"/>
        <c:majorUnit val="0.2"/>
        <c:minorUnit val="0.1"/>
      </c:valAx>
    </c:plotArea>
    <c:legend>
      <c:legendPos val="r"/>
      <c:layout>
        <c:manualLayout>
          <c:xMode val="edge"/>
          <c:yMode val="edge"/>
          <c:x val="0.55345378060619133"/>
          <c:y val="7.8465791776028124E-2"/>
          <c:w val="0.34015795647858543"/>
          <c:h val="0.44854348002772432"/>
        </c:manualLayout>
      </c:layout>
      <c:overlay val="0"/>
      <c:txPr>
        <a:bodyPr/>
        <a:lstStyle/>
        <a:p>
          <a:pPr>
            <a:defRPr sz="900"/>
          </a:pPr>
          <a:endParaRPr lang="en-NL"/>
        </a:p>
      </c:txPr>
    </c:legend>
    <c:plotVisOnly val="1"/>
    <c:dispBlanksAs val="gap"/>
    <c:showDLblsOverMax val="0"/>
  </c:chart>
  <c:printSettings>
    <c:headerFooter/>
    <c:pageMargins b="0.19685039370078738" l="0.31496062992126428" r="0.31496062992126428" t="0.39370078740157488" header="0.31496062992126428" footer="0.31496062992126428"/>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sz="2000" b="1">
                <a:latin typeface="Arial" panose="020B0604020202020204" pitchFamily="34" charset="0"/>
                <a:cs typeface="Arial" panose="020B0604020202020204" pitchFamily="34" charset="0"/>
              </a:rPr>
              <a:t>Current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pieChart>
        <c:varyColors val="1"/>
        <c:ser>
          <c:idx val="1"/>
          <c:order val="0"/>
          <c:tx>
            <c:strRef>
              <c:f>Overview!$E$2</c:f>
              <c:strCache>
                <c:ptCount val="1"/>
                <c:pt idx="0">
                  <c:v>Current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7B3-49D3-AA55-DF311D8CE7C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7B3-49D3-AA55-DF311D8CE7CA}"/>
              </c:ext>
            </c:extLst>
          </c:dPt>
          <c:dLbls>
            <c:dLbl>
              <c:idx val="1"/>
              <c:delete val="1"/>
              <c:extLst>
                <c:ext xmlns:c15="http://schemas.microsoft.com/office/drawing/2012/chart" uri="{CE6537A1-D6FC-4f65-9D91-7224C49458BB}"/>
                <c:ext xmlns:c16="http://schemas.microsoft.com/office/drawing/2014/chart" uri="{C3380CC4-5D6E-409C-BE32-E72D297353CC}">
                  <c16:uniqueId val="{00000003-A7B3-49D3-AA55-DF311D8CE7CA}"/>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NL"/>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numRef>
              <c:f>Overview!$N$3</c:f>
              <c:numCache>
                <c:formatCode>0.0%</c:formatCode>
                <c:ptCount val="1"/>
                <c:pt idx="0">
                  <c:v>0</c:v>
                </c:pt>
              </c:numCache>
            </c:numRef>
          </c:cat>
          <c:val>
            <c:numRef>
              <c:f>Overview!$N$3:$N$4</c:f>
              <c:numCache>
                <c:formatCode>0.0%</c:formatCode>
                <c:ptCount val="2"/>
                <c:pt idx="0">
                  <c:v>0</c:v>
                </c:pt>
                <c:pt idx="1">
                  <c:v>1</c:v>
                </c:pt>
              </c:numCache>
            </c:numRef>
          </c:val>
          <c:extLst>
            <c:ext xmlns:c16="http://schemas.microsoft.com/office/drawing/2014/chart" uri="{C3380CC4-5D6E-409C-BE32-E72D297353CC}">
              <c16:uniqueId val="{00000004-A7B3-49D3-AA55-DF311D8CE7CA}"/>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8740157499999996" l="0.7" r="0.7" t="0.78740157499999996"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sz="2000" b="1">
                <a:latin typeface="Arial" panose="020B0604020202020204" pitchFamily="34" charset="0"/>
                <a:cs typeface="Arial" panose="020B0604020202020204" pitchFamily="34" charset="0"/>
              </a:rPr>
              <a:t>Plan Ende</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NL"/>
        </a:p>
      </c:txPr>
    </c:title>
    <c:autoTitleDeleted val="0"/>
    <c:plotArea>
      <c:layout>
        <c:manualLayout>
          <c:layoutTarget val="inner"/>
          <c:xMode val="edge"/>
          <c:yMode val="edge"/>
          <c:x val="0.39696177668533505"/>
          <c:y val="0.3155184405450786"/>
          <c:w val="0.28017870528951316"/>
          <c:h val="0.53413590900681696"/>
        </c:manualLayout>
      </c:layout>
      <c:pieChart>
        <c:varyColors val="1"/>
        <c:ser>
          <c:idx val="0"/>
          <c:order val="0"/>
          <c:tx>
            <c:strRef>
              <c:f>Overview!$F$2</c:f>
              <c:strCache>
                <c:ptCount val="1"/>
                <c:pt idx="0">
                  <c:v>Plan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0F5-4E67-8458-6F3BD7C9B72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0F5-4E67-8458-6F3BD7C9B728}"/>
              </c:ext>
            </c:extLst>
          </c:dPt>
          <c:dLbls>
            <c:dLbl>
              <c:idx val="0"/>
              <c:layout>
                <c:manualLayout>
                  <c:x val="0.1776444264690934"/>
                  <c:y val="5.618224864819294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0F5-4E67-8458-6F3BD7C9B728}"/>
                </c:ext>
              </c:extLst>
            </c:dLbl>
            <c:dLbl>
              <c:idx val="1"/>
              <c:delete val="1"/>
              <c:extLst>
                <c:ext xmlns:c15="http://schemas.microsoft.com/office/drawing/2012/chart" uri="{CE6537A1-D6FC-4f65-9D91-7224C49458BB}"/>
                <c:ext xmlns:c16="http://schemas.microsoft.com/office/drawing/2014/chart" uri="{C3380CC4-5D6E-409C-BE32-E72D297353CC}">
                  <c16:uniqueId val="{00000003-10F5-4E67-8458-6F3BD7C9B728}"/>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NL"/>
              </a:p>
            </c:txPr>
            <c:dLblPos val="bestFit"/>
            <c:showLegendKey val="0"/>
            <c:showVal val="1"/>
            <c:showCatName val="0"/>
            <c:showSerName val="0"/>
            <c:showPercent val="0"/>
            <c:showBubbleSize val="0"/>
            <c:showLeaderLines val="0"/>
            <c:extLst>
              <c:ext xmlns:c15="http://schemas.microsoft.com/office/drawing/2012/chart" uri="{CE6537A1-D6FC-4f65-9D91-7224C49458BB}"/>
            </c:extLst>
          </c:dLbls>
          <c:val>
            <c:numRef>
              <c:f>Overview!$O$3:$O$4</c:f>
              <c:numCache>
                <c:formatCode>0.0%</c:formatCode>
                <c:ptCount val="2"/>
                <c:pt idx="0">
                  <c:v>0</c:v>
                </c:pt>
                <c:pt idx="1">
                  <c:v>1</c:v>
                </c:pt>
              </c:numCache>
            </c:numRef>
          </c:val>
          <c:extLst>
            <c:ext xmlns:c16="http://schemas.microsoft.com/office/drawing/2014/chart" uri="{C3380CC4-5D6E-409C-BE32-E72D297353CC}">
              <c16:uniqueId val="{00000004-10F5-4E67-8458-6F3BD7C9B728}"/>
            </c:ext>
          </c:extLst>
        </c:ser>
        <c:dLbls>
          <c:dLblPos val="bestFit"/>
          <c:showLegendKey val="0"/>
          <c:showVal val="1"/>
          <c:showCatName val="0"/>
          <c:showSerName val="0"/>
          <c:showPercent val="0"/>
          <c:showBubbleSize val="0"/>
          <c:showLeaderLines val="0"/>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8740157499999996" l="0.70000000000000062" r="0.70000000000000062" t="0.78740157499999996"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latin typeface="Arial" panose="020B0604020202020204" pitchFamily="34" charset="0"/>
                <a:cs typeface="Arial" panose="020B0604020202020204" pitchFamily="34" charset="0"/>
              </a:rPr>
              <a:t>Increase in maturity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manualLayout>
          <c:layoutTarget val="inner"/>
          <c:xMode val="edge"/>
          <c:yMode val="edge"/>
          <c:x val="2.9380817266383093E-2"/>
          <c:y val="0.26643586292091964"/>
          <c:w val="0.68433111819509962"/>
          <c:h val="0.58982342830406576"/>
        </c:manualLayout>
      </c:layout>
      <c:barChart>
        <c:barDir val="bar"/>
        <c:grouping val="clustered"/>
        <c:varyColors val="0"/>
        <c:ser>
          <c:idx val="0"/>
          <c:order val="0"/>
          <c:tx>
            <c:strRef>
              <c:f>Overview!$G$2</c:f>
              <c:strCache>
                <c:ptCount val="1"/>
                <c:pt idx="0">
                  <c:v>Difference
Plan - Actual</c:v>
                </c:pt>
              </c:strCache>
            </c:strRef>
          </c:tx>
          <c:spPr>
            <a:solidFill>
              <a:schemeClr val="accent1"/>
            </a:solidFill>
            <a:ln>
              <a:noFill/>
            </a:ln>
            <a:effectLst/>
          </c:spPr>
          <c:invertIfNegative val="0"/>
          <c:dPt>
            <c:idx val="0"/>
            <c:invertIfNegative val="0"/>
            <c:bubble3D val="0"/>
            <c:spPr>
              <a:solidFill>
                <a:schemeClr val="tx1">
                  <a:lumMod val="50000"/>
                  <a:lumOff val="50000"/>
                </a:schemeClr>
              </a:solidFill>
              <a:ln>
                <a:noFill/>
              </a:ln>
              <a:effectLst/>
            </c:spPr>
            <c:extLst>
              <c:ext xmlns:c16="http://schemas.microsoft.com/office/drawing/2014/chart" uri="{C3380CC4-5D6E-409C-BE32-E72D297353CC}">
                <c16:uniqueId val="{00000001-6FEF-40CE-A146-F1AA6BEC9C50}"/>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6FEF-40CE-A146-F1AA6BEC9C50}"/>
              </c:ext>
            </c:extLst>
          </c:dPt>
          <c:dPt>
            <c:idx val="2"/>
            <c:invertIfNegative val="0"/>
            <c:bubble3D val="0"/>
            <c:spPr>
              <a:solidFill>
                <a:srgbClr val="0070C0"/>
              </a:solidFill>
              <a:ln>
                <a:noFill/>
              </a:ln>
              <a:effectLst/>
            </c:spPr>
            <c:extLst>
              <c:ext xmlns:c16="http://schemas.microsoft.com/office/drawing/2014/chart" uri="{C3380CC4-5D6E-409C-BE32-E72D297353CC}">
                <c16:uniqueId val="{00000005-6FEF-40CE-A146-F1AA6BEC9C50}"/>
              </c:ext>
            </c:extLst>
          </c:dPt>
          <c:dPt>
            <c:idx val="3"/>
            <c:invertIfNegative val="0"/>
            <c:bubble3D val="0"/>
            <c:spPr>
              <a:solidFill>
                <a:schemeClr val="accent3">
                  <a:lumMod val="75000"/>
                </a:schemeClr>
              </a:solidFill>
              <a:ln>
                <a:noFill/>
              </a:ln>
              <a:effectLst/>
            </c:spPr>
            <c:extLst>
              <c:ext xmlns:c16="http://schemas.microsoft.com/office/drawing/2014/chart" uri="{C3380CC4-5D6E-409C-BE32-E72D297353CC}">
                <c16:uniqueId val="{00000007-6FEF-40CE-A146-F1AA6BEC9C50}"/>
              </c:ext>
            </c:extLst>
          </c:dPt>
          <c:dPt>
            <c:idx val="4"/>
            <c:invertIfNegative val="0"/>
            <c:bubble3D val="0"/>
            <c:spPr>
              <a:solidFill>
                <a:schemeClr val="tx1"/>
              </a:solidFill>
              <a:ln>
                <a:noFill/>
              </a:ln>
              <a:effectLst/>
            </c:spPr>
            <c:extLst>
              <c:ext xmlns:c16="http://schemas.microsoft.com/office/drawing/2014/chart" uri="{C3380CC4-5D6E-409C-BE32-E72D297353CC}">
                <c16:uniqueId val="{00000009-6FEF-40CE-A146-F1AA6BEC9C50}"/>
              </c:ext>
            </c:extLst>
          </c:dPt>
          <c:cat>
            <c:strRef>
              <c:f>(Overview!$C$4,Overview!$C$18,Overview!$C$29,Overview!$C$38,Overview!$C$44)</c:f>
              <c:strCache>
                <c:ptCount val="5"/>
                <c:pt idx="0">
                  <c:v>Procurement Framework Strategy</c:v>
                </c:pt>
                <c:pt idx="1">
                  <c:v>Category Strategies</c:v>
                </c:pt>
                <c:pt idx="2">
                  <c:v>Supplier strategies</c:v>
                </c:pt>
                <c:pt idx="3">
                  <c:v>Process strategies</c:v>
                </c:pt>
                <c:pt idx="4">
                  <c:v>Procurement performance management</c:v>
                </c:pt>
              </c:strCache>
            </c:strRef>
          </c:cat>
          <c:val>
            <c:numRef>
              <c:f>(Overview!$G$44,Overview!$G$38,Overview!$G$29,Overview!$G$18,Overview!$G$4)</c:f>
              <c:numCache>
                <c:formatCode>0.0%</c:formatCode>
                <c:ptCount val="5"/>
                <c:pt idx="0">
                  <c:v>0</c:v>
                </c:pt>
                <c:pt idx="1">
                  <c:v>0</c:v>
                </c:pt>
                <c:pt idx="2">
                  <c:v>0</c:v>
                </c:pt>
                <c:pt idx="3">
                  <c:v>0</c:v>
                </c:pt>
                <c:pt idx="4">
                  <c:v>0</c:v>
                </c:pt>
              </c:numCache>
            </c:numRef>
          </c:val>
          <c:extLst>
            <c:ext xmlns:c16="http://schemas.microsoft.com/office/drawing/2014/chart" uri="{C3380CC4-5D6E-409C-BE32-E72D297353CC}">
              <c16:uniqueId val="{0000000A-6FEF-40CE-A146-F1AA6BEC9C50}"/>
            </c:ext>
          </c:extLst>
        </c:ser>
        <c:dLbls>
          <c:showLegendKey val="0"/>
          <c:showVal val="0"/>
          <c:showCatName val="0"/>
          <c:showSerName val="0"/>
          <c:showPercent val="0"/>
          <c:showBubbleSize val="0"/>
        </c:dLbls>
        <c:gapWidth val="182"/>
        <c:axId val="391697752"/>
        <c:axId val="391701672"/>
      </c:barChart>
      <c:catAx>
        <c:axId val="391697752"/>
        <c:scaling>
          <c:orientation val="minMax"/>
        </c:scaling>
        <c:delete val="1"/>
        <c:axPos val="l"/>
        <c:numFmt formatCode="General" sourceLinked="1"/>
        <c:majorTickMark val="none"/>
        <c:minorTickMark val="none"/>
        <c:tickLblPos val="nextTo"/>
        <c:crossAx val="391701672"/>
        <c:crosses val="autoZero"/>
        <c:auto val="1"/>
        <c:lblAlgn val="ctr"/>
        <c:lblOffset val="100"/>
        <c:noMultiLvlLbl val="0"/>
      </c:catAx>
      <c:valAx>
        <c:axId val="391701672"/>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391697752"/>
        <c:crosses val="autoZero"/>
        <c:crossBetween val="between"/>
      </c:valAx>
      <c:spPr>
        <a:noFill/>
        <a:ln>
          <a:noFill/>
        </a:ln>
        <a:effectLst/>
      </c:spPr>
    </c:plotArea>
    <c:legend>
      <c:legendPos val="r"/>
      <c:legendEntry>
        <c:idx val="0"/>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n-NL"/>
          </a:p>
        </c:txPr>
      </c:legendEntry>
      <c:legendEntry>
        <c:idx val="1"/>
        <c:txPr>
          <a:bodyPr rot="0" spcFirstLastPara="1" vertOverflow="ellipsis" vert="horz" wrap="square" anchor="ctr" anchorCtr="1"/>
          <a:lstStyle/>
          <a:p>
            <a:pPr rtl="0">
              <a:defRPr sz="900" b="0" i="0" u="none" strike="noStrike" kern="1200" baseline="0">
                <a:solidFill>
                  <a:schemeClr val="accent6">
                    <a:lumMod val="75000"/>
                  </a:schemeClr>
                </a:solidFill>
                <a:latin typeface="+mn-lt"/>
                <a:ea typeface="+mn-ea"/>
                <a:cs typeface="+mn-cs"/>
              </a:defRPr>
            </a:pPr>
            <a:endParaRPr lang="en-NL"/>
          </a:p>
        </c:txPr>
      </c:legendEntry>
      <c:legendEntry>
        <c:idx val="2"/>
        <c:txPr>
          <a:bodyPr rot="0" spcFirstLastPara="1" vertOverflow="ellipsis" vert="horz" wrap="square" anchor="ctr" anchorCtr="1"/>
          <a:lstStyle/>
          <a:p>
            <a:pPr rtl="0">
              <a:defRPr sz="900" b="0" i="0" u="none" strike="noStrike" kern="1200" baseline="0">
                <a:solidFill>
                  <a:schemeClr val="tx2">
                    <a:lumMod val="60000"/>
                    <a:lumOff val="40000"/>
                  </a:schemeClr>
                </a:solidFill>
                <a:latin typeface="+mn-lt"/>
                <a:ea typeface="+mn-ea"/>
                <a:cs typeface="+mn-cs"/>
              </a:defRPr>
            </a:pPr>
            <a:endParaRPr lang="en-NL"/>
          </a:p>
        </c:txPr>
      </c:legendEntry>
      <c:legendEntry>
        <c:idx val="3"/>
        <c:txPr>
          <a:bodyPr rot="0" spcFirstLastPara="1" vertOverflow="ellipsis" vert="horz" wrap="square" anchor="ctr" anchorCtr="1"/>
          <a:lstStyle/>
          <a:p>
            <a:pPr rtl="0">
              <a:defRPr sz="900" b="0" i="0" u="none" strike="noStrike" kern="1200" baseline="0">
                <a:solidFill>
                  <a:schemeClr val="accent3">
                    <a:lumMod val="75000"/>
                  </a:schemeClr>
                </a:solidFill>
                <a:latin typeface="+mn-lt"/>
                <a:ea typeface="+mn-ea"/>
                <a:cs typeface="+mn-cs"/>
              </a:defRPr>
            </a:pPr>
            <a:endParaRPr lang="en-NL"/>
          </a:p>
        </c:txPr>
      </c:legendEntry>
      <c:legendEntry>
        <c:idx val="4"/>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en-NL"/>
          </a:p>
        </c:txPr>
      </c:legendEntry>
      <c:layout>
        <c:manualLayout>
          <c:xMode val="edge"/>
          <c:yMode val="edge"/>
          <c:x val="0.76901874022523709"/>
          <c:y val="2.626753236217717E-2"/>
          <c:w val="0.21178776105803029"/>
          <c:h val="0.91090649941374069"/>
        </c:manualLayout>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2</xdr:colOff>
      <xdr:row>10</xdr:row>
      <xdr:rowOff>81312</xdr:rowOff>
    </xdr:from>
    <xdr:to>
      <xdr:col>7</xdr:col>
      <xdr:colOff>336861</xdr:colOff>
      <xdr:row>34</xdr:row>
      <xdr:rowOff>81645</xdr:rowOff>
    </xdr:to>
    <xdr:graphicFrame macro="">
      <xdr:nvGraphicFramePr>
        <xdr:cNvPr id="8" name="Diagramm 7">
          <a:extLst>
            <a:ext uri="{FF2B5EF4-FFF2-40B4-BE49-F238E27FC236}">
              <a16:creationId xmlns:a16="http://schemas.microsoft.com/office/drawing/2014/main" id="{00000000-0008-0000-00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1815</xdr:colOff>
      <xdr:row>36</xdr:row>
      <xdr:rowOff>34925</xdr:rowOff>
    </xdr:from>
    <xdr:to>
      <xdr:col>2</xdr:col>
      <xdr:colOff>3749675</xdr:colOff>
      <xdr:row>66</xdr:row>
      <xdr:rowOff>142875</xdr:rowOff>
    </xdr:to>
    <xdr:graphicFrame macro="">
      <xdr:nvGraphicFramePr>
        <xdr:cNvPr id="13" name="Diagramm 12">
          <a:extLst>
            <a:ext uri="{FF2B5EF4-FFF2-40B4-BE49-F238E27FC236}">
              <a16:creationId xmlns:a16="http://schemas.microsoft.com/office/drawing/2014/main" id="{00000000-0008-0000-00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3752850</xdr:colOff>
      <xdr:row>36</xdr:row>
      <xdr:rowOff>53975</xdr:rowOff>
    </xdr:from>
    <xdr:to>
      <xdr:col>10</xdr:col>
      <xdr:colOff>276225</xdr:colOff>
      <xdr:row>51</xdr:row>
      <xdr:rowOff>47624</xdr:rowOff>
    </xdr:to>
    <xdr:graphicFrame macro="">
      <xdr:nvGraphicFramePr>
        <xdr:cNvPr id="14" name="Diagramm 13">
          <a:extLst>
            <a:ext uri="{FF2B5EF4-FFF2-40B4-BE49-F238E27FC236}">
              <a16:creationId xmlns:a16="http://schemas.microsoft.com/office/drawing/2014/main" id="{00000000-0008-0000-00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301625</xdr:colOff>
      <xdr:row>36</xdr:row>
      <xdr:rowOff>60325</xdr:rowOff>
    </xdr:from>
    <xdr:to>
      <xdr:col>17</xdr:col>
      <xdr:colOff>527050</xdr:colOff>
      <xdr:row>51</xdr:row>
      <xdr:rowOff>60327</xdr:rowOff>
    </xdr:to>
    <xdr:graphicFrame macro="">
      <xdr:nvGraphicFramePr>
        <xdr:cNvPr id="15" name="Diagramm 14">
          <a:extLst>
            <a:ext uri="{FF2B5EF4-FFF2-40B4-BE49-F238E27FC236}">
              <a16:creationId xmlns:a16="http://schemas.microsoft.com/office/drawing/2014/main" id="{00000000-0008-0000-00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3775450</xdr:colOff>
      <xdr:row>51</xdr:row>
      <xdr:rowOff>79003</xdr:rowOff>
    </xdr:from>
    <xdr:to>
      <xdr:col>10</xdr:col>
      <xdr:colOff>288085</xdr:colOff>
      <xdr:row>66</xdr:row>
      <xdr:rowOff>120278</xdr:rowOff>
    </xdr:to>
    <xdr:graphicFrame macro="">
      <xdr:nvGraphicFramePr>
        <xdr:cNvPr id="16" name="Diagramm 15">
          <a:extLst>
            <a:ext uri="{FF2B5EF4-FFF2-40B4-BE49-F238E27FC236}">
              <a16:creationId xmlns:a16="http://schemas.microsoft.com/office/drawing/2014/main" id="{00000000-0008-0000-00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321890</xdr:colOff>
      <xdr:row>51</xdr:row>
      <xdr:rowOff>87733</xdr:rowOff>
    </xdr:from>
    <xdr:to>
      <xdr:col>17</xdr:col>
      <xdr:colOff>546754</xdr:colOff>
      <xdr:row>66</xdr:row>
      <xdr:rowOff>107156</xdr:rowOff>
    </xdr:to>
    <xdr:graphicFrame macro="">
      <xdr:nvGraphicFramePr>
        <xdr:cNvPr id="17" name="Diagramm 16">
          <a:extLst>
            <a:ext uri="{FF2B5EF4-FFF2-40B4-BE49-F238E27FC236}">
              <a16:creationId xmlns:a16="http://schemas.microsoft.com/office/drawing/2014/main" id="{00000000-0008-0000-00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167157</xdr:colOff>
      <xdr:row>2</xdr:row>
      <xdr:rowOff>63648</xdr:rowOff>
    </xdr:from>
    <xdr:to>
      <xdr:col>2</xdr:col>
      <xdr:colOff>1573119</xdr:colOff>
      <xdr:row>10</xdr:row>
      <xdr:rowOff>30421</xdr:rowOff>
    </xdr:to>
    <xdr:graphicFrame macro="">
      <xdr:nvGraphicFramePr>
        <xdr:cNvPr id="2" name="Diagramm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1706147</xdr:colOff>
      <xdr:row>2</xdr:row>
      <xdr:rowOff>69143</xdr:rowOff>
    </xdr:from>
    <xdr:to>
      <xdr:col>4</xdr:col>
      <xdr:colOff>409043</xdr:colOff>
      <xdr:row>10</xdr:row>
      <xdr:rowOff>46464</xdr:rowOff>
    </xdr:to>
    <xdr:graphicFrame macro="">
      <xdr:nvGraphicFramePr>
        <xdr:cNvPr id="22" name="Diagramm 21">
          <a:extLst>
            <a:ext uri="{FF2B5EF4-FFF2-40B4-BE49-F238E27FC236}">
              <a16:creationId xmlns:a16="http://schemas.microsoft.com/office/drawing/2014/main" id="{00000000-0008-0000-00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464634</xdr:colOff>
      <xdr:row>0</xdr:row>
      <xdr:rowOff>127774</xdr:rowOff>
    </xdr:from>
    <xdr:to>
      <xdr:col>19</xdr:col>
      <xdr:colOff>278781</xdr:colOff>
      <xdr:row>10</xdr:row>
      <xdr:rowOff>34848</xdr:rowOff>
    </xdr:to>
    <xdr:graphicFrame macro="">
      <xdr:nvGraphicFramePr>
        <xdr:cNvPr id="3" name="Diagramm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499482</xdr:colOff>
      <xdr:row>10</xdr:row>
      <xdr:rowOff>81311</xdr:rowOff>
    </xdr:from>
    <xdr:to>
      <xdr:col>19</xdr:col>
      <xdr:colOff>290396</xdr:colOff>
      <xdr:row>34</xdr:row>
      <xdr:rowOff>81644</xdr:rowOff>
    </xdr:to>
    <xdr:graphicFrame macro="">
      <xdr:nvGraphicFramePr>
        <xdr:cNvPr id="12" name="Diagramm 11">
          <a:extLst>
            <a:ext uri="{FF2B5EF4-FFF2-40B4-BE49-F238E27FC236}">
              <a16:creationId xmlns:a16="http://schemas.microsoft.com/office/drawing/2014/main" id="{00000000-0008-0000-00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T27"/>
  <sheetViews>
    <sheetView topLeftCell="A10" zoomScale="60" zoomScaleNormal="100" workbookViewId="0">
      <selection activeCell="U28" sqref="U28"/>
    </sheetView>
  </sheetViews>
  <sheetFormatPr defaultColWidth="11.44140625" defaultRowHeight="14.4"/>
  <cols>
    <col min="2" max="2" width="15.5546875" bestFit="1" customWidth="1"/>
    <col min="3" max="3" width="56.77734375" customWidth="1"/>
  </cols>
  <sheetData>
    <row r="2" spans="2:9" ht="26.4" thickBot="1">
      <c r="B2" s="257" t="s">
        <v>1676</v>
      </c>
      <c r="C2" s="258"/>
    </row>
    <row r="3" spans="2:9">
      <c r="F3" s="259" t="s">
        <v>1675</v>
      </c>
      <c r="G3" s="260"/>
      <c r="H3" s="260"/>
      <c r="I3" s="261"/>
    </row>
    <row r="4" spans="2:9" ht="21" customHeight="1">
      <c r="B4" s="7"/>
      <c r="C4" s="5"/>
      <c r="D4" s="5"/>
      <c r="E4" s="5"/>
      <c r="F4" s="262"/>
      <c r="G4" s="258"/>
      <c r="H4" s="258"/>
      <c r="I4" s="263"/>
    </row>
    <row r="5" spans="2:9" ht="15" customHeight="1">
      <c r="B5" s="8"/>
      <c r="C5" s="5"/>
      <c r="D5" s="5"/>
      <c r="E5" s="5"/>
      <c r="F5" s="262"/>
      <c r="G5" s="258"/>
      <c r="H5" s="258"/>
      <c r="I5" s="263"/>
    </row>
    <row r="6" spans="2:9" ht="21">
      <c r="B6" s="7"/>
      <c r="C6" s="5"/>
      <c r="F6" s="264">
        <f>Overview!G3</f>
        <v>0</v>
      </c>
      <c r="G6" s="265"/>
      <c r="H6" s="265"/>
      <c r="I6" s="266"/>
    </row>
    <row r="7" spans="2:9" ht="15" thickBot="1">
      <c r="B7" s="8"/>
      <c r="C7" s="5"/>
      <c r="F7" s="267"/>
      <c r="G7" s="268"/>
      <c r="H7" s="268"/>
      <c r="I7" s="269"/>
    </row>
    <row r="8" spans="2:9" ht="21">
      <c r="B8" s="7"/>
      <c r="C8" s="5"/>
    </row>
    <row r="19" spans="17:20" ht="15" customHeight="1">
      <c r="Q19" s="3"/>
      <c r="R19" s="3"/>
      <c r="S19" s="3"/>
      <c r="T19" s="3"/>
    </row>
    <row r="20" spans="17:20" ht="15" customHeight="1">
      <c r="Q20" s="3"/>
      <c r="R20" s="3"/>
      <c r="S20" s="3"/>
      <c r="T20" s="3"/>
    </row>
    <row r="21" spans="17:20" ht="15" customHeight="1">
      <c r="Q21" s="3"/>
      <c r="R21" s="3"/>
      <c r="S21" s="3"/>
      <c r="T21" s="3"/>
    </row>
    <row r="22" spans="17:20" ht="15" customHeight="1">
      <c r="Q22" s="3"/>
      <c r="R22" s="3"/>
      <c r="S22" s="3"/>
      <c r="T22" s="3"/>
    </row>
    <row r="23" spans="17:20" ht="15" customHeight="1">
      <c r="Q23" s="3"/>
      <c r="R23" s="3"/>
      <c r="S23" s="3"/>
      <c r="T23" s="3"/>
    </row>
    <row r="24" spans="17:20" ht="15" customHeight="1">
      <c r="Q24" s="4"/>
      <c r="R24" s="4"/>
      <c r="S24" s="4"/>
      <c r="T24" s="4"/>
    </row>
    <row r="25" spans="17:20" ht="15" customHeight="1">
      <c r="Q25" s="4"/>
      <c r="R25" s="4"/>
      <c r="S25" s="4"/>
      <c r="T25" s="4"/>
    </row>
    <row r="26" spans="17:20" ht="15" customHeight="1">
      <c r="Q26" s="4"/>
      <c r="R26" s="4"/>
      <c r="S26" s="4"/>
      <c r="T26" s="4"/>
    </row>
    <row r="27" spans="17:20" ht="15" customHeight="1">
      <c r="Q27" s="4"/>
      <c r="R27" s="4"/>
      <c r="S27" s="4"/>
      <c r="T27" s="4"/>
    </row>
  </sheetData>
  <mergeCells count="3">
    <mergeCell ref="B2:C2"/>
    <mergeCell ref="F3:I5"/>
    <mergeCell ref="F6:I7"/>
  </mergeCells>
  <conditionalFormatting sqref="E8">
    <cfRule type="cellIs" dxfId="0" priority="8" operator="between">
      <formula>0.3</formula>
      <formula>64.99</formula>
    </cfRule>
  </conditionalFormatting>
  <dataValidations count="2">
    <dataValidation allowBlank="1" showInputMessage="1" sqref="C1" xr:uid="{00000000-0002-0000-0000-000000000000}"/>
    <dataValidation errorStyle="information" allowBlank="1" showInputMessage="1" sqref="A1" xr:uid="{00000000-0002-0000-0000-000001000000}"/>
  </dataValidations>
  <pageMargins left="0.19685039370078741" right="0.11811023622047245" top="0.19685039370078741" bottom="7.874015748031496E-2" header="0.31496062992125984" footer="0.31496062992125984"/>
  <pageSetup paperSize="9" scale="55"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M60"/>
  <sheetViews>
    <sheetView topLeftCell="A19" zoomScale="110" zoomScaleNormal="110" workbookViewId="0">
      <selection activeCell="I65" sqref="I65"/>
    </sheetView>
  </sheetViews>
  <sheetFormatPr defaultColWidth="11.44140625" defaultRowHeight="14.4"/>
  <cols>
    <col min="1" max="3" width="5.21875" customWidth="1"/>
    <col min="4" max="4" width="29.21875" customWidth="1"/>
    <col min="5" max="6" width="9" customWidth="1"/>
    <col min="7" max="11" width="24.77734375" customWidth="1"/>
    <col min="12" max="12" width="90.77734375" customWidth="1"/>
  </cols>
  <sheetData>
    <row r="1" spans="1:12" s="32" customFormat="1" ht="38.25" customHeight="1" thickBot="1">
      <c r="A1" s="352" t="s">
        <v>480</v>
      </c>
      <c r="B1" s="353"/>
      <c r="C1" s="353"/>
      <c r="D1" s="353"/>
      <c r="E1" s="31">
        <f>(E3*$B$3*$C$3+E4*$B$4*$C$4+E5*$B$5*$C$5)/$A$5+E6</f>
        <v>0</v>
      </c>
      <c r="F1" s="31">
        <f>(F3*$B$3*$C$3+F4*$B$4*$C$4+F5*$B$5*$C$5)/$A$5+F6</f>
        <v>0</v>
      </c>
      <c r="G1" s="354" t="s">
        <v>253</v>
      </c>
      <c r="H1" s="355"/>
      <c r="I1" s="355"/>
      <c r="J1" s="355"/>
      <c r="K1" s="355"/>
      <c r="L1" s="60" t="s">
        <v>254</v>
      </c>
    </row>
    <row r="2" spans="1:12" ht="22.5" customHeight="1">
      <c r="A2" s="33" t="s">
        <v>68</v>
      </c>
      <c r="B2" s="33" t="s">
        <v>69</v>
      </c>
      <c r="C2" s="33" t="s">
        <v>70</v>
      </c>
      <c r="D2" s="33" t="s">
        <v>71</v>
      </c>
      <c r="E2" s="33" t="s">
        <v>72</v>
      </c>
      <c r="F2" s="33" t="s">
        <v>37</v>
      </c>
      <c r="G2" s="350" t="s">
        <v>482</v>
      </c>
      <c r="H2" s="351"/>
      <c r="I2" s="351"/>
      <c r="J2" s="351"/>
      <c r="K2" s="351"/>
    </row>
    <row r="3" spans="1:12" ht="18">
      <c r="A3" s="34"/>
      <c r="B3" s="34">
        <v>5</v>
      </c>
      <c r="C3" s="34">
        <v>1</v>
      </c>
      <c r="D3" s="57" t="s">
        <v>255</v>
      </c>
      <c r="E3" s="54">
        <f>E12</f>
        <v>0</v>
      </c>
      <c r="F3" s="54">
        <f>F12</f>
        <v>0</v>
      </c>
      <c r="G3" s="350" t="s">
        <v>483</v>
      </c>
      <c r="H3" s="351"/>
      <c r="I3" s="351"/>
      <c r="J3" s="351"/>
      <c r="K3" s="351"/>
    </row>
    <row r="4" spans="1:12" ht="18">
      <c r="A4" s="34"/>
      <c r="B4" s="34">
        <v>5</v>
      </c>
      <c r="C4" s="34">
        <v>1</v>
      </c>
      <c r="D4" s="58" t="s">
        <v>202</v>
      </c>
      <c r="E4" s="36">
        <f>E21</f>
        <v>0</v>
      </c>
      <c r="F4" s="36">
        <f>F21</f>
        <v>0</v>
      </c>
      <c r="G4" s="350" t="s">
        <v>484</v>
      </c>
      <c r="H4" s="351"/>
      <c r="I4" s="351"/>
      <c r="J4" s="351"/>
      <c r="K4" s="351"/>
    </row>
    <row r="5" spans="1:12" ht="18">
      <c r="A5" s="34">
        <f>B5*C5+B4*C4+B3*C3</f>
        <v>12</v>
      </c>
      <c r="B5" s="34">
        <v>2</v>
      </c>
      <c r="C5" s="34">
        <v>1</v>
      </c>
      <c r="D5" s="59" t="s">
        <v>256</v>
      </c>
      <c r="E5" s="35">
        <f>E30</f>
        <v>0</v>
      </c>
      <c r="F5" s="35">
        <f>F30</f>
        <v>0</v>
      </c>
      <c r="G5" s="350" t="s">
        <v>485</v>
      </c>
      <c r="H5" s="351"/>
      <c r="I5" s="351"/>
      <c r="J5" s="351"/>
      <c r="K5" s="351"/>
    </row>
    <row r="6" spans="1:12" ht="18">
      <c r="A6" s="356"/>
      <c r="B6" s="356"/>
      <c r="C6" s="356"/>
      <c r="D6" s="357" t="s">
        <v>481</v>
      </c>
      <c r="E6" s="47">
        <f>(E$10*$B$10*$C$10+E$11*$B$11*$C$11)/$A$8</f>
        <v>0</v>
      </c>
      <c r="F6" s="47">
        <f>(F$10*$B$10*$C$10+F$11*$B$11*$C$11)/$A$8</f>
        <v>0</v>
      </c>
      <c r="G6" s="350"/>
      <c r="H6" s="351"/>
      <c r="I6" s="351"/>
      <c r="J6" s="351"/>
      <c r="K6" s="351"/>
    </row>
    <row r="7" spans="1:12" ht="18">
      <c r="A7" s="48"/>
      <c r="B7" s="49" t="s">
        <v>258</v>
      </c>
      <c r="C7" s="48"/>
      <c r="D7" s="358"/>
      <c r="E7" s="37"/>
      <c r="F7" s="37"/>
      <c r="G7" s="350"/>
      <c r="H7" s="351"/>
      <c r="I7" s="351"/>
      <c r="J7" s="351"/>
      <c r="K7" s="351"/>
    </row>
    <row r="8" spans="1:12" ht="18">
      <c r="A8" s="359">
        <f>B10*C10+B11*C11</f>
        <v>5</v>
      </c>
      <c r="B8" s="359"/>
      <c r="C8" s="359"/>
      <c r="D8" s="358"/>
      <c r="E8" s="37"/>
      <c r="F8" s="37"/>
      <c r="G8" s="403"/>
      <c r="H8" s="404"/>
      <c r="I8" s="404"/>
      <c r="J8" s="404"/>
      <c r="K8" s="404"/>
    </row>
    <row r="9" spans="1:12">
      <c r="A9" s="40" t="s">
        <v>68</v>
      </c>
      <c r="B9" s="40" t="s">
        <v>69</v>
      </c>
      <c r="C9" s="40" t="s">
        <v>70</v>
      </c>
      <c r="D9" s="40" t="s">
        <v>265</v>
      </c>
      <c r="E9" s="40" t="s">
        <v>75</v>
      </c>
      <c r="F9" s="40" t="s">
        <v>37</v>
      </c>
      <c r="G9" s="40" t="s">
        <v>76</v>
      </c>
      <c r="H9" s="40" t="s">
        <v>77</v>
      </c>
      <c r="I9" s="40" t="s">
        <v>78</v>
      </c>
      <c r="J9" s="40" t="s">
        <v>79</v>
      </c>
      <c r="K9" s="40" t="s">
        <v>80</v>
      </c>
      <c r="L9" s="40"/>
    </row>
    <row r="10" spans="1:12" s="1" customFormat="1" ht="108">
      <c r="A10" s="11">
        <v>1</v>
      </c>
      <c r="B10" s="11">
        <v>5</v>
      </c>
      <c r="C10" s="11">
        <v>1</v>
      </c>
      <c r="D10" s="41" t="s">
        <v>486</v>
      </c>
      <c r="E10" s="62">
        <v>0</v>
      </c>
      <c r="F10" s="62">
        <v>0</v>
      </c>
      <c r="G10" s="41" t="s">
        <v>487</v>
      </c>
      <c r="H10" s="41" t="s">
        <v>488</v>
      </c>
      <c r="I10" s="41" t="s">
        <v>489</v>
      </c>
      <c r="J10" s="41" t="s">
        <v>490</v>
      </c>
      <c r="K10" s="41" t="s">
        <v>491</v>
      </c>
      <c r="L10" s="42"/>
    </row>
    <row r="11" spans="1:12" s="1" customFormat="1" ht="18.75" hidden="1" customHeight="1">
      <c r="A11" s="11">
        <v>0</v>
      </c>
      <c r="B11" s="11">
        <v>0</v>
      </c>
      <c r="C11" s="11">
        <v>0</v>
      </c>
      <c r="D11" s="41"/>
      <c r="E11" s="37">
        <v>0</v>
      </c>
      <c r="F11" s="37">
        <v>0</v>
      </c>
      <c r="G11" s="41"/>
      <c r="H11" s="41"/>
      <c r="I11" s="64" t="s">
        <v>95</v>
      </c>
      <c r="J11" s="41"/>
      <c r="K11" s="64" t="s">
        <v>96</v>
      </c>
      <c r="L11" s="42"/>
    </row>
    <row r="12" spans="1:12" ht="18">
      <c r="A12" s="365"/>
      <c r="B12" s="365"/>
      <c r="C12" s="365"/>
      <c r="D12" s="366" t="s">
        <v>267</v>
      </c>
      <c r="E12" s="52">
        <f>E13+E14</f>
        <v>0</v>
      </c>
      <c r="F12" s="52">
        <f>F13+F14</f>
        <v>0</v>
      </c>
      <c r="G12" s="367"/>
      <c r="H12" s="368"/>
      <c r="I12" s="368"/>
      <c r="J12" s="368"/>
      <c r="K12" s="369"/>
    </row>
    <row r="13" spans="1:12" ht="18">
      <c r="A13" s="55"/>
      <c r="B13" s="56" t="s">
        <v>258</v>
      </c>
      <c r="C13" s="55"/>
      <c r="D13" s="366"/>
      <c r="E13" s="54"/>
      <c r="F13" s="54"/>
      <c r="G13" s="370"/>
      <c r="H13" s="371"/>
      <c r="I13" s="371"/>
      <c r="J13" s="371"/>
      <c r="K13" s="372"/>
    </row>
    <row r="14" spans="1:12" ht="18">
      <c r="A14" s="376">
        <f>B16*C16+B17*C17+B18*C18+B19*C19+B20*C20</f>
        <v>16</v>
      </c>
      <c r="B14" s="376"/>
      <c r="C14" s="376"/>
      <c r="D14" s="366"/>
      <c r="E14" s="54">
        <f>($B$16*$C$16*E$16+$B$17*$C$17*E$17+$B$18*$C$18*E$18+$B$19*$C$19*E$19+$B$20*$C$20*E$20)/$A$14</f>
        <v>0</v>
      </c>
      <c r="F14" s="54">
        <f>($B$16*$C$16*F$16+$B$17*$C$17*F$17+$B$18*$C$18*F$18+$B$19*$C$19*F$19+$B$20*$C$20*F$20)/$A$14</f>
        <v>0</v>
      </c>
      <c r="G14" s="373"/>
      <c r="H14" s="374"/>
      <c r="I14" s="374"/>
      <c r="J14" s="374"/>
      <c r="K14" s="375"/>
    </row>
    <row r="15" spans="1:12">
      <c r="A15" s="40" t="s">
        <v>68</v>
      </c>
      <c r="B15" s="40" t="s">
        <v>69</v>
      </c>
      <c r="C15" s="40" t="s">
        <v>70</v>
      </c>
      <c r="D15" s="40" t="s">
        <v>265</v>
      </c>
      <c r="E15" s="40" t="s">
        <v>75</v>
      </c>
      <c r="F15" s="40" t="s">
        <v>37</v>
      </c>
      <c r="G15" s="40" t="s">
        <v>76</v>
      </c>
      <c r="H15" s="40" t="s">
        <v>77</v>
      </c>
      <c r="I15" s="40" t="s">
        <v>78</v>
      </c>
      <c r="J15" s="40" t="s">
        <v>79</v>
      </c>
      <c r="K15" s="40" t="s">
        <v>80</v>
      </c>
      <c r="L15" s="40"/>
    </row>
    <row r="16" spans="1:12" s="1" customFormat="1" ht="120">
      <c r="A16" s="11">
        <v>1</v>
      </c>
      <c r="B16" s="11">
        <v>5</v>
      </c>
      <c r="C16" s="11">
        <v>1</v>
      </c>
      <c r="D16" s="41" t="s">
        <v>492</v>
      </c>
      <c r="E16" s="54"/>
      <c r="F16" s="54"/>
      <c r="G16" s="41" t="s">
        <v>493</v>
      </c>
      <c r="H16" s="41" t="s">
        <v>494</v>
      </c>
      <c r="I16" s="41" t="s">
        <v>495</v>
      </c>
      <c r="J16" s="41" t="s">
        <v>349</v>
      </c>
      <c r="K16" s="41" t="s">
        <v>496</v>
      </c>
      <c r="L16" s="42"/>
    </row>
    <row r="17" spans="1:12" s="1" customFormat="1" ht="60">
      <c r="A17" s="11">
        <v>2</v>
      </c>
      <c r="B17" s="11">
        <v>3</v>
      </c>
      <c r="C17" s="11">
        <v>1</v>
      </c>
      <c r="D17" s="41" t="s">
        <v>497</v>
      </c>
      <c r="E17" s="54"/>
      <c r="F17" s="54"/>
      <c r="G17" s="41" t="s">
        <v>498</v>
      </c>
      <c r="H17" s="41"/>
      <c r="I17" s="41" t="s">
        <v>499</v>
      </c>
      <c r="J17" s="41"/>
      <c r="K17" s="41" t="s">
        <v>500</v>
      </c>
      <c r="L17" s="42"/>
    </row>
    <row r="18" spans="1:12" s="1" customFormat="1" ht="120">
      <c r="A18" s="11">
        <v>3</v>
      </c>
      <c r="B18" s="11">
        <v>5</v>
      </c>
      <c r="C18" s="11">
        <v>1</v>
      </c>
      <c r="D18" s="41" t="s">
        <v>501</v>
      </c>
      <c r="E18" s="54"/>
      <c r="F18" s="54"/>
      <c r="G18" s="41" t="s">
        <v>502</v>
      </c>
      <c r="H18" s="41"/>
      <c r="I18" s="41" t="s">
        <v>503</v>
      </c>
      <c r="J18" s="41"/>
      <c r="K18" s="41" t="s">
        <v>504</v>
      </c>
      <c r="L18" s="42"/>
    </row>
    <row r="19" spans="1:12" s="1" customFormat="1" ht="201" customHeight="1">
      <c r="A19" s="11">
        <v>4</v>
      </c>
      <c r="B19" s="11">
        <v>3</v>
      </c>
      <c r="C19" s="11">
        <v>1</v>
      </c>
      <c r="D19" s="41" t="s">
        <v>505</v>
      </c>
      <c r="E19" s="54"/>
      <c r="F19" s="54"/>
      <c r="G19" s="41" t="s">
        <v>506</v>
      </c>
      <c r="H19" s="41"/>
      <c r="I19" s="41" t="s">
        <v>507</v>
      </c>
      <c r="J19" s="41"/>
      <c r="K19" s="41" t="s">
        <v>508</v>
      </c>
      <c r="L19" s="42"/>
    </row>
    <row r="20" spans="1:12" s="1" customFormat="1" ht="18">
      <c r="A20" s="11">
        <v>5</v>
      </c>
      <c r="B20" s="11">
        <v>0</v>
      </c>
      <c r="C20" s="11">
        <v>0</v>
      </c>
      <c r="D20" s="11"/>
      <c r="E20" s="54"/>
      <c r="F20" s="54"/>
      <c r="G20" s="41"/>
      <c r="H20" s="41"/>
      <c r="I20" s="41"/>
      <c r="J20" s="41"/>
      <c r="K20" s="41"/>
      <c r="L20" s="42"/>
    </row>
    <row r="21" spans="1:12" ht="18">
      <c r="A21" s="379"/>
      <c r="B21" s="379"/>
      <c r="C21" s="379"/>
      <c r="D21" s="380" t="s">
        <v>293</v>
      </c>
      <c r="E21" s="43">
        <f>E22+E23</f>
        <v>0</v>
      </c>
      <c r="F21" s="43">
        <f>F22+F23</f>
        <v>0</v>
      </c>
      <c r="G21" s="381"/>
      <c r="H21" s="382"/>
      <c r="I21" s="382"/>
      <c r="J21" s="382"/>
      <c r="K21" s="383"/>
    </row>
    <row r="22" spans="1:12" ht="18">
      <c r="A22" s="44"/>
      <c r="B22" s="45" t="s">
        <v>258</v>
      </c>
      <c r="C22" s="44"/>
      <c r="D22" s="380"/>
      <c r="E22" s="46"/>
      <c r="F22" s="46"/>
      <c r="G22" s="384"/>
      <c r="H22" s="385"/>
      <c r="I22" s="385"/>
      <c r="J22" s="385"/>
      <c r="K22" s="386"/>
    </row>
    <row r="23" spans="1:12" ht="18">
      <c r="A23" s="379">
        <f>B25*C25+B26*C26+B27*C27+B28*C28+B29*C29</f>
        <v>11</v>
      </c>
      <c r="B23" s="379"/>
      <c r="C23" s="379"/>
      <c r="D23" s="380"/>
      <c r="E23" s="46">
        <f>($B$25*$C$25*E$25+$B$26*$C$26*E$26+$B$27*$C$27*E$27+$B$28*$C$28*E$28+$B$29*$C$29*E$29)/$A$23</f>
        <v>0</v>
      </c>
      <c r="F23" s="46">
        <f>($B$25*$C$25*F$25+$B$26*$C$26*F$26+$B$27*$C$27*F$27+$B$28*$C$28*F$28+$B$29*$C$29*F$29)/$A$23</f>
        <v>0</v>
      </c>
      <c r="G23" s="387"/>
      <c r="H23" s="388"/>
      <c r="I23" s="388"/>
      <c r="J23" s="388"/>
      <c r="K23" s="389"/>
    </row>
    <row r="24" spans="1:12">
      <c r="A24" s="40" t="s">
        <v>68</v>
      </c>
      <c r="B24" s="40" t="s">
        <v>69</v>
      </c>
      <c r="C24" s="40" t="s">
        <v>70</v>
      </c>
      <c r="D24" s="40" t="s">
        <v>265</v>
      </c>
      <c r="E24" s="40" t="s">
        <v>75</v>
      </c>
      <c r="F24" s="40" t="s">
        <v>37</v>
      </c>
      <c r="G24" s="40" t="s">
        <v>76</v>
      </c>
      <c r="H24" s="40" t="s">
        <v>77</v>
      </c>
      <c r="I24" s="40" t="s">
        <v>78</v>
      </c>
      <c r="J24" s="40" t="s">
        <v>79</v>
      </c>
      <c r="K24" s="40" t="s">
        <v>80</v>
      </c>
      <c r="L24" s="40"/>
    </row>
    <row r="25" spans="1:12" s="1" customFormat="1" ht="72">
      <c r="A25" s="11">
        <v>1</v>
      </c>
      <c r="B25" s="11">
        <v>3</v>
      </c>
      <c r="C25" s="11">
        <v>1</v>
      </c>
      <c r="D25" s="41" t="s">
        <v>509</v>
      </c>
      <c r="E25" s="63"/>
      <c r="F25" s="63"/>
      <c r="G25" s="41" t="s">
        <v>510</v>
      </c>
      <c r="H25" s="41" t="s">
        <v>511</v>
      </c>
      <c r="I25" s="41" t="s">
        <v>512</v>
      </c>
      <c r="J25" s="41" t="s">
        <v>513</v>
      </c>
      <c r="K25" s="41" t="s">
        <v>514</v>
      </c>
      <c r="L25" s="42"/>
    </row>
    <row r="26" spans="1:12" s="1" customFormat="1" ht="96">
      <c r="A26" s="11">
        <v>2</v>
      </c>
      <c r="B26" s="11">
        <v>5</v>
      </c>
      <c r="C26" s="11">
        <v>1</v>
      </c>
      <c r="D26" s="41" t="s">
        <v>515</v>
      </c>
      <c r="E26" s="63"/>
      <c r="F26" s="63"/>
      <c r="G26" s="41" t="s">
        <v>97</v>
      </c>
      <c r="H26" s="41" t="s">
        <v>516</v>
      </c>
      <c r="I26" s="41" t="s">
        <v>517</v>
      </c>
      <c r="J26" s="41" t="s">
        <v>518</v>
      </c>
      <c r="K26" s="41" t="s">
        <v>519</v>
      </c>
      <c r="L26" s="42"/>
    </row>
    <row r="27" spans="1:12" s="1" customFormat="1" ht="72">
      <c r="A27" s="11">
        <v>3</v>
      </c>
      <c r="B27" s="11">
        <v>3</v>
      </c>
      <c r="C27" s="11">
        <v>1</v>
      </c>
      <c r="D27" s="41" t="s">
        <v>520</v>
      </c>
      <c r="E27" s="63"/>
      <c r="F27" s="63"/>
      <c r="G27" s="41" t="s">
        <v>521</v>
      </c>
      <c r="H27" s="41" t="s">
        <v>522</v>
      </c>
      <c r="I27" s="41" t="s">
        <v>523</v>
      </c>
      <c r="J27" s="41" t="s">
        <v>524</v>
      </c>
      <c r="K27" s="41" t="s">
        <v>525</v>
      </c>
      <c r="L27" s="42"/>
    </row>
    <row r="28" spans="1:12" s="1" customFormat="1" ht="18">
      <c r="A28" s="11">
        <v>4</v>
      </c>
      <c r="B28" s="11">
        <v>0</v>
      </c>
      <c r="C28" s="11">
        <v>0</v>
      </c>
      <c r="D28" s="41"/>
      <c r="E28" s="63"/>
      <c r="F28" s="63"/>
      <c r="G28" s="41"/>
      <c r="H28" s="41"/>
      <c r="I28" s="41"/>
      <c r="J28" s="41"/>
      <c r="K28" s="41"/>
      <c r="L28" s="42"/>
    </row>
    <row r="29" spans="1:12" s="1" customFormat="1" ht="18">
      <c r="A29" s="11">
        <v>5</v>
      </c>
      <c r="B29" s="11">
        <v>0</v>
      </c>
      <c r="C29" s="11">
        <v>0</v>
      </c>
      <c r="E29" s="63"/>
      <c r="F29" s="63"/>
      <c r="G29" s="41"/>
      <c r="H29" s="41"/>
      <c r="I29" s="41"/>
      <c r="J29" s="41"/>
      <c r="K29" s="41"/>
      <c r="L29" s="42"/>
    </row>
    <row r="30" spans="1:12" ht="18">
      <c r="A30" s="390"/>
      <c r="B30" s="390"/>
      <c r="C30" s="390"/>
      <c r="D30" s="391" t="s">
        <v>256</v>
      </c>
      <c r="E30" s="53">
        <f>E31+E32</f>
        <v>0</v>
      </c>
      <c r="F30" s="53">
        <f>F31+F32</f>
        <v>0</v>
      </c>
      <c r="G30" s="392"/>
      <c r="H30" s="393"/>
      <c r="I30" s="393"/>
      <c r="J30" s="393"/>
      <c r="K30" s="394"/>
    </row>
    <row r="31" spans="1:12" ht="18">
      <c r="A31" s="38"/>
      <c r="B31" s="39" t="s">
        <v>258</v>
      </c>
      <c r="C31" s="38"/>
      <c r="D31" s="391"/>
      <c r="E31" s="35"/>
      <c r="F31" s="35"/>
      <c r="G31" s="395"/>
      <c r="H31" s="396"/>
      <c r="I31" s="396"/>
      <c r="J31" s="396"/>
      <c r="K31" s="397"/>
    </row>
    <row r="32" spans="1:12" ht="18">
      <c r="A32" s="401">
        <f>B34*C34+B35*C35+B36*C36+B37*C37</f>
        <v>5</v>
      </c>
      <c r="B32" s="401"/>
      <c r="C32" s="401"/>
      <c r="D32" s="391"/>
      <c r="E32" s="35">
        <f>($B$34*$C$34*E$34+$B$35*$C$35*E$35+$B$36*$C$36*E$36+$B$37*$C$37*E$37)/$A$32</f>
        <v>0</v>
      </c>
      <c r="F32" s="35">
        <f>($B$34*$C$34*F$34+$B$35*$C$35*F$35+$B$36*$C$36*F$36+$B$37*$C$37*F$37)/$A$32</f>
        <v>0</v>
      </c>
      <c r="G32" s="398"/>
      <c r="H32" s="399"/>
      <c r="I32" s="399"/>
      <c r="J32" s="399"/>
      <c r="K32" s="400"/>
    </row>
    <row r="33" spans="1:13">
      <c r="A33" s="40" t="s">
        <v>68</v>
      </c>
      <c r="B33" s="40" t="s">
        <v>69</v>
      </c>
      <c r="C33" s="40" t="s">
        <v>70</v>
      </c>
      <c r="D33" s="40" t="s">
        <v>265</v>
      </c>
      <c r="E33" s="40" t="s">
        <v>75</v>
      </c>
      <c r="F33" s="40" t="s">
        <v>37</v>
      </c>
      <c r="G33" s="40" t="s">
        <v>76</v>
      </c>
      <c r="H33" s="40" t="s">
        <v>77</v>
      </c>
      <c r="I33" s="40" t="s">
        <v>78</v>
      </c>
      <c r="J33" s="40" t="s">
        <v>79</v>
      </c>
      <c r="K33" s="40" t="s">
        <v>80</v>
      </c>
      <c r="L33" s="40"/>
    </row>
    <row r="34" spans="1:13" s="1" customFormat="1" ht="48">
      <c r="A34" s="11">
        <v>1</v>
      </c>
      <c r="B34" s="11">
        <v>5</v>
      </c>
      <c r="C34" s="11">
        <v>1</v>
      </c>
      <c r="D34" s="41" t="s">
        <v>526</v>
      </c>
      <c r="E34" s="35"/>
      <c r="F34" s="35"/>
      <c r="G34" s="41" t="s">
        <v>313</v>
      </c>
      <c r="H34" s="41" t="s">
        <v>314</v>
      </c>
      <c r="I34" s="41" t="s">
        <v>315</v>
      </c>
      <c r="J34" s="41" t="s">
        <v>81</v>
      </c>
      <c r="K34" s="41" t="s">
        <v>317</v>
      </c>
      <c r="L34" s="42"/>
    </row>
    <row r="35" spans="1:13" s="1" customFormat="1" ht="18">
      <c r="A35" s="11">
        <v>2</v>
      </c>
      <c r="B35" s="11">
        <v>1</v>
      </c>
      <c r="C35" s="11">
        <v>0</v>
      </c>
      <c r="D35" s="41"/>
      <c r="E35" s="35"/>
      <c r="F35" s="35"/>
      <c r="G35" s="41"/>
      <c r="H35" s="41"/>
      <c r="I35" s="41"/>
      <c r="J35" s="41"/>
      <c r="K35" s="41"/>
      <c r="L35" s="42"/>
    </row>
    <row r="36" spans="1:13" s="1" customFormat="1" ht="18">
      <c r="A36" s="11">
        <v>3</v>
      </c>
      <c r="B36" s="11">
        <v>0</v>
      </c>
      <c r="C36" s="11">
        <v>0</v>
      </c>
      <c r="D36" s="41"/>
      <c r="E36" s="35"/>
      <c r="F36" s="35"/>
      <c r="G36" s="41"/>
      <c r="H36" s="41"/>
      <c r="I36" s="41"/>
      <c r="J36" s="41"/>
      <c r="K36" s="41"/>
      <c r="L36" s="42"/>
    </row>
    <row r="37" spans="1:13" s="1" customFormat="1" ht="18">
      <c r="A37" s="11">
        <v>4</v>
      </c>
      <c r="B37" s="11">
        <v>0</v>
      </c>
      <c r="C37" s="11">
        <v>0</v>
      </c>
      <c r="D37" s="41"/>
      <c r="E37" s="35"/>
      <c r="F37" s="35"/>
      <c r="G37" s="41"/>
      <c r="H37" s="41"/>
      <c r="I37" s="41"/>
      <c r="J37" s="41"/>
      <c r="K37" s="41"/>
      <c r="L37" s="42"/>
    </row>
    <row r="38" spans="1:13" s="1" customFormat="1" ht="21">
      <c r="A38" s="402" t="s">
        <v>378</v>
      </c>
      <c r="B38" s="402"/>
      <c r="C38" s="402"/>
      <c r="D38" s="402"/>
      <c r="E38" s="402"/>
      <c r="F38" s="402"/>
      <c r="G38" s="402"/>
      <c r="H38" s="402"/>
      <c r="I38" s="402"/>
      <c r="J38" s="402"/>
      <c r="K38" s="402"/>
      <c r="L38" s="40"/>
      <c r="M38" s="71"/>
    </row>
    <row r="39" spans="1:13" s="1" customFormat="1">
      <c r="A39" s="11"/>
      <c r="B39" s="11"/>
      <c r="C39" s="11"/>
      <c r="D39" s="50"/>
      <c r="E39" s="363"/>
      <c r="F39" s="364"/>
      <c r="G39" s="364"/>
      <c r="H39" s="364"/>
      <c r="I39" s="364"/>
      <c r="J39" s="364"/>
      <c r="K39" s="364"/>
      <c r="L39" s="61"/>
      <c r="M39" s="11"/>
    </row>
    <row r="40" spans="1:13" s="1" customFormat="1">
      <c r="A40" s="11"/>
      <c r="B40" s="11"/>
      <c r="C40" s="11"/>
      <c r="D40" s="50"/>
      <c r="E40" s="363"/>
      <c r="F40" s="364"/>
      <c r="G40" s="364"/>
      <c r="H40" s="364"/>
      <c r="I40" s="364"/>
      <c r="J40" s="364"/>
      <c r="K40" s="364"/>
      <c r="L40" s="61"/>
      <c r="M40" s="11"/>
    </row>
    <row r="41" spans="1:13" s="1" customFormat="1">
      <c r="A41" s="11"/>
      <c r="B41" s="11"/>
      <c r="C41" s="11"/>
      <c r="D41" s="50"/>
      <c r="E41" s="363"/>
      <c r="F41" s="364"/>
      <c r="G41" s="364"/>
      <c r="H41" s="364"/>
      <c r="I41" s="364"/>
      <c r="J41" s="364"/>
      <c r="K41" s="364"/>
      <c r="L41" s="61"/>
      <c r="M41" s="11"/>
    </row>
    <row r="42" spans="1:13">
      <c r="A42" s="51"/>
      <c r="B42" s="51"/>
      <c r="C42" s="51"/>
      <c r="D42" s="50"/>
      <c r="E42" s="363"/>
      <c r="F42" s="364"/>
      <c r="G42" s="364"/>
      <c r="H42" s="364"/>
      <c r="I42" s="364"/>
      <c r="J42" s="364"/>
      <c r="K42" s="364"/>
      <c r="L42" s="61"/>
      <c r="M42" s="51"/>
    </row>
    <row r="43" spans="1:13" ht="68.25" customHeight="1">
      <c r="A43" s="51"/>
      <c r="B43" s="51"/>
      <c r="C43" s="51"/>
      <c r="D43" s="50"/>
      <c r="E43" s="363"/>
      <c r="F43" s="364"/>
      <c r="G43" s="364"/>
      <c r="H43" s="364"/>
      <c r="I43" s="364"/>
      <c r="J43" s="364"/>
      <c r="K43" s="364"/>
      <c r="L43" s="61"/>
      <c r="M43" s="51"/>
    </row>
    <row r="44" spans="1:13">
      <c r="A44" s="51"/>
      <c r="B44" s="51"/>
      <c r="C44" s="51"/>
      <c r="D44" s="50"/>
      <c r="E44" s="363"/>
      <c r="F44" s="364"/>
      <c r="G44" s="364"/>
      <c r="H44" s="364"/>
      <c r="I44" s="364"/>
      <c r="J44" s="364"/>
      <c r="K44" s="364"/>
      <c r="L44" s="61"/>
      <c r="M44" s="51"/>
    </row>
    <row r="45" spans="1:13">
      <c r="A45" s="360"/>
      <c r="B45" s="361"/>
      <c r="C45" s="361"/>
      <c r="D45" s="361"/>
      <c r="E45" s="361"/>
      <c r="F45" s="361"/>
      <c r="G45" s="361"/>
      <c r="H45" s="361"/>
      <c r="I45" s="361"/>
      <c r="J45" s="361"/>
      <c r="K45" s="362"/>
      <c r="L45" s="61"/>
      <c r="M45" s="66"/>
    </row>
    <row r="46" spans="1:13" ht="78.75" customHeight="1">
      <c r="A46" s="51"/>
      <c r="B46" s="51"/>
      <c r="C46" s="51"/>
      <c r="D46" s="10" t="s">
        <v>82</v>
      </c>
      <c r="E46" s="377" t="s">
        <v>527</v>
      </c>
      <c r="F46" s="378"/>
      <c r="G46" s="378"/>
      <c r="H46" s="378"/>
      <c r="I46" s="378"/>
      <c r="J46" s="378"/>
      <c r="K46" s="378"/>
      <c r="L46" s="10"/>
      <c r="M46" s="51"/>
    </row>
    <row r="47" spans="1:13" ht="15.75" customHeight="1">
      <c r="A47" s="51"/>
      <c r="B47" s="51"/>
      <c r="C47" s="51"/>
      <c r="D47" s="10" t="s">
        <v>319</v>
      </c>
      <c r="E47" s="377" t="s">
        <v>528</v>
      </c>
      <c r="F47" s="378"/>
      <c r="G47" s="378"/>
      <c r="H47" s="378"/>
      <c r="I47" s="378"/>
      <c r="J47" s="378"/>
      <c r="K47" s="378"/>
      <c r="L47" s="10"/>
      <c r="M47" s="51"/>
    </row>
    <row r="48" spans="1:13" ht="78" customHeight="1">
      <c r="A48" s="51"/>
      <c r="B48" s="51"/>
      <c r="C48" s="51"/>
      <c r="D48" s="10" t="s">
        <v>383</v>
      </c>
      <c r="E48" s="377" t="s">
        <v>529</v>
      </c>
      <c r="F48" s="378"/>
      <c r="G48" s="378"/>
      <c r="H48" s="378"/>
      <c r="I48" s="378"/>
      <c r="J48" s="378"/>
      <c r="K48" s="378"/>
      <c r="L48" s="10"/>
      <c r="M48" s="51"/>
    </row>
    <row r="50" spans="5:7">
      <c r="E50" s="349" t="s">
        <v>530</v>
      </c>
      <c r="F50" s="349"/>
      <c r="G50" s="349"/>
    </row>
    <row r="51" spans="5:7">
      <c r="E51" s="349" t="s">
        <v>531</v>
      </c>
      <c r="F51" s="349"/>
      <c r="G51" s="349"/>
    </row>
    <row r="52" spans="5:7">
      <c r="E52" s="349" t="s">
        <v>532</v>
      </c>
      <c r="F52" s="349"/>
      <c r="G52" s="349"/>
    </row>
    <row r="53" spans="5:7">
      <c r="E53" s="349" t="s">
        <v>533</v>
      </c>
      <c r="F53" s="349"/>
      <c r="G53" s="349"/>
    </row>
    <row r="54" spans="5:7">
      <c r="E54" s="349" t="s">
        <v>534</v>
      </c>
      <c r="F54" s="349"/>
      <c r="G54" s="349"/>
    </row>
    <row r="55" spans="5:7">
      <c r="E55" s="349" t="s">
        <v>535</v>
      </c>
      <c r="F55" s="349"/>
      <c r="G55" s="349"/>
    </row>
    <row r="56" spans="5:7">
      <c r="E56" s="349" t="s">
        <v>536</v>
      </c>
      <c r="F56" s="349"/>
      <c r="G56" s="349"/>
    </row>
    <row r="57" spans="5:7">
      <c r="E57" s="349" t="s">
        <v>537</v>
      </c>
      <c r="F57" s="349"/>
      <c r="G57" s="349"/>
    </row>
    <row r="58" spans="5:7">
      <c r="E58" s="349" t="s">
        <v>538</v>
      </c>
      <c r="F58" s="349"/>
      <c r="G58" s="349"/>
    </row>
    <row r="59" spans="5:7">
      <c r="E59" s="349" t="s">
        <v>539</v>
      </c>
      <c r="F59" s="349"/>
      <c r="G59" s="349"/>
    </row>
    <row r="60" spans="5:7">
      <c r="E60" s="349" t="s">
        <v>540</v>
      </c>
      <c r="F60" s="349"/>
      <c r="G60" s="349"/>
    </row>
  </sheetData>
  <mergeCells count="46">
    <mergeCell ref="E44:K44"/>
    <mergeCell ref="E46:K46"/>
    <mergeCell ref="E47:K47"/>
    <mergeCell ref="G8:K8"/>
    <mergeCell ref="E48:K48"/>
    <mergeCell ref="E39:K39"/>
    <mergeCell ref="E40:K40"/>
    <mergeCell ref="E41:K41"/>
    <mergeCell ref="A38:K38"/>
    <mergeCell ref="E42:K42"/>
    <mergeCell ref="A45:K45"/>
    <mergeCell ref="E43:K43"/>
    <mergeCell ref="A12:C12"/>
    <mergeCell ref="D12:D14"/>
    <mergeCell ref="G12:K14"/>
    <mergeCell ref="A14:C14"/>
    <mergeCell ref="A21:C21"/>
    <mergeCell ref="D21:D23"/>
    <mergeCell ref="G21:K23"/>
    <mergeCell ref="A23:C23"/>
    <mergeCell ref="A30:C30"/>
    <mergeCell ref="D30:D32"/>
    <mergeCell ref="G30:K32"/>
    <mergeCell ref="A32:C32"/>
    <mergeCell ref="A6:C6"/>
    <mergeCell ref="D6:D8"/>
    <mergeCell ref="A8:C8"/>
    <mergeCell ref="G6:K6"/>
    <mergeCell ref="G7:K7"/>
    <mergeCell ref="G2:K2"/>
    <mergeCell ref="G5:K5"/>
    <mergeCell ref="A1:D1"/>
    <mergeCell ref="G1:K1"/>
    <mergeCell ref="G3:K3"/>
    <mergeCell ref="G4:K4"/>
    <mergeCell ref="E50:G50"/>
    <mergeCell ref="E51:G51"/>
    <mergeCell ref="E52:G52"/>
    <mergeCell ref="E53:G53"/>
    <mergeCell ref="E54:G54"/>
    <mergeCell ref="E60:G60"/>
    <mergeCell ref="E55:G55"/>
    <mergeCell ref="E56:G56"/>
    <mergeCell ref="E57:G57"/>
    <mergeCell ref="E58:G58"/>
    <mergeCell ref="E59:G59"/>
  </mergeCells>
  <printOptions gridLines="1"/>
  <pageMargins left="0.70866141732283472" right="0.70866141732283472" top="0.78740157480314965" bottom="0.78740157480314965" header="0.31496062992125984" footer="0.31496062992125984"/>
  <pageSetup paperSize="9" scale="70" fitToHeight="3" orientation="landscape" r:id="rId1"/>
  <headerFooter>
    <oddHeader>&amp;L&amp;Pvon&amp;N&amp;C1.5 Analyse des strategsichen Rahmens, insbesondere auch Risikomanagement&amp;R&amp;D</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M55"/>
  <sheetViews>
    <sheetView zoomScale="60" zoomScaleNormal="60" workbookViewId="0">
      <selection activeCell="J26" sqref="J26"/>
    </sheetView>
  </sheetViews>
  <sheetFormatPr defaultColWidth="11.44140625" defaultRowHeight="14.4"/>
  <cols>
    <col min="1" max="3" width="5.21875" customWidth="1"/>
    <col min="4" max="4" width="29.21875" customWidth="1"/>
    <col min="5" max="6" width="9" customWidth="1"/>
    <col min="7" max="11" width="24.77734375" customWidth="1"/>
    <col min="12" max="12" width="90.77734375" customWidth="1"/>
  </cols>
  <sheetData>
    <row r="1" spans="1:12" s="32" customFormat="1" ht="21.75" customHeight="1" thickBot="1">
      <c r="A1" s="405" t="s">
        <v>541</v>
      </c>
      <c r="B1" s="406"/>
      <c r="C1" s="406"/>
      <c r="D1" s="406"/>
      <c r="E1" s="31">
        <f>(E3*$B$3*$C$3+E4*$B$4*$C$4+E5*$B$5*$C$5)/$A$5+E6</f>
        <v>0</v>
      </c>
      <c r="F1" s="31">
        <f>(F3*$B$3*$C$3+F4*$B$4*$C$4+F5*$B$5*$C$5)/$A$5+F6</f>
        <v>0</v>
      </c>
      <c r="G1" s="354" t="s">
        <v>253</v>
      </c>
      <c r="H1" s="355"/>
      <c r="I1" s="355"/>
      <c r="J1" s="355"/>
      <c r="K1" s="355"/>
      <c r="L1" s="60" t="s">
        <v>254</v>
      </c>
    </row>
    <row r="2" spans="1:12" ht="22.5" customHeight="1">
      <c r="A2" s="33" t="s">
        <v>68</v>
      </c>
      <c r="B2" s="33" t="s">
        <v>69</v>
      </c>
      <c r="C2" s="33" t="s">
        <v>70</v>
      </c>
      <c r="D2" s="33" t="s">
        <v>71</v>
      </c>
      <c r="E2" s="33" t="s">
        <v>72</v>
      </c>
      <c r="F2" s="33" t="s">
        <v>37</v>
      </c>
      <c r="G2" s="350" t="s">
        <v>542</v>
      </c>
      <c r="H2" s="351"/>
      <c r="I2" s="351"/>
      <c r="J2" s="351"/>
      <c r="K2" s="351"/>
    </row>
    <row r="3" spans="1:12" ht="18">
      <c r="A3" s="34"/>
      <c r="B3" s="34">
        <v>5</v>
      </c>
      <c r="C3" s="34">
        <v>1</v>
      </c>
      <c r="D3" s="57" t="s">
        <v>255</v>
      </c>
      <c r="E3" s="54">
        <f>E12</f>
        <v>0</v>
      </c>
      <c r="F3" s="54">
        <f>F12</f>
        <v>0</v>
      </c>
      <c r="G3" s="350" t="s">
        <v>543</v>
      </c>
      <c r="H3" s="351"/>
      <c r="I3" s="351"/>
      <c r="J3" s="351"/>
      <c r="K3" s="351"/>
    </row>
    <row r="4" spans="1:12" ht="18">
      <c r="A4" s="34"/>
      <c r="B4" s="34">
        <v>5</v>
      </c>
      <c r="C4" s="34">
        <v>1</v>
      </c>
      <c r="D4" s="58" t="s">
        <v>202</v>
      </c>
      <c r="E4" s="36">
        <f>E21</f>
        <v>0</v>
      </c>
      <c r="F4" s="36">
        <f>F21</f>
        <v>0</v>
      </c>
      <c r="G4" s="350" t="s">
        <v>544</v>
      </c>
      <c r="H4" s="351"/>
      <c r="I4" s="351"/>
      <c r="J4" s="351"/>
      <c r="K4" s="351"/>
    </row>
    <row r="5" spans="1:12" ht="18">
      <c r="A5" s="34">
        <f>B5*C5+B4*C4+B3*C3</f>
        <v>12</v>
      </c>
      <c r="B5" s="34">
        <v>2</v>
      </c>
      <c r="C5" s="34">
        <v>1</v>
      </c>
      <c r="D5" s="59" t="s">
        <v>256</v>
      </c>
      <c r="E5" s="35">
        <f>E30</f>
        <v>0</v>
      </c>
      <c r="F5" s="35">
        <f>F30</f>
        <v>0</v>
      </c>
      <c r="G5" s="350" t="s">
        <v>545</v>
      </c>
      <c r="H5" s="351"/>
      <c r="I5" s="351"/>
      <c r="J5" s="351"/>
      <c r="K5" s="351"/>
    </row>
    <row r="6" spans="1:12" ht="18">
      <c r="A6" s="356"/>
      <c r="B6" s="356"/>
      <c r="C6" s="356"/>
      <c r="D6" s="357" t="s">
        <v>335</v>
      </c>
      <c r="E6" s="47">
        <f>(E$10*$B$10*$C$10+E$11*$B$11*$C$11)/$A$8</f>
        <v>0</v>
      </c>
      <c r="F6" s="47">
        <f>(F$10*$B$10*$C$10+F$11*$B$11*$C$11)/$A$8</f>
        <v>0</v>
      </c>
      <c r="G6" s="350" t="s">
        <v>546</v>
      </c>
      <c r="H6" s="351"/>
      <c r="I6" s="351"/>
      <c r="J6" s="351"/>
      <c r="K6" s="351"/>
    </row>
    <row r="7" spans="1:12" ht="18">
      <c r="A7" s="48"/>
      <c r="B7" s="49" t="s">
        <v>258</v>
      </c>
      <c r="C7" s="48"/>
      <c r="D7" s="358"/>
      <c r="E7" s="37"/>
      <c r="F7" s="37"/>
      <c r="G7" s="350" t="s">
        <v>547</v>
      </c>
      <c r="H7" s="351"/>
      <c r="I7" s="351"/>
      <c r="J7" s="351"/>
      <c r="K7" s="351"/>
    </row>
    <row r="8" spans="1:12" ht="18">
      <c r="A8" s="359">
        <f>B10*C10+B11*C11</f>
        <v>5</v>
      </c>
      <c r="B8" s="359"/>
      <c r="C8" s="359"/>
      <c r="D8" s="358"/>
      <c r="E8" s="37"/>
      <c r="F8" s="37"/>
      <c r="G8" s="350"/>
      <c r="H8" s="351"/>
      <c r="I8" s="351"/>
      <c r="J8" s="351"/>
      <c r="K8" s="351"/>
    </row>
    <row r="9" spans="1:12">
      <c r="A9" s="40" t="s">
        <v>68</v>
      </c>
      <c r="B9" s="40" t="s">
        <v>69</v>
      </c>
      <c r="C9" s="40" t="s">
        <v>70</v>
      </c>
      <c r="D9" s="40" t="s">
        <v>265</v>
      </c>
      <c r="E9" s="40" t="s">
        <v>75</v>
      </c>
      <c r="F9" s="40" t="s">
        <v>37</v>
      </c>
      <c r="G9" s="40" t="s">
        <v>76</v>
      </c>
      <c r="H9" s="40" t="s">
        <v>77</v>
      </c>
      <c r="I9" s="40" t="s">
        <v>78</v>
      </c>
      <c r="J9" s="40" t="s">
        <v>79</v>
      </c>
      <c r="K9" s="40" t="s">
        <v>80</v>
      </c>
      <c r="L9" s="40"/>
    </row>
    <row r="10" spans="1:12" s="1" customFormat="1" ht="96">
      <c r="A10" s="11">
        <v>1</v>
      </c>
      <c r="B10" s="11">
        <v>5</v>
      </c>
      <c r="C10" s="11">
        <v>1</v>
      </c>
      <c r="D10" s="41" t="s">
        <v>548</v>
      </c>
      <c r="E10" s="62">
        <v>0</v>
      </c>
      <c r="F10" s="62">
        <v>0</v>
      </c>
      <c r="G10" s="41" t="s">
        <v>552</v>
      </c>
      <c r="H10" s="41" t="s">
        <v>553</v>
      </c>
      <c r="I10" s="41" t="s">
        <v>98</v>
      </c>
      <c r="J10" s="41" t="s">
        <v>99</v>
      </c>
      <c r="K10" s="41" t="s">
        <v>100</v>
      </c>
      <c r="L10" s="42"/>
    </row>
    <row r="11" spans="1:12" s="1" customFormat="1" ht="18" hidden="1">
      <c r="A11" s="11">
        <v>0</v>
      </c>
      <c r="B11" s="11">
        <v>0</v>
      </c>
      <c r="C11" s="11">
        <v>0</v>
      </c>
      <c r="D11" s="41"/>
      <c r="E11" s="37">
        <v>0</v>
      </c>
      <c r="F11" s="37">
        <v>0</v>
      </c>
      <c r="G11" s="41"/>
      <c r="H11" s="41"/>
      <c r="I11" s="41"/>
      <c r="J11" s="41"/>
      <c r="K11" s="41"/>
      <c r="L11" s="42"/>
    </row>
    <row r="12" spans="1:12" ht="18">
      <c r="A12" s="365"/>
      <c r="B12" s="365"/>
      <c r="C12" s="365"/>
      <c r="D12" s="366" t="s">
        <v>267</v>
      </c>
      <c r="E12" s="52">
        <f>E13+E14</f>
        <v>0</v>
      </c>
      <c r="F12" s="52">
        <f>F13+F14</f>
        <v>0</v>
      </c>
      <c r="G12" s="367"/>
      <c r="H12" s="368"/>
      <c r="I12" s="368"/>
      <c r="J12" s="368"/>
      <c r="K12" s="369"/>
    </row>
    <row r="13" spans="1:12" ht="18">
      <c r="A13" s="55"/>
      <c r="B13" s="56" t="s">
        <v>258</v>
      </c>
      <c r="C13" s="55"/>
      <c r="D13" s="366"/>
      <c r="E13" s="54"/>
      <c r="F13" s="54"/>
      <c r="G13" s="370"/>
      <c r="H13" s="371"/>
      <c r="I13" s="371"/>
      <c r="J13" s="371"/>
      <c r="K13" s="372"/>
    </row>
    <row r="14" spans="1:12" ht="18">
      <c r="A14" s="376">
        <f>B16*C16+B17*C17+B18*C18+B19*C19+B20*C20</f>
        <v>9</v>
      </c>
      <c r="B14" s="376"/>
      <c r="C14" s="376"/>
      <c r="D14" s="366"/>
      <c r="E14" s="54">
        <f>($B$16*$C$16*E$16+$B$17*$C$17*E$17+$B$18*$C$18*E$18+$B$19*$C$19*E$19+$B$20*$C$20*E$20)/$A$14</f>
        <v>0</v>
      </c>
      <c r="F14" s="54">
        <f>($B$16*$C$16*F$16+$B$17*$C$17*F$17+$B$18*$C$18*F$18+$B$19*$C$19*F$19+$B$20*$C$20*F$20)/$A$14</f>
        <v>0</v>
      </c>
      <c r="G14" s="373"/>
      <c r="H14" s="374"/>
      <c r="I14" s="374"/>
      <c r="J14" s="374"/>
      <c r="K14" s="375"/>
    </row>
    <row r="15" spans="1:12">
      <c r="A15" s="40" t="s">
        <v>68</v>
      </c>
      <c r="B15" s="40" t="s">
        <v>69</v>
      </c>
      <c r="C15" s="40" t="s">
        <v>70</v>
      </c>
      <c r="D15" s="40" t="s">
        <v>265</v>
      </c>
      <c r="E15" s="40" t="s">
        <v>75</v>
      </c>
      <c r="F15" s="40" t="s">
        <v>37</v>
      </c>
      <c r="G15" s="40" t="s">
        <v>76</v>
      </c>
      <c r="H15" s="40" t="s">
        <v>77</v>
      </c>
      <c r="I15" s="40" t="s">
        <v>78</v>
      </c>
      <c r="J15" s="40" t="s">
        <v>79</v>
      </c>
      <c r="K15" s="40" t="s">
        <v>80</v>
      </c>
      <c r="L15" s="40"/>
    </row>
    <row r="16" spans="1:12" s="1" customFormat="1" ht="48">
      <c r="A16" s="11">
        <v>1</v>
      </c>
      <c r="B16" s="11">
        <v>5</v>
      </c>
      <c r="C16" s="11">
        <v>1</v>
      </c>
      <c r="D16" s="41" t="s">
        <v>549</v>
      </c>
      <c r="E16" s="54"/>
      <c r="F16" s="54"/>
      <c r="G16" s="41" t="s">
        <v>560</v>
      </c>
      <c r="H16" s="41" t="s">
        <v>563</v>
      </c>
      <c r="I16" s="41" t="s">
        <v>565</v>
      </c>
      <c r="J16" s="41" t="s">
        <v>568</v>
      </c>
      <c r="K16" s="41" t="s">
        <v>569</v>
      </c>
      <c r="L16" s="42"/>
    </row>
    <row r="17" spans="1:12" s="1" customFormat="1" ht="48">
      <c r="A17" s="11">
        <v>2</v>
      </c>
      <c r="B17" s="11">
        <v>2</v>
      </c>
      <c r="C17" s="11">
        <v>1</v>
      </c>
      <c r="D17" s="41" t="s">
        <v>550</v>
      </c>
      <c r="E17" s="54"/>
      <c r="F17" s="54"/>
      <c r="G17" s="41" t="s">
        <v>561</v>
      </c>
      <c r="H17" s="41"/>
      <c r="I17" s="41" t="s">
        <v>566</v>
      </c>
      <c r="J17" s="41"/>
      <c r="K17" s="41" t="s">
        <v>570</v>
      </c>
      <c r="L17" s="42"/>
    </row>
    <row r="18" spans="1:12" s="1" customFormat="1" ht="72">
      <c r="A18" s="11">
        <v>3</v>
      </c>
      <c r="B18" s="11">
        <v>2</v>
      </c>
      <c r="C18" s="11">
        <v>1</v>
      </c>
      <c r="D18" s="41" t="s">
        <v>551</v>
      </c>
      <c r="E18" s="54"/>
      <c r="F18" s="54"/>
      <c r="G18" s="41" t="s">
        <v>562</v>
      </c>
      <c r="H18" s="41" t="s">
        <v>564</v>
      </c>
      <c r="I18" s="41" t="s">
        <v>567</v>
      </c>
      <c r="J18" s="41" t="s">
        <v>568</v>
      </c>
      <c r="K18" s="41" t="s">
        <v>571</v>
      </c>
      <c r="L18" s="42"/>
    </row>
    <row r="19" spans="1:12" s="1" customFormat="1" ht="18">
      <c r="A19" s="11">
        <v>4</v>
      </c>
      <c r="B19" s="11">
        <v>0</v>
      </c>
      <c r="C19" s="11">
        <v>0</v>
      </c>
      <c r="D19" s="2"/>
      <c r="E19" s="54"/>
      <c r="F19" s="54"/>
      <c r="G19" s="50"/>
      <c r="H19" s="41"/>
      <c r="I19" s="41"/>
      <c r="J19" s="41"/>
      <c r="K19" s="41"/>
      <c r="L19" s="42"/>
    </row>
    <row r="20" spans="1:12" s="1" customFormat="1" ht="18">
      <c r="A20" s="11">
        <v>5</v>
      </c>
      <c r="B20" s="11">
        <v>0</v>
      </c>
      <c r="C20" s="11">
        <v>0</v>
      </c>
      <c r="D20" s="11"/>
      <c r="E20" s="54"/>
      <c r="F20" s="54"/>
      <c r="G20" s="41"/>
      <c r="H20" s="41"/>
      <c r="I20" s="41"/>
      <c r="J20" s="41"/>
      <c r="K20" s="41"/>
      <c r="L20" s="42"/>
    </row>
    <row r="21" spans="1:12" ht="18">
      <c r="A21" s="379"/>
      <c r="B21" s="379"/>
      <c r="C21" s="379"/>
      <c r="D21" s="380" t="s">
        <v>293</v>
      </c>
      <c r="E21" s="43">
        <f>E22+E23</f>
        <v>0</v>
      </c>
      <c r="F21" s="43">
        <f>F22+F23</f>
        <v>0</v>
      </c>
      <c r="G21" s="381"/>
      <c r="H21" s="382"/>
      <c r="I21" s="382"/>
      <c r="J21" s="382"/>
      <c r="K21" s="383"/>
    </row>
    <row r="22" spans="1:12" ht="18">
      <c r="A22" s="44"/>
      <c r="B22" s="45" t="s">
        <v>258</v>
      </c>
      <c r="C22" s="44"/>
      <c r="D22" s="380"/>
      <c r="E22" s="46"/>
      <c r="F22" s="46"/>
      <c r="G22" s="384"/>
      <c r="H22" s="385"/>
      <c r="I22" s="385"/>
      <c r="J22" s="385"/>
      <c r="K22" s="386"/>
    </row>
    <row r="23" spans="1:12" ht="18">
      <c r="A23" s="379">
        <f>B25*C25+B26*C26+B27*C27+B28*C28+B29*C29</f>
        <v>10</v>
      </c>
      <c r="B23" s="379"/>
      <c r="C23" s="379"/>
      <c r="D23" s="380"/>
      <c r="E23" s="46">
        <f>($B$25*$C$25*E$25+$B$26*$C$26*E$26+$B$27*$C$27*E$27+$B$28*$C$28*E$28+$B$29*$C$29*E$29)/$A$23</f>
        <v>0</v>
      </c>
      <c r="F23" s="46">
        <f>($B$25*$C$25*F$25+$B$26*$C$26*F$26+$B$27*$C$27*F$27+$B$28*$C$28*F$28+$B$29*$C$29*F$29)/$A$23</f>
        <v>0</v>
      </c>
      <c r="G23" s="387"/>
      <c r="H23" s="388"/>
      <c r="I23" s="388"/>
      <c r="J23" s="388"/>
      <c r="K23" s="389"/>
    </row>
    <row r="24" spans="1:12">
      <c r="A24" s="40" t="s">
        <v>68</v>
      </c>
      <c r="B24" s="40" t="s">
        <v>69</v>
      </c>
      <c r="C24" s="40" t="s">
        <v>70</v>
      </c>
      <c r="D24" s="40" t="s">
        <v>265</v>
      </c>
      <c r="E24" s="40" t="s">
        <v>75</v>
      </c>
      <c r="F24" s="40" t="s">
        <v>37</v>
      </c>
      <c r="G24" s="40" t="s">
        <v>76</v>
      </c>
      <c r="H24" s="40" t="s">
        <v>77</v>
      </c>
      <c r="I24" s="40" t="s">
        <v>78</v>
      </c>
      <c r="J24" s="40" t="s">
        <v>79</v>
      </c>
      <c r="K24" s="40" t="s">
        <v>80</v>
      </c>
      <c r="L24" s="40"/>
    </row>
    <row r="25" spans="1:12" s="1" customFormat="1" ht="60">
      <c r="A25" s="11">
        <v>1</v>
      </c>
      <c r="B25" s="11">
        <v>5</v>
      </c>
      <c r="C25" s="11">
        <v>1</v>
      </c>
      <c r="D25" s="41" t="s">
        <v>572</v>
      </c>
      <c r="E25" s="63"/>
      <c r="F25" s="63"/>
      <c r="G25" s="41" t="s">
        <v>574</v>
      </c>
      <c r="I25" s="41" t="s">
        <v>576</v>
      </c>
      <c r="J25" s="41" t="s">
        <v>577</v>
      </c>
      <c r="K25" s="41" t="s">
        <v>579</v>
      </c>
      <c r="L25" s="42"/>
    </row>
    <row r="26" spans="1:12" s="1" customFormat="1" ht="108">
      <c r="A26" s="11">
        <v>2</v>
      </c>
      <c r="B26" s="11">
        <v>5</v>
      </c>
      <c r="C26" s="11">
        <v>1</v>
      </c>
      <c r="D26" s="41" t="s">
        <v>573</v>
      </c>
      <c r="E26" s="63"/>
      <c r="F26" s="63"/>
      <c r="G26" s="41" t="s">
        <v>575</v>
      </c>
      <c r="H26" s="41"/>
      <c r="I26" s="41" t="s">
        <v>592</v>
      </c>
      <c r="J26" s="41" t="s">
        <v>578</v>
      </c>
      <c r="K26" s="41" t="s">
        <v>580</v>
      </c>
      <c r="L26" s="42"/>
    </row>
    <row r="27" spans="1:12" s="1" customFormat="1" ht="18">
      <c r="A27" s="11">
        <v>3</v>
      </c>
      <c r="B27" s="11">
        <v>0</v>
      </c>
      <c r="C27" s="11">
        <v>0</v>
      </c>
      <c r="D27" s="41"/>
      <c r="E27" s="63"/>
      <c r="F27" s="63"/>
      <c r="G27" s="41"/>
      <c r="H27" s="41"/>
      <c r="I27" s="41"/>
      <c r="J27" s="41"/>
      <c r="K27" s="41"/>
      <c r="L27" s="42"/>
    </row>
    <row r="28" spans="1:12" s="1" customFormat="1" ht="18">
      <c r="A28" s="11">
        <v>4</v>
      </c>
      <c r="B28" s="11">
        <v>0</v>
      </c>
      <c r="C28" s="11">
        <v>0</v>
      </c>
      <c r="D28" s="41"/>
      <c r="E28" s="63"/>
      <c r="F28" s="63"/>
      <c r="G28" s="41"/>
      <c r="H28" s="41"/>
      <c r="I28" s="41"/>
      <c r="J28" s="41"/>
      <c r="K28" s="41"/>
      <c r="L28" s="42"/>
    </row>
    <row r="29" spans="1:12" s="1" customFormat="1" ht="18">
      <c r="A29" s="11">
        <v>5</v>
      </c>
      <c r="B29" s="11">
        <v>0</v>
      </c>
      <c r="C29" s="11">
        <v>0</v>
      </c>
      <c r="E29" s="63"/>
      <c r="F29" s="63"/>
      <c r="G29" s="41"/>
      <c r="H29" s="41"/>
      <c r="I29" s="41"/>
      <c r="J29" s="41"/>
      <c r="K29" s="41"/>
      <c r="L29" s="42"/>
    </row>
    <row r="30" spans="1:12" ht="18">
      <c r="A30" s="390"/>
      <c r="B30" s="390"/>
      <c r="C30" s="390"/>
      <c r="D30" s="391" t="s">
        <v>256</v>
      </c>
      <c r="E30" s="53">
        <f>E31+E32</f>
        <v>0</v>
      </c>
      <c r="F30" s="53">
        <f>F31+F32</f>
        <v>0</v>
      </c>
      <c r="G30" s="392"/>
      <c r="H30" s="393"/>
      <c r="I30" s="393"/>
      <c r="J30" s="393"/>
      <c r="K30" s="394"/>
    </row>
    <row r="31" spans="1:12" ht="18">
      <c r="A31" s="38"/>
      <c r="B31" s="39" t="s">
        <v>258</v>
      </c>
      <c r="C31" s="38"/>
      <c r="D31" s="391"/>
      <c r="E31" s="35"/>
      <c r="F31" s="35"/>
      <c r="G31" s="395"/>
      <c r="H31" s="396"/>
      <c r="I31" s="396"/>
      <c r="J31" s="396"/>
      <c r="K31" s="397"/>
    </row>
    <row r="32" spans="1:12" ht="18">
      <c r="A32" s="401">
        <f>B34*C34+B35*C35+B36*C36+B37*C37</f>
        <v>8</v>
      </c>
      <c r="B32" s="401"/>
      <c r="C32" s="401"/>
      <c r="D32" s="391"/>
      <c r="E32" s="35">
        <f>($B$34*$C$34*E$34+$B$35*$C$35*E$35+$B$36*$C$36*E$36+$B$37*$C$37*E$37)/$A$32</f>
        <v>0</v>
      </c>
      <c r="F32" s="35">
        <f>($B$34*$C$34*F$34+$B$35*$C$35*F$35+$B$36*$C$36*F$36+$B$37*$C$37*F$37)/$A$32</f>
        <v>0</v>
      </c>
      <c r="G32" s="398"/>
      <c r="H32" s="399"/>
      <c r="I32" s="399"/>
      <c r="J32" s="399"/>
      <c r="K32" s="400"/>
    </row>
    <row r="33" spans="1:13">
      <c r="A33" s="40" t="s">
        <v>68</v>
      </c>
      <c r="B33" s="40" t="s">
        <v>69</v>
      </c>
      <c r="C33" s="40" t="s">
        <v>70</v>
      </c>
      <c r="D33" s="40" t="s">
        <v>265</v>
      </c>
      <c r="E33" s="40" t="s">
        <v>75</v>
      </c>
      <c r="F33" s="40" t="s">
        <v>37</v>
      </c>
      <c r="G33" s="40" t="s">
        <v>76</v>
      </c>
      <c r="H33" s="40" t="s">
        <v>77</v>
      </c>
      <c r="I33" s="40" t="s">
        <v>78</v>
      </c>
      <c r="J33" s="40" t="s">
        <v>79</v>
      </c>
      <c r="K33" s="40" t="s">
        <v>80</v>
      </c>
      <c r="L33" s="40"/>
    </row>
    <row r="34" spans="1:13" s="1" customFormat="1" ht="36">
      <c r="A34" s="11">
        <v>1</v>
      </c>
      <c r="B34" s="11">
        <v>3</v>
      </c>
      <c r="C34" s="11">
        <v>1</v>
      </c>
      <c r="D34" s="41" t="s">
        <v>310</v>
      </c>
      <c r="E34" s="35"/>
      <c r="F34" s="35"/>
      <c r="G34" s="41" t="s">
        <v>582</v>
      </c>
      <c r="H34" s="41" t="s">
        <v>582</v>
      </c>
      <c r="I34" s="41" t="s">
        <v>582</v>
      </c>
      <c r="J34" s="41" t="s">
        <v>582</v>
      </c>
      <c r="K34" s="41" t="s">
        <v>582</v>
      </c>
      <c r="L34" s="42"/>
    </row>
    <row r="35" spans="1:13" s="1" customFormat="1" ht="36">
      <c r="A35" s="11">
        <v>2</v>
      </c>
      <c r="B35" s="11">
        <v>5</v>
      </c>
      <c r="C35" s="11">
        <v>1</v>
      </c>
      <c r="D35" s="41" t="s">
        <v>581</v>
      </c>
      <c r="E35" s="35"/>
      <c r="F35" s="35"/>
      <c r="G35" s="41" t="s">
        <v>582</v>
      </c>
      <c r="H35" s="41" t="s">
        <v>582</v>
      </c>
      <c r="I35" s="41" t="s">
        <v>582</v>
      </c>
      <c r="J35" s="41" t="s">
        <v>582</v>
      </c>
      <c r="K35" s="41" t="s">
        <v>582</v>
      </c>
      <c r="L35" s="42"/>
    </row>
    <row r="36" spans="1:13" s="1" customFormat="1" ht="18">
      <c r="A36" s="11">
        <v>3</v>
      </c>
      <c r="B36" s="11">
        <v>0</v>
      </c>
      <c r="C36" s="11">
        <v>0</v>
      </c>
      <c r="D36" s="41"/>
      <c r="E36" s="35"/>
      <c r="F36" s="35"/>
      <c r="G36" s="41"/>
      <c r="H36" s="41"/>
      <c r="I36" s="41"/>
      <c r="J36" s="41"/>
      <c r="K36" s="41"/>
      <c r="L36" s="42"/>
    </row>
    <row r="37" spans="1:13" s="1" customFormat="1" ht="18">
      <c r="A37" s="11">
        <v>4</v>
      </c>
      <c r="B37" s="11">
        <v>0</v>
      </c>
      <c r="C37" s="11">
        <v>0</v>
      </c>
      <c r="D37" s="41"/>
      <c r="E37" s="35"/>
      <c r="F37" s="35"/>
      <c r="G37" s="41"/>
      <c r="H37" s="41"/>
      <c r="I37" s="41"/>
      <c r="J37" s="41"/>
      <c r="K37" s="41"/>
      <c r="L37" s="42"/>
    </row>
    <row r="38" spans="1:13" s="1" customFormat="1" ht="21">
      <c r="A38" s="402" t="s">
        <v>378</v>
      </c>
      <c r="B38" s="402"/>
      <c r="C38" s="402"/>
      <c r="D38" s="402"/>
      <c r="E38" s="402"/>
      <c r="F38" s="402"/>
      <c r="G38" s="402"/>
      <c r="H38" s="402"/>
      <c r="I38" s="402"/>
      <c r="J38" s="402"/>
      <c r="K38" s="402"/>
      <c r="L38" s="40"/>
      <c r="M38" s="71"/>
    </row>
    <row r="39" spans="1:13" s="1" customFormat="1">
      <c r="A39" s="11"/>
      <c r="B39" s="11"/>
      <c r="C39" s="11"/>
      <c r="D39" s="50"/>
      <c r="E39" s="363"/>
      <c r="F39" s="364"/>
      <c r="G39" s="364"/>
      <c r="H39" s="364"/>
      <c r="I39" s="364"/>
      <c r="J39" s="364"/>
      <c r="K39" s="364"/>
      <c r="L39" s="61"/>
      <c r="M39" s="11"/>
    </row>
    <row r="40" spans="1:13" s="1" customFormat="1">
      <c r="A40" s="11"/>
      <c r="B40" s="11"/>
      <c r="C40" s="11"/>
      <c r="D40" s="50"/>
      <c r="E40" s="363"/>
      <c r="F40" s="364"/>
      <c r="G40" s="364"/>
      <c r="H40" s="364"/>
      <c r="I40" s="364"/>
      <c r="J40" s="364"/>
      <c r="K40" s="364"/>
      <c r="L40" s="61"/>
      <c r="M40" s="11"/>
    </row>
    <row r="41" spans="1:13" s="1" customFormat="1">
      <c r="A41" s="11"/>
      <c r="B41" s="11"/>
      <c r="C41" s="11"/>
      <c r="D41" s="50"/>
      <c r="E41" s="363"/>
      <c r="F41" s="364"/>
      <c r="G41" s="364"/>
      <c r="H41" s="364"/>
      <c r="I41" s="364"/>
      <c r="J41" s="364"/>
      <c r="K41" s="364"/>
      <c r="L41" s="61"/>
      <c r="M41" s="11"/>
    </row>
    <row r="42" spans="1:13">
      <c r="A42" s="51"/>
      <c r="B42" s="51"/>
      <c r="C42" s="51"/>
      <c r="D42" s="50"/>
      <c r="E42" s="363"/>
      <c r="F42" s="364"/>
      <c r="G42" s="364"/>
      <c r="H42" s="364"/>
      <c r="I42" s="364"/>
      <c r="J42" s="364"/>
      <c r="K42" s="364"/>
      <c r="L42" s="61"/>
      <c r="M42" s="51"/>
    </row>
    <row r="43" spans="1:13" ht="68.25" customHeight="1">
      <c r="A43" s="51"/>
      <c r="B43" s="51"/>
      <c r="C43" s="51"/>
      <c r="D43" s="50"/>
      <c r="E43" s="363"/>
      <c r="F43" s="364"/>
      <c r="G43" s="364"/>
      <c r="H43" s="364"/>
      <c r="I43" s="364"/>
      <c r="J43" s="364"/>
      <c r="K43" s="364"/>
      <c r="L43" s="61"/>
      <c r="M43" s="51"/>
    </row>
    <row r="44" spans="1:13">
      <c r="A44" s="51"/>
      <c r="B44" s="51"/>
      <c r="C44" s="51"/>
      <c r="D44" s="50"/>
      <c r="E44" s="363"/>
      <c r="F44" s="364"/>
      <c r="G44" s="364"/>
      <c r="H44" s="364"/>
      <c r="I44" s="364"/>
      <c r="J44" s="364"/>
      <c r="K44" s="364"/>
      <c r="L44" s="61"/>
      <c r="M44" s="51"/>
    </row>
    <row r="45" spans="1:13">
      <c r="A45" s="360"/>
      <c r="B45" s="361"/>
      <c r="C45" s="361"/>
      <c r="D45" s="361"/>
      <c r="E45" s="361"/>
      <c r="F45" s="361"/>
      <c r="G45" s="361"/>
      <c r="H45" s="361"/>
      <c r="I45" s="361"/>
      <c r="J45" s="361"/>
      <c r="K45" s="362"/>
      <c r="L45" s="61"/>
      <c r="M45" s="66"/>
    </row>
    <row r="46" spans="1:13" ht="49.5" customHeight="1">
      <c r="A46" s="51"/>
      <c r="B46" s="51"/>
      <c r="C46" s="51"/>
      <c r="D46" s="10" t="s">
        <v>82</v>
      </c>
      <c r="E46" s="377" t="s">
        <v>583</v>
      </c>
      <c r="F46" s="378"/>
      <c r="G46" s="378"/>
      <c r="H46" s="378"/>
      <c r="I46" s="378"/>
      <c r="J46" s="378"/>
      <c r="K46" s="378"/>
      <c r="L46" s="10"/>
      <c r="M46" s="51"/>
    </row>
    <row r="47" spans="1:13" ht="15.75" customHeight="1">
      <c r="A47" s="51"/>
      <c r="B47" s="51"/>
      <c r="C47" s="51"/>
      <c r="D47" s="10" t="s">
        <v>319</v>
      </c>
      <c r="E47" s="377" t="s">
        <v>584</v>
      </c>
      <c r="F47" s="378"/>
      <c r="G47" s="378"/>
      <c r="H47" s="378"/>
      <c r="I47" s="378"/>
      <c r="J47" s="378"/>
      <c r="K47" s="378"/>
      <c r="L47" s="10"/>
      <c r="M47" s="51"/>
    </row>
    <row r="48" spans="1:13" ht="30.75" customHeight="1">
      <c r="A48" s="51"/>
      <c r="B48" s="51"/>
      <c r="C48" s="51"/>
      <c r="D48" s="10" t="s">
        <v>383</v>
      </c>
      <c r="E48" s="377" t="s">
        <v>585</v>
      </c>
      <c r="F48" s="378"/>
      <c r="G48" s="378"/>
      <c r="H48" s="378"/>
      <c r="I48" s="378"/>
      <c r="J48" s="378"/>
      <c r="K48" s="378"/>
      <c r="L48" s="10"/>
      <c r="M48" s="51"/>
    </row>
    <row r="50" spans="5:7">
      <c r="E50" s="349" t="s">
        <v>586</v>
      </c>
      <c r="F50" s="349"/>
      <c r="G50" s="349"/>
    </row>
    <row r="51" spans="5:7">
      <c r="E51" s="349" t="s">
        <v>587</v>
      </c>
      <c r="F51" s="349"/>
      <c r="G51" s="349"/>
    </row>
    <row r="52" spans="5:7">
      <c r="E52" s="349" t="s">
        <v>588</v>
      </c>
      <c r="F52" s="349"/>
      <c r="G52" s="349"/>
    </row>
    <row r="53" spans="5:7">
      <c r="E53" s="349" t="s">
        <v>589</v>
      </c>
      <c r="F53" s="349"/>
      <c r="G53" s="349"/>
    </row>
    <row r="54" spans="5:7">
      <c r="E54" s="349" t="s">
        <v>590</v>
      </c>
      <c r="F54" s="349"/>
      <c r="G54" s="349"/>
    </row>
    <row r="55" spans="5:7">
      <c r="E55" s="349" t="s">
        <v>591</v>
      </c>
      <c r="F55" s="349"/>
      <c r="G55" s="349"/>
    </row>
  </sheetData>
  <mergeCells count="41">
    <mergeCell ref="E46:K46"/>
    <mergeCell ref="E47:K47"/>
    <mergeCell ref="E48:K48"/>
    <mergeCell ref="A21:C21"/>
    <mergeCell ref="D21:D23"/>
    <mergeCell ref="G21:K23"/>
    <mergeCell ref="A23:C23"/>
    <mergeCell ref="A30:C30"/>
    <mergeCell ref="D30:D32"/>
    <mergeCell ref="G30:K32"/>
    <mergeCell ref="A32:C32"/>
    <mergeCell ref="E39:K39"/>
    <mergeCell ref="E40:K40"/>
    <mergeCell ref="E41:K41"/>
    <mergeCell ref="A38:K38"/>
    <mergeCell ref="E42:K42"/>
    <mergeCell ref="A45:K45"/>
    <mergeCell ref="E43:K43"/>
    <mergeCell ref="A12:C12"/>
    <mergeCell ref="D12:D14"/>
    <mergeCell ref="G12:K14"/>
    <mergeCell ref="A14:C14"/>
    <mergeCell ref="E44:K44"/>
    <mergeCell ref="A6:C6"/>
    <mergeCell ref="D6:D8"/>
    <mergeCell ref="A8:C8"/>
    <mergeCell ref="G6:K6"/>
    <mergeCell ref="G7:K7"/>
    <mergeCell ref="G8:K8"/>
    <mergeCell ref="G5:K5"/>
    <mergeCell ref="A1:D1"/>
    <mergeCell ref="G1:K1"/>
    <mergeCell ref="G2:K2"/>
    <mergeCell ref="G3:K3"/>
    <mergeCell ref="G4:K4"/>
    <mergeCell ref="E55:G55"/>
    <mergeCell ref="E50:G50"/>
    <mergeCell ref="E51:G51"/>
    <mergeCell ref="E52:G52"/>
    <mergeCell ref="E53:G53"/>
    <mergeCell ref="E54:G54"/>
  </mergeCells>
  <printOptions gridLines="1"/>
  <pageMargins left="0.70866141732283472" right="0.70866141732283472" top="0.78740157480314965" bottom="0.78740157480314965" header="0.31496062992125984" footer="0.31496062992125984"/>
  <pageSetup paperSize="9" scale="70" fitToHeight="3" orientation="landscape" r:id="rId1"/>
  <headerFooter>
    <oddHeader>&amp;L&amp;Pvon&amp;N&amp;C1.6. Beschaffungsmarktdefinition&amp;R&amp;D</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M53"/>
  <sheetViews>
    <sheetView topLeftCell="A16" zoomScale="78" zoomScaleNormal="78" workbookViewId="0">
      <selection activeCell="E50" sqref="E50:G50"/>
    </sheetView>
  </sheetViews>
  <sheetFormatPr defaultColWidth="11.44140625" defaultRowHeight="14.4"/>
  <cols>
    <col min="1" max="3" width="5.21875" customWidth="1"/>
    <col min="4" max="4" width="29.21875" customWidth="1"/>
    <col min="5" max="6" width="9" customWidth="1"/>
    <col min="7" max="11" width="24.77734375" customWidth="1"/>
    <col min="12" max="12" width="90.77734375" customWidth="1"/>
  </cols>
  <sheetData>
    <row r="1" spans="1:12" s="32" customFormat="1" ht="21.75" customHeight="1" thickBot="1">
      <c r="A1" s="352" t="s">
        <v>593</v>
      </c>
      <c r="B1" s="353"/>
      <c r="C1" s="353"/>
      <c r="D1" s="353"/>
      <c r="E1" s="31">
        <f>(E3*$B$3*$C$3+E4*$B$4*$C$4+E5*$B$5*$C$5)/$A$5+E6</f>
        <v>0</v>
      </c>
      <c r="F1" s="31">
        <f>(F3*$B$3*$C$3+F4*$B$4*$C$4+F5*$B$5*$C$5)/$A$5+F6</f>
        <v>0</v>
      </c>
      <c r="G1" s="354" t="s">
        <v>253</v>
      </c>
      <c r="H1" s="355"/>
      <c r="I1" s="355"/>
      <c r="J1" s="355"/>
      <c r="K1" s="355"/>
      <c r="L1" s="60" t="s">
        <v>254</v>
      </c>
    </row>
    <row r="2" spans="1:12" ht="22.5" customHeight="1">
      <c r="A2" s="33" t="s">
        <v>68</v>
      </c>
      <c r="B2" s="33" t="s">
        <v>69</v>
      </c>
      <c r="C2" s="33" t="s">
        <v>70</v>
      </c>
      <c r="D2" s="33" t="s">
        <v>71</v>
      </c>
      <c r="E2" s="33" t="s">
        <v>72</v>
      </c>
      <c r="F2" s="33" t="s">
        <v>37</v>
      </c>
      <c r="G2" s="350" t="s">
        <v>101</v>
      </c>
      <c r="H2" s="351"/>
      <c r="I2" s="351"/>
      <c r="J2" s="351"/>
      <c r="K2" s="351"/>
    </row>
    <row r="3" spans="1:12" ht="18">
      <c r="A3" s="34"/>
      <c r="B3" s="34">
        <v>5</v>
      </c>
      <c r="C3" s="34">
        <v>1</v>
      </c>
      <c r="D3" s="57" t="s">
        <v>255</v>
      </c>
      <c r="E3" s="54">
        <f>E12</f>
        <v>0</v>
      </c>
      <c r="F3" s="54">
        <f>F12</f>
        <v>0</v>
      </c>
      <c r="G3" s="350" t="s">
        <v>102</v>
      </c>
      <c r="H3" s="351"/>
      <c r="I3" s="351"/>
      <c r="J3" s="351"/>
      <c r="K3" s="351"/>
    </row>
    <row r="4" spans="1:12" ht="18">
      <c r="A4" s="34"/>
      <c r="B4" s="34">
        <v>5</v>
      </c>
      <c r="C4" s="34">
        <v>1</v>
      </c>
      <c r="D4" s="58" t="s">
        <v>202</v>
      </c>
      <c r="E4" s="36">
        <f>E21</f>
        <v>0</v>
      </c>
      <c r="F4" s="36">
        <f>F21</f>
        <v>0</v>
      </c>
      <c r="G4" s="350" t="s">
        <v>103</v>
      </c>
      <c r="H4" s="351"/>
      <c r="I4" s="351"/>
      <c r="J4" s="351"/>
      <c r="K4" s="351"/>
    </row>
    <row r="5" spans="1:12" ht="18">
      <c r="A5" s="34">
        <f>B5*C5+B4*C4+B3*C3</f>
        <v>12</v>
      </c>
      <c r="B5" s="34">
        <v>2</v>
      </c>
      <c r="C5" s="34">
        <v>1</v>
      </c>
      <c r="D5" s="59" t="s">
        <v>256</v>
      </c>
      <c r="E5" s="35">
        <f>E30</f>
        <v>0</v>
      </c>
      <c r="F5" s="35">
        <f>F30</f>
        <v>0</v>
      </c>
      <c r="G5" s="350"/>
      <c r="H5" s="351"/>
      <c r="I5" s="351"/>
      <c r="J5" s="351"/>
      <c r="K5" s="351"/>
    </row>
    <row r="6" spans="1:12" ht="18">
      <c r="A6" s="356"/>
      <c r="B6" s="356"/>
      <c r="C6" s="356"/>
      <c r="D6" s="357" t="s">
        <v>335</v>
      </c>
      <c r="E6" s="47">
        <f>(E$10*$B$10*$C$10+E$11*$B$11*$C$11)/$A$8</f>
        <v>0</v>
      </c>
      <c r="F6" s="47">
        <f>(F$10*$B$10*$C$10+F$11*$B$11*$C$11)/$A$8</f>
        <v>0</v>
      </c>
      <c r="G6" s="350"/>
      <c r="H6" s="351"/>
      <c r="I6" s="351"/>
      <c r="J6" s="351"/>
      <c r="K6" s="351"/>
    </row>
    <row r="7" spans="1:12" ht="18">
      <c r="A7" s="48"/>
      <c r="B7" s="49" t="s">
        <v>448</v>
      </c>
      <c r="C7" s="48"/>
      <c r="D7" s="358"/>
      <c r="E7" s="37"/>
      <c r="F7" s="37"/>
      <c r="G7" s="350"/>
      <c r="H7" s="351"/>
      <c r="I7" s="351"/>
      <c r="J7" s="351"/>
      <c r="K7" s="351"/>
    </row>
    <row r="8" spans="1:12" ht="18">
      <c r="A8" s="359">
        <f>B10*C10+B11*C11</f>
        <v>5</v>
      </c>
      <c r="B8" s="359"/>
      <c r="C8" s="359"/>
      <c r="D8" s="358"/>
      <c r="E8" s="37"/>
      <c r="F8" s="37"/>
      <c r="G8" s="350"/>
      <c r="H8" s="351"/>
      <c r="I8" s="351"/>
      <c r="J8" s="351"/>
      <c r="K8" s="351"/>
    </row>
    <row r="9" spans="1:12">
      <c r="A9" s="40" t="s">
        <v>68</v>
      </c>
      <c r="B9" s="40" t="s">
        <v>69</v>
      </c>
      <c r="C9" s="40" t="s">
        <v>70</v>
      </c>
      <c r="D9" s="40" t="s">
        <v>265</v>
      </c>
      <c r="E9" s="40" t="s">
        <v>75</v>
      </c>
      <c r="F9" s="40" t="s">
        <v>37</v>
      </c>
      <c r="G9" s="40" t="s">
        <v>76</v>
      </c>
      <c r="H9" s="40" t="s">
        <v>77</v>
      </c>
      <c r="I9" s="40" t="s">
        <v>78</v>
      </c>
      <c r="J9" s="40" t="s">
        <v>79</v>
      </c>
      <c r="K9" s="40" t="s">
        <v>80</v>
      </c>
      <c r="L9" s="40"/>
    </row>
    <row r="10" spans="1:12" s="1" customFormat="1" ht="96">
      <c r="A10" s="11">
        <v>1</v>
      </c>
      <c r="B10" s="11">
        <v>5</v>
      </c>
      <c r="C10" s="11">
        <v>1</v>
      </c>
      <c r="D10" s="41" t="s">
        <v>594</v>
      </c>
      <c r="E10" s="62">
        <v>0</v>
      </c>
      <c r="F10" s="62">
        <v>0</v>
      </c>
      <c r="G10" s="41" t="s">
        <v>595</v>
      </c>
      <c r="H10" s="41" t="s">
        <v>596</v>
      </c>
      <c r="I10" s="41" t="s">
        <v>597</v>
      </c>
      <c r="J10" s="41" t="s">
        <v>598</v>
      </c>
      <c r="K10" s="41" t="s">
        <v>599</v>
      </c>
      <c r="L10" s="42"/>
    </row>
    <row r="11" spans="1:12" s="1" customFormat="1" ht="18" hidden="1">
      <c r="A11" s="11">
        <v>0</v>
      </c>
      <c r="B11" s="11">
        <v>0</v>
      </c>
      <c r="C11" s="11">
        <v>0</v>
      </c>
      <c r="D11" s="41"/>
      <c r="E11" s="37">
        <v>0</v>
      </c>
      <c r="F11" s="37">
        <v>0</v>
      </c>
      <c r="G11" s="41"/>
      <c r="H11" s="41"/>
      <c r="I11" s="41"/>
      <c r="J11" s="41"/>
      <c r="K11" s="41"/>
      <c r="L11" s="42"/>
    </row>
    <row r="12" spans="1:12" ht="18">
      <c r="A12" s="365"/>
      <c r="B12" s="365"/>
      <c r="C12" s="365"/>
      <c r="D12" s="366" t="s">
        <v>267</v>
      </c>
      <c r="E12" s="52">
        <f>E13+E14</f>
        <v>0</v>
      </c>
      <c r="F12" s="52">
        <f>F13+F14</f>
        <v>0</v>
      </c>
      <c r="G12" s="367"/>
      <c r="H12" s="368"/>
      <c r="I12" s="368"/>
      <c r="J12" s="368"/>
      <c r="K12" s="369"/>
    </row>
    <row r="13" spans="1:12" ht="18">
      <c r="A13" s="55"/>
      <c r="B13" s="56" t="s">
        <v>448</v>
      </c>
      <c r="C13" s="55"/>
      <c r="D13" s="366"/>
      <c r="E13" s="54"/>
      <c r="F13" s="54"/>
      <c r="G13" s="370"/>
      <c r="H13" s="371"/>
      <c r="I13" s="371"/>
      <c r="J13" s="371"/>
      <c r="K13" s="372"/>
    </row>
    <row r="14" spans="1:12" ht="18">
      <c r="A14" s="376">
        <f>B16*C16+B17*C17+B18*C18+B19*C19+B20*C20</f>
        <v>16</v>
      </c>
      <c r="B14" s="376"/>
      <c r="C14" s="376"/>
      <c r="D14" s="366"/>
      <c r="E14" s="54">
        <f>($B$16*$C$16*E$16+$B$17*$C$17*E$17+$B$18*$C$18*E$18+$B$19*$C$19*E$19+$B$20*$C$20*E$20)/$A$14</f>
        <v>0</v>
      </c>
      <c r="F14" s="54">
        <f>($B$16*$C$16*F$16+$B$17*$C$17*F$17+$B$18*$C$18*F$18+$B$19*$C$19*F$19+$B$20*$C$20*F$20)/$A$14</f>
        <v>0</v>
      </c>
      <c r="G14" s="373"/>
      <c r="H14" s="374"/>
      <c r="I14" s="374"/>
      <c r="J14" s="374"/>
      <c r="K14" s="375"/>
    </row>
    <row r="15" spans="1:12">
      <c r="A15" s="40" t="s">
        <v>68</v>
      </c>
      <c r="B15" s="40" t="s">
        <v>69</v>
      </c>
      <c r="C15" s="40" t="s">
        <v>70</v>
      </c>
      <c r="D15" s="40" t="s">
        <v>265</v>
      </c>
      <c r="E15" s="40" t="s">
        <v>75</v>
      </c>
      <c r="F15" s="40" t="s">
        <v>37</v>
      </c>
      <c r="G15" s="40" t="s">
        <v>76</v>
      </c>
      <c r="H15" s="40" t="s">
        <v>77</v>
      </c>
      <c r="I15" s="40" t="s">
        <v>78</v>
      </c>
      <c r="J15" s="40" t="s">
        <v>79</v>
      </c>
      <c r="K15" s="40" t="s">
        <v>80</v>
      </c>
      <c r="L15" s="40"/>
    </row>
    <row r="16" spans="1:12" s="1" customFormat="1" ht="120">
      <c r="A16" s="11">
        <v>1</v>
      </c>
      <c r="B16" s="11">
        <v>5</v>
      </c>
      <c r="C16" s="11">
        <v>1</v>
      </c>
      <c r="D16" s="41" t="s">
        <v>600</v>
      </c>
      <c r="E16" s="54"/>
      <c r="F16" s="54"/>
      <c r="G16" s="41" t="s">
        <v>601</v>
      </c>
      <c r="H16" s="41" t="s">
        <v>602</v>
      </c>
      <c r="I16" s="41" t="s">
        <v>603</v>
      </c>
      <c r="J16" s="41" t="s">
        <v>568</v>
      </c>
      <c r="K16" s="41" t="s">
        <v>604</v>
      </c>
      <c r="L16" s="42"/>
    </row>
    <row r="17" spans="1:12" s="1" customFormat="1" ht="60">
      <c r="A17" s="11">
        <v>2</v>
      </c>
      <c r="B17" s="11">
        <v>5</v>
      </c>
      <c r="C17" s="11">
        <v>1</v>
      </c>
      <c r="D17" s="41" t="s">
        <v>605</v>
      </c>
      <c r="E17" s="54"/>
      <c r="F17" s="54"/>
      <c r="G17" s="41" t="s">
        <v>606</v>
      </c>
      <c r="H17" s="41"/>
      <c r="I17" s="41" t="s">
        <v>607</v>
      </c>
      <c r="J17" s="41"/>
      <c r="K17" s="41" t="s">
        <v>608</v>
      </c>
      <c r="L17" s="42"/>
    </row>
    <row r="18" spans="1:12" s="1" customFormat="1" ht="84">
      <c r="A18" s="11">
        <v>3</v>
      </c>
      <c r="B18" s="11">
        <v>3</v>
      </c>
      <c r="C18" s="11">
        <v>1</v>
      </c>
      <c r="D18" s="41" t="s">
        <v>609</v>
      </c>
      <c r="E18" s="54"/>
      <c r="F18" s="54"/>
      <c r="G18" s="41" t="s">
        <v>610</v>
      </c>
      <c r="H18" s="41" t="s">
        <v>611</v>
      </c>
      <c r="I18" s="41" t="s">
        <v>612</v>
      </c>
      <c r="J18" s="41" t="s">
        <v>613</v>
      </c>
      <c r="K18" s="41" t="s">
        <v>614</v>
      </c>
      <c r="L18" s="42"/>
    </row>
    <row r="19" spans="1:12" s="1" customFormat="1" ht="18">
      <c r="A19" s="11">
        <v>4</v>
      </c>
      <c r="B19" s="11">
        <v>3</v>
      </c>
      <c r="C19" s="11">
        <v>1</v>
      </c>
      <c r="D19" s="2"/>
      <c r="E19" s="54"/>
      <c r="F19" s="54"/>
      <c r="G19" s="50"/>
      <c r="H19" s="41"/>
      <c r="I19" s="41"/>
      <c r="J19" s="41"/>
      <c r="K19" s="41"/>
      <c r="L19" s="42"/>
    </row>
    <row r="20" spans="1:12" s="1" customFormat="1" ht="18">
      <c r="A20" s="11">
        <v>5</v>
      </c>
      <c r="B20" s="11">
        <v>0</v>
      </c>
      <c r="C20" s="11">
        <v>0</v>
      </c>
      <c r="D20" s="11"/>
      <c r="E20" s="54"/>
      <c r="F20" s="54"/>
      <c r="G20" s="41"/>
      <c r="H20" s="41"/>
      <c r="I20" s="41"/>
      <c r="J20" s="41"/>
      <c r="K20" s="41"/>
      <c r="L20" s="42"/>
    </row>
    <row r="21" spans="1:12" ht="18">
      <c r="A21" s="379"/>
      <c r="B21" s="379"/>
      <c r="C21" s="379"/>
      <c r="D21" s="380" t="s">
        <v>293</v>
      </c>
      <c r="E21" s="43">
        <f>E22+E23</f>
        <v>0</v>
      </c>
      <c r="F21" s="43">
        <f>F22+F23</f>
        <v>0</v>
      </c>
      <c r="G21" s="381"/>
      <c r="H21" s="382"/>
      <c r="I21" s="382"/>
      <c r="J21" s="382"/>
      <c r="K21" s="383"/>
    </row>
    <row r="22" spans="1:12" ht="18">
      <c r="A22" s="44"/>
      <c r="B22" s="45" t="s">
        <v>448</v>
      </c>
      <c r="C22" s="44"/>
      <c r="D22" s="380"/>
      <c r="E22" s="46"/>
      <c r="F22" s="46"/>
      <c r="G22" s="384"/>
      <c r="H22" s="385"/>
      <c r="I22" s="385"/>
      <c r="J22" s="385"/>
      <c r="K22" s="386"/>
    </row>
    <row r="23" spans="1:12" ht="18">
      <c r="A23" s="379">
        <f>B25*C25+B26*C26+B27*C27+B28*C28+B29*C29</f>
        <v>10</v>
      </c>
      <c r="B23" s="379"/>
      <c r="C23" s="379"/>
      <c r="D23" s="380"/>
      <c r="E23" s="46">
        <f>($B$25*$C$25*E$25+$B$26*$C$26*E$26+$B$27*$C$27*E$27+$B$28*$C$28*E$28+$B$29*$C$29*E$29)/$A$23</f>
        <v>0</v>
      </c>
      <c r="F23" s="46">
        <f>($B$25*$C$25*F$25+$B$26*$C$26*F$26+$B$27*$C$27*F$27+$B$28*$C$28*F$28+$B$29*$C$29*F$29)/$A$23</f>
        <v>0</v>
      </c>
      <c r="G23" s="387"/>
      <c r="H23" s="388"/>
      <c r="I23" s="388"/>
      <c r="J23" s="388"/>
      <c r="K23" s="389"/>
    </row>
    <row r="24" spans="1:12">
      <c r="A24" s="40" t="s">
        <v>68</v>
      </c>
      <c r="B24" s="40" t="s">
        <v>69</v>
      </c>
      <c r="C24" s="40" t="s">
        <v>70</v>
      </c>
      <c r="D24" s="40" t="s">
        <v>265</v>
      </c>
      <c r="E24" s="40" t="s">
        <v>75</v>
      </c>
      <c r="F24" s="40" t="s">
        <v>37</v>
      </c>
      <c r="G24" s="40" t="s">
        <v>76</v>
      </c>
      <c r="H24" s="40" t="s">
        <v>77</v>
      </c>
      <c r="I24" s="40" t="s">
        <v>78</v>
      </c>
      <c r="J24" s="40" t="s">
        <v>79</v>
      </c>
      <c r="K24" s="40" t="s">
        <v>80</v>
      </c>
      <c r="L24" s="40"/>
    </row>
    <row r="25" spans="1:12" s="1" customFormat="1" ht="84">
      <c r="A25" s="11">
        <v>1</v>
      </c>
      <c r="B25" s="11">
        <v>5</v>
      </c>
      <c r="C25" s="11">
        <v>1</v>
      </c>
      <c r="D25" s="41" t="s">
        <v>600</v>
      </c>
      <c r="E25" s="63"/>
      <c r="F25" s="63"/>
      <c r="G25" s="41" t="s">
        <v>617</v>
      </c>
      <c r="H25" s="41" t="s">
        <v>618</v>
      </c>
      <c r="I25" s="41" t="s">
        <v>621</v>
      </c>
      <c r="J25" s="41"/>
      <c r="K25" s="41" t="s">
        <v>624</v>
      </c>
      <c r="L25" s="42"/>
    </row>
    <row r="26" spans="1:12" s="1" customFormat="1" ht="84">
      <c r="A26" s="11">
        <v>2</v>
      </c>
      <c r="B26" s="11">
        <v>3</v>
      </c>
      <c r="C26" s="11">
        <v>1</v>
      </c>
      <c r="D26" s="41" t="s">
        <v>615</v>
      </c>
      <c r="E26" s="63"/>
      <c r="F26" s="63"/>
      <c r="G26" s="41" t="s">
        <v>617</v>
      </c>
      <c r="H26" s="41" t="s">
        <v>619</v>
      </c>
      <c r="I26" s="41" t="s">
        <v>622</v>
      </c>
      <c r="J26" s="41"/>
      <c r="K26" s="41" t="s">
        <v>625</v>
      </c>
      <c r="L26" s="42"/>
    </row>
    <row r="27" spans="1:12" s="1" customFormat="1" ht="96">
      <c r="A27" s="11">
        <v>3</v>
      </c>
      <c r="B27" s="11">
        <v>2</v>
      </c>
      <c r="C27" s="11">
        <v>1</v>
      </c>
      <c r="D27" s="41" t="s">
        <v>616</v>
      </c>
      <c r="E27" s="63"/>
      <c r="F27" s="63"/>
      <c r="G27" s="41" t="s">
        <v>617</v>
      </c>
      <c r="H27" s="41" t="s">
        <v>620</v>
      </c>
      <c r="I27" s="41" t="s">
        <v>623</v>
      </c>
      <c r="J27" s="41"/>
      <c r="K27" s="41" t="s">
        <v>626</v>
      </c>
      <c r="L27" s="42"/>
    </row>
    <row r="28" spans="1:12" s="1" customFormat="1" ht="18">
      <c r="A28" s="11">
        <v>4</v>
      </c>
      <c r="B28" s="11">
        <v>0</v>
      </c>
      <c r="C28" s="11">
        <v>0</v>
      </c>
      <c r="D28" s="41"/>
      <c r="E28" s="63"/>
      <c r="F28" s="63"/>
      <c r="G28" s="41"/>
      <c r="H28" s="41"/>
      <c r="I28" s="41"/>
      <c r="J28" s="41"/>
      <c r="K28" s="41"/>
      <c r="L28" s="42"/>
    </row>
    <row r="29" spans="1:12" s="1" customFormat="1" ht="18">
      <c r="A29" s="11">
        <v>5</v>
      </c>
      <c r="B29" s="11">
        <v>0</v>
      </c>
      <c r="C29" s="11">
        <v>0</v>
      </c>
      <c r="E29" s="63"/>
      <c r="F29" s="63"/>
      <c r="G29" s="41"/>
      <c r="H29" s="41"/>
      <c r="I29" s="41"/>
      <c r="J29" s="41"/>
      <c r="K29" s="41"/>
      <c r="L29" s="42"/>
    </row>
    <row r="30" spans="1:12" ht="18">
      <c r="A30" s="390"/>
      <c r="B30" s="390"/>
      <c r="C30" s="390"/>
      <c r="D30" s="391" t="s">
        <v>256</v>
      </c>
      <c r="E30" s="53">
        <f>E31+E32</f>
        <v>0</v>
      </c>
      <c r="F30" s="53">
        <f>F31+F32</f>
        <v>0</v>
      </c>
      <c r="G30" s="392"/>
      <c r="H30" s="393"/>
      <c r="I30" s="393"/>
      <c r="J30" s="393"/>
      <c r="K30" s="394"/>
    </row>
    <row r="31" spans="1:12" ht="18">
      <c r="A31" s="38"/>
      <c r="B31" s="39" t="s">
        <v>448</v>
      </c>
      <c r="C31" s="38"/>
      <c r="D31" s="391"/>
      <c r="E31" s="35"/>
      <c r="F31" s="35"/>
      <c r="G31" s="395"/>
      <c r="H31" s="396"/>
      <c r="I31" s="396"/>
      <c r="J31" s="396"/>
      <c r="K31" s="397"/>
    </row>
    <row r="32" spans="1:12" ht="18">
      <c r="A32" s="401">
        <f>B34*C34+B35*C35+B36*C36+B37*C37</f>
        <v>8</v>
      </c>
      <c r="B32" s="401"/>
      <c r="C32" s="401"/>
      <c r="D32" s="391"/>
      <c r="E32" s="35">
        <f>($B$34*$C$34*E$34+$B$35*$C$35*E$35+$B$36*$C$36*E$36+$B$37*$C$37*E$37)/$A$32</f>
        <v>0</v>
      </c>
      <c r="F32" s="35">
        <f>($B$34*$C$34*F$34+$B$35*$C$35*F$35+$B$36*$C$36*F$36+$B$37*$C$37*F$37)/$A$32</f>
        <v>0</v>
      </c>
      <c r="G32" s="398"/>
      <c r="H32" s="399"/>
      <c r="I32" s="399"/>
      <c r="J32" s="399"/>
      <c r="K32" s="400"/>
    </row>
    <row r="33" spans="1:13">
      <c r="A33" s="40" t="s">
        <v>68</v>
      </c>
      <c r="B33" s="40" t="s">
        <v>69</v>
      </c>
      <c r="C33" s="40" t="s">
        <v>70</v>
      </c>
      <c r="D33" s="40" t="s">
        <v>265</v>
      </c>
      <c r="E33" s="40" t="s">
        <v>75</v>
      </c>
      <c r="F33" s="40" t="s">
        <v>37</v>
      </c>
      <c r="G33" s="40" t="s">
        <v>76</v>
      </c>
      <c r="H33" s="40" t="s">
        <v>77</v>
      </c>
      <c r="I33" s="40" t="s">
        <v>78</v>
      </c>
      <c r="J33" s="40" t="s">
        <v>79</v>
      </c>
      <c r="K33" s="40" t="s">
        <v>80</v>
      </c>
      <c r="L33" s="40"/>
    </row>
    <row r="34" spans="1:13" s="1" customFormat="1" ht="36">
      <c r="A34" s="11">
        <v>1</v>
      </c>
      <c r="B34" s="11">
        <v>3</v>
      </c>
      <c r="C34" s="11">
        <v>1</v>
      </c>
      <c r="D34" s="41" t="s">
        <v>310</v>
      </c>
      <c r="E34" s="35"/>
      <c r="F34" s="35"/>
      <c r="G34" s="41" t="s">
        <v>628</v>
      </c>
      <c r="H34" s="41" t="s">
        <v>628</v>
      </c>
      <c r="I34" s="41" t="s">
        <v>628</v>
      </c>
      <c r="J34" s="41" t="s">
        <v>628</v>
      </c>
      <c r="K34" s="41" t="s">
        <v>628</v>
      </c>
      <c r="L34" s="42"/>
    </row>
    <row r="35" spans="1:13" s="1" customFormat="1" ht="48">
      <c r="A35" s="11">
        <v>2</v>
      </c>
      <c r="B35" s="11">
        <v>5</v>
      </c>
      <c r="C35" s="11">
        <v>1</v>
      </c>
      <c r="D35" s="41" t="s">
        <v>627</v>
      </c>
      <c r="E35" s="35"/>
      <c r="F35" s="35"/>
      <c r="G35" s="41" t="s">
        <v>628</v>
      </c>
      <c r="H35" s="41" t="s">
        <v>628</v>
      </c>
      <c r="I35" s="41" t="s">
        <v>628</v>
      </c>
      <c r="J35" s="41" t="s">
        <v>628</v>
      </c>
      <c r="K35" s="41" t="s">
        <v>628</v>
      </c>
      <c r="L35" s="42"/>
    </row>
    <row r="36" spans="1:13" s="1" customFormat="1" ht="18">
      <c r="A36" s="11">
        <v>3</v>
      </c>
      <c r="B36" s="11">
        <v>0</v>
      </c>
      <c r="C36" s="11">
        <v>0</v>
      </c>
      <c r="D36" s="41"/>
      <c r="E36" s="35"/>
      <c r="F36" s="35"/>
      <c r="G36" s="41"/>
      <c r="H36" s="41"/>
      <c r="I36" s="41"/>
      <c r="J36" s="41"/>
      <c r="K36" s="41"/>
      <c r="L36" s="42"/>
    </row>
    <row r="37" spans="1:13" s="1" customFormat="1" ht="18">
      <c r="A37" s="11">
        <v>4</v>
      </c>
      <c r="B37" s="11">
        <v>0</v>
      </c>
      <c r="C37" s="11">
        <v>0</v>
      </c>
      <c r="D37" s="41"/>
      <c r="E37" s="35"/>
      <c r="F37" s="35"/>
      <c r="G37" s="41"/>
      <c r="H37" s="41"/>
      <c r="I37" s="41"/>
      <c r="J37" s="41"/>
      <c r="K37" s="41"/>
      <c r="L37" s="42"/>
    </row>
    <row r="38" spans="1:13" s="1" customFormat="1" ht="21">
      <c r="A38" s="402" t="s">
        <v>378</v>
      </c>
      <c r="B38" s="402"/>
      <c r="C38" s="402"/>
      <c r="D38" s="402"/>
      <c r="E38" s="402"/>
      <c r="F38" s="402"/>
      <c r="G38" s="402"/>
      <c r="H38" s="402"/>
      <c r="I38" s="402"/>
      <c r="J38" s="402"/>
      <c r="K38" s="402"/>
      <c r="L38" s="40"/>
      <c r="M38" s="71"/>
    </row>
    <row r="39" spans="1:13" s="1" customFormat="1">
      <c r="A39" s="11"/>
      <c r="B39" s="11"/>
      <c r="C39" s="11"/>
      <c r="D39" s="50"/>
      <c r="E39" s="363"/>
      <c r="F39" s="364"/>
      <c r="G39" s="364"/>
      <c r="H39" s="364"/>
      <c r="I39" s="364"/>
      <c r="J39" s="364"/>
      <c r="K39" s="364"/>
      <c r="L39" s="61"/>
      <c r="M39" s="11"/>
    </row>
    <row r="40" spans="1:13" s="1" customFormat="1">
      <c r="A40" s="11"/>
      <c r="B40" s="11"/>
      <c r="C40" s="11"/>
      <c r="D40" s="50"/>
      <c r="E40" s="363"/>
      <c r="F40" s="364"/>
      <c r="G40" s="364"/>
      <c r="H40" s="364"/>
      <c r="I40" s="364"/>
      <c r="J40" s="364"/>
      <c r="K40" s="364"/>
      <c r="L40" s="61"/>
      <c r="M40" s="11"/>
    </row>
    <row r="41" spans="1:13" s="1" customFormat="1">
      <c r="A41" s="11"/>
      <c r="B41" s="11"/>
      <c r="C41" s="11"/>
      <c r="D41" s="50"/>
      <c r="E41" s="363"/>
      <c r="F41" s="364"/>
      <c r="G41" s="364"/>
      <c r="H41" s="364"/>
      <c r="I41" s="364"/>
      <c r="J41" s="364"/>
      <c r="K41" s="364"/>
      <c r="L41" s="61"/>
      <c r="M41" s="11"/>
    </row>
    <row r="42" spans="1:13">
      <c r="A42" s="51"/>
      <c r="B42" s="51"/>
      <c r="C42" s="51"/>
      <c r="D42" s="50"/>
      <c r="E42" s="363"/>
      <c r="F42" s="364"/>
      <c r="G42" s="364"/>
      <c r="H42" s="364"/>
      <c r="I42" s="364"/>
      <c r="J42" s="364"/>
      <c r="K42" s="364"/>
      <c r="L42" s="61"/>
      <c r="M42" s="51"/>
    </row>
    <row r="43" spans="1:13" ht="68.25" customHeight="1">
      <c r="A43" s="51"/>
      <c r="B43" s="51"/>
      <c r="C43" s="51"/>
      <c r="D43" s="50"/>
      <c r="E43" s="363"/>
      <c r="F43" s="364"/>
      <c r="G43" s="364"/>
      <c r="H43" s="364"/>
      <c r="I43" s="364"/>
      <c r="J43" s="364"/>
      <c r="K43" s="364"/>
      <c r="L43" s="61"/>
      <c r="M43" s="51"/>
    </row>
    <row r="44" spans="1:13">
      <c r="A44" s="51"/>
      <c r="B44" s="51"/>
      <c r="C44" s="51"/>
      <c r="D44" s="50"/>
      <c r="E44" s="363"/>
      <c r="F44" s="364"/>
      <c r="G44" s="364"/>
      <c r="H44" s="364"/>
      <c r="I44" s="364"/>
      <c r="J44" s="364"/>
      <c r="K44" s="364"/>
      <c r="L44" s="61"/>
      <c r="M44" s="51"/>
    </row>
    <row r="45" spans="1:13">
      <c r="A45" s="360"/>
      <c r="B45" s="361"/>
      <c r="C45" s="361"/>
      <c r="D45" s="361"/>
      <c r="E45" s="361"/>
      <c r="F45" s="361"/>
      <c r="G45" s="361"/>
      <c r="H45" s="361"/>
      <c r="I45" s="361"/>
      <c r="J45" s="361"/>
      <c r="K45" s="362"/>
      <c r="L45" s="61"/>
      <c r="M45" s="66"/>
    </row>
    <row r="46" spans="1:13" ht="36" customHeight="1">
      <c r="A46" s="51"/>
      <c r="B46" s="51"/>
      <c r="C46" s="51"/>
      <c r="D46" s="10" t="s">
        <v>82</v>
      </c>
      <c r="E46" s="377" t="s">
        <v>629</v>
      </c>
      <c r="F46" s="378"/>
      <c r="G46" s="378"/>
      <c r="H46" s="378"/>
      <c r="I46" s="378"/>
      <c r="J46" s="378"/>
      <c r="K46" s="378"/>
      <c r="L46" s="10"/>
      <c r="M46" s="51"/>
    </row>
    <row r="47" spans="1:13" ht="15.75" customHeight="1">
      <c r="A47" s="51"/>
      <c r="B47" s="51"/>
      <c r="C47" s="51"/>
      <c r="D47" s="10" t="s">
        <v>319</v>
      </c>
      <c r="E47" s="377" t="s">
        <v>630</v>
      </c>
      <c r="F47" s="378"/>
      <c r="G47" s="378"/>
      <c r="H47" s="378"/>
      <c r="I47" s="378"/>
      <c r="J47" s="378"/>
      <c r="K47" s="378"/>
      <c r="L47" s="10"/>
      <c r="M47" s="51"/>
    </row>
    <row r="48" spans="1:13" ht="54" customHeight="1">
      <c r="A48" s="51"/>
      <c r="B48" s="51"/>
      <c r="C48" s="51"/>
      <c r="D48" s="10" t="s">
        <v>472</v>
      </c>
      <c r="E48" s="377" t="s">
        <v>631</v>
      </c>
      <c r="F48" s="378"/>
      <c r="G48" s="378"/>
      <c r="H48" s="378"/>
      <c r="I48" s="378"/>
      <c r="J48" s="378"/>
      <c r="K48" s="378"/>
      <c r="L48" s="10"/>
      <c r="M48" s="51"/>
    </row>
    <row r="50" spans="5:7">
      <c r="E50" s="349" t="s">
        <v>632</v>
      </c>
      <c r="F50" s="349"/>
      <c r="G50" s="349"/>
    </row>
    <row r="51" spans="5:7">
      <c r="E51" s="349" t="s">
        <v>633</v>
      </c>
      <c r="F51" s="349"/>
      <c r="G51" s="349"/>
    </row>
    <row r="52" spans="5:7">
      <c r="E52" s="349" t="s">
        <v>634</v>
      </c>
      <c r="F52" s="349"/>
      <c r="G52" s="349"/>
    </row>
    <row r="53" spans="5:7">
      <c r="E53" s="349" t="s">
        <v>635</v>
      </c>
      <c r="F53" s="349"/>
      <c r="G53" s="349"/>
    </row>
  </sheetData>
  <mergeCells count="39">
    <mergeCell ref="A21:C21"/>
    <mergeCell ref="D21:D23"/>
    <mergeCell ref="G21:K23"/>
    <mergeCell ref="A23:C23"/>
    <mergeCell ref="A30:C30"/>
    <mergeCell ref="D30:D32"/>
    <mergeCell ref="G30:K32"/>
    <mergeCell ref="A32:C32"/>
    <mergeCell ref="A12:C12"/>
    <mergeCell ref="D12:D14"/>
    <mergeCell ref="G12:K14"/>
    <mergeCell ref="A14:C14"/>
    <mergeCell ref="A6:C6"/>
    <mergeCell ref="D6:D8"/>
    <mergeCell ref="A8:C8"/>
    <mergeCell ref="G6:K6"/>
    <mergeCell ref="G7:K7"/>
    <mergeCell ref="G8:K8"/>
    <mergeCell ref="A1:D1"/>
    <mergeCell ref="G1:K1"/>
    <mergeCell ref="G2:K2"/>
    <mergeCell ref="G3:K3"/>
    <mergeCell ref="G4:K4"/>
    <mergeCell ref="E50:G50"/>
    <mergeCell ref="E51:G51"/>
    <mergeCell ref="E52:G52"/>
    <mergeCell ref="E53:G53"/>
    <mergeCell ref="G5:K5"/>
    <mergeCell ref="E48:K48"/>
    <mergeCell ref="E39:K39"/>
    <mergeCell ref="E40:K40"/>
    <mergeCell ref="E41:K41"/>
    <mergeCell ref="A38:K38"/>
    <mergeCell ref="E42:K42"/>
    <mergeCell ref="A45:K45"/>
    <mergeCell ref="E43:K43"/>
    <mergeCell ref="E44:K44"/>
    <mergeCell ref="E46:K46"/>
    <mergeCell ref="E47:K47"/>
  </mergeCells>
  <printOptions gridLines="1"/>
  <pageMargins left="0.70866141732283472" right="0.70866141732283472" top="0.78740157480314965" bottom="0.78740157480314965" header="0.31496062992125984" footer="0.31496062992125984"/>
  <pageSetup paperSize="9" scale="70" fitToHeight="3" orientation="landscape" r:id="rId1"/>
  <headerFooter>
    <oddHeader>&amp;L&amp;Pvon&amp;N&amp;C1.7 Prozess- und Systemarchitektur
&amp;R&amp;D</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M51"/>
  <sheetViews>
    <sheetView topLeftCell="A10" zoomScale="75" zoomScaleNormal="75" workbookViewId="0">
      <selection activeCell="E51" sqref="E51:G51"/>
    </sheetView>
  </sheetViews>
  <sheetFormatPr defaultColWidth="11.44140625" defaultRowHeight="14.4"/>
  <cols>
    <col min="1" max="3" width="5.21875" customWidth="1"/>
    <col min="4" max="4" width="29.21875" customWidth="1"/>
    <col min="5" max="6" width="9" customWidth="1"/>
    <col min="7" max="11" width="24.77734375" customWidth="1"/>
    <col min="12" max="12" width="90.77734375" customWidth="1"/>
  </cols>
  <sheetData>
    <row r="1" spans="1:12" s="32" customFormat="1" ht="21.75" customHeight="1" thickBot="1">
      <c r="A1" s="352" t="s">
        <v>636</v>
      </c>
      <c r="B1" s="353"/>
      <c r="C1" s="353"/>
      <c r="D1" s="353"/>
      <c r="E1" s="31">
        <f>(E3*$B$3*$C$3+E4*$B$4*$C$4+E5*$B$5*$C$5)/$A$5+E6</f>
        <v>0</v>
      </c>
      <c r="F1" s="31">
        <f>(F3*$B$3*$C$3+F4*$B$4*$C$4+F5*$B$5*$C$5)/$A$5+F6</f>
        <v>0</v>
      </c>
      <c r="G1" s="354" t="s">
        <v>253</v>
      </c>
      <c r="H1" s="355"/>
      <c r="I1" s="355"/>
      <c r="J1" s="355"/>
      <c r="K1" s="355"/>
      <c r="L1" s="60" t="s">
        <v>254</v>
      </c>
    </row>
    <row r="2" spans="1:12" ht="22.5" customHeight="1">
      <c r="A2" s="33" t="s">
        <v>68</v>
      </c>
      <c r="B2" s="33" t="s">
        <v>69</v>
      </c>
      <c r="C2" s="33" t="s">
        <v>70</v>
      </c>
      <c r="D2" s="33" t="s">
        <v>71</v>
      </c>
      <c r="E2" s="33" t="s">
        <v>72</v>
      </c>
      <c r="F2" s="33" t="s">
        <v>37</v>
      </c>
      <c r="G2" s="350" t="s">
        <v>637</v>
      </c>
      <c r="H2" s="351"/>
      <c r="I2" s="351"/>
      <c r="J2" s="351"/>
      <c r="K2" s="351"/>
    </row>
    <row r="3" spans="1:12" ht="18">
      <c r="A3" s="34"/>
      <c r="B3" s="34">
        <v>5</v>
      </c>
      <c r="C3" s="34">
        <v>1</v>
      </c>
      <c r="D3" s="57" t="s">
        <v>255</v>
      </c>
      <c r="E3" s="54">
        <f>E12</f>
        <v>0</v>
      </c>
      <c r="F3" s="54">
        <f>F12</f>
        <v>0</v>
      </c>
      <c r="G3" s="350" t="s">
        <v>638</v>
      </c>
      <c r="H3" s="351"/>
      <c r="I3" s="351"/>
      <c r="J3" s="351"/>
      <c r="K3" s="351"/>
    </row>
    <row r="4" spans="1:12" ht="18">
      <c r="A4" s="34"/>
      <c r="B4" s="34">
        <v>5</v>
      </c>
      <c r="C4" s="34">
        <v>1</v>
      </c>
      <c r="D4" s="58" t="s">
        <v>202</v>
      </c>
      <c r="E4" s="36">
        <f>E21</f>
        <v>0</v>
      </c>
      <c r="F4" s="36">
        <f>F21</f>
        <v>0</v>
      </c>
      <c r="G4" s="350"/>
      <c r="H4" s="351"/>
      <c r="I4" s="351"/>
      <c r="J4" s="351"/>
      <c r="K4" s="351"/>
    </row>
    <row r="5" spans="1:12" ht="18">
      <c r="A5" s="34">
        <f>B5*C5+B4*C4+B3*C3</f>
        <v>12</v>
      </c>
      <c r="B5" s="34">
        <v>2</v>
      </c>
      <c r="C5" s="34">
        <v>1</v>
      </c>
      <c r="D5" s="59" t="s">
        <v>256</v>
      </c>
      <c r="E5" s="35">
        <f>E30</f>
        <v>0</v>
      </c>
      <c r="F5" s="35">
        <f>F30</f>
        <v>0</v>
      </c>
      <c r="G5" s="350"/>
      <c r="H5" s="351"/>
      <c r="I5" s="351"/>
      <c r="J5" s="351"/>
      <c r="K5" s="351"/>
    </row>
    <row r="6" spans="1:12" ht="18">
      <c r="A6" s="356"/>
      <c r="B6" s="356"/>
      <c r="C6" s="356"/>
      <c r="D6" s="357" t="s">
        <v>335</v>
      </c>
      <c r="E6" s="47">
        <f>(E$10*$B$10*$C$10+E$11*$B$11*$C$11)/$A$8</f>
        <v>0</v>
      </c>
      <c r="F6" s="47">
        <f>(F$10*$B$10*$C$10+F$11*$B$11*$C$11)/$A$8</f>
        <v>0</v>
      </c>
      <c r="G6" s="350"/>
      <c r="H6" s="351"/>
      <c r="I6" s="351"/>
      <c r="J6" s="351"/>
      <c r="K6" s="351"/>
    </row>
    <row r="7" spans="1:12" ht="18">
      <c r="A7" s="48"/>
      <c r="B7" s="49" t="s">
        <v>448</v>
      </c>
      <c r="C7" s="48"/>
      <c r="D7" s="358"/>
      <c r="E7" s="37"/>
      <c r="F7" s="37"/>
      <c r="G7" s="350"/>
      <c r="H7" s="351"/>
      <c r="I7" s="351"/>
      <c r="J7" s="351"/>
      <c r="K7" s="351"/>
    </row>
    <row r="8" spans="1:12" ht="18">
      <c r="A8" s="359">
        <f>B10*C10+B11*C11</f>
        <v>5</v>
      </c>
      <c r="B8" s="359"/>
      <c r="C8" s="359"/>
      <c r="D8" s="358"/>
      <c r="E8" s="37"/>
      <c r="F8" s="37"/>
      <c r="G8" s="350"/>
      <c r="H8" s="351"/>
      <c r="I8" s="351"/>
      <c r="J8" s="351"/>
      <c r="K8" s="351"/>
    </row>
    <row r="9" spans="1:12">
      <c r="A9" s="40" t="s">
        <v>68</v>
      </c>
      <c r="B9" s="40" t="s">
        <v>69</v>
      </c>
      <c r="C9" s="40" t="s">
        <v>70</v>
      </c>
      <c r="D9" s="40" t="s">
        <v>265</v>
      </c>
      <c r="E9" s="40" t="s">
        <v>75</v>
      </c>
      <c r="F9" s="40" t="s">
        <v>37</v>
      </c>
      <c r="G9" s="40" t="s">
        <v>76</v>
      </c>
      <c r="H9" s="40" t="s">
        <v>77</v>
      </c>
      <c r="I9" s="40" t="s">
        <v>78</v>
      </c>
      <c r="J9" s="40" t="s">
        <v>79</v>
      </c>
      <c r="K9" s="40" t="s">
        <v>80</v>
      </c>
      <c r="L9" s="40"/>
    </row>
    <row r="10" spans="1:12" s="1" customFormat="1" ht="84">
      <c r="A10" s="11">
        <v>1</v>
      </c>
      <c r="B10" s="11">
        <v>5</v>
      </c>
      <c r="C10" s="11">
        <v>1</v>
      </c>
      <c r="D10" s="41" t="s">
        <v>639</v>
      </c>
      <c r="E10" s="62">
        <v>0</v>
      </c>
      <c r="F10" s="62">
        <v>0</v>
      </c>
      <c r="G10" s="41" t="s">
        <v>640</v>
      </c>
      <c r="H10" s="41" t="s">
        <v>645</v>
      </c>
      <c r="I10" s="41" t="s">
        <v>646</v>
      </c>
      <c r="J10" s="41" t="s">
        <v>647</v>
      </c>
      <c r="K10" s="41" t="s">
        <v>648</v>
      </c>
      <c r="L10" s="42"/>
    </row>
    <row r="11" spans="1:12" s="1" customFormat="1" ht="18" hidden="1">
      <c r="A11" s="11">
        <v>0</v>
      </c>
      <c r="B11" s="11">
        <v>0</v>
      </c>
      <c r="C11" s="11">
        <v>0</v>
      </c>
      <c r="D11" s="41"/>
      <c r="E11" s="37">
        <v>0</v>
      </c>
      <c r="F11" s="37">
        <v>0</v>
      </c>
      <c r="G11" s="41"/>
      <c r="H11" s="41"/>
      <c r="I11" s="41"/>
      <c r="J11" s="41"/>
      <c r="K11" s="41"/>
      <c r="L11" s="42"/>
    </row>
    <row r="12" spans="1:12" ht="18">
      <c r="A12" s="365"/>
      <c r="B12" s="365"/>
      <c r="C12" s="365"/>
      <c r="D12" s="366" t="s">
        <v>267</v>
      </c>
      <c r="E12" s="52">
        <f>E13+E14</f>
        <v>0</v>
      </c>
      <c r="F12" s="52">
        <f>F13+F14</f>
        <v>0</v>
      </c>
      <c r="G12" s="367"/>
      <c r="H12" s="368"/>
      <c r="I12" s="368"/>
      <c r="J12" s="368"/>
      <c r="K12" s="369"/>
    </row>
    <row r="13" spans="1:12" ht="18">
      <c r="A13" s="55"/>
      <c r="B13" s="56" t="s">
        <v>448</v>
      </c>
      <c r="C13" s="55"/>
      <c r="D13" s="366"/>
      <c r="E13" s="54"/>
      <c r="F13" s="54"/>
      <c r="G13" s="370"/>
      <c r="H13" s="371"/>
      <c r="I13" s="371"/>
      <c r="J13" s="371"/>
      <c r="K13" s="372"/>
    </row>
    <row r="14" spans="1:12" ht="18">
      <c r="A14" s="376">
        <f>B16*C16+B17*C17+B18*C18+B19*C19+B20*C20</f>
        <v>5</v>
      </c>
      <c r="B14" s="376"/>
      <c r="C14" s="376"/>
      <c r="D14" s="366"/>
      <c r="E14" s="54">
        <f>($B$16*$C$16*E$16+$B$17*$C$17*E$17+$B$18*$C$18*E$18+$B$19*$C$19*E$19+$B$20*$C$20*E$20)/$A$14</f>
        <v>0</v>
      </c>
      <c r="F14" s="54">
        <f>($B$16*$C$16*F$16+$B$17*$C$17*F$17+$B$18*$C$18*F$18+$B$19*$C$19*F$19+$B$20*$C$20*F$20)/$A$14</f>
        <v>0</v>
      </c>
      <c r="G14" s="373"/>
      <c r="H14" s="374"/>
      <c r="I14" s="374"/>
      <c r="J14" s="374"/>
      <c r="K14" s="375"/>
    </row>
    <row r="15" spans="1:12">
      <c r="A15" s="40" t="s">
        <v>68</v>
      </c>
      <c r="B15" s="40" t="s">
        <v>69</v>
      </c>
      <c r="C15" s="40" t="s">
        <v>70</v>
      </c>
      <c r="D15" s="40" t="s">
        <v>265</v>
      </c>
      <c r="E15" s="40" t="s">
        <v>75</v>
      </c>
      <c r="F15" s="40" t="s">
        <v>37</v>
      </c>
      <c r="G15" s="40" t="s">
        <v>76</v>
      </c>
      <c r="H15" s="40" t="s">
        <v>77</v>
      </c>
      <c r="I15" s="40" t="s">
        <v>78</v>
      </c>
      <c r="J15" s="40" t="s">
        <v>79</v>
      </c>
      <c r="K15" s="40" t="s">
        <v>80</v>
      </c>
      <c r="L15" s="40"/>
    </row>
    <row r="16" spans="1:12" s="1" customFormat="1" ht="72">
      <c r="A16" s="11">
        <v>1</v>
      </c>
      <c r="B16" s="11">
        <v>5</v>
      </c>
      <c r="C16" s="11">
        <v>1</v>
      </c>
      <c r="D16" s="41" t="s">
        <v>649</v>
      </c>
      <c r="E16" s="54"/>
      <c r="F16" s="54"/>
      <c r="G16" s="41" t="s">
        <v>640</v>
      </c>
      <c r="H16" s="41" t="s">
        <v>641</v>
      </c>
      <c r="I16" s="41" t="s">
        <v>642</v>
      </c>
      <c r="J16" s="41" t="s">
        <v>643</v>
      </c>
      <c r="K16" s="41" t="s">
        <v>644</v>
      </c>
      <c r="L16" s="42"/>
    </row>
    <row r="17" spans="1:12" s="1" customFormat="1" ht="18">
      <c r="A17" s="11">
        <v>2</v>
      </c>
      <c r="B17" s="11">
        <v>0</v>
      </c>
      <c r="C17" s="11">
        <v>0</v>
      </c>
      <c r="D17" s="41"/>
      <c r="E17" s="54"/>
      <c r="F17" s="54"/>
      <c r="G17" s="41"/>
      <c r="H17" s="41"/>
      <c r="I17" s="41"/>
      <c r="J17" s="41"/>
      <c r="K17" s="41"/>
      <c r="L17" s="42"/>
    </row>
    <row r="18" spans="1:12" s="1" customFormat="1" ht="18">
      <c r="A18" s="11">
        <v>3</v>
      </c>
      <c r="B18" s="11">
        <v>0</v>
      </c>
      <c r="C18" s="11">
        <v>0</v>
      </c>
      <c r="D18" s="41"/>
      <c r="E18" s="54"/>
      <c r="F18" s="54"/>
      <c r="H18" s="41"/>
      <c r="I18" s="41"/>
      <c r="J18" s="41"/>
      <c r="K18" s="41"/>
      <c r="L18" s="42"/>
    </row>
    <row r="19" spans="1:12" s="1" customFormat="1" ht="18">
      <c r="A19" s="11">
        <v>4</v>
      </c>
      <c r="B19" s="11">
        <v>0</v>
      </c>
      <c r="C19" s="11">
        <v>0</v>
      </c>
      <c r="D19" s="2"/>
      <c r="E19" s="54"/>
      <c r="F19" s="54"/>
      <c r="H19" s="41"/>
      <c r="I19" s="41"/>
      <c r="J19" s="41"/>
      <c r="K19" s="41"/>
      <c r="L19" s="42"/>
    </row>
    <row r="20" spans="1:12" s="1" customFormat="1" ht="18">
      <c r="A20" s="11">
        <v>5</v>
      </c>
      <c r="B20" s="11">
        <v>0</v>
      </c>
      <c r="C20" s="11">
        <v>0</v>
      </c>
      <c r="D20" s="11"/>
      <c r="E20" s="54"/>
      <c r="F20" s="54"/>
      <c r="G20" s="41"/>
      <c r="H20" s="41"/>
      <c r="I20" s="41"/>
      <c r="J20" s="41"/>
      <c r="K20" s="41"/>
      <c r="L20" s="42"/>
    </row>
    <row r="21" spans="1:12" ht="18">
      <c r="A21" s="379"/>
      <c r="B21" s="379"/>
      <c r="C21" s="379"/>
      <c r="D21" s="380" t="s">
        <v>293</v>
      </c>
      <c r="E21" s="43">
        <f>E22+E23</f>
        <v>0</v>
      </c>
      <c r="F21" s="43">
        <f>F22+F23</f>
        <v>0</v>
      </c>
      <c r="G21" s="381"/>
      <c r="H21" s="382"/>
      <c r="I21" s="382"/>
      <c r="J21" s="382"/>
      <c r="K21" s="383"/>
    </row>
    <row r="22" spans="1:12" ht="18">
      <c r="A22" s="44"/>
      <c r="B22" s="45" t="s">
        <v>448</v>
      </c>
      <c r="C22" s="44"/>
      <c r="D22" s="380"/>
      <c r="E22" s="46"/>
      <c r="F22" s="46"/>
      <c r="G22" s="384"/>
      <c r="H22" s="385"/>
      <c r="I22" s="385"/>
      <c r="J22" s="385"/>
      <c r="K22" s="386"/>
    </row>
    <row r="23" spans="1:12" ht="18">
      <c r="A23" s="379">
        <f>B25*C25+B26*C26+B27*C27+B28*C28+B29*C29</f>
        <v>5</v>
      </c>
      <c r="B23" s="379"/>
      <c r="C23" s="379"/>
      <c r="D23" s="380"/>
      <c r="E23" s="46">
        <f>($B$25*$C$25*E$25+$B$26*$C$26*E$26+$B$27*$C$27*E$27+$B$28*$C$28*E$28+$B$29*$C$29*E$29)/$A$23</f>
        <v>0</v>
      </c>
      <c r="F23" s="46">
        <f>($B$25*$C$25*F$25+$B$26*$C$26*F$26+$B$27*$C$27*F$27+$B$28*$C$28*F$28+$B$29*$C$29*F$29)/$A$23</f>
        <v>0</v>
      </c>
      <c r="G23" s="387"/>
      <c r="H23" s="388"/>
      <c r="I23" s="388"/>
      <c r="J23" s="388"/>
      <c r="K23" s="389"/>
    </row>
    <row r="24" spans="1:12">
      <c r="A24" s="40" t="s">
        <v>68</v>
      </c>
      <c r="B24" s="40" t="s">
        <v>69</v>
      </c>
      <c r="C24" s="40" t="s">
        <v>70</v>
      </c>
      <c r="D24" s="40" t="s">
        <v>74</v>
      </c>
      <c r="E24" s="40" t="s">
        <v>75</v>
      </c>
      <c r="F24" s="40" t="s">
        <v>37</v>
      </c>
      <c r="G24" s="40" t="s">
        <v>76</v>
      </c>
      <c r="H24" s="40" t="s">
        <v>77</v>
      </c>
      <c r="I24" s="40" t="s">
        <v>78</v>
      </c>
      <c r="J24" s="40" t="s">
        <v>79</v>
      </c>
      <c r="K24" s="40" t="s">
        <v>80</v>
      </c>
      <c r="L24" s="40"/>
    </row>
    <row r="25" spans="1:12" s="1" customFormat="1" ht="84">
      <c r="A25" s="11">
        <v>1</v>
      </c>
      <c r="B25" s="11">
        <v>5</v>
      </c>
      <c r="C25" s="11">
        <v>1</v>
      </c>
      <c r="D25" s="41" t="s">
        <v>650</v>
      </c>
      <c r="E25" s="63"/>
      <c r="F25" s="63"/>
      <c r="G25" s="41" t="s">
        <v>651</v>
      </c>
      <c r="H25" s="41" t="s">
        <v>652</v>
      </c>
      <c r="I25" s="42" t="s">
        <v>653</v>
      </c>
      <c r="J25" s="41" t="s">
        <v>654</v>
      </c>
      <c r="K25" s="41" t="s">
        <v>655</v>
      </c>
      <c r="L25" s="42"/>
    </row>
    <row r="26" spans="1:12" s="1" customFormat="1" ht="18">
      <c r="A26" s="11">
        <v>2</v>
      </c>
      <c r="B26" s="11">
        <v>0</v>
      </c>
      <c r="C26" s="11">
        <v>0</v>
      </c>
      <c r="D26" s="41"/>
      <c r="E26" s="63"/>
      <c r="F26" s="63"/>
      <c r="G26" s="41"/>
      <c r="H26" s="41"/>
      <c r="I26" s="41"/>
      <c r="J26" s="41"/>
      <c r="K26" s="41"/>
      <c r="L26" s="42"/>
    </row>
    <row r="27" spans="1:12" s="1" customFormat="1" ht="18">
      <c r="A27" s="11">
        <v>3</v>
      </c>
      <c r="B27" s="11">
        <v>0</v>
      </c>
      <c r="C27" s="11">
        <v>0</v>
      </c>
      <c r="D27" s="41"/>
      <c r="E27" s="63"/>
      <c r="F27" s="63"/>
      <c r="G27" s="41"/>
      <c r="H27" s="41"/>
      <c r="I27" s="41"/>
      <c r="J27" s="41"/>
      <c r="K27" s="41"/>
      <c r="L27" s="42"/>
    </row>
    <row r="28" spans="1:12" s="1" customFormat="1" ht="18">
      <c r="A28" s="11">
        <v>4</v>
      </c>
      <c r="B28" s="11">
        <v>0</v>
      </c>
      <c r="C28" s="11">
        <v>0</v>
      </c>
      <c r="D28" s="41"/>
      <c r="E28" s="63"/>
      <c r="F28" s="63"/>
      <c r="G28" s="41"/>
      <c r="H28" s="41"/>
      <c r="I28" s="41"/>
      <c r="J28" s="41"/>
      <c r="K28" s="41"/>
      <c r="L28" s="42"/>
    </row>
    <row r="29" spans="1:12" s="1" customFormat="1" ht="18">
      <c r="A29" s="11">
        <v>5</v>
      </c>
      <c r="B29" s="11">
        <v>0</v>
      </c>
      <c r="C29" s="11">
        <v>0</v>
      </c>
      <c r="E29" s="63"/>
      <c r="F29" s="63"/>
      <c r="G29" s="41"/>
      <c r="H29" s="41"/>
      <c r="I29" s="41"/>
      <c r="J29" s="41"/>
      <c r="K29" s="41"/>
      <c r="L29" s="42"/>
    </row>
    <row r="30" spans="1:12" ht="18">
      <c r="A30" s="390"/>
      <c r="B30" s="390"/>
      <c r="C30" s="390"/>
      <c r="D30" s="391" t="s">
        <v>256</v>
      </c>
      <c r="E30" s="53">
        <f>E31+E32</f>
        <v>0</v>
      </c>
      <c r="F30" s="53">
        <f>F31+F32</f>
        <v>0</v>
      </c>
      <c r="G30" s="392"/>
      <c r="H30" s="393"/>
      <c r="I30" s="393"/>
      <c r="J30" s="393"/>
      <c r="K30" s="394"/>
    </row>
    <row r="31" spans="1:12" ht="18">
      <c r="A31" s="38"/>
      <c r="B31" s="39" t="s">
        <v>448</v>
      </c>
      <c r="C31" s="38"/>
      <c r="D31" s="391"/>
      <c r="E31" s="35"/>
      <c r="F31" s="35"/>
      <c r="G31" s="395"/>
      <c r="H31" s="396"/>
      <c r="I31" s="396"/>
      <c r="J31" s="396"/>
      <c r="K31" s="397"/>
    </row>
    <row r="32" spans="1:12" ht="18">
      <c r="A32" s="401">
        <f>B34*C34+B35*C35+B36*C36+B37*C37</f>
        <v>5</v>
      </c>
      <c r="B32" s="401"/>
      <c r="C32" s="401"/>
      <c r="D32" s="391"/>
      <c r="E32" s="35">
        <f>($B$34*$C$34*E$34+$B$35*$C$35*E$35+$B$36*$C$36*E$36+$B$37*$C$37*E$37)/$A$32</f>
        <v>0</v>
      </c>
      <c r="F32" s="35">
        <f>($B$34*$C$34*F$34+$B$35*$C$35*F$35+$B$36*$C$36*F$36+$B$37*$C$37*F$37)/$A$32</f>
        <v>0</v>
      </c>
      <c r="G32" s="398"/>
      <c r="H32" s="399"/>
      <c r="I32" s="399"/>
      <c r="J32" s="399"/>
      <c r="K32" s="400"/>
    </row>
    <row r="33" spans="1:13">
      <c r="A33" s="40" t="s">
        <v>68</v>
      </c>
      <c r="B33" s="40" t="s">
        <v>69</v>
      </c>
      <c r="C33" s="40" t="s">
        <v>70</v>
      </c>
      <c r="D33" s="40" t="s">
        <v>265</v>
      </c>
      <c r="E33" s="40" t="s">
        <v>75</v>
      </c>
      <c r="F33" s="40" t="s">
        <v>37</v>
      </c>
      <c r="G33" s="40" t="s">
        <v>76</v>
      </c>
      <c r="H33" s="40" t="s">
        <v>77</v>
      </c>
      <c r="I33" s="40" t="s">
        <v>78</v>
      </c>
      <c r="J33" s="40" t="s">
        <v>79</v>
      </c>
      <c r="K33" s="40" t="s">
        <v>80</v>
      </c>
      <c r="L33" s="40"/>
    </row>
    <row r="34" spans="1:13" s="1" customFormat="1" ht="36">
      <c r="A34" s="11">
        <v>1</v>
      </c>
      <c r="B34" s="11">
        <v>5</v>
      </c>
      <c r="C34" s="11">
        <v>1</v>
      </c>
      <c r="D34" s="41" t="s">
        <v>310</v>
      </c>
      <c r="E34" s="35"/>
      <c r="F34" s="35"/>
      <c r="G34" s="41" t="s">
        <v>313</v>
      </c>
      <c r="H34" s="41" t="s">
        <v>656</v>
      </c>
      <c r="I34" s="41" t="s">
        <v>657</v>
      </c>
      <c r="J34" s="41" t="s">
        <v>316</v>
      </c>
      <c r="K34" s="41" t="s">
        <v>317</v>
      </c>
      <c r="L34" s="42"/>
    </row>
    <row r="35" spans="1:13" s="1" customFormat="1" ht="18">
      <c r="A35" s="11">
        <v>2</v>
      </c>
      <c r="B35" s="11">
        <v>0</v>
      </c>
      <c r="C35" s="11">
        <v>0</v>
      </c>
      <c r="D35" s="41"/>
      <c r="E35" s="35"/>
      <c r="F35" s="35"/>
      <c r="G35" s="41"/>
      <c r="H35" s="41"/>
      <c r="I35" s="41"/>
      <c r="J35" s="41"/>
      <c r="K35" s="41"/>
      <c r="L35" s="42"/>
    </row>
    <row r="36" spans="1:13" s="1" customFormat="1" ht="18">
      <c r="A36" s="11">
        <v>3</v>
      </c>
      <c r="B36" s="11">
        <v>0</v>
      </c>
      <c r="C36" s="11">
        <v>0</v>
      </c>
      <c r="D36" s="41"/>
      <c r="E36" s="35"/>
      <c r="F36" s="35"/>
      <c r="G36" s="41"/>
      <c r="H36" s="41"/>
      <c r="I36" s="41"/>
      <c r="J36" s="41"/>
      <c r="K36" s="41"/>
      <c r="L36" s="42"/>
    </row>
    <row r="37" spans="1:13" s="1" customFormat="1" ht="18">
      <c r="A37" s="11">
        <v>4</v>
      </c>
      <c r="B37" s="11">
        <v>0</v>
      </c>
      <c r="C37" s="11">
        <v>0</v>
      </c>
      <c r="D37" s="41"/>
      <c r="E37" s="35"/>
      <c r="F37" s="35"/>
      <c r="G37" s="41"/>
      <c r="H37" s="41"/>
      <c r="I37" s="41"/>
      <c r="J37" s="41"/>
      <c r="K37" s="41"/>
      <c r="L37" s="42"/>
    </row>
    <row r="38" spans="1:13" s="1" customFormat="1" ht="21">
      <c r="A38" s="402" t="s">
        <v>378</v>
      </c>
      <c r="B38" s="402"/>
      <c r="C38" s="402"/>
      <c r="D38" s="402"/>
      <c r="E38" s="402"/>
      <c r="F38" s="402"/>
      <c r="G38" s="402"/>
      <c r="H38" s="402"/>
      <c r="I38" s="402"/>
      <c r="J38" s="402"/>
      <c r="K38" s="402"/>
      <c r="L38" s="40"/>
      <c r="M38" s="71"/>
    </row>
    <row r="39" spans="1:13" s="1" customFormat="1">
      <c r="A39" s="11"/>
      <c r="B39" s="11"/>
      <c r="C39" s="11"/>
      <c r="D39" s="50"/>
      <c r="E39" s="363"/>
      <c r="F39" s="364"/>
      <c r="G39" s="364"/>
      <c r="H39" s="364"/>
      <c r="I39" s="364"/>
      <c r="J39" s="364"/>
      <c r="K39" s="364"/>
      <c r="L39" s="61"/>
      <c r="M39" s="11"/>
    </row>
    <row r="40" spans="1:13" s="1" customFormat="1">
      <c r="A40" s="11"/>
      <c r="B40" s="11"/>
      <c r="C40" s="11"/>
      <c r="D40" s="50"/>
      <c r="E40" s="363"/>
      <c r="F40" s="364"/>
      <c r="G40" s="364"/>
      <c r="H40" s="364"/>
      <c r="I40" s="364"/>
      <c r="J40" s="364"/>
      <c r="K40" s="364"/>
      <c r="L40" s="61"/>
      <c r="M40" s="11"/>
    </row>
    <row r="41" spans="1:13" s="1" customFormat="1">
      <c r="A41" s="11"/>
      <c r="B41" s="11"/>
      <c r="C41" s="11"/>
      <c r="D41" s="50"/>
      <c r="E41" s="363"/>
      <c r="F41" s="364"/>
      <c r="G41" s="364"/>
      <c r="H41" s="364"/>
      <c r="I41" s="364"/>
      <c r="J41" s="364"/>
      <c r="K41" s="364"/>
      <c r="L41" s="61"/>
      <c r="M41" s="11"/>
    </row>
    <row r="42" spans="1:13">
      <c r="A42" s="51"/>
      <c r="B42" s="51"/>
      <c r="C42" s="51"/>
      <c r="D42" s="50"/>
      <c r="E42" s="363"/>
      <c r="F42" s="364"/>
      <c r="G42" s="364"/>
      <c r="H42" s="364"/>
      <c r="I42" s="364"/>
      <c r="J42" s="364"/>
      <c r="K42" s="364"/>
      <c r="L42" s="61"/>
      <c r="M42" s="51"/>
    </row>
    <row r="43" spans="1:13" ht="68.25" customHeight="1">
      <c r="A43" s="51"/>
      <c r="B43" s="51"/>
      <c r="C43" s="51"/>
      <c r="D43" s="50"/>
      <c r="E43" s="363"/>
      <c r="F43" s="364"/>
      <c r="G43" s="364"/>
      <c r="H43" s="364"/>
      <c r="I43" s="364"/>
      <c r="J43" s="364"/>
      <c r="K43" s="364"/>
      <c r="L43" s="61"/>
      <c r="M43" s="51"/>
    </row>
    <row r="44" spans="1:13">
      <c r="A44" s="51"/>
      <c r="B44" s="51"/>
      <c r="C44" s="51"/>
      <c r="D44" s="50"/>
      <c r="E44" s="363"/>
      <c r="F44" s="364"/>
      <c r="G44" s="364"/>
      <c r="H44" s="364"/>
      <c r="I44" s="364"/>
      <c r="J44" s="364"/>
      <c r="K44" s="364"/>
      <c r="L44" s="61"/>
      <c r="M44" s="51"/>
    </row>
    <row r="45" spans="1:13">
      <c r="A45" s="360"/>
      <c r="B45" s="361"/>
      <c r="C45" s="361"/>
      <c r="D45" s="361"/>
      <c r="E45" s="361"/>
      <c r="F45" s="361"/>
      <c r="G45" s="361"/>
      <c r="H45" s="361"/>
      <c r="I45" s="361"/>
      <c r="J45" s="361"/>
      <c r="K45" s="362"/>
      <c r="L45" s="61"/>
      <c r="M45" s="66"/>
    </row>
    <row r="46" spans="1:13" ht="65.25" customHeight="1">
      <c r="A46" s="51"/>
      <c r="B46" s="51"/>
      <c r="C46" s="51"/>
      <c r="D46" s="10" t="s">
        <v>82</v>
      </c>
      <c r="E46" s="377" t="s">
        <v>658</v>
      </c>
      <c r="F46" s="378"/>
      <c r="G46" s="378"/>
      <c r="H46" s="378"/>
      <c r="I46" s="378"/>
      <c r="J46" s="378"/>
      <c r="K46" s="378"/>
      <c r="L46" s="10"/>
      <c r="M46" s="51"/>
    </row>
    <row r="47" spans="1:13" ht="15.75" customHeight="1">
      <c r="A47" s="51"/>
      <c r="B47" s="51"/>
      <c r="C47" s="51"/>
      <c r="D47" s="10" t="s">
        <v>319</v>
      </c>
      <c r="E47" s="377" t="s">
        <v>659</v>
      </c>
      <c r="F47" s="378"/>
      <c r="G47" s="378"/>
      <c r="H47" s="378"/>
      <c r="I47" s="378"/>
      <c r="J47" s="378"/>
      <c r="K47" s="378"/>
      <c r="L47" s="10"/>
      <c r="M47" s="51"/>
    </row>
    <row r="48" spans="1:13" ht="15.75" customHeight="1">
      <c r="A48" s="51"/>
      <c r="B48" s="51"/>
      <c r="C48" s="51"/>
      <c r="D48" s="10" t="s">
        <v>472</v>
      </c>
      <c r="E48" s="377" t="s">
        <v>660</v>
      </c>
      <c r="F48" s="378"/>
      <c r="G48" s="378"/>
      <c r="H48" s="378"/>
      <c r="I48" s="378"/>
      <c r="J48" s="378"/>
      <c r="K48" s="378"/>
      <c r="L48" s="10"/>
      <c r="M48" s="51"/>
    </row>
    <row r="50" spans="5:7">
      <c r="E50" s="349" t="s">
        <v>661</v>
      </c>
      <c r="F50" s="349"/>
      <c r="G50" s="349"/>
    </row>
    <row r="51" spans="5:7">
      <c r="E51" s="349" t="s">
        <v>662</v>
      </c>
      <c r="F51" s="349"/>
      <c r="G51" s="349"/>
    </row>
  </sheetData>
  <mergeCells count="37">
    <mergeCell ref="E48:K48"/>
    <mergeCell ref="A45:K45"/>
    <mergeCell ref="E43:K43"/>
    <mergeCell ref="E44:K44"/>
    <mergeCell ref="E46:K46"/>
    <mergeCell ref="E47:K47"/>
    <mergeCell ref="E42:K42"/>
    <mergeCell ref="A21:C21"/>
    <mergeCell ref="D21:D23"/>
    <mergeCell ref="G21:K23"/>
    <mergeCell ref="A23:C23"/>
    <mergeCell ref="A30:C30"/>
    <mergeCell ref="D30:D32"/>
    <mergeCell ref="G30:K32"/>
    <mergeCell ref="A32:C32"/>
    <mergeCell ref="G7:K7"/>
    <mergeCell ref="G8:K8"/>
    <mergeCell ref="E39:K39"/>
    <mergeCell ref="E40:K40"/>
    <mergeCell ref="E41:K41"/>
    <mergeCell ref="A38:K38"/>
    <mergeCell ref="E50:G50"/>
    <mergeCell ref="E51:G51"/>
    <mergeCell ref="G5:K5"/>
    <mergeCell ref="A1:D1"/>
    <mergeCell ref="G1:K1"/>
    <mergeCell ref="G2:K2"/>
    <mergeCell ref="G3:K3"/>
    <mergeCell ref="G4:K4"/>
    <mergeCell ref="A12:C12"/>
    <mergeCell ref="D12:D14"/>
    <mergeCell ref="G12:K14"/>
    <mergeCell ref="A14:C14"/>
    <mergeCell ref="A6:C6"/>
    <mergeCell ref="D6:D8"/>
    <mergeCell ref="A8:C8"/>
    <mergeCell ref="G6:K6"/>
  </mergeCells>
  <printOptions gridLines="1"/>
  <pageMargins left="0.70866141732283472" right="0.70866141732283472" top="0.78740157480314965" bottom="0.78740157480314965" header="0.31496062992125984" footer="0.31496062992125984"/>
  <pageSetup paperSize="9" scale="70" fitToHeight="3" orientation="landscape" r:id="rId1"/>
  <headerFooter>
    <oddHeader>&amp;L&amp;Pvon&amp;N&amp;C1.8 Supply Guideline / Supply vision&amp;R&amp;D</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M53"/>
  <sheetViews>
    <sheetView topLeftCell="A16" zoomScale="73" zoomScaleNormal="73" workbookViewId="0">
      <selection activeCell="H50" sqref="H50"/>
    </sheetView>
  </sheetViews>
  <sheetFormatPr defaultColWidth="11.44140625" defaultRowHeight="14.4"/>
  <cols>
    <col min="1" max="3" width="5.21875" customWidth="1"/>
    <col min="4" max="4" width="29.21875" customWidth="1"/>
    <col min="5" max="6" width="9" customWidth="1"/>
    <col min="7" max="11" width="24.77734375" customWidth="1"/>
    <col min="12" max="12" width="90.77734375" customWidth="1"/>
  </cols>
  <sheetData>
    <row r="1" spans="1:12" s="32" customFormat="1" ht="21.75" customHeight="1" thickBot="1">
      <c r="A1" s="352" t="s">
        <v>663</v>
      </c>
      <c r="B1" s="353"/>
      <c r="C1" s="353"/>
      <c r="D1" s="353"/>
      <c r="E1" s="31">
        <f>(E3*$B$3*$C$3+E4*$B$4*$C$4+E5*$B$5*$C$5)/$A$5+E6</f>
        <v>0</v>
      </c>
      <c r="F1" s="31">
        <f>(F3*$B$3*$C$3+F4*$B$4*$C$4+F5*$B$5*$C$5)/$A$5+F6</f>
        <v>0</v>
      </c>
      <c r="G1" s="354" t="s">
        <v>253</v>
      </c>
      <c r="H1" s="355"/>
      <c r="I1" s="355"/>
      <c r="J1" s="355"/>
      <c r="K1" s="355"/>
      <c r="L1" s="60" t="s">
        <v>254</v>
      </c>
    </row>
    <row r="2" spans="1:12" ht="22.5" customHeight="1">
      <c r="A2" s="33" t="s">
        <v>68</v>
      </c>
      <c r="B2" s="33" t="s">
        <v>69</v>
      </c>
      <c r="C2" s="33" t="s">
        <v>70</v>
      </c>
      <c r="D2" s="33" t="s">
        <v>71</v>
      </c>
      <c r="E2" s="33" t="s">
        <v>72</v>
      </c>
      <c r="F2" s="33" t="s">
        <v>37</v>
      </c>
      <c r="G2" s="350" t="s">
        <v>104</v>
      </c>
      <c r="H2" s="351"/>
      <c r="I2" s="351"/>
      <c r="J2" s="351"/>
      <c r="K2" s="351"/>
    </row>
    <row r="3" spans="1:12" ht="18">
      <c r="A3" s="34"/>
      <c r="B3" s="34">
        <v>5</v>
      </c>
      <c r="C3" s="34">
        <v>1</v>
      </c>
      <c r="D3" s="57" t="s">
        <v>255</v>
      </c>
      <c r="E3" s="54">
        <f>E12</f>
        <v>0</v>
      </c>
      <c r="F3" s="54">
        <f>F12</f>
        <v>0</v>
      </c>
      <c r="G3" s="350" t="s">
        <v>105</v>
      </c>
      <c r="H3" s="351"/>
      <c r="I3" s="351"/>
      <c r="J3" s="351"/>
      <c r="K3" s="351"/>
    </row>
    <row r="4" spans="1:12" ht="18">
      <c r="A4" s="34"/>
      <c r="B4" s="34">
        <v>5</v>
      </c>
      <c r="C4" s="34">
        <v>1</v>
      </c>
      <c r="D4" s="58" t="s">
        <v>202</v>
      </c>
      <c r="E4" s="36">
        <f>E21</f>
        <v>0</v>
      </c>
      <c r="F4" s="36">
        <f>F21</f>
        <v>0</v>
      </c>
      <c r="G4" s="350" t="s">
        <v>106</v>
      </c>
      <c r="H4" s="351"/>
      <c r="I4" s="351"/>
      <c r="J4" s="351"/>
      <c r="K4" s="351"/>
    </row>
    <row r="5" spans="1:12" ht="18">
      <c r="A5" s="34">
        <f>B5*C5+B4*C4+B3*C3</f>
        <v>12</v>
      </c>
      <c r="B5" s="34">
        <v>2</v>
      </c>
      <c r="C5" s="34">
        <v>1</v>
      </c>
      <c r="D5" s="59" t="s">
        <v>256</v>
      </c>
      <c r="E5" s="35">
        <f>E30</f>
        <v>0</v>
      </c>
      <c r="F5" s="35">
        <f>F30</f>
        <v>0</v>
      </c>
      <c r="G5" s="350" t="s">
        <v>107</v>
      </c>
      <c r="H5" s="351"/>
      <c r="I5" s="351"/>
      <c r="J5" s="351"/>
      <c r="K5" s="351"/>
    </row>
    <row r="6" spans="1:12" ht="18">
      <c r="A6" s="356"/>
      <c r="B6" s="356"/>
      <c r="C6" s="356"/>
      <c r="D6" s="357" t="s">
        <v>664</v>
      </c>
      <c r="E6" s="47">
        <f>(E$10*$B$10*$C$10+E$11*$B$11*$C$11)/$A$8</f>
        <v>0</v>
      </c>
      <c r="F6" s="47">
        <f>(F$10*$B$10*$C$10+F$11*$B$11*$C$11)/$A$8</f>
        <v>0</v>
      </c>
      <c r="G6" s="350" t="s">
        <v>108</v>
      </c>
      <c r="H6" s="351"/>
      <c r="I6" s="351"/>
      <c r="J6" s="351"/>
      <c r="K6" s="351"/>
    </row>
    <row r="7" spans="1:12" ht="18">
      <c r="A7" s="48"/>
      <c r="B7" s="49" t="s">
        <v>448</v>
      </c>
      <c r="C7" s="48"/>
      <c r="D7" s="358"/>
      <c r="E7" s="37"/>
      <c r="F7" s="37"/>
      <c r="G7" s="350"/>
      <c r="H7" s="351"/>
      <c r="I7" s="351"/>
      <c r="J7" s="351"/>
      <c r="K7" s="351"/>
    </row>
    <row r="8" spans="1:12" ht="18">
      <c r="A8" s="359">
        <f>B10*C10+B11*C11</f>
        <v>5</v>
      </c>
      <c r="B8" s="359"/>
      <c r="C8" s="359"/>
      <c r="D8" s="358"/>
      <c r="E8" s="37"/>
      <c r="F8" s="37"/>
      <c r="G8" s="350"/>
      <c r="H8" s="351"/>
      <c r="I8" s="351"/>
      <c r="J8" s="351"/>
      <c r="K8" s="351"/>
    </row>
    <row r="9" spans="1:12">
      <c r="A9" s="40" t="s">
        <v>68</v>
      </c>
      <c r="B9" s="40" t="s">
        <v>69</v>
      </c>
      <c r="C9" s="40" t="s">
        <v>70</v>
      </c>
      <c r="D9" s="40" t="s">
        <v>265</v>
      </c>
      <c r="E9" s="40" t="s">
        <v>75</v>
      </c>
      <c r="F9" s="40" t="s">
        <v>37</v>
      </c>
      <c r="G9" s="40" t="s">
        <v>76</v>
      </c>
      <c r="H9" s="40" t="s">
        <v>77</v>
      </c>
      <c r="I9" s="40" t="s">
        <v>78</v>
      </c>
      <c r="J9" s="40" t="s">
        <v>79</v>
      </c>
      <c r="K9" s="40" t="s">
        <v>80</v>
      </c>
      <c r="L9" s="40"/>
    </row>
    <row r="10" spans="1:12" s="1" customFormat="1" ht="132">
      <c r="A10" s="11">
        <v>1</v>
      </c>
      <c r="B10" s="11">
        <v>5</v>
      </c>
      <c r="C10" s="11">
        <v>1</v>
      </c>
      <c r="D10" s="41" t="s">
        <v>665</v>
      </c>
      <c r="E10" s="62">
        <v>0</v>
      </c>
      <c r="F10" s="62">
        <v>0</v>
      </c>
      <c r="G10" s="41" t="s">
        <v>666</v>
      </c>
      <c r="H10" s="41" t="s">
        <v>667</v>
      </c>
      <c r="I10" s="41" t="s">
        <v>668</v>
      </c>
      <c r="J10" s="41" t="s">
        <v>669</v>
      </c>
      <c r="K10" s="41" t="s">
        <v>670</v>
      </c>
      <c r="L10" s="42"/>
    </row>
    <row r="11" spans="1:12" s="1" customFormat="1" ht="18" hidden="1">
      <c r="A11" s="11">
        <v>0</v>
      </c>
      <c r="B11" s="11">
        <v>0</v>
      </c>
      <c r="C11" s="11">
        <v>0</v>
      </c>
      <c r="D11" s="41"/>
      <c r="E11" s="37">
        <v>0</v>
      </c>
      <c r="F11" s="37">
        <v>0</v>
      </c>
      <c r="G11" s="41"/>
      <c r="H11" s="41"/>
      <c r="I11" s="41"/>
      <c r="J11" s="41"/>
      <c r="K11" s="41"/>
      <c r="L11" s="42"/>
    </row>
    <row r="12" spans="1:12" ht="18">
      <c r="A12" s="365"/>
      <c r="B12" s="365"/>
      <c r="C12" s="365"/>
      <c r="D12" s="366" t="s">
        <v>267</v>
      </c>
      <c r="E12" s="52">
        <f>E13+E14</f>
        <v>0</v>
      </c>
      <c r="F12" s="52">
        <f>F13+F14</f>
        <v>0</v>
      </c>
      <c r="G12" s="367"/>
      <c r="H12" s="368"/>
      <c r="I12" s="368"/>
      <c r="J12" s="368"/>
      <c r="K12" s="369"/>
    </row>
    <row r="13" spans="1:12" ht="18">
      <c r="A13" s="55"/>
      <c r="B13" s="56" t="s">
        <v>448</v>
      </c>
      <c r="C13" s="55"/>
      <c r="D13" s="366"/>
      <c r="E13" s="54"/>
      <c r="F13" s="54"/>
      <c r="G13" s="370"/>
      <c r="H13" s="371"/>
      <c r="I13" s="371"/>
      <c r="J13" s="371"/>
      <c r="K13" s="372"/>
    </row>
    <row r="14" spans="1:12" ht="18">
      <c r="A14" s="376">
        <f>B16*C16+B17*C17+B18*C18+B19*C19+B20*C20</f>
        <v>10</v>
      </c>
      <c r="B14" s="376"/>
      <c r="C14" s="376"/>
      <c r="D14" s="366"/>
      <c r="E14" s="54">
        <f>($B$16*$C$16*E$16+$B$17*$C$17*E$17+$B$18*$C$18*E$18+$B$19*$C$19*E$19+$B$20*$C$20*E$20)/$A$14</f>
        <v>0</v>
      </c>
      <c r="F14" s="54">
        <f>($B$16*$C$16*F$16+$B$17*$C$17*F$17+$B$18*$C$18*F$18+$B$19*$C$19*F$19+$B$20*$C$20*F$20)/$A$14</f>
        <v>0</v>
      </c>
      <c r="G14" s="373"/>
      <c r="H14" s="374"/>
      <c r="I14" s="374"/>
      <c r="J14" s="374"/>
      <c r="K14" s="375"/>
    </row>
    <row r="15" spans="1:12">
      <c r="A15" s="40" t="s">
        <v>68</v>
      </c>
      <c r="B15" s="40" t="s">
        <v>69</v>
      </c>
      <c r="C15" s="40" t="s">
        <v>70</v>
      </c>
      <c r="D15" s="40" t="s">
        <v>265</v>
      </c>
      <c r="E15" s="40" t="s">
        <v>75</v>
      </c>
      <c r="F15" s="40" t="s">
        <v>37</v>
      </c>
      <c r="G15" s="40" t="s">
        <v>76</v>
      </c>
      <c r="H15" s="40" t="s">
        <v>77</v>
      </c>
      <c r="I15" s="40" t="s">
        <v>78</v>
      </c>
      <c r="J15" s="40" t="s">
        <v>79</v>
      </c>
      <c r="K15" s="40" t="s">
        <v>80</v>
      </c>
      <c r="L15" s="40"/>
    </row>
    <row r="16" spans="1:12" s="1" customFormat="1" ht="96">
      <c r="A16" s="11">
        <v>1</v>
      </c>
      <c r="B16" s="11">
        <v>5</v>
      </c>
      <c r="C16" s="11">
        <v>1</v>
      </c>
      <c r="D16" s="41" t="s">
        <v>674</v>
      </c>
      <c r="E16" s="54"/>
      <c r="F16" s="54"/>
      <c r="G16" s="41" t="s">
        <v>671</v>
      </c>
      <c r="H16" s="41" t="s">
        <v>672</v>
      </c>
      <c r="I16" s="41" t="s">
        <v>673</v>
      </c>
      <c r="J16" s="41" t="s">
        <v>675</v>
      </c>
      <c r="K16" s="41" t="s">
        <v>676</v>
      </c>
      <c r="L16" s="42"/>
    </row>
    <row r="17" spans="1:12" s="1" customFormat="1" ht="108">
      <c r="A17" s="11">
        <v>2</v>
      </c>
      <c r="B17" s="11">
        <v>5</v>
      </c>
      <c r="C17" s="11">
        <v>1</v>
      </c>
      <c r="D17" s="41" t="s">
        <v>677</v>
      </c>
      <c r="E17" s="54"/>
      <c r="F17" s="54"/>
      <c r="G17" s="41" t="s">
        <v>678</v>
      </c>
      <c r="H17" s="41" t="s">
        <v>679</v>
      </c>
      <c r="I17" s="41" t="s">
        <v>680</v>
      </c>
      <c r="J17" s="41" t="s">
        <v>568</v>
      </c>
      <c r="K17" s="41" t="s">
        <v>681</v>
      </c>
      <c r="L17" s="42"/>
    </row>
    <row r="18" spans="1:12" s="1" customFormat="1" ht="18">
      <c r="A18" s="11">
        <v>3</v>
      </c>
      <c r="B18" s="11">
        <v>0</v>
      </c>
      <c r="C18" s="11">
        <v>0</v>
      </c>
      <c r="D18" s="41"/>
      <c r="E18" s="54"/>
      <c r="F18" s="54"/>
      <c r="H18" s="41"/>
      <c r="I18" s="41"/>
      <c r="J18" s="41"/>
      <c r="K18" s="41"/>
      <c r="L18" s="42"/>
    </row>
    <row r="19" spans="1:12" s="1" customFormat="1" ht="18">
      <c r="A19" s="11">
        <v>4</v>
      </c>
      <c r="B19" s="11">
        <v>0</v>
      </c>
      <c r="C19" s="11">
        <v>0</v>
      </c>
      <c r="D19" s="2"/>
      <c r="E19" s="54"/>
      <c r="F19" s="54"/>
      <c r="H19" s="41"/>
      <c r="I19" s="41"/>
      <c r="J19" s="41"/>
      <c r="K19" s="41"/>
      <c r="L19" s="42"/>
    </row>
    <row r="20" spans="1:12" s="1" customFormat="1" ht="18">
      <c r="A20" s="11">
        <v>5</v>
      </c>
      <c r="B20" s="11">
        <v>0</v>
      </c>
      <c r="C20" s="11">
        <v>0</v>
      </c>
      <c r="D20" s="11"/>
      <c r="E20" s="54"/>
      <c r="F20" s="54"/>
      <c r="G20" s="41"/>
      <c r="H20" s="41"/>
      <c r="I20" s="41"/>
      <c r="J20" s="41"/>
      <c r="K20" s="41"/>
      <c r="L20" s="42"/>
    </row>
    <row r="21" spans="1:12" ht="18">
      <c r="A21" s="379"/>
      <c r="B21" s="379"/>
      <c r="C21" s="379"/>
      <c r="D21" s="380" t="s">
        <v>293</v>
      </c>
      <c r="E21" s="43">
        <f>E22+E23</f>
        <v>0</v>
      </c>
      <c r="F21" s="43">
        <f>F22+F23</f>
        <v>0</v>
      </c>
      <c r="G21" s="381"/>
      <c r="H21" s="382"/>
      <c r="I21" s="382"/>
      <c r="J21" s="382"/>
      <c r="K21" s="383"/>
    </row>
    <row r="22" spans="1:12" ht="18">
      <c r="A22" s="44"/>
      <c r="B22" s="45" t="s">
        <v>448</v>
      </c>
      <c r="C22" s="44"/>
      <c r="D22" s="380"/>
      <c r="E22" s="46"/>
      <c r="F22" s="46"/>
      <c r="G22" s="384"/>
      <c r="H22" s="385"/>
      <c r="I22" s="385"/>
      <c r="J22" s="385"/>
      <c r="K22" s="386"/>
    </row>
    <row r="23" spans="1:12" ht="18">
      <c r="A23" s="379">
        <f>B25*C25+B26*C26+B27*C27+B28*C28+B29*C29</f>
        <v>8</v>
      </c>
      <c r="B23" s="379"/>
      <c r="C23" s="379"/>
      <c r="D23" s="380"/>
      <c r="E23" s="46">
        <f>($B$25*$C$25*E$25+$B$26*$C$26*E$26+$B$27*$C$27*E$27+$B$28*$C$28*E$28+$B$29*$C$29*E$29)/$A$23</f>
        <v>0</v>
      </c>
      <c r="F23" s="46">
        <f>($B$25*$C$25*F$25+$B$26*$C$26*F$26+$B$27*$C$27*F$27+$B$28*$C$28*F$28+$B$29*$C$29*F$29)/$A$23</f>
        <v>0</v>
      </c>
      <c r="G23" s="387"/>
      <c r="H23" s="388"/>
      <c r="I23" s="388"/>
      <c r="J23" s="388"/>
      <c r="K23" s="389"/>
    </row>
    <row r="24" spans="1:12">
      <c r="A24" s="40" t="s">
        <v>68</v>
      </c>
      <c r="B24" s="40" t="s">
        <v>69</v>
      </c>
      <c r="C24" s="40" t="s">
        <v>70</v>
      </c>
      <c r="D24" s="40" t="s">
        <v>265</v>
      </c>
      <c r="E24" s="40" t="s">
        <v>75</v>
      </c>
      <c r="F24" s="40" t="s">
        <v>37</v>
      </c>
      <c r="G24" s="40" t="s">
        <v>76</v>
      </c>
      <c r="H24" s="40" t="s">
        <v>77</v>
      </c>
      <c r="I24" s="40" t="s">
        <v>78</v>
      </c>
      <c r="J24" s="40" t="s">
        <v>79</v>
      </c>
      <c r="K24" s="40" t="s">
        <v>80</v>
      </c>
      <c r="L24" s="40"/>
    </row>
    <row r="25" spans="1:12" s="1" customFormat="1" ht="108">
      <c r="A25" s="11">
        <v>1</v>
      </c>
      <c r="B25" s="11">
        <v>5</v>
      </c>
      <c r="C25" s="11">
        <v>1</v>
      </c>
      <c r="D25" s="41" t="s">
        <v>682</v>
      </c>
      <c r="E25" s="63"/>
      <c r="F25" s="63"/>
      <c r="G25" s="41" t="s">
        <v>684</v>
      </c>
      <c r="H25" s="41" t="s">
        <v>686</v>
      </c>
      <c r="I25" s="41" t="s">
        <v>109</v>
      </c>
      <c r="J25" s="41" t="s">
        <v>110</v>
      </c>
      <c r="K25" s="41" t="s">
        <v>111</v>
      </c>
      <c r="L25" s="42"/>
    </row>
    <row r="26" spans="1:12" s="1" customFormat="1" ht="72">
      <c r="A26" s="11">
        <v>2</v>
      </c>
      <c r="B26" s="11">
        <v>3</v>
      </c>
      <c r="C26" s="11">
        <v>1</v>
      </c>
      <c r="D26" s="41" t="s">
        <v>683</v>
      </c>
      <c r="E26" s="63"/>
      <c r="F26" s="63"/>
      <c r="G26" s="41" t="s">
        <v>685</v>
      </c>
      <c r="H26" s="41" t="s">
        <v>687</v>
      </c>
      <c r="I26" s="41" t="s">
        <v>688</v>
      </c>
      <c r="J26" s="41" t="s">
        <v>689</v>
      </c>
      <c r="K26" s="41" t="s">
        <v>690</v>
      </c>
      <c r="L26" s="42"/>
    </row>
    <row r="27" spans="1:12" s="1" customFormat="1" ht="18">
      <c r="A27" s="11">
        <v>3</v>
      </c>
      <c r="B27" s="11">
        <v>0</v>
      </c>
      <c r="C27" s="11">
        <v>0</v>
      </c>
      <c r="E27" s="63"/>
      <c r="F27" s="63"/>
      <c r="G27" s="41"/>
      <c r="H27" s="41"/>
      <c r="I27" s="41"/>
      <c r="J27" s="41"/>
      <c r="K27" s="41"/>
      <c r="L27" s="42"/>
    </row>
    <row r="28" spans="1:12" s="1" customFormat="1" ht="18">
      <c r="A28" s="11">
        <v>4</v>
      </c>
      <c r="B28" s="11">
        <v>0</v>
      </c>
      <c r="C28" s="11">
        <v>0</v>
      </c>
      <c r="D28" s="41"/>
      <c r="E28" s="63"/>
      <c r="F28" s="63"/>
      <c r="G28" s="41"/>
      <c r="H28" s="41"/>
      <c r="I28" s="41"/>
      <c r="J28" s="41"/>
      <c r="K28" s="41"/>
      <c r="L28" s="42"/>
    </row>
    <row r="29" spans="1:12" s="1" customFormat="1" ht="18">
      <c r="A29" s="11">
        <v>5</v>
      </c>
      <c r="B29" s="11">
        <v>0</v>
      </c>
      <c r="C29" s="11">
        <v>0</v>
      </c>
      <c r="E29" s="63"/>
      <c r="F29" s="63"/>
      <c r="G29" s="41"/>
      <c r="H29" s="41"/>
      <c r="I29" s="41"/>
      <c r="J29" s="41"/>
      <c r="K29" s="41"/>
      <c r="L29" s="42"/>
    </row>
    <row r="30" spans="1:12" ht="18">
      <c r="A30" s="390"/>
      <c r="B30" s="390"/>
      <c r="C30" s="390"/>
      <c r="D30" s="391" t="s">
        <v>256</v>
      </c>
      <c r="E30" s="53">
        <f>E31+E32</f>
        <v>0</v>
      </c>
      <c r="F30" s="53">
        <f>F31+F32</f>
        <v>0</v>
      </c>
      <c r="G30" s="392"/>
      <c r="H30" s="393"/>
      <c r="I30" s="393"/>
      <c r="J30" s="393"/>
      <c r="K30" s="394"/>
    </row>
    <row r="31" spans="1:12" ht="18">
      <c r="A31" s="38"/>
      <c r="B31" s="39" t="s">
        <v>448</v>
      </c>
      <c r="C31" s="38"/>
      <c r="D31" s="391"/>
      <c r="E31" s="35"/>
      <c r="F31" s="35"/>
      <c r="G31" s="395"/>
      <c r="H31" s="396"/>
      <c r="I31" s="396"/>
      <c r="J31" s="396"/>
      <c r="K31" s="397"/>
    </row>
    <row r="32" spans="1:12" ht="18">
      <c r="A32" s="401">
        <f>B34*C34+B35*C35+B36*C36+B37*C37</f>
        <v>5</v>
      </c>
      <c r="B32" s="401"/>
      <c r="C32" s="401"/>
      <c r="D32" s="391"/>
      <c r="E32" s="35">
        <f>($B$34*$C$34*E$34+$B$35*$C$35*E$35+$B$36*$C$36*E$36+$B$37*$C$37*E$37)/$A$32</f>
        <v>0</v>
      </c>
      <c r="F32" s="35">
        <f>($B$34*$C$34*F$34+$B$35*$C$35*F$35+$B$36*$C$36*F$36+$B$37*$C$37*F$37)/$A$32</f>
        <v>0</v>
      </c>
      <c r="G32" s="398"/>
      <c r="H32" s="399"/>
      <c r="I32" s="399"/>
      <c r="J32" s="399"/>
      <c r="K32" s="400"/>
    </row>
    <row r="33" spans="1:13">
      <c r="A33" s="40" t="s">
        <v>68</v>
      </c>
      <c r="B33" s="40" t="s">
        <v>69</v>
      </c>
      <c r="C33" s="40" t="s">
        <v>70</v>
      </c>
      <c r="D33" s="40" t="s">
        <v>265</v>
      </c>
      <c r="E33" s="40" t="s">
        <v>75</v>
      </c>
      <c r="F33" s="40" t="s">
        <v>37</v>
      </c>
      <c r="G33" s="40" t="s">
        <v>76</v>
      </c>
      <c r="H33" s="40" t="s">
        <v>77</v>
      </c>
      <c r="I33" s="40" t="s">
        <v>78</v>
      </c>
      <c r="J33" s="40" t="s">
        <v>79</v>
      </c>
      <c r="K33" s="40" t="s">
        <v>80</v>
      </c>
      <c r="L33" s="40"/>
    </row>
    <row r="34" spans="1:13" s="1" customFormat="1" ht="36">
      <c r="A34" s="11">
        <v>1</v>
      </c>
      <c r="B34" s="11">
        <v>5</v>
      </c>
      <c r="C34" s="11">
        <v>1</v>
      </c>
      <c r="D34" s="41" t="s">
        <v>310</v>
      </c>
      <c r="E34" s="35"/>
      <c r="F34" s="35"/>
      <c r="G34" s="41" t="s">
        <v>313</v>
      </c>
      <c r="H34" s="41" t="s">
        <v>314</v>
      </c>
      <c r="I34" s="41" t="s">
        <v>315</v>
      </c>
      <c r="J34" s="41" t="s">
        <v>691</v>
      </c>
      <c r="K34" s="41" t="s">
        <v>692</v>
      </c>
      <c r="L34" s="42"/>
    </row>
    <row r="35" spans="1:13" s="1" customFormat="1" ht="18">
      <c r="A35" s="11">
        <v>2</v>
      </c>
      <c r="B35" s="11">
        <v>0</v>
      </c>
      <c r="C35" s="11">
        <v>0</v>
      </c>
      <c r="D35" s="41"/>
      <c r="E35" s="35"/>
      <c r="F35" s="35"/>
      <c r="G35" s="41"/>
      <c r="H35" s="41"/>
      <c r="I35" s="41"/>
      <c r="J35" s="41"/>
      <c r="K35" s="41"/>
      <c r="L35" s="42"/>
    </row>
    <row r="36" spans="1:13" s="1" customFormat="1" ht="18">
      <c r="A36" s="11">
        <v>3</v>
      </c>
      <c r="B36" s="11">
        <v>0</v>
      </c>
      <c r="C36" s="11">
        <v>0</v>
      </c>
      <c r="D36" s="41"/>
      <c r="E36" s="35"/>
      <c r="F36" s="35"/>
      <c r="G36" s="41"/>
      <c r="H36" s="41"/>
      <c r="I36" s="41"/>
      <c r="J36" s="41"/>
      <c r="K36" s="41"/>
      <c r="L36" s="42"/>
    </row>
    <row r="37" spans="1:13" s="1" customFormat="1" ht="18">
      <c r="A37" s="11">
        <v>4</v>
      </c>
      <c r="B37" s="11">
        <v>0</v>
      </c>
      <c r="C37" s="11">
        <v>0</v>
      </c>
      <c r="D37" s="41"/>
      <c r="E37" s="35"/>
      <c r="F37" s="35"/>
      <c r="G37" s="41"/>
      <c r="H37" s="41"/>
      <c r="I37" s="41"/>
      <c r="J37" s="41"/>
      <c r="K37" s="41"/>
      <c r="L37" s="42"/>
    </row>
    <row r="38" spans="1:13" s="1" customFormat="1" ht="21">
      <c r="A38" s="402" t="s">
        <v>378</v>
      </c>
      <c r="B38" s="402"/>
      <c r="C38" s="402"/>
      <c r="D38" s="402"/>
      <c r="E38" s="402"/>
      <c r="F38" s="402"/>
      <c r="G38" s="402"/>
      <c r="H38" s="402"/>
      <c r="I38" s="402"/>
      <c r="J38" s="402"/>
      <c r="K38" s="402"/>
      <c r="L38" s="40"/>
      <c r="M38" s="71"/>
    </row>
    <row r="39" spans="1:13" s="1" customFormat="1">
      <c r="A39" s="11"/>
      <c r="B39" s="11"/>
      <c r="C39" s="11"/>
      <c r="D39" s="50"/>
      <c r="E39" s="363"/>
      <c r="F39" s="364"/>
      <c r="G39" s="364"/>
      <c r="H39" s="364"/>
      <c r="I39" s="364"/>
      <c r="J39" s="364"/>
      <c r="K39" s="364"/>
      <c r="L39" s="61"/>
      <c r="M39" s="11"/>
    </row>
    <row r="40" spans="1:13" s="1" customFormat="1">
      <c r="A40" s="11"/>
      <c r="B40" s="11"/>
      <c r="C40" s="11"/>
      <c r="D40" s="50"/>
      <c r="E40" s="363"/>
      <c r="F40" s="364"/>
      <c r="G40" s="364"/>
      <c r="H40" s="364"/>
      <c r="I40" s="364"/>
      <c r="J40" s="364"/>
      <c r="K40" s="364"/>
      <c r="L40" s="61"/>
      <c r="M40" s="11"/>
    </row>
    <row r="41" spans="1:13" s="1" customFormat="1">
      <c r="A41" s="11"/>
      <c r="B41" s="11"/>
      <c r="C41" s="11"/>
      <c r="D41" s="50"/>
      <c r="E41" s="363"/>
      <c r="F41" s="364"/>
      <c r="G41" s="364"/>
      <c r="H41" s="364"/>
      <c r="I41" s="364"/>
      <c r="J41" s="364"/>
      <c r="K41" s="364"/>
      <c r="L41" s="61"/>
      <c r="M41" s="11"/>
    </row>
    <row r="42" spans="1:13">
      <c r="A42" s="51"/>
      <c r="B42" s="51"/>
      <c r="C42" s="51"/>
      <c r="D42" s="50"/>
      <c r="E42" s="363"/>
      <c r="F42" s="364"/>
      <c r="G42" s="364"/>
      <c r="H42" s="364"/>
      <c r="I42" s="364"/>
      <c r="J42" s="364"/>
      <c r="K42" s="364"/>
      <c r="L42" s="61"/>
      <c r="M42" s="51"/>
    </row>
    <row r="43" spans="1:13" ht="68.25" customHeight="1">
      <c r="A43" s="51"/>
      <c r="B43" s="51"/>
      <c r="C43" s="51"/>
      <c r="D43" s="50"/>
      <c r="E43" s="363"/>
      <c r="F43" s="364"/>
      <c r="G43" s="364"/>
      <c r="H43" s="364"/>
      <c r="I43" s="364"/>
      <c r="J43" s="364"/>
      <c r="K43" s="364"/>
      <c r="L43" s="61"/>
      <c r="M43" s="51"/>
    </row>
    <row r="44" spans="1:13">
      <c r="A44" s="51"/>
      <c r="B44" s="51"/>
      <c r="C44" s="51"/>
      <c r="D44" s="50"/>
      <c r="E44" s="363"/>
      <c r="F44" s="364"/>
      <c r="G44" s="364"/>
      <c r="H44" s="364"/>
      <c r="I44" s="364"/>
      <c r="J44" s="364"/>
      <c r="K44" s="364"/>
      <c r="L44" s="61"/>
      <c r="M44" s="51"/>
    </row>
    <row r="45" spans="1:13">
      <c r="A45" s="360"/>
      <c r="B45" s="361"/>
      <c r="C45" s="361"/>
      <c r="D45" s="361"/>
      <c r="E45" s="361"/>
      <c r="F45" s="361"/>
      <c r="G45" s="361"/>
      <c r="H45" s="361"/>
      <c r="I45" s="361"/>
      <c r="J45" s="361"/>
      <c r="K45" s="362"/>
      <c r="L45" s="61"/>
      <c r="M45" s="66"/>
    </row>
    <row r="46" spans="1:13" ht="63.75" customHeight="1">
      <c r="A46" s="51"/>
      <c r="B46" s="51"/>
      <c r="C46" s="51"/>
      <c r="D46" s="10" t="s">
        <v>82</v>
      </c>
      <c r="E46" s="377" t="s">
        <v>693</v>
      </c>
      <c r="F46" s="378"/>
      <c r="G46" s="378"/>
      <c r="H46" s="378"/>
      <c r="I46" s="378"/>
      <c r="J46" s="378"/>
      <c r="K46" s="378"/>
      <c r="L46" s="10"/>
      <c r="M46" s="51"/>
    </row>
    <row r="47" spans="1:13" ht="15.75" customHeight="1">
      <c r="A47" s="51"/>
      <c r="B47" s="51"/>
      <c r="C47" s="51"/>
      <c r="D47" s="10" t="s">
        <v>319</v>
      </c>
      <c r="E47" s="377" t="s">
        <v>694</v>
      </c>
      <c r="F47" s="378"/>
      <c r="G47" s="378"/>
      <c r="H47" s="378"/>
      <c r="I47" s="378"/>
      <c r="J47" s="378"/>
      <c r="K47" s="378"/>
      <c r="L47" s="10"/>
      <c r="M47" s="51"/>
    </row>
    <row r="48" spans="1:13" ht="68.25" customHeight="1">
      <c r="A48" s="51"/>
      <c r="B48" s="51"/>
      <c r="C48" s="51"/>
      <c r="D48" s="10" t="s">
        <v>472</v>
      </c>
      <c r="E48" s="377" t="s">
        <v>695</v>
      </c>
      <c r="F48" s="378"/>
      <c r="G48" s="378"/>
      <c r="H48" s="378"/>
      <c r="I48" s="378"/>
      <c r="J48" s="378"/>
      <c r="K48" s="378"/>
      <c r="L48" s="10"/>
      <c r="M48" s="51"/>
    </row>
    <row r="50" spans="5:7">
      <c r="E50" s="407" t="s">
        <v>696</v>
      </c>
      <c r="F50" s="408"/>
      <c r="G50" s="409"/>
    </row>
    <row r="51" spans="5:7">
      <c r="E51" s="407" t="s">
        <v>697</v>
      </c>
      <c r="F51" s="378"/>
      <c r="G51" s="410"/>
    </row>
    <row r="52" spans="5:7">
      <c r="E52" s="407" t="s">
        <v>698</v>
      </c>
      <c r="F52" s="408"/>
      <c r="G52" s="409"/>
    </row>
    <row r="53" spans="5:7">
      <c r="E53" s="407" t="s">
        <v>699</v>
      </c>
      <c r="F53" s="408"/>
      <c r="G53" s="409"/>
    </row>
  </sheetData>
  <mergeCells count="39">
    <mergeCell ref="E46:K46"/>
    <mergeCell ref="E47:K47"/>
    <mergeCell ref="E48:K48"/>
    <mergeCell ref="G30:K32"/>
    <mergeCell ref="A32:C32"/>
    <mergeCell ref="A45:K45"/>
    <mergeCell ref="E43:K43"/>
    <mergeCell ref="E44:K44"/>
    <mergeCell ref="A12:C12"/>
    <mergeCell ref="D12:D14"/>
    <mergeCell ref="G12:K14"/>
    <mergeCell ref="A14:C14"/>
    <mergeCell ref="A6:C6"/>
    <mergeCell ref="D6:D8"/>
    <mergeCell ref="A8:C8"/>
    <mergeCell ref="G6:K6"/>
    <mergeCell ref="G7:K7"/>
    <mergeCell ref="G8:K8"/>
    <mergeCell ref="A1:D1"/>
    <mergeCell ref="G1:K1"/>
    <mergeCell ref="G2:K2"/>
    <mergeCell ref="G3:K3"/>
    <mergeCell ref="G4:K4"/>
    <mergeCell ref="E50:G50"/>
    <mergeCell ref="E51:G51"/>
    <mergeCell ref="E52:G52"/>
    <mergeCell ref="E53:G53"/>
    <mergeCell ref="G5:K5"/>
    <mergeCell ref="E39:K39"/>
    <mergeCell ref="E40:K40"/>
    <mergeCell ref="E41:K41"/>
    <mergeCell ref="A38:K38"/>
    <mergeCell ref="E42:K42"/>
    <mergeCell ref="A21:C21"/>
    <mergeCell ref="D21:D23"/>
    <mergeCell ref="G21:K23"/>
    <mergeCell ref="A23:C23"/>
    <mergeCell ref="A30:C30"/>
    <mergeCell ref="D30:D32"/>
  </mergeCells>
  <printOptions gridLines="1"/>
  <pageMargins left="0.70866141732283472" right="0.70866141732283472" top="0.78740157480314965" bottom="0.78740157480314965" header="0.31496062992125984" footer="0.31496062992125984"/>
  <pageSetup paperSize="9" scale="70" fitToHeight="3" orientation="landscape" r:id="rId1"/>
  <headerFooter>
    <oddHeader>&amp;L&amp;Pvon&amp;N&amp;C1.9 Strategische Ausrichtung&amp;R&amp;D</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M52"/>
  <sheetViews>
    <sheetView topLeftCell="A12" zoomScale="77" zoomScaleNormal="77" workbookViewId="0">
      <selection activeCell="D59" sqref="D59"/>
    </sheetView>
  </sheetViews>
  <sheetFormatPr defaultColWidth="11.44140625" defaultRowHeight="14.4"/>
  <cols>
    <col min="1" max="3" width="5.21875" customWidth="1"/>
    <col min="4" max="4" width="29.21875" customWidth="1"/>
    <col min="5" max="6" width="9" customWidth="1"/>
    <col min="7" max="11" width="24.77734375" customWidth="1"/>
    <col min="12" max="12" width="90.77734375" customWidth="1"/>
  </cols>
  <sheetData>
    <row r="1" spans="1:12" s="32" customFormat="1" ht="21.75" customHeight="1" thickBot="1">
      <c r="A1" s="352" t="s">
        <v>700</v>
      </c>
      <c r="B1" s="353"/>
      <c r="C1" s="353"/>
      <c r="D1" s="353"/>
      <c r="E1" s="31">
        <f>(E3*$B$3*$C$3+E4*$B$4*$C$4+E5*$B$5*$C$5)/$A$5+E6</f>
        <v>0</v>
      </c>
      <c r="F1" s="31">
        <f>(F3*$B$3*$C$3+F4*$B$4*$C$4+F5*$B$5*$C$5)/$A$5+F6</f>
        <v>0</v>
      </c>
      <c r="G1" s="354" t="s">
        <v>253</v>
      </c>
      <c r="H1" s="355"/>
      <c r="I1" s="355"/>
      <c r="J1" s="355"/>
      <c r="K1" s="355"/>
      <c r="L1" s="60" t="s">
        <v>254</v>
      </c>
    </row>
    <row r="2" spans="1:12" ht="22.5" customHeight="1">
      <c r="A2" s="33" t="s">
        <v>68</v>
      </c>
      <c r="B2" s="33" t="s">
        <v>69</v>
      </c>
      <c r="C2" s="33" t="s">
        <v>70</v>
      </c>
      <c r="D2" s="33" t="s">
        <v>71</v>
      </c>
      <c r="E2" s="33" t="s">
        <v>72</v>
      </c>
      <c r="F2" s="33" t="s">
        <v>37</v>
      </c>
      <c r="G2" s="350" t="s">
        <v>701</v>
      </c>
      <c r="H2" s="351"/>
      <c r="I2" s="351"/>
      <c r="J2" s="351"/>
      <c r="K2" s="351"/>
    </row>
    <row r="3" spans="1:12" ht="18">
      <c r="A3" s="34"/>
      <c r="B3" s="34">
        <v>5</v>
      </c>
      <c r="C3" s="34">
        <v>1</v>
      </c>
      <c r="D3" s="57" t="s">
        <v>255</v>
      </c>
      <c r="E3" s="54">
        <f>E12</f>
        <v>0</v>
      </c>
      <c r="F3" s="54">
        <f>F12</f>
        <v>0</v>
      </c>
      <c r="G3" s="350"/>
      <c r="H3" s="351"/>
      <c r="I3" s="351"/>
      <c r="J3" s="351"/>
      <c r="K3" s="351"/>
    </row>
    <row r="4" spans="1:12" ht="18">
      <c r="A4" s="34"/>
      <c r="B4" s="34">
        <v>5</v>
      </c>
      <c r="C4" s="34">
        <v>1</v>
      </c>
      <c r="D4" s="58" t="s">
        <v>202</v>
      </c>
      <c r="E4" s="36">
        <f>E21</f>
        <v>0</v>
      </c>
      <c r="F4" s="36">
        <f>F21</f>
        <v>0</v>
      </c>
      <c r="G4" s="350"/>
      <c r="H4" s="351"/>
      <c r="I4" s="351"/>
      <c r="J4" s="351"/>
      <c r="K4" s="351"/>
    </row>
    <row r="5" spans="1:12" ht="18">
      <c r="A5" s="34">
        <f>B5*C5+B4*C4+B3*C3</f>
        <v>12</v>
      </c>
      <c r="B5" s="34">
        <v>2</v>
      </c>
      <c r="C5" s="34">
        <v>1</v>
      </c>
      <c r="D5" s="59" t="s">
        <v>256</v>
      </c>
      <c r="E5" s="35">
        <f>E30</f>
        <v>0</v>
      </c>
      <c r="F5" s="35">
        <f>F30</f>
        <v>0</v>
      </c>
      <c r="G5" s="350"/>
      <c r="H5" s="351"/>
      <c r="I5" s="351"/>
      <c r="J5" s="351"/>
      <c r="K5" s="351"/>
    </row>
    <row r="6" spans="1:12" ht="18">
      <c r="A6" s="356"/>
      <c r="B6" s="356"/>
      <c r="C6" s="356"/>
      <c r="D6" s="357" t="s">
        <v>335</v>
      </c>
      <c r="E6" s="47">
        <f>(E$10*$B$10*$C$10+E$11*$B$11*$C$11)/$A$8</f>
        <v>0</v>
      </c>
      <c r="F6" s="47">
        <f>(F$10*$B$10*$C$10+F$11*$B$11*$C$11)/$A$8</f>
        <v>0</v>
      </c>
      <c r="G6" s="350"/>
      <c r="H6" s="351"/>
      <c r="I6" s="351"/>
      <c r="J6" s="351"/>
      <c r="K6" s="351"/>
    </row>
    <row r="7" spans="1:12" ht="18">
      <c r="A7" s="48"/>
      <c r="B7" s="49" t="s">
        <v>448</v>
      </c>
      <c r="C7" s="48"/>
      <c r="D7" s="358"/>
      <c r="E7" s="37"/>
      <c r="F7" s="37"/>
      <c r="G7" s="350"/>
      <c r="H7" s="351"/>
      <c r="I7" s="351"/>
      <c r="J7" s="351"/>
      <c r="K7" s="351"/>
    </row>
    <row r="8" spans="1:12" ht="18">
      <c r="A8" s="359">
        <f>B10*C10+B11*C11</f>
        <v>5</v>
      </c>
      <c r="B8" s="359"/>
      <c r="C8" s="359"/>
      <c r="D8" s="358"/>
      <c r="E8" s="37"/>
      <c r="F8" s="37"/>
      <c r="G8" s="350"/>
      <c r="H8" s="351"/>
      <c r="I8" s="351"/>
      <c r="J8" s="351"/>
      <c r="K8" s="351"/>
    </row>
    <row r="9" spans="1:12">
      <c r="A9" s="40" t="s">
        <v>68</v>
      </c>
      <c r="B9" s="40" t="s">
        <v>69</v>
      </c>
      <c r="C9" s="40" t="s">
        <v>70</v>
      </c>
      <c r="D9" s="40" t="s">
        <v>265</v>
      </c>
      <c r="E9" s="40" t="s">
        <v>75</v>
      </c>
      <c r="F9" s="40" t="s">
        <v>37</v>
      </c>
      <c r="G9" s="40" t="s">
        <v>76</v>
      </c>
      <c r="H9" s="40" t="s">
        <v>77</v>
      </c>
      <c r="I9" s="40" t="s">
        <v>78</v>
      </c>
      <c r="J9" s="40" t="s">
        <v>79</v>
      </c>
      <c r="K9" s="40" t="s">
        <v>80</v>
      </c>
      <c r="L9" s="40"/>
    </row>
    <row r="10" spans="1:12" s="1" customFormat="1" ht="120">
      <c r="A10" s="11">
        <v>1</v>
      </c>
      <c r="B10" s="11">
        <v>5</v>
      </c>
      <c r="C10" s="11">
        <v>1</v>
      </c>
      <c r="D10" s="41" t="s">
        <v>702</v>
      </c>
      <c r="E10" s="62">
        <v>0</v>
      </c>
      <c r="F10" s="62">
        <v>0</v>
      </c>
      <c r="G10" s="41" t="s">
        <v>703</v>
      </c>
      <c r="H10" s="41" t="s">
        <v>704</v>
      </c>
      <c r="I10" s="41" t="s">
        <v>705</v>
      </c>
      <c r="J10" s="41" t="s">
        <v>706</v>
      </c>
      <c r="K10" s="41" t="s">
        <v>112</v>
      </c>
      <c r="L10" s="42"/>
    </row>
    <row r="11" spans="1:12" s="1" customFormat="1" ht="18" hidden="1">
      <c r="A11" s="11">
        <v>0</v>
      </c>
      <c r="B11" s="11">
        <v>0</v>
      </c>
      <c r="C11" s="11">
        <v>0</v>
      </c>
      <c r="D11" s="41"/>
      <c r="E11" s="37">
        <v>0</v>
      </c>
      <c r="F11" s="37">
        <v>0</v>
      </c>
      <c r="G11" s="41"/>
      <c r="H11" s="41"/>
      <c r="I11" s="41"/>
      <c r="J11" s="41"/>
      <c r="K11" s="41"/>
      <c r="L11" s="42"/>
    </row>
    <row r="12" spans="1:12" ht="18">
      <c r="A12" s="365"/>
      <c r="B12" s="365"/>
      <c r="C12" s="365"/>
      <c r="D12" s="366" t="s">
        <v>267</v>
      </c>
      <c r="E12" s="52">
        <f>E13+E14</f>
        <v>0</v>
      </c>
      <c r="F12" s="52">
        <f>F13+F14</f>
        <v>0</v>
      </c>
      <c r="G12" s="367"/>
      <c r="H12" s="368"/>
      <c r="I12" s="368"/>
      <c r="J12" s="368"/>
      <c r="K12" s="369"/>
    </row>
    <row r="13" spans="1:12" ht="18">
      <c r="A13" s="55"/>
      <c r="B13" s="56" t="s">
        <v>448</v>
      </c>
      <c r="C13" s="55"/>
      <c r="D13" s="366"/>
      <c r="E13" s="54"/>
      <c r="F13" s="54"/>
      <c r="G13" s="370"/>
      <c r="H13" s="371"/>
      <c r="I13" s="371"/>
      <c r="J13" s="371"/>
      <c r="K13" s="372"/>
    </row>
    <row r="14" spans="1:12" ht="18">
      <c r="A14" s="376">
        <f>B16*C16+B17*C17+B18*C18+B19*C19+B20*C20</f>
        <v>5</v>
      </c>
      <c r="B14" s="376"/>
      <c r="C14" s="376"/>
      <c r="D14" s="366"/>
      <c r="E14" s="54">
        <f>($B$16*$C$16*E$16+$B$17*$C$17*E$17+$B$18*$C$18*E$18+$B$19*$C$19*E$19+$B$20*$C$20*E$20)/$A$14</f>
        <v>0</v>
      </c>
      <c r="F14" s="54">
        <f>($B$16*$C$16*F$16+$B$17*$C$17*F$17+$B$18*$C$18*F$18+$B$19*$C$19*F$19+$B$20*$C$20*F$20)/$A$14</f>
        <v>0</v>
      </c>
      <c r="G14" s="373"/>
      <c r="H14" s="374"/>
      <c r="I14" s="374"/>
      <c r="J14" s="374"/>
      <c r="K14" s="375"/>
    </row>
    <row r="15" spans="1:12">
      <c r="A15" s="40" t="s">
        <v>68</v>
      </c>
      <c r="B15" s="40" t="s">
        <v>69</v>
      </c>
      <c r="C15" s="40" t="s">
        <v>70</v>
      </c>
      <c r="D15" s="40" t="s">
        <v>265</v>
      </c>
      <c r="E15" s="40" t="s">
        <v>75</v>
      </c>
      <c r="F15" s="40" t="s">
        <v>37</v>
      </c>
      <c r="G15" s="40" t="s">
        <v>76</v>
      </c>
      <c r="H15" s="40" t="s">
        <v>77</v>
      </c>
      <c r="I15" s="40" t="s">
        <v>78</v>
      </c>
      <c r="J15" s="40" t="s">
        <v>79</v>
      </c>
      <c r="K15" s="40" t="s">
        <v>80</v>
      </c>
      <c r="L15" s="40"/>
    </row>
    <row r="16" spans="1:12" s="1" customFormat="1" ht="120">
      <c r="A16" s="11">
        <v>1</v>
      </c>
      <c r="B16" s="11">
        <v>5</v>
      </c>
      <c r="C16" s="11">
        <v>1</v>
      </c>
      <c r="D16" s="41" t="s">
        <v>702</v>
      </c>
      <c r="E16" s="54"/>
      <c r="F16" s="54"/>
      <c r="G16" s="41" t="s">
        <v>703</v>
      </c>
      <c r="H16" s="41" t="s">
        <v>704</v>
      </c>
      <c r="I16" s="41" t="s">
        <v>705</v>
      </c>
      <c r="J16" s="41" t="s">
        <v>706</v>
      </c>
      <c r="K16" s="41" t="s">
        <v>707</v>
      </c>
      <c r="L16" s="42"/>
    </row>
    <row r="17" spans="1:12" s="1" customFormat="1" ht="18">
      <c r="A17" s="11">
        <v>2</v>
      </c>
      <c r="B17" s="11">
        <v>0</v>
      </c>
      <c r="C17" s="11">
        <v>0</v>
      </c>
      <c r="D17" s="41"/>
      <c r="E17" s="54"/>
      <c r="F17" s="54"/>
      <c r="G17" s="41"/>
      <c r="H17" s="41"/>
      <c r="I17" s="41"/>
      <c r="J17" s="41"/>
      <c r="K17" s="41"/>
      <c r="L17" s="42"/>
    </row>
    <row r="18" spans="1:12" s="1" customFormat="1" ht="18">
      <c r="A18" s="11">
        <v>3</v>
      </c>
      <c r="B18" s="11">
        <v>0</v>
      </c>
      <c r="C18" s="11">
        <v>0</v>
      </c>
      <c r="D18" s="41"/>
      <c r="E18" s="54"/>
      <c r="F18" s="54"/>
      <c r="H18" s="41"/>
      <c r="I18" s="41"/>
      <c r="J18" s="41"/>
      <c r="K18" s="41"/>
      <c r="L18" s="42"/>
    </row>
    <row r="19" spans="1:12" s="1" customFormat="1" ht="18">
      <c r="A19" s="11">
        <v>4</v>
      </c>
      <c r="B19" s="11">
        <v>0</v>
      </c>
      <c r="C19" s="11">
        <v>0</v>
      </c>
      <c r="D19" s="2"/>
      <c r="E19" s="54"/>
      <c r="F19" s="54"/>
      <c r="H19" s="41"/>
      <c r="I19" s="41"/>
      <c r="J19" s="41"/>
      <c r="K19" s="41"/>
      <c r="L19" s="42"/>
    </row>
    <row r="20" spans="1:12" s="1" customFormat="1" ht="18">
      <c r="A20" s="11">
        <v>5</v>
      </c>
      <c r="B20" s="11">
        <v>0</v>
      </c>
      <c r="C20" s="11">
        <v>0</v>
      </c>
      <c r="D20" s="11"/>
      <c r="E20" s="54"/>
      <c r="F20" s="54"/>
      <c r="G20" s="41"/>
      <c r="H20" s="41"/>
      <c r="I20" s="41"/>
      <c r="J20" s="41"/>
      <c r="K20" s="41"/>
      <c r="L20" s="42"/>
    </row>
    <row r="21" spans="1:12" ht="18">
      <c r="A21" s="379"/>
      <c r="B21" s="379"/>
      <c r="C21" s="379"/>
      <c r="D21" s="380" t="s">
        <v>293</v>
      </c>
      <c r="E21" s="43">
        <f>E22+E23</f>
        <v>0</v>
      </c>
      <c r="F21" s="43">
        <f>F22+F23</f>
        <v>0</v>
      </c>
      <c r="G21" s="381"/>
      <c r="H21" s="382"/>
      <c r="I21" s="382"/>
      <c r="J21" s="382"/>
      <c r="K21" s="383"/>
    </row>
    <row r="22" spans="1:12" ht="18">
      <c r="A22" s="44"/>
      <c r="B22" s="45" t="s">
        <v>448</v>
      </c>
      <c r="C22" s="44"/>
      <c r="D22" s="380"/>
      <c r="E22" s="46"/>
      <c r="F22" s="46"/>
      <c r="G22" s="384"/>
      <c r="H22" s="385"/>
      <c r="I22" s="385"/>
      <c r="J22" s="385"/>
      <c r="K22" s="386"/>
    </row>
    <row r="23" spans="1:12" ht="18">
      <c r="A23" s="379">
        <f>B25*C25+B26*C26+B27*C27+B28*C28+B29*C29</f>
        <v>3</v>
      </c>
      <c r="B23" s="379"/>
      <c r="C23" s="379"/>
      <c r="D23" s="380"/>
      <c r="E23" s="46">
        <f>($B$25*$C$25*E$25+$B$26*$C$26*E$26+$B$27*$C$27*E$27+$B$28*$C$28*E$28+$B$29*$C$29*E$29)/$A$23</f>
        <v>0</v>
      </c>
      <c r="F23" s="46">
        <f>($B$25*$C$25*F$25+$B$26*$C$26*F$26+$B$27*$C$27*F$27+$B$28*$C$28*F$28+$B$29*$C$29*F$29)/$A$23</f>
        <v>0</v>
      </c>
      <c r="G23" s="387"/>
      <c r="H23" s="388"/>
      <c r="I23" s="388"/>
      <c r="J23" s="388"/>
      <c r="K23" s="389"/>
    </row>
    <row r="24" spans="1:12">
      <c r="A24" s="40" t="s">
        <v>68</v>
      </c>
      <c r="B24" s="40" t="s">
        <v>69</v>
      </c>
      <c r="C24" s="40" t="s">
        <v>70</v>
      </c>
      <c r="D24" s="40" t="s">
        <v>265</v>
      </c>
      <c r="E24" s="40" t="s">
        <v>75</v>
      </c>
      <c r="F24" s="40" t="s">
        <v>37</v>
      </c>
      <c r="G24" s="40" t="s">
        <v>76</v>
      </c>
      <c r="H24" s="40" t="s">
        <v>77</v>
      </c>
      <c r="I24" s="40" t="s">
        <v>78</v>
      </c>
      <c r="J24" s="40" t="s">
        <v>79</v>
      </c>
      <c r="K24" s="40" t="s">
        <v>80</v>
      </c>
      <c r="L24" s="40"/>
    </row>
    <row r="25" spans="1:12" s="1" customFormat="1" ht="84">
      <c r="A25" s="11">
        <v>1</v>
      </c>
      <c r="B25" s="11">
        <v>3</v>
      </c>
      <c r="C25" s="11">
        <v>1</v>
      </c>
      <c r="D25" s="41" t="s">
        <v>708</v>
      </c>
      <c r="E25" s="63"/>
      <c r="F25" s="63"/>
      <c r="G25" s="41" t="s">
        <v>709</v>
      </c>
      <c r="H25" s="41"/>
      <c r="I25" s="41" t="s">
        <v>710</v>
      </c>
      <c r="J25" s="41" t="s">
        <v>711</v>
      </c>
      <c r="K25" s="41" t="s">
        <v>113</v>
      </c>
      <c r="L25" s="42"/>
    </row>
    <row r="26" spans="1:12" s="1" customFormat="1" ht="18">
      <c r="A26" s="11">
        <v>2</v>
      </c>
      <c r="B26" s="11">
        <v>0</v>
      </c>
      <c r="C26" s="11">
        <v>0</v>
      </c>
      <c r="D26" s="41"/>
      <c r="E26" s="63"/>
      <c r="F26" s="63"/>
      <c r="G26" s="41"/>
      <c r="H26" s="41"/>
      <c r="I26" s="41"/>
      <c r="J26" s="41"/>
      <c r="K26" s="41"/>
      <c r="L26" s="42"/>
    </row>
    <row r="27" spans="1:12" s="1" customFormat="1" ht="18">
      <c r="A27" s="11">
        <v>3</v>
      </c>
      <c r="B27" s="11">
        <v>0</v>
      </c>
      <c r="C27" s="11">
        <v>0</v>
      </c>
      <c r="D27" s="41"/>
      <c r="E27" s="63"/>
      <c r="F27" s="63"/>
      <c r="G27" s="41"/>
      <c r="H27" s="41"/>
      <c r="I27" s="41"/>
      <c r="J27" s="41"/>
      <c r="K27" s="41"/>
      <c r="L27" s="42"/>
    </row>
    <row r="28" spans="1:12" s="1" customFormat="1" ht="18">
      <c r="A28" s="11">
        <v>4</v>
      </c>
      <c r="B28" s="11">
        <v>0</v>
      </c>
      <c r="C28" s="11">
        <v>0</v>
      </c>
      <c r="D28" s="41"/>
      <c r="E28" s="63"/>
      <c r="F28" s="63"/>
      <c r="G28" s="41"/>
      <c r="H28" s="41"/>
      <c r="I28" s="41"/>
      <c r="J28" s="41"/>
      <c r="K28" s="41"/>
      <c r="L28" s="42"/>
    </row>
    <row r="29" spans="1:12" s="1" customFormat="1" ht="18">
      <c r="A29" s="11">
        <v>5</v>
      </c>
      <c r="B29" s="11">
        <v>0</v>
      </c>
      <c r="C29" s="11">
        <v>0</v>
      </c>
      <c r="E29" s="63"/>
      <c r="F29" s="63"/>
      <c r="G29" s="41"/>
      <c r="H29" s="41"/>
      <c r="I29" s="41"/>
      <c r="J29" s="41"/>
      <c r="K29" s="41"/>
      <c r="L29" s="42"/>
    </row>
    <row r="30" spans="1:12" ht="18">
      <c r="A30" s="390"/>
      <c r="B30" s="390"/>
      <c r="C30" s="390"/>
      <c r="D30" s="391" t="s">
        <v>256</v>
      </c>
      <c r="E30" s="53">
        <f>E31+E32</f>
        <v>0</v>
      </c>
      <c r="F30" s="53">
        <f>F31+F32</f>
        <v>0</v>
      </c>
      <c r="G30" s="392"/>
      <c r="H30" s="393"/>
      <c r="I30" s="393"/>
      <c r="J30" s="393"/>
      <c r="K30" s="394"/>
    </row>
    <row r="31" spans="1:12" ht="18">
      <c r="A31" s="38"/>
      <c r="B31" s="39" t="s">
        <v>448</v>
      </c>
      <c r="C31" s="38"/>
      <c r="D31" s="391"/>
      <c r="E31" s="35"/>
      <c r="F31" s="35"/>
      <c r="G31" s="395"/>
      <c r="H31" s="396"/>
      <c r="I31" s="396"/>
      <c r="J31" s="396"/>
      <c r="K31" s="397"/>
    </row>
    <row r="32" spans="1:12" ht="18">
      <c r="A32" s="401">
        <f>B34*C34+B35*C35+B36*C36+B37*C37</f>
        <v>5</v>
      </c>
      <c r="B32" s="401"/>
      <c r="C32" s="401"/>
      <c r="D32" s="391"/>
      <c r="E32" s="35">
        <f>($B$34*$C$34*E$34+$B$35*$C$35*E$35+$B$36*$C$36*E$36+$B$37*$C$37*E$37)/$A$32</f>
        <v>0</v>
      </c>
      <c r="F32" s="35">
        <f>($B$34*$C$34*F$34+$B$35*$C$35*F$35+$B$36*$C$36*F$36+$B$37*$C$37*F$37)/$A$32</f>
        <v>0</v>
      </c>
      <c r="G32" s="398"/>
      <c r="H32" s="399"/>
      <c r="I32" s="399"/>
      <c r="J32" s="399"/>
      <c r="K32" s="400"/>
    </row>
    <row r="33" spans="1:13">
      <c r="A33" s="40" t="s">
        <v>68</v>
      </c>
      <c r="B33" s="40" t="s">
        <v>69</v>
      </c>
      <c r="C33" s="40" t="s">
        <v>70</v>
      </c>
      <c r="D33" s="40" t="s">
        <v>265</v>
      </c>
      <c r="E33" s="40" t="s">
        <v>75</v>
      </c>
      <c r="F33" s="40" t="s">
        <v>37</v>
      </c>
      <c r="G33" s="40" t="s">
        <v>76</v>
      </c>
      <c r="H33" s="40" t="s">
        <v>77</v>
      </c>
      <c r="I33" s="40" t="s">
        <v>78</v>
      </c>
      <c r="J33" s="40" t="s">
        <v>79</v>
      </c>
      <c r="K33" s="40" t="s">
        <v>80</v>
      </c>
      <c r="L33" s="40"/>
    </row>
    <row r="34" spans="1:13" s="1" customFormat="1" ht="36">
      <c r="A34" s="11">
        <v>1</v>
      </c>
      <c r="B34" s="11">
        <v>5</v>
      </c>
      <c r="C34" s="11">
        <v>1</v>
      </c>
      <c r="D34" s="41" t="s">
        <v>310</v>
      </c>
      <c r="E34" s="35"/>
      <c r="F34" s="35"/>
      <c r="G34" s="41" t="s">
        <v>313</v>
      </c>
      <c r="H34" s="41" t="s">
        <v>314</v>
      </c>
      <c r="I34" s="41" t="s">
        <v>315</v>
      </c>
      <c r="J34" s="41" t="s">
        <v>691</v>
      </c>
      <c r="K34" s="41" t="s">
        <v>317</v>
      </c>
      <c r="L34" s="42"/>
    </row>
    <row r="35" spans="1:13" s="1" customFormat="1" ht="18">
      <c r="A35" s="11">
        <v>2</v>
      </c>
      <c r="B35" s="11">
        <v>0</v>
      </c>
      <c r="C35" s="11">
        <v>0</v>
      </c>
      <c r="D35" s="41"/>
      <c r="E35" s="35"/>
      <c r="F35" s="35"/>
      <c r="G35" s="41"/>
      <c r="H35" s="41"/>
      <c r="I35" s="41"/>
      <c r="J35" s="41"/>
      <c r="K35" s="41"/>
      <c r="L35" s="42"/>
    </row>
    <row r="36" spans="1:13" s="1" customFormat="1" ht="18">
      <c r="A36" s="11">
        <v>3</v>
      </c>
      <c r="B36" s="11">
        <v>0</v>
      </c>
      <c r="C36" s="11">
        <v>0</v>
      </c>
      <c r="D36" s="41"/>
      <c r="E36" s="35"/>
      <c r="F36" s="35"/>
      <c r="G36" s="41"/>
      <c r="H36" s="41"/>
      <c r="I36" s="41"/>
      <c r="J36" s="41"/>
      <c r="K36" s="41"/>
      <c r="L36" s="42"/>
    </row>
    <row r="37" spans="1:13" s="1" customFormat="1" ht="18">
      <c r="A37" s="11">
        <v>4</v>
      </c>
      <c r="B37" s="11">
        <v>0</v>
      </c>
      <c r="C37" s="11">
        <v>0</v>
      </c>
      <c r="D37" s="41"/>
      <c r="E37" s="35"/>
      <c r="F37" s="35"/>
      <c r="G37" s="41"/>
      <c r="H37" s="41"/>
      <c r="I37" s="41"/>
      <c r="J37" s="41"/>
      <c r="K37" s="41"/>
      <c r="L37" s="42"/>
    </row>
    <row r="38" spans="1:13" s="1" customFormat="1" ht="21">
      <c r="A38" s="402" t="s">
        <v>378</v>
      </c>
      <c r="B38" s="402"/>
      <c r="C38" s="402"/>
      <c r="D38" s="402"/>
      <c r="E38" s="402"/>
      <c r="F38" s="402"/>
      <c r="G38" s="402"/>
      <c r="H38" s="402"/>
      <c r="I38" s="402"/>
      <c r="J38" s="402"/>
      <c r="K38" s="402"/>
      <c r="L38" s="40"/>
      <c r="M38" s="71"/>
    </row>
    <row r="39" spans="1:13" s="1" customFormat="1">
      <c r="A39" s="11"/>
      <c r="B39" s="11"/>
      <c r="C39" s="11"/>
      <c r="D39" s="50"/>
      <c r="E39" s="363"/>
      <c r="F39" s="364"/>
      <c r="G39" s="364"/>
      <c r="H39" s="364"/>
      <c r="I39" s="364"/>
      <c r="J39" s="364"/>
      <c r="K39" s="364"/>
      <c r="L39" s="61"/>
      <c r="M39" s="11"/>
    </row>
    <row r="40" spans="1:13" s="1" customFormat="1">
      <c r="A40" s="11"/>
      <c r="B40" s="11"/>
      <c r="C40" s="11"/>
      <c r="D40" s="50"/>
      <c r="E40" s="363"/>
      <c r="F40" s="364"/>
      <c r="G40" s="364"/>
      <c r="H40" s="364"/>
      <c r="I40" s="364"/>
      <c r="J40" s="364"/>
      <c r="K40" s="364"/>
      <c r="L40" s="61"/>
      <c r="M40" s="11"/>
    </row>
    <row r="41" spans="1:13" s="1" customFormat="1">
      <c r="A41" s="11"/>
      <c r="B41" s="11"/>
      <c r="C41" s="11"/>
      <c r="D41" s="50"/>
      <c r="E41" s="363"/>
      <c r="F41" s="364"/>
      <c r="G41" s="364"/>
      <c r="H41" s="364"/>
      <c r="I41" s="364"/>
      <c r="J41" s="364"/>
      <c r="K41" s="364"/>
      <c r="L41" s="61"/>
      <c r="M41" s="11"/>
    </row>
    <row r="42" spans="1:13">
      <c r="A42" s="51"/>
      <c r="B42" s="51"/>
      <c r="C42" s="51"/>
      <c r="D42" s="50"/>
      <c r="E42" s="363"/>
      <c r="F42" s="364"/>
      <c r="G42" s="364"/>
      <c r="H42" s="364"/>
      <c r="I42" s="364"/>
      <c r="J42" s="364"/>
      <c r="K42" s="364"/>
      <c r="L42" s="61"/>
      <c r="M42" s="51"/>
    </row>
    <row r="43" spans="1:13" ht="68.25" customHeight="1">
      <c r="A43" s="51"/>
      <c r="B43" s="51"/>
      <c r="C43" s="51"/>
      <c r="D43" s="50"/>
      <c r="E43" s="363"/>
      <c r="F43" s="364"/>
      <c r="G43" s="364"/>
      <c r="H43" s="364"/>
      <c r="I43" s="364"/>
      <c r="J43" s="364"/>
      <c r="K43" s="364"/>
      <c r="L43" s="61"/>
      <c r="M43" s="51"/>
    </row>
    <row r="44" spans="1:13">
      <c r="A44" s="51"/>
      <c r="B44" s="51"/>
      <c r="C44" s="51"/>
      <c r="D44" s="50"/>
      <c r="E44" s="363"/>
      <c r="F44" s="364"/>
      <c r="G44" s="364"/>
      <c r="H44" s="364"/>
      <c r="I44" s="364"/>
      <c r="J44" s="364"/>
      <c r="K44" s="364"/>
      <c r="L44" s="61"/>
      <c r="M44" s="51"/>
    </row>
    <row r="45" spans="1:13">
      <c r="A45" s="360"/>
      <c r="B45" s="361"/>
      <c r="C45" s="361"/>
      <c r="D45" s="361"/>
      <c r="E45" s="361"/>
      <c r="F45" s="361"/>
      <c r="G45" s="361"/>
      <c r="H45" s="361"/>
      <c r="I45" s="361"/>
      <c r="J45" s="361"/>
      <c r="K45" s="362"/>
      <c r="L45" s="61"/>
      <c r="M45" s="66"/>
    </row>
    <row r="46" spans="1:13" ht="74.25" customHeight="1">
      <c r="A46" s="51"/>
      <c r="B46" s="51"/>
      <c r="C46" s="51"/>
      <c r="D46" s="10" t="s">
        <v>82</v>
      </c>
      <c r="E46" s="377" t="s">
        <v>712</v>
      </c>
      <c r="F46" s="378"/>
      <c r="G46" s="378"/>
      <c r="H46" s="378"/>
      <c r="I46" s="378"/>
      <c r="J46" s="378"/>
      <c r="K46" s="378"/>
      <c r="L46" s="10"/>
      <c r="M46" s="51"/>
    </row>
    <row r="47" spans="1:13" ht="34.5" customHeight="1">
      <c r="A47" s="51"/>
      <c r="B47" s="51"/>
      <c r="C47" s="51"/>
      <c r="D47" s="10" t="s">
        <v>319</v>
      </c>
      <c r="E47" s="377" t="s">
        <v>713</v>
      </c>
      <c r="F47" s="378"/>
      <c r="G47" s="378"/>
      <c r="H47" s="378"/>
      <c r="I47" s="378"/>
      <c r="J47" s="378"/>
      <c r="K47" s="378"/>
      <c r="L47" s="10"/>
      <c r="M47" s="51"/>
    </row>
    <row r="48" spans="1:13" ht="31.5" customHeight="1">
      <c r="A48" s="51"/>
      <c r="B48" s="51"/>
      <c r="C48" s="51"/>
      <c r="D48" s="10" t="s">
        <v>472</v>
      </c>
      <c r="E48" s="377" t="s">
        <v>714</v>
      </c>
      <c r="F48" s="378"/>
      <c r="G48" s="378"/>
      <c r="H48" s="378"/>
      <c r="I48" s="378"/>
      <c r="J48" s="378"/>
      <c r="K48" s="378"/>
      <c r="L48" s="10"/>
      <c r="M48" s="51"/>
    </row>
    <row r="50" spans="5:7">
      <c r="E50" s="407" t="s">
        <v>715</v>
      </c>
      <c r="F50" s="408"/>
      <c r="G50" s="409"/>
    </row>
    <row r="51" spans="5:7">
      <c r="E51" s="407" t="s">
        <v>716</v>
      </c>
      <c r="F51" s="408"/>
      <c r="G51" s="409"/>
    </row>
    <row r="52" spans="5:7">
      <c r="E52" s="407" t="s">
        <v>717</v>
      </c>
      <c r="F52" s="408"/>
      <c r="G52" s="409"/>
    </row>
  </sheetData>
  <mergeCells count="38">
    <mergeCell ref="E48:K48"/>
    <mergeCell ref="A45:K45"/>
    <mergeCell ref="E43:K43"/>
    <mergeCell ref="E44:K44"/>
    <mergeCell ref="E46:K46"/>
    <mergeCell ref="E47:K47"/>
    <mergeCell ref="E41:K41"/>
    <mergeCell ref="A38:K38"/>
    <mergeCell ref="E42:K42"/>
    <mergeCell ref="A21:C21"/>
    <mergeCell ref="D21:D23"/>
    <mergeCell ref="G21:K23"/>
    <mergeCell ref="A23:C23"/>
    <mergeCell ref="A30:C30"/>
    <mergeCell ref="D30:D32"/>
    <mergeCell ref="G30:K32"/>
    <mergeCell ref="A32:C32"/>
    <mergeCell ref="G6:K6"/>
    <mergeCell ref="G7:K7"/>
    <mergeCell ref="G8:K8"/>
    <mergeCell ref="E39:K39"/>
    <mergeCell ref="E40:K40"/>
    <mergeCell ref="E50:G50"/>
    <mergeCell ref="E51:G51"/>
    <mergeCell ref="E52:G52"/>
    <mergeCell ref="G5:K5"/>
    <mergeCell ref="A1:D1"/>
    <mergeCell ref="G1:K1"/>
    <mergeCell ref="G2:K2"/>
    <mergeCell ref="G3:K3"/>
    <mergeCell ref="G4:K4"/>
    <mergeCell ref="A12:C12"/>
    <mergeCell ref="D12:D14"/>
    <mergeCell ref="G12:K14"/>
    <mergeCell ref="A14:C14"/>
    <mergeCell ref="A6:C6"/>
    <mergeCell ref="D6:D8"/>
    <mergeCell ref="A8:C8"/>
  </mergeCells>
  <printOptions gridLines="1"/>
  <pageMargins left="0.70866141732283472" right="0.70866141732283472" top="0.78740157480314965" bottom="0.78740157480314965" header="0.31496062992125984" footer="0.31496062992125984"/>
  <pageSetup paperSize="9" scale="70" fitToHeight="3" orientation="landscape" r:id="rId1"/>
  <headerFooter>
    <oddHeader>&amp;L&amp;Pvon&amp;N&amp;C1.10 Strategietreiber Rahmenstrategie&amp;R&amp;D</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M52"/>
  <sheetViews>
    <sheetView topLeftCell="A12" zoomScale="82" zoomScaleNormal="82" workbookViewId="0">
      <selection activeCell="D21" sqref="D21:D23"/>
    </sheetView>
  </sheetViews>
  <sheetFormatPr defaultColWidth="11.44140625" defaultRowHeight="14.4"/>
  <cols>
    <col min="1" max="3" width="5.21875" customWidth="1"/>
    <col min="4" max="4" width="29.21875" customWidth="1"/>
    <col min="5" max="6" width="9" customWidth="1"/>
    <col min="7" max="11" width="24.77734375" customWidth="1"/>
    <col min="12" max="12" width="90.77734375" customWidth="1"/>
  </cols>
  <sheetData>
    <row r="1" spans="1:12" s="32" customFormat="1" ht="36" customHeight="1" thickBot="1">
      <c r="A1" s="352" t="s">
        <v>718</v>
      </c>
      <c r="B1" s="353"/>
      <c r="C1" s="353"/>
      <c r="D1" s="353"/>
      <c r="E1" s="31">
        <f>(E3*$B$3*$C$3+E4*$B$4*$C$4+E5*$B$5*$C$5)/$A$5+E6</f>
        <v>0</v>
      </c>
      <c r="F1" s="31">
        <f>(F3*$B$3*$C$3+F4*$B$4*$C$4+F5*$B$5*$C$5)/$A$5+F6</f>
        <v>0</v>
      </c>
      <c r="G1" s="354" t="s">
        <v>253</v>
      </c>
      <c r="H1" s="355"/>
      <c r="I1" s="355"/>
      <c r="J1" s="355"/>
      <c r="K1" s="355"/>
      <c r="L1" s="60" t="s">
        <v>254</v>
      </c>
    </row>
    <row r="2" spans="1:12" ht="22.5" customHeight="1">
      <c r="A2" s="33" t="s">
        <v>68</v>
      </c>
      <c r="B2" s="33" t="s">
        <v>69</v>
      </c>
      <c r="C2" s="33" t="s">
        <v>70</v>
      </c>
      <c r="D2" s="33" t="s">
        <v>71</v>
      </c>
      <c r="E2" s="33" t="s">
        <v>72</v>
      </c>
      <c r="F2" s="33" t="s">
        <v>37</v>
      </c>
      <c r="G2" s="350" t="s">
        <v>719</v>
      </c>
      <c r="H2" s="351"/>
      <c r="I2" s="351"/>
      <c r="J2" s="351"/>
      <c r="K2" s="351"/>
    </row>
    <row r="3" spans="1:12" ht="18">
      <c r="A3" s="34"/>
      <c r="B3" s="34">
        <v>5</v>
      </c>
      <c r="C3" s="34">
        <v>1</v>
      </c>
      <c r="D3" s="57" t="s">
        <v>255</v>
      </c>
      <c r="E3" s="54">
        <f>E12</f>
        <v>0</v>
      </c>
      <c r="F3" s="54">
        <f>F12</f>
        <v>0</v>
      </c>
      <c r="G3" s="350"/>
      <c r="H3" s="351"/>
      <c r="I3" s="351"/>
      <c r="J3" s="351"/>
      <c r="K3" s="351"/>
    </row>
    <row r="4" spans="1:12" ht="18">
      <c r="A4" s="34"/>
      <c r="B4" s="34">
        <v>5</v>
      </c>
      <c r="C4" s="34">
        <v>1</v>
      </c>
      <c r="D4" s="58" t="s">
        <v>202</v>
      </c>
      <c r="E4" s="36">
        <f>E21</f>
        <v>0</v>
      </c>
      <c r="F4" s="36">
        <f>F21</f>
        <v>0</v>
      </c>
      <c r="G4" s="350"/>
      <c r="H4" s="351"/>
      <c r="I4" s="351"/>
      <c r="J4" s="351"/>
      <c r="K4" s="351"/>
    </row>
    <row r="5" spans="1:12" ht="18">
      <c r="A5" s="34">
        <f>B5*C5+B4*C4+B3*C3</f>
        <v>12</v>
      </c>
      <c r="B5" s="34">
        <v>2</v>
      </c>
      <c r="C5" s="34">
        <v>1</v>
      </c>
      <c r="D5" s="59" t="s">
        <v>256</v>
      </c>
      <c r="E5" s="35">
        <f>E30</f>
        <v>0</v>
      </c>
      <c r="F5" s="35">
        <f>F30</f>
        <v>0</v>
      </c>
      <c r="G5" s="350"/>
      <c r="H5" s="351"/>
      <c r="I5" s="351"/>
      <c r="J5" s="351"/>
      <c r="K5" s="351"/>
    </row>
    <row r="6" spans="1:12" ht="18">
      <c r="A6" s="356"/>
      <c r="B6" s="356"/>
      <c r="C6" s="356"/>
      <c r="D6" s="357" t="s">
        <v>335</v>
      </c>
      <c r="E6" s="47">
        <f>(E$10*$B$10*$C$10+E$11*$B$11*$C$11)/$A$8</f>
        <v>0</v>
      </c>
      <c r="F6" s="47">
        <f>(F$10*$B$10*$C$10+F$11*$B$11*$C$11)/$A$8</f>
        <v>0</v>
      </c>
      <c r="G6" s="350"/>
      <c r="H6" s="351"/>
      <c r="I6" s="351"/>
      <c r="J6" s="351"/>
      <c r="K6" s="351"/>
    </row>
    <row r="7" spans="1:12" ht="18">
      <c r="A7" s="48"/>
      <c r="B7" s="49" t="s">
        <v>448</v>
      </c>
      <c r="C7" s="48"/>
      <c r="D7" s="358"/>
      <c r="E7" s="37"/>
      <c r="F7" s="37"/>
      <c r="G7" s="350"/>
      <c r="H7" s="351"/>
      <c r="I7" s="351"/>
      <c r="J7" s="351"/>
      <c r="K7" s="351"/>
    </row>
    <row r="8" spans="1:12" ht="18">
      <c r="A8" s="359">
        <f>B10*C10+B11*C11</f>
        <v>5</v>
      </c>
      <c r="B8" s="359"/>
      <c r="C8" s="359"/>
      <c r="D8" s="358"/>
      <c r="E8" s="37"/>
      <c r="F8" s="37"/>
      <c r="G8" s="350"/>
      <c r="H8" s="351"/>
      <c r="I8" s="351"/>
      <c r="J8" s="351"/>
      <c r="K8" s="351"/>
    </row>
    <row r="9" spans="1:12">
      <c r="A9" s="40" t="s">
        <v>68</v>
      </c>
      <c r="B9" s="40" t="s">
        <v>69</v>
      </c>
      <c r="C9" s="40" t="s">
        <v>70</v>
      </c>
      <c r="D9" s="40" t="s">
        <v>265</v>
      </c>
      <c r="E9" s="40" t="s">
        <v>75</v>
      </c>
      <c r="F9" s="40" t="s">
        <v>37</v>
      </c>
      <c r="G9" s="40" t="s">
        <v>76</v>
      </c>
      <c r="H9" s="40" t="s">
        <v>77</v>
      </c>
      <c r="I9" s="40" t="s">
        <v>78</v>
      </c>
      <c r="J9" s="40" t="s">
        <v>79</v>
      </c>
      <c r="K9" s="40" t="s">
        <v>80</v>
      </c>
      <c r="L9" s="40"/>
    </row>
    <row r="10" spans="1:12" s="1" customFormat="1" ht="72">
      <c r="A10" s="11">
        <v>1</v>
      </c>
      <c r="B10" s="11">
        <v>5</v>
      </c>
      <c r="C10" s="11">
        <v>1</v>
      </c>
      <c r="D10" s="41" t="s">
        <v>720</v>
      </c>
      <c r="E10" s="62">
        <v>0</v>
      </c>
      <c r="F10" s="62">
        <v>0</v>
      </c>
      <c r="G10" s="41" t="s">
        <v>721</v>
      </c>
      <c r="H10" s="41" t="s">
        <v>722</v>
      </c>
      <c r="I10" s="41" t="s">
        <v>723</v>
      </c>
      <c r="J10" s="41" t="s">
        <v>724</v>
      </c>
      <c r="K10" s="41" t="s">
        <v>725</v>
      </c>
      <c r="L10" s="42"/>
    </row>
    <row r="11" spans="1:12" s="1" customFormat="1" ht="18.75" hidden="1" customHeight="1">
      <c r="A11" s="11">
        <v>0</v>
      </c>
      <c r="B11" s="11">
        <v>0</v>
      </c>
      <c r="C11" s="11">
        <v>0</v>
      </c>
      <c r="D11" s="41"/>
      <c r="E11" s="37">
        <v>0</v>
      </c>
      <c r="F11" s="37">
        <v>0</v>
      </c>
      <c r="G11" s="41"/>
      <c r="H11" s="41"/>
      <c r="I11" s="41"/>
      <c r="J11" s="41"/>
      <c r="K11" s="65"/>
      <c r="L11" s="42"/>
    </row>
    <row r="12" spans="1:12" ht="18">
      <c r="A12" s="365"/>
      <c r="B12" s="365"/>
      <c r="C12" s="365"/>
      <c r="D12" s="366" t="s">
        <v>267</v>
      </c>
      <c r="E12" s="52">
        <f>E13+E14</f>
        <v>0</v>
      </c>
      <c r="F12" s="52">
        <f>F13+F14</f>
        <v>0</v>
      </c>
      <c r="G12" s="367"/>
      <c r="H12" s="368"/>
      <c r="I12" s="368"/>
      <c r="J12" s="368"/>
      <c r="K12" s="369"/>
    </row>
    <row r="13" spans="1:12" ht="18">
      <c r="A13" s="55"/>
      <c r="B13" s="56" t="s">
        <v>448</v>
      </c>
      <c r="C13" s="55"/>
      <c r="D13" s="366"/>
      <c r="E13" s="54"/>
      <c r="F13" s="54"/>
      <c r="G13" s="370"/>
      <c r="H13" s="371"/>
      <c r="I13" s="371"/>
      <c r="J13" s="371"/>
      <c r="K13" s="372"/>
    </row>
    <row r="14" spans="1:12" ht="18">
      <c r="A14" s="376">
        <f>B16*C16+B17*C17+B18*C18+B19*C19+B20*C20</f>
        <v>10</v>
      </c>
      <c r="B14" s="376"/>
      <c r="C14" s="376"/>
      <c r="D14" s="366"/>
      <c r="E14" s="54">
        <f>($B$16*$C$16*E$16+$B$17*$C$17*E$17+$B$18*$C$18*E$18+$B$19*$C$19*E$19+$B$20*$C$20*E$20)/$A$14</f>
        <v>0</v>
      </c>
      <c r="F14" s="54">
        <f>($B$16*$C$16*F$16+$B$17*$C$17*F$17+$B$18*$C$18*F$18+$B$19*$C$19*F$19+$B$20*$C$20*F$20)/$A$14</f>
        <v>0</v>
      </c>
      <c r="G14" s="373"/>
      <c r="H14" s="374"/>
      <c r="I14" s="374"/>
      <c r="J14" s="374"/>
      <c r="K14" s="375"/>
    </row>
    <row r="15" spans="1:12">
      <c r="A15" s="40" t="s">
        <v>68</v>
      </c>
      <c r="B15" s="40" t="s">
        <v>69</v>
      </c>
      <c r="C15" s="40" t="s">
        <v>70</v>
      </c>
      <c r="D15" s="40" t="s">
        <v>265</v>
      </c>
      <c r="E15" s="40" t="s">
        <v>75</v>
      </c>
      <c r="F15" s="40" t="s">
        <v>37</v>
      </c>
      <c r="G15" s="40" t="s">
        <v>76</v>
      </c>
      <c r="H15" s="40" t="s">
        <v>77</v>
      </c>
      <c r="I15" s="40" t="s">
        <v>78</v>
      </c>
      <c r="J15" s="40" t="s">
        <v>79</v>
      </c>
      <c r="K15" s="40" t="s">
        <v>80</v>
      </c>
      <c r="L15" s="40"/>
    </row>
    <row r="16" spans="1:12" s="1" customFormat="1" ht="96">
      <c r="A16" s="11">
        <v>1</v>
      </c>
      <c r="B16" s="11">
        <v>5</v>
      </c>
      <c r="C16" s="11">
        <v>1</v>
      </c>
      <c r="D16" s="41" t="s">
        <v>726</v>
      </c>
      <c r="E16" s="54"/>
      <c r="F16" s="54"/>
      <c r="G16" s="41" t="s">
        <v>721</v>
      </c>
      <c r="H16" s="41" t="s">
        <v>727</v>
      </c>
      <c r="I16" s="41" t="s">
        <v>728</v>
      </c>
      <c r="J16" s="41" t="s">
        <v>729</v>
      </c>
      <c r="K16" s="41" t="s">
        <v>730</v>
      </c>
      <c r="L16" s="42"/>
    </row>
    <row r="17" spans="1:12" s="1" customFormat="1" ht="48">
      <c r="A17" s="11">
        <v>2</v>
      </c>
      <c r="B17" s="11">
        <v>5</v>
      </c>
      <c r="C17" s="11">
        <v>1</v>
      </c>
      <c r="D17" s="41" t="s">
        <v>731</v>
      </c>
      <c r="E17" s="54"/>
      <c r="F17" s="54"/>
      <c r="G17" s="41" t="s">
        <v>732</v>
      </c>
      <c r="H17" s="41" t="s">
        <v>733</v>
      </c>
      <c r="I17" s="41" t="s">
        <v>734</v>
      </c>
      <c r="J17" s="41" t="s">
        <v>711</v>
      </c>
      <c r="K17" s="41" t="s">
        <v>735</v>
      </c>
      <c r="L17" s="42"/>
    </row>
    <row r="18" spans="1:12" s="1" customFormat="1" ht="18">
      <c r="A18" s="11">
        <v>3</v>
      </c>
      <c r="B18" s="11">
        <v>0</v>
      </c>
      <c r="C18" s="11">
        <v>0</v>
      </c>
      <c r="D18" s="41"/>
      <c r="E18" s="54"/>
      <c r="F18" s="54"/>
      <c r="H18" s="41"/>
      <c r="I18" s="41"/>
      <c r="J18" s="41"/>
      <c r="K18" s="41"/>
      <c r="L18" s="42"/>
    </row>
    <row r="19" spans="1:12" s="1" customFormat="1" ht="18">
      <c r="A19" s="11">
        <v>4</v>
      </c>
      <c r="B19" s="11">
        <v>0</v>
      </c>
      <c r="C19" s="11">
        <v>0</v>
      </c>
      <c r="D19" s="2"/>
      <c r="E19" s="54"/>
      <c r="F19" s="54"/>
      <c r="H19" s="41"/>
      <c r="I19" s="41"/>
      <c r="J19" s="41"/>
      <c r="K19" s="41"/>
      <c r="L19" s="42"/>
    </row>
    <row r="20" spans="1:12" s="1" customFormat="1" ht="18">
      <c r="A20" s="11">
        <v>5</v>
      </c>
      <c r="B20" s="11">
        <v>0</v>
      </c>
      <c r="C20" s="11">
        <v>0</v>
      </c>
      <c r="D20" s="11"/>
      <c r="E20" s="54"/>
      <c r="F20" s="54"/>
      <c r="G20" s="41"/>
      <c r="H20" s="41"/>
      <c r="I20" s="41"/>
      <c r="J20" s="41"/>
      <c r="K20" s="41"/>
      <c r="L20" s="42"/>
    </row>
    <row r="21" spans="1:12" ht="18">
      <c r="A21" s="379"/>
      <c r="B21" s="379"/>
      <c r="C21" s="379"/>
      <c r="D21" s="380" t="s">
        <v>293</v>
      </c>
      <c r="E21" s="43">
        <f>E22+E23</f>
        <v>0</v>
      </c>
      <c r="F21" s="43">
        <f>F22+F23</f>
        <v>0</v>
      </c>
      <c r="G21" s="381"/>
      <c r="H21" s="382"/>
      <c r="I21" s="382"/>
      <c r="J21" s="382"/>
      <c r="K21" s="383"/>
    </row>
    <row r="22" spans="1:12" ht="18">
      <c r="A22" s="44"/>
      <c r="B22" s="45" t="s">
        <v>448</v>
      </c>
      <c r="C22" s="44"/>
      <c r="D22" s="380"/>
      <c r="E22" s="46"/>
      <c r="F22" s="46"/>
      <c r="G22" s="384"/>
      <c r="H22" s="385"/>
      <c r="I22" s="385"/>
      <c r="J22" s="385"/>
      <c r="K22" s="386"/>
    </row>
    <row r="23" spans="1:12" ht="18">
      <c r="A23" s="379">
        <f>B25*C25+B26*C26+B27*C27+B28*C28+B29*C29</f>
        <v>10</v>
      </c>
      <c r="B23" s="379"/>
      <c r="C23" s="379"/>
      <c r="D23" s="380"/>
      <c r="E23" s="46">
        <f>($B$25*$C$25*E$25+$B$26*$C$26*E$26+$B$27*$C$27*E$27+$B$28*$C$28*E$28+$B$29*$C$29*E$29)/$A$23</f>
        <v>0</v>
      </c>
      <c r="F23" s="46">
        <f>($B$25*$C$25*F$25+$B$26*$C$26*F$26+$B$27*$C$27*F$27+$B$28*$C$28*F$28+$B$29*$C$29*F$29)/$A$23</f>
        <v>0</v>
      </c>
      <c r="G23" s="387"/>
      <c r="H23" s="388"/>
      <c r="I23" s="388"/>
      <c r="J23" s="388"/>
      <c r="K23" s="389"/>
    </row>
    <row r="24" spans="1:12">
      <c r="A24" s="40" t="s">
        <v>68</v>
      </c>
      <c r="B24" s="40" t="s">
        <v>69</v>
      </c>
      <c r="C24" s="40" t="s">
        <v>70</v>
      </c>
      <c r="D24" s="40" t="s">
        <v>265</v>
      </c>
      <c r="E24" s="40" t="s">
        <v>75</v>
      </c>
      <c r="F24" s="40" t="s">
        <v>37</v>
      </c>
      <c r="G24" s="40" t="s">
        <v>76</v>
      </c>
      <c r="H24" s="40" t="s">
        <v>77</v>
      </c>
      <c r="I24" s="40" t="s">
        <v>78</v>
      </c>
      <c r="J24" s="40" t="s">
        <v>79</v>
      </c>
      <c r="K24" s="40" t="s">
        <v>80</v>
      </c>
      <c r="L24" s="40"/>
    </row>
    <row r="25" spans="1:12" s="1" customFormat="1" ht="132">
      <c r="A25" s="11">
        <v>1</v>
      </c>
      <c r="B25" s="11">
        <v>5</v>
      </c>
      <c r="C25" s="11">
        <v>1</v>
      </c>
      <c r="D25" s="41" t="s">
        <v>736</v>
      </c>
      <c r="E25" s="63"/>
      <c r="F25" s="63"/>
      <c r="G25" s="41" t="s">
        <v>737</v>
      </c>
      <c r="H25" s="41" t="s">
        <v>738</v>
      </c>
      <c r="I25" s="41" t="s">
        <v>739</v>
      </c>
      <c r="J25" s="41" t="s">
        <v>741</v>
      </c>
      <c r="K25" s="41" t="s">
        <v>740</v>
      </c>
      <c r="L25" s="42"/>
    </row>
    <row r="26" spans="1:12" s="1" customFormat="1" ht="18">
      <c r="A26" s="11">
        <v>2</v>
      </c>
      <c r="B26" s="11">
        <v>3</v>
      </c>
      <c r="C26" s="11">
        <v>1</v>
      </c>
      <c r="D26" s="41"/>
      <c r="E26" s="63"/>
      <c r="F26" s="63"/>
      <c r="G26" s="41"/>
      <c r="H26" s="41"/>
      <c r="I26" s="41"/>
      <c r="J26" s="41"/>
      <c r="K26" s="41"/>
      <c r="L26" s="42"/>
    </row>
    <row r="27" spans="1:12" s="1" customFormat="1" ht="18">
      <c r="A27" s="11">
        <v>3</v>
      </c>
      <c r="B27" s="11">
        <v>2</v>
      </c>
      <c r="C27" s="11">
        <v>1</v>
      </c>
      <c r="D27" s="41"/>
      <c r="E27" s="63"/>
      <c r="F27" s="63"/>
      <c r="G27" s="41"/>
      <c r="H27" s="41"/>
      <c r="I27" s="41"/>
      <c r="J27" s="41"/>
      <c r="K27" s="41"/>
      <c r="L27" s="42"/>
    </row>
    <row r="28" spans="1:12" s="1" customFormat="1" ht="18">
      <c r="A28" s="11">
        <v>4</v>
      </c>
      <c r="B28" s="11">
        <v>0</v>
      </c>
      <c r="C28" s="11">
        <v>0</v>
      </c>
      <c r="D28" s="41"/>
      <c r="E28" s="63"/>
      <c r="F28" s="63"/>
      <c r="G28" s="41"/>
      <c r="H28" s="41"/>
      <c r="J28" s="41"/>
      <c r="K28" s="41"/>
      <c r="L28" s="42"/>
    </row>
    <row r="29" spans="1:12" s="1" customFormat="1" ht="18">
      <c r="A29" s="11">
        <v>5</v>
      </c>
      <c r="B29" s="11">
        <v>0</v>
      </c>
      <c r="C29" s="11">
        <v>0</v>
      </c>
      <c r="E29" s="63"/>
      <c r="F29" s="63"/>
      <c r="G29" s="41"/>
      <c r="H29" s="41"/>
      <c r="I29" s="41"/>
      <c r="J29" s="41"/>
      <c r="K29" s="41"/>
      <c r="L29" s="42"/>
    </row>
    <row r="30" spans="1:12" ht="18">
      <c r="A30" s="390"/>
      <c r="B30" s="390"/>
      <c r="C30" s="390"/>
      <c r="D30" s="391" t="s">
        <v>256</v>
      </c>
      <c r="E30" s="53">
        <f>E31+E32</f>
        <v>0</v>
      </c>
      <c r="F30" s="53">
        <f>F31+F32</f>
        <v>0</v>
      </c>
      <c r="G30" s="392"/>
      <c r="H30" s="393"/>
      <c r="I30" s="393"/>
      <c r="J30" s="393"/>
      <c r="K30" s="394"/>
    </row>
    <row r="31" spans="1:12" ht="18">
      <c r="A31" s="38"/>
      <c r="B31" s="39" t="s">
        <v>448</v>
      </c>
      <c r="C31" s="38"/>
      <c r="D31" s="391"/>
      <c r="E31" s="35"/>
      <c r="F31" s="35"/>
      <c r="G31" s="395"/>
      <c r="H31" s="396"/>
      <c r="I31" s="396"/>
      <c r="J31" s="396"/>
      <c r="K31" s="397"/>
    </row>
    <row r="32" spans="1:12" ht="18">
      <c r="A32" s="401">
        <f>B34*C34+B35*C35+B36*C36+B37*C37</f>
        <v>5</v>
      </c>
      <c r="B32" s="401"/>
      <c r="C32" s="401"/>
      <c r="D32" s="391"/>
      <c r="E32" s="35">
        <f>($B$34*$C$34*E$34+$B$35*$C$35*E$35+$B$36*$C$36*E$36+$B$37*$C$37*E$37)/$A$32</f>
        <v>0</v>
      </c>
      <c r="F32" s="35">
        <f>($B$34*$C$34*F$34+$B$35*$C$35*F$35+$B$36*$C$36*F$36+$B$37*$C$37*F$37)/$A$32</f>
        <v>0</v>
      </c>
      <c r="G32" s="398"/>
      <c r="H32" s="399"/>
      <c r="I32" s="399"/>
      <c r="J32" s="399"/>
      <c r="K32" s="400"/>
    </row>
    <row r="33" spans="1:13">
      <c r="A33" s="40" t="s">
        <v>68</v>
      </c>
      <c r="B33" s="40" t="s">
        <v>69</v>
      </c>
      <c r="C33" s="40" t="s">
        <v>70</v>
      </c>
      <c r="D33" s="40" t="s">
        <v>265</v>
      </c>
      <c r="E33" s="40" t="s">
        <v>75</v>
      </c>
      <c r="F33" s="40" t="s">
        <v>37</v>
      </c>
      <c r="G33" s="40" t="s">
        <v>76</v>
      </c>
      <c r="H33" s="40" t="s">
        <v>77</v>
      </c>
      <c r="I33" s="40" t="s">
        <v>78</v>
      </c>
      <c r="J33" s="40" t="s">
        <v>79</v>
      </c>
      <c r="K33" s="40" t="s">
        <v>80</v>
      </c>
      <c r="L33" s="40"/>
    </row>
    <row r="34" spans="1:13" s="1" customFormat="1" ht="36">
      <c r="A34" s="11">
        <v>1</v>
      </c>
      <c r="B34" s="11">
        <v>5</v>
      </c>
      <c r="C34" s="11">
        <v>1</v>
      </c>
      <c r="D34" s="41" t="s">
        <v>310</v>
      </c>
      <c r="E34" s="35"/>
      <c r="F34" s="35"/>
      <c r="G34" s="41" t="s">
        <v>313</v>
      </c>
      <c r="H34" s="41" t="s">
        <v>314</v>
      </c>
      <c r="I34" s="41" t="s">
        <v>315</v>
      </c>
      <c r="J34" s="41" t="s">
        <v>691</v>
      </c>
      <c r="K34" s="41" t="s">
        <v>317</v>
      </c>
      <c r="L34" s="42"/>
    </row>
    <row r="35" spans="1:13" s="1" customFormat="1" ht="18">
      <c r="A35" s="11">
        <v>2</v>
      </c>
      <c r="B35" s="11">
        <v>0</v>
      </c>
      <c r="C35" s="11">
        <v>0</v>
      </c>
      <c r="D35" s="41"/>
      <c r="E35" s="35"/>
      <c r="F35" s="35"/>
      <c r="G35" s="41"/>
      <c r="H35" s="41"/>
      <c r="I35" s="41"/>
      <c r="J35" s="41"/>
      <c r="K35" s="41"/>
      <c r="L35" s="42"/>
    </row>
    <row r="36" spans="1:13" s="1" customFormat="1" ht="18">
      <c r="A36" s="11">
        <v>3</v>
      </c>
      <c r="B36" s="11">
        <v>0</v>
      </c>
      <c r="C36" s="11">
        <v>0</v>
      </c>
      <c r="D36" s="41"/>
      <c r="E36" s="35"/>
      <c r="F36" s="35"/>
      <c r="G36" s="41"/>
      <c r="H36" s="41"/>
      <c r="I36" s="41"/>
      <c r="J36" s="41"/>
      <c r="K36" s="41"/>
      <c r="L36" s="42"/>
    </row>
    <row r="37" spans="1:13" s="1" customFormat="1" ht="18">
      <c r="A37" s="11">
        <v>4</v>
      </c>
      <c r="B37" s="11">
        <v>0</v>
      </c>
      <c r="C37" s="11">
        <v>0</v>
      </c>
      <c r="D37" s="41"/>
      <c r="E37" s="35"/>
      <c r="F37" s="35"/>
      <c r="G37" s="41"/>
      <c r="H37" s="41"/>
      <c r="I37" s="41"/>
      <c r="J37" s="41"/>
      <c r="K37" s="41"/>
      <c r="L37" s="42"/>
    </row>
    <row r="38" spans="1:13" s="1" customFormat="1" ht="21">
      <c r="A38" s="402" t="s">
        <v>378</v>
      </c>
      <c r="B38" s="402"/>
      <c r="C38" s="402"/>
      <c r="D38" s="402"/>
      <c r="E38" s="402"/>
      <c r="F38" s="402"/>
      <c r="G38" s="402"/>
      <c r="H38" s="402"/>
      <c r="I38" s="402"/>
      <c r="J38" s="402"/>
      <c r="K38" s="402"/>
      <c r="L38" s="402"/>
      <c r="M38" s="402"/>
    </row>
    <row r="39" spans="1:13" s="1" customFormat="1">
      <c r="A39" s="11"/>
      <c r="B39" s="11"/>
      <c r="C39" s="11"/>
      <c r="D39" s="50"/>
      <c r="E39" s="363"/>
      <c r="F39" s="364"/>
      <c r="G39" s="364"/>
      <c r="H39" s="364"/>
      <c r="I39" s="364"/>
      <c r="J39" s="364"/>
      <c r="K39" s="364"/>
      <c r="L39" s="11"/>
      <c r="M39" s="11"/>
    </row>
    <row r="40" spans="1:13" s="1" customFormat="1">
      <c r="A40" s="11"/>
      <c r="B40" s="11"/>
      <c r="C40" s="11"/>
      <c r="D40" s="50"/>
      <c r="E40" s="363"/>
      <c r="F40" s="364"/>
      <c r="G40" s="364"/>
      <c r="H40" s="364"/>
      <c r="I40" s="364"/>
      <c r="J40" s="364"/>
      <c r="K40" s="364"/>
      <c r="L40" s="11"/>
      <c r="M40" s="11"/>
    </row>
    <row r="41" spans="1:13" s="1" customFormat="1">
      <c r="A41" s="11"/>
      <c r="B41" s="11"/>
      <c r="C41" s="11"/>
      <c r="D41" s="50"/>
      <c r="E41" s="363"/>
      <c r="F41" s="364"/>
      <c r="G41" s="364"/>
      <c r="H41" s="364"/>
      <c r="I41" s="364"/>
      <c r="J41" s="364"/>
      <c r="K41" s="364"/>
      <c r="L41" s="11"/>
      <c r="M41" s="11"/>
    </row>
    <row r="42" spans="1:13">
      <c r="A42" s="51"/>
      <c r="B42" s="51"/>
      <c r="C42" s="51"/>
      <c r="D42" s="50"/>
      <c r="E42" s="363"/>
      <c r="F42" s="364"/>
      <c r="G42" s="364"/>
      <c r="H42" s="364"/>
      <c r="I42" s="364"/>
      <c r="J42" s="364"/>
      <c r="K42" s="364"/>
      <c r="L42" s="51"/>
      <c r="M42" s="51"/>
    </row>
    <row r="43" spans="1:13" ht="68.25" customHeight="1">
      <c r="A43" s="51"/>
      <c r="B43" s="51"/>
      <c r="C43" s="51"/>
      <c r="D43" s="50"/>
      <c r="E43" s="363"/>
      <c r="F43" s="364"/>
      <c r="G43" s="364"/>
      <c r="H43" s="364"/>
      <c r="I43" s="364"/>
      <c r="J43" s="364"/>
      <c r="K43" s="364"/>
      <c r="L43" s="51"/>
      <c r="M43" s="51"/>
    </row>
    <row r="44" spans="1:13">
      <c r="A44" s="51"/>
      <c r="B44" s="51"/>
      <c r="C44" s="51"/>
      <c r="D44" s="50"/>
      <c r="E44" s="363"/>
      <c r="F44" s="364"/>
      <c r="G44" s="364"/>
      <c r="H44" s="364"/>
      <c r="I44" s="364"/>
      <c r="J44" s="364"/>
      <c r="K44" s="364"/>
      <c r="L44" s="51"/>
      <c r="M44" s="51"/>
    </row>
    <row r="45" spans="1:13">
      <c r="A45" s="360"/>
      <c r="B45" s="361"/>
      <c r="C45" s="361"/>
      <c r="D45" s="361"/>
      <c r="E45" s="361"/>
      <c r="F45" s="361"/>
      <c r="G45" s="361"/>
      <c r="H45" s="361"/>
      <c r="I45" s="361"/>
      <c r="J45" s="361"/>
      <c r="K45" s="362"/>
      <c r="L45" s="360"/>
      <c r="M45" s="361"/>
    </row>
    <row r="46" spans="1:13" ht="62.25" customHeight="1">
      <c r="A46" s="51"/>
      <c r="B46" s="51"/>
      <c r="C46" s="51"/>
      <c r="D46" s="10" t="s">
        <v>82</v>
      </c>
      <c r="E46" s="377" t="s">
        <v>742</v>
      </c>
      <c r="F46" s="378"/>
      <c r="G46" s="378"/>
      <c r="H46" s="378"/>
      <c r="I46" s="378"/>
      <c r="J46" s="378"/>
      <c r="K46" s="378"/>
      <c r="L46" s="51"/>
      <c r="M46" s="51"/>
    </row>
    <row r="47" spans="1:13" ht="15.75" customHeight="1">
      <c r="A47" s="51"/>
      <c r="B47" s="51"/>
      <c r="C47" s="51"/>
      <c r="D47" s="10" t="s">
        <v>319</v>
      </c>
      <c r="E47" s="377" t="s">
        <v>743</v>
      </c>
      <c r="F47" s="378"/>
      <c r="G47" s="378"/>
      <c r="H47" s="378"/>
      <c r="I47" s="378"/>
      <c r="J47" s="378"/>
      <c r="K47" s="378"/>
      <c r="L47" s="51"/>
      <c r="M47" s="51"/>
    </row>
    <row r="48" spans="1:13" ht="29.25" customHeight="1">
      <c r="A48" s="51"/>
      <c r="B48" s="51"/>
      <c r="C48" s="51"/>
      <c r="D48" s="10" t="s">
        <v>472</v>
      </c>
      <c r="E48" s="377" t="s">
        <v>744</v>
      </c>
      <c r="F48" s="378"/>
      <c r="G48" s="378"/>
      <c r="H48" s="378"/>
      <c r="I48" s="378"/>
      <c r="J48" s="378"/>
      <c r="K48" s="378"/>
      <c r="L48" s="51"/>
      <c r="M48" s="51"/>
    </row>
    <row r="50" spans="5:7">
      <c r="E50" s="407" t="s">
        <v>745</v>
      </c>
      <c r="F50" s="408"/>
      <c r="G50" s="409"/>
    </row>
    <row r="51" spans="5:7">
      <c r="E51" s="407" t="s">
        <v>746</v>
      </c>
      <c r="F51" s="408"/>
      <c r="G51" s="409"/>
    </row>
    <row r="52" spans="5:7">
      <c r="E52" s="407" t="s">
        <v>747</v>
      </c>
      <c r="F52" s="408"/>
      <c r="G52" s="409"/>
    </row>
  </sheetData>
  <mergeCells count="40">
    <mergeCell ref="A21:C21"/>
    <mergeCell ref="D21:D23"/>
    <mergeCell ref="G21:K23"/>
    <mergeCell ref="A23:C23"/>
    <mergeCell ref="A30:C30"/>
    <mergeCell ref="D30:D32"/>
    <mergeCell ref="G30:K32"/>
    <mergeCell ref="A32:C32"/>
    <mergeCell ref="A12:C12"/>
    <mergeCell ref="D12:D14"/>
    <mergeCell ref="G12:K14"/>
    <mergeCell ref="A14:C14"/>
    <mergeCell ref="A6:C6"/>
    <mergeCell ref="D6:D8"/>
    <mergeCell ref="A8:C8"/>
    <mergeCell ref="G6:K6"/>
    <mergeCell ref="G7:K7"/>
    <mergeCell ref="G8:K8"/>
    <mergeCell ref="G5:K5"/>
    <mergeCell ref="A1:D1"/>
    <mergeCell ref="G1:K1"/>
    <mergeCell ref="G2:K2"/>
    <mergeCell ref="G3:K3"/>
    <mergeCell ref="G4:K4"/>
    <mergeCell ref="E50:G50"/>
    <mergeCell ref="E51:G51"/>
    <mergeCell ref="E52:G52"/>
    <mergeCell ref="L38:M38"/>
    <mergeCell ref="L45:M45"/>
    <mergeCell ref="E46:K46"/>
    <mergeCell ref="E47:K47"/>
    <mergeCell ref="E48:K48"/>
    <mergeCell ref="E39:K39"/>
    <mergeCell ref="E40:K40"/>
    <mergeCell ref="E41:K41"/>
    <mergeCell ref="A38:K38"/>
    <mergeCell ref="E42:K42"/>
    <mergeCell ref="A45:K45"/>
    <mergeCell ref="E43:K43"/>
    <mergeCell ref="E44:K44"/>
  </mergeCells>
  <printOptions gridLines="1"/>
  <pageMargins left="0.70866141732283472" right="0.70866141732283472" top="0.78740157480314965" bottom="0.78740157480314965" header="0.31496062992125984" footer="0.31496062992125984"/>
  <pageSetup paperSize="9" scale="45" fitToHeight="3" orientation="landscape" r:id="rId1"/>
  <headerFooter>
    <oddHeader>&amp;L&amp;Pvon&amp;N&amp;C1.11 Strategische Programme und Projekte&amp;R&amp;D</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M53"/>
  <sheetViews>
    <sheetView topLeftCell="A12" zoomScale="73" zoomScaleNormal="73" workbookViewId="0">
      <selection activeCell="K78" sqref="K78"/>
    </sheetView>
  </sheetViews>
  <sheetFormatPr defaultColWidth="11.44140625" defaultRowHeight="14.4"/>
  <cols>
    <col min="1" max="3" width="5.21875" customWidth="1"/>
    <col min="4" max="4" width="29.21875" customWidth="1"/>
    <col min="5" max="6" width="9" customWidth="1"/>
    <col min="7" max="11" width="24.77734375" customWidth="1"/>
    <col min="12" max="12" width="90.77734375" customWidth="1"/>
  </cols>
  <sheetData>
    <row r="1" spans="1:12" s="32" customFormat="1" ht="21.75" customHeight="1" thickBot="1">
      <c r="A1" s="352" t="s">
        <v>748</v>
      </c>
      <c r="B1" s="353"/>
      <c r="C1" s="353"/>
      <c r="D1" s="353"/>
      <c r="E1" s="31">
        <f>(E3*$B$3*$C$3+E4*$B$4*$C$4+E5*$B$5*$C$5)/$A$5+E6</f>
        <v>0</v>
      </c>
      <c r="F1" s="31">
        <f>(F3*$B$3*$C$3+F4*$B$4*$C$4+F5*$B$5*$C$5)/$A$5+F6</f>
        <v>0</v>
      </c>
      <c r="G1" s="354" t="s">
        <v>253</v>
      </c>
      <c r="H1" s="355"/>
      <c r="I1" s="355"/>
      <c r="J1" s="355"/>
      <c r="K1" s="355"/>
      <c r="L1" s="60" t="s">
        <v>254</v>
      </c>
    </row>
    <row r="2" spans="1:12" ht="22.5" customHeight="1">
      <c r="A2" s="33" t="s">
        <v>68</v>
      </c>
      <c r="B2" s="33" t="s">
        <v>69</v>
      </c>
      <c r="C2" s="33" t="s">
        <v>70</v>
      </c>
      <c r="D2" s="33" t="s">
        <v>71</v>
      </c>
      <c r="E2" s="33" t="s">
        <v>72</v>
      </c>
      <c r="F2" s="33" t="s">
        <v>37</v>
      </c>
      <c r="G2" s="350" t="s">
        <v>749</v>
      </c>
      <c r="H2" s="351"/>
      <c r="I2" s="351"/>
      <c r="J2" s="351"/>
      <c r="K2" s="351"/>
    </row>
    <row r="3" spans="1:12" ht="18">
      <c r="A3" s="34"/>
      <c r="B3" s="34">
        <v>5</v>
      </c>
      <c r="C3" s="34">
        <v>1</v>
      </c>
      <c r="D3" s="57" t="s">
        <v>255</v>
      </c>
      <c r="E3" s="54">
        <f>E12</f>
        <v>0</v>
      </c>
      <c r="F3" s="54">
        <f>F12</f>
        <v>0</v>
      </c>
      <c r="G3" s="350"/>
      <c r="H3" s="351"/>
      <c r="I3" s="351"/>
      <c r="J3" s="351"/>
      <c r="K3" s="351"/>
    </row>
    <row r="4" spans="1:12" ht="18">
      <c r="A4" s="34"/>
      <c r="B4" s="34">
        <v>5</v>
      </c>
      <c r="C4" s="34">
        <v>1</v>
      </c>
      <c r="D4" s="58" t="s">
        <v>202</v>
      </c>
      <c r="E4" s="36">
        <f>E21</f>
        <v>0</v>
      </c>
      <c r="F4" s="36">
        <f>F21</f>
        <v>0</v>
      </c>
      <c r="G4" s="350"/>
      <c r="H4" s="351"/>
      <c r="I4" s="351"/>
      <c r="J4" s="351"/>
      <c r="K4" s="351"/>
    </row>
    <row r="5" spans="1:12" ht="18">
      <c r="A5" s="34">
        <f>B5*C5+B4*C4+B3*C3</f>
        <v>12</v>
      </c>
      <c r="B5" s="34">
        <v>2</v>
      </c>
      <c r="C5" s="34">
        <v>1</v>
      </c>
      <c r="D5" s="59" t="s">
        <v>256</v>
      </c>
      <c r="E5" s="35">
        <f>E30</f>
        <v>0</v>
      </c>
      <c r="F5" s="35">
        <f>F30</f>
        <v>0</v>
      </c>
      <c r="G5" s="350"/>
      <c r="H5" s="351"/>
      <c r="I5" s="351"/>
      <c r="J5" s="351"/>
      <c r="K5" s="351"/>
    </row>
    <row r="6" spans="1:12" ht="18">
      <c r="A6" s="356"/>
      <c r="B6" s="356"/>
      <c r="C6" s="356"/>
      <c r="D6" s="357" t="s">
        <v>335</v>
      </c>
      <c r="E6" s="47">
        <f>(E$10*$B$10*$C$10+E$11*$B$11*$C$11)/$A$8</f>
        <v>0</v>
      </c>
      <c r="F6" s="47">
        <f>(F$10*$B$10*$C$10+F$11*$B$11*$C$11)/$A$8</f>
        <v>0</v>
      </c>
      <c r="G6" s="350"/>
      <c r="H6" s="351"/>
      <c r="I6" s="351"/>
      <c r="J6" s="351"/>
      <c r="K6" s="351"/>
    </row>
    <row r="7" spans="1:12" ht="18">
      <c r="A7" s="48"/>
      <c r="B7" s="49" t="s">
        <v>258</v>
      </c>
      <c r="C7" s="48"/>
      <c r="D7" s="358"/>
      <c r="E7" s="37"/>
      <c r="F7" s="37"/>
      <c r="G7" s="350"/>
      <c r="H7" s="351"/>
      <c r="I7" s="351"/>
      <c r="J7" s="351"/>
      <c r="K7" s="351"/>
    </row>
    <row r="8" spans="1:12" ht="18">
      <c r="A8" s="359">
        <f>B10*C10+B11*C11</f>
        <v>5</v>
      </c>
      <c r="B8" s="359"/>
      <c r="C8" s="359"/>
      <c r="D8" s="358"/>
      <c r="E8" s="37"/>
      <c r="F8" s="37"/>
      <c r="G8" s="350"/>
      <c r="H8" s="351"/>
      <c r="I8" s="351"/>
      <c r="J8" s="351"/>
      <c r="K8" s="351"/>
    </row>
    <row r="9" spans="1:12">
      <c r="A9" s="40" t="s">
        <v>68</v>
      </c>
      <c r="B9" s="40" t="s">
        <v>69</v>
      </c>
      <c r="C9" s="40" t="s">
        <v>70</v>
      </c>
      <c r="D9" s="40" t="s">
        <v>265</v>
      </c>
      <c r="E9" s="40" t="s">
        <v>75</v>
      </c>
      <c r="F9" s="40" t="s">
        <v>37</v>
      </c>
      <c r="G9" s="40" t="s">
        <v>76</v>
      </c>
      <c r="H9" s="40" t="s">
        <v>77</v>
      </c>
      <c r="I9" s="40" t="s">
        <v>78</v>
      </c>
      <c r="J9" s="40" t="s">
        <v>79</v>
      </c>
      <c r="K9" s="40" t="s">
        <v>80</v>
      </c>
      <c r="L9" s="40"/>
    </row>
    <row r="10" spans="1:12" s="1" customFormat="1" ht="96">
      <c r="A10" s="11">
        <v>1</v>
      </c>
      <c r="B10" s="11">
        <v>5</v>
      </c>
      <c r="C10" s="11">
        <v>1</v>
      </c>
      <c r="D10" s="41" t="s">
        <v>750</v>
      </c>
      <c r="E10" s="62">
        <v>0</v>
      </c>
      <c r="F10" s="62">
        <v>0</v>
      </c>
      <c r="G10" s="41" t="s">
        <v>751</v>
      </c>
      <c r="H10" s="41" t="s">
        <v>752</v>
      </c>
      <c r="I10" s="41" t="s">
        <v>753</v>
      </c>
      <c r="J10" s="41" t="s">
        <v>754</v>
      </c>
      <c r="K10" s="41" t="s">
        <v>755</v>
      </c>
      <c r="L10" s="42"/>
    </row>
    <row r="11" spans="1:12" s="1" customFormat="1" ht="18" hidden="1">
      <c r="A11" s="11">
        <v>0</v>
      </c>
      <c r="B11" s="11">
        <v>0</v>
      </c>
      <c r="C11" s="11">
        <v>0</v>
      </c>
      <c r="D11" s="41"/>
      <c r="E11" s="37">
        <v>0</v>
      </c>
      <c r="F11" s="37">
        <v>0</v>
      </c>
      <c r="G11" s="41"/>
      <c r="H11" s="41"/>
      <c r="I11" s="41"/>
      <c r="J11" s="41"/>
      <c r="K11" s="41"/>
      <c r="L11" s="42"/>
    </row>
    <row r="12" spans="1:12" ht="18">
      <c r="A12" s="365"/>
      <c r="B12" s="365"/>
      <c r="C12" s="365"/>
      <c r="D12" s="366" t="s">
        <v>267</v>
      </c>
      <c r="E12" s="52">
        <f>E13+E14</f>
        <v>0</v>
      </c>
      <c r="F12" s="52">
        <f>F13+F14</f>
        <v>0</v>
      </c>
      <c r="G12" s="367"/>
      <c r="H12" s="368"/>
      <c r="I12" s="368"/>
      <c r="J12" s="368"/>
      <c r="K12" s="369"/>
    </row>
    <row r="13" spans="1:12" ht="18">
      <c r="A13" s="55"/>
      <c r="B13" s="56" t="s">
        <v>258</v>
      </c>
      <c r="C13" s="55"/>
      <c r="D13" s="366"/>
      <c r="E13" s="54"/>
      <c r="F13" s="54"/>
      <c r="G13" s="370"/>
      <c r="H13" s="371"/>
      <c r="I13" s="371"/>
      <c r="J13" s="371"/>
      <c r="K13" s="372"/>
    </row>
    <row r="14" spans="1:12" ht="18">
      <c r="A14" s="376">
        <f>B16*C16+B17*C17+B18*C18+B19*C19+B20*C20</f>
        <v>5</v>
      </c>
      <c r="B14" s="376"/>
      <c r="C14" s="376"/>
      <c r="D14" s="366"/>
      <c r="E14" s="54">
        <f>($B$16*$C$16*E$16+$B$17*$C$17*E$17+$B$18*$C$18*E$18+$B$19*$C$19*E$19+$B$20*$C$20*E$20)/$A$14</f>
        <v>0</v>
      </c>
      <c r="F14" s="54">
        <f>($B$16*$C$16*F$16+$B$17*$C$17*F$17+$B$18*$C$18*F$18+$B$19*$C$19*F$19+$B$20*$C$20*F$20)/$A$14</f>
        <v>0</v>
      </c>
      <c r="G14" s="373"/>
      <c r="H14" s="374"/>
      <c r="I14" s="374"/>
      <c r="J14" s="374"/>
      <c r="K14" s="375"/>
    </row>
    <row r="15" spans="1:12">
      <c r="A15" s="40" t="s">
        <v>68</v>
      </c>
      <c r="B15" s="40" t="s">
        <v>69</v>
      </c>
      <c r="C15" s="40" t="s">
        <v>70</v>
      </c>
      <c r="D15" s="40" t="s">
        <v>265</v>
      </c>
      <c r="E15" s="40" t="s">
        <v>75</v>
      </c>
      <c r="F15" s="40" t="s">
        <v>37</v>
      </c>
      <c r="G15" s="40" t="s">
        <v>76</v>
      </c>
      <c r="H15" s="40" t="s">
        <v>77</v>
      </c>
      <c r="I15" s="40" t="s">
        <v>78</v>
      </c>
      <c r="J15" s="40" t="s">
        <v>79</v>
      </c>
      <c r="K15" s="40" t="s">
        <v>80</v>
      </c>
      <c r="L15" s="40"/>
    </row>
    <row r="16" spans="1:12" s="1" customFormat="1" ht="72">
      <c r="A16" s="11">
        <v>1</v>
      </c>
      <c r="B16" s="11">
        <v>5</v>
      </c>
      <c r="C16" s="11">
        <v>1</v>
      </c>
      <c r="D16" s="41" t="s">
        <v>756</v>
      </c>
      <c r="E16" s="54"/>
      <c r="F16" s="54"/>
      <c r="G16" s="41" t="s">
        <v>757</v>
      </c>
      <c r="H16" s="41" t="s">
        <v>758</v>
      </c>
      <c r="I16" s="41" t="s">
        <v>759</v>
      </c>
      <c r="J16" s="41" t="s">
        <v>711</v>
      </c>
      <c r="K16" s="41" t="s">
        <v>760</v>
      </c>
      <c r="L16" s="42"/>
    </row>
    <row r="17" spans="1:12" s="1" customFormat="1" ht="18">
      <c r="A17" s="11">
        <v>2</v>
      </c>
      <c r="B17" s="11">
        <v>0</v>
      </c>
      <c r="C17" s="11">
        <v>0</v>
      </c>
      <c r="D17" s="41"/>
      <c r="E17" s="54"/>
      <c r="F17" s="54"/>
      <c r="G17" s="41"/>
      <c r="H17" s="41"/>
      <c r="I17" s="41"/>
      <c r="J17" s="41"/>
      <c r="K17" s="41"/>
      <c r="L17" s="42"/>
    </row>
    <row r="18" spans="1:12" s="1" customFormat="1" ht="18">
      <c r="A18" s="11">
        <v>3</v>
      </c>
      <c r="B18" s="11">
        <v>0</v>
      </c>
      <c r="C18" s="11">
        <v>0</v>
      </c>
      <c r="D18" s="41"/>
      <c r="E18" s="54"/>
      <c r="F18" s="54"/>
      <c r="G18" s="11"/>
      <c r="H18" s="41"/>
      <c r="I18" s="41"/>
      <c r="J18" s="41"/>
      <c r="K18" s="41"/>
      <c r="L18" s="42"/>
    </row>
    <row r="19" spans="1:12" s="1" customFormat="1" ht="18">
      <c r="A19" s="11">
        <v>4</v>
      </c>
      <c r="B19" s="11">
        <v>0</v>
      </c>
      <c r="C19" s="11">
        <v>0</v>
      </c>
      <c r="D19" s="2"/>
      <c r="E19" s="54"/>
      <c r="F19" s="54"/>
      <c r="G19" s="11"/>
      <c r="H19" s="41"/>
      <c r="I19" s="41"/>
      <c r="J19" s="41"/>
      <c r="K19" s="41"/>
      <c r="L19" s="42"/>
    </row>
    <row r="20" spans="1:12" s="1" customFormat="1" ht="18">
      <c r="A20" s="11">
        <v>5</v>
      </c>
      <c r="B20" s="11">
        <v>0</v>
      </c>
      <c r="C20" s="11">
        <v>0</v>
      </c>
      <c r="D20" s="11"/>
      <c r="E20" s="54"/>
      <c r="F20" s="54"/>
      <c r="G20" s="41"/>
      <c r="H20" s="41"/>
      <c r="I20" s="41"/>
      <c r="J20" s="41"/>
      <c r="K20" s="41"/>
      <c r="L20" s="42"/>
    </row>
    <row r="21" spans="1:12" ht="18">
      <c r="A21" s="379"/>
      <c r="B21" s="379"/>
      <c r="C21" s="379"/>
      <c r="D21" s="380" t="s">
        <v>293</v>
      </c>
      <c r="E21" s="43">
        <f>E22+E23</f>
        <v>0</v>
      </c>
      <c r="F21" s="43">
        <f>F22+F23</f>
        <v>0</v>
      </c>
      <c r="G21" s="381"/>
      <c r="H21" s="382"/>
      <c r="I21" s="382"/>
      <c r="J21" s="382"/>
      <c r="K21" s="383"/>
    </row>
    <row r="22" spans="1:12" ht="18">
      <c r="A22" s="44"/>
      <c r="B22" s="45" t="s">
        <v>258</v>
      </c>
      <c r="C22" s="44"/>
      <c r="D22" s="380"/>
      <c r="E22" s="46"/>
      <c r="F22" s="46"/>
      <c r="G22" s="384"/>
      <c r="H22" s="385"/>
      <c r="I22" s="385"/>
      <c r="J22" s="385"/>
      <c r="K22" s="386"/>
    </row>
    <row r="23" spans="1:12" ht="18">
      <c r="A23" s="379">
        <f>B25*C25+B26*C26+B27*C27+B28*C28+B29*C29</f>
        <v>6</v>
      </c>
      <c r="B23" s="379"/>
      <c r="C23" s="379"/>
      <c r="D23" s="380"/>
      <c r="E23" s="46">
        <f>($B$25*$C$25*E$25+$B$26*$C$26*E$26+$B$27*$C$27*E$27+$B$28*$C$28*E$28+$B$29*$C$29*E$29)/$A$23</f>
        <v>0</v>
      </c>
      <c r="F23" s="46">
        <f>($B$25*$C$25*F$25+$B$26*$C$26*F$26+$B$27*$C$27*F$27+$B$28*$C$28*F$28+$B$29*$C$29*F$29)/$A$23</f>
        <v>0</v>
      </c>
      <c r="G23" s="387"/>
      <c r="H23" s="388"/>
      <c r="I23" s="388"/>
      <c r="J23" s="388"/>
      <c r="K23" s="389"/>
    </row>
    <row r="24" spans="1:12">
      <c r="A24" s="40" t="s">
        <v>68</v>
      </c>
      <c r="B24" s="40" t="s">
        <v>69</v>
      </c>
      <c r="C24" s="40" t="s">
        <v>70</v>
      </c>
      <c r="D24" s="40" t="s">
        <v>265</v>
      </c>
      <c r="E24" s="40" t="s">
        <v>75</v>
      </c>
      <c r="F24" s="40" t="s">
        <v>37</v>
      </c>
      <c r="G24" s="40" t="s">
        <v>76</v>
      </c>
      <c r="H24" s="40" t="s">
        <v>77</v>
      </c>
      <c r="I24" s="40" t="s">
        <v>78</v>
      </c>
      <c r="J24" s="40" t="s">
        <v>79</v>
      </c>
      <c r="K24" s="40" t="s">
        <v>80</v>
      </c>
      <c r="L24" s="40"/>
    </row>
    <row r="25" spans="1:12" s="1" customFormat="1" ht="72">
      <c r="A25" s="11">
        <v>1</v>
      </c>
      <c r="B25" s="11">
        <v>3</v>
      </c>
      <c r="C25" s="11">
        <v>1</v>
      </c>
      <c r="D25" s="41" t="s">
        <v>756</v>
      </c>
      <c r="E25" s="63"/>
      <c r="F25" s="63"/>
      <c r="G25" s="41" t="s">
        <v>762</v>
      </c>
      <c r="I25" s="41" t="s">
        <v>711</v>
      </c>
      <c r="J25" s="41"/>
      <c r="K25" s="41" t="s">
        <v>763</v>
      </c>
      <c r="L25" s="42"/>
    </row>
    <row r="26" spans="1:12" s="1" customFormat="1" ht="48">
      <c r="A26" s="11">
        <v>2</v>
      </c>
      <c r="B26" s="11">
        <v>3</v>
      </c>
      <c r="C26" s="11">
        <v>1</v>
      </c>
      <c r="D26" s="41" t="s">
        <v>761</v>
      </c>
      <c r="E26" s="63"/>
      <c r="F26" s="63"/>
      <c r="G26" s="41" t="s">
        <v>764</v>
      </c>
      <c r="H26" s="41" t="s">
        <v>765</v>
      </c>
      <c r="I26" s="41" t="s">
        <v>766</v>
      </c>
      <c r="J26" s="41" t="s">
        <v>767</v>
      </c>
      <c r="K26" s="41" t="s">
        <v>768</v>
      </c>
      <c r="L26" s="42"/>
    </row>
    <row r="27" spans="1:12" s="1" customFormat="1" ht="18">
      <c r="A27" s="11">
        <v>3</v>
      </c>
      <c r="B27" s="11">
        <v>0</v>
      </c>
      <c r="C27" s="11">
        <v>0</v>
      </c>
      <c r="D27" s="41"/>
      <c r="E27" s="63"/>
      <c r="F27" s="63"/>
      <c r="G27" s="41"/>
      <c r="H27" s="41"/>
      <c r="I27" s="41"/>
      <c r="J27" s="41"/>
      <c r="K27" s="41"/>
      <c r="L27" s="42"/>
    </row>
    <row r="28" spans="1:12" s="1" customFormat="1" ht="18">
      <c r="A28" s="11">
        <v>4</v>
      </c>
      <c r="B28" s="11">
        <v>0</v>
      </c>
      <c r="C28" s="11">
        <v>0</v>
      </c>
      <c r="D28" s="41"/>
      <c r="E28" s="63"/>
      <c r="F28" s="63"/>
      <c r="G28" s="41"/>
      <c r="H28" s="41"/>
      <c r="I28" s="41"/>
      <c r="J28" s="41"/>
      <c r="K28" s="41"/>
      <c r="L28" s="42"/>
    </row>
    <row r="29" spans="1:12" s="1" customFormat="1" ht="18">
      <c r="A29" s="11">
        <v>5</v>
      </c>
      <c r="B29" s="11">
        <v>0</v>
      </c>
      <c r="C29" s="11">
        <v>0</v>
      </c>
      <c r="E29" s="63"/>
      <c r="F29" s="63"/>
      <c r="G29" s="41"/>
      <c r="H29" s="41"/>
      <c r="I29" s="41"/>
      <c r="J29" s="41"/>
      <c r="K29" s="41"/>
      <c r="L29" s="42"/>
    </row>
    <row r="30" spans="1:12" ht="18">
      <c r="A30" s="390"/>
      <c r="B30" s="390"/>
      <c r="C30" s="390"/>
      <c r="D30" s="391" t="s">
        <v>256</v>
      </c>
      <c r="E30" s="53">
        <f>E31+E32</f>
        <v>0</v>
      </c>
      <c r="F30" s="53">
        <f>F31+F32</f>
        <v>0</v>
      </c>
      <c r="G30" s="392"/>
      <c r="H30" s="393"/>
      <c r="I30" s="393"/>
      <c r="J30" s="393"/>
      <c r="K30" s="394"/>
    </row>
    <row r="31" spans="1:12" ht="18">
      <c r="A31" s="38"/>
      <c r="B31" s="39" t="s">
        <v>258</v>
      </c>
      <c r="C31" s="38"/>
      <c r="D31" s="391"/>
      <c r="E31" s="35"/>
      <c r="F31" s="35"/>
      <c r="G31" s="395"/>
      <c r="H31" s="396"/>
      <c r="I31" s="396"/>
      <c r="J31" s="396"/>
      <c r="K31" s="397"/>
    </row>
    <row r="32" spans="1:12" ht="18">
      <c r="A32" s="401">
        <f>B34*C34+B35*C35+B36*C36+B37*C37</f>
        <v>5</v>
      </c>
      <c r="B32" s="401"/>
      <c r="C32" s="401"/>
      <c r="D32" s="391"/>
      <c r="E32" s="35">
        <f>($B$34*$C$34*E$34+$B$35*$C$35*E$35+$B$36*$C$36*E$36+$B$37*$C$37*E$37)/$A$32</f>
        <v>0</v>
      </c>
      <c r="F32" s="35">
        <f>($B$34*$C$34*F$34+$B$35*$C$35*F$35+$B$36*$C$36*F$36+$B$37*$C$37*F$37)/$A$32</f>
        <v>0</v>
      </c>
      <c r="G32" s="398"/>
      <c r="H32" s="399"/>
      <c r="I32" s="399"/>
      <c r="J32" s="399"/>
      <c r="K32" s="400"/>
    </row>
    <row r="33" spans="1:13">
      <c r="A33" s="40" t="s">
        <v>68</v>
      </c>
      <c r="B33" s="40" t="s">
        <v>69</v>
      </c>
      <c r="C33" s="40" t="s">
        <v>70</v>
      </c>
      <c r="D33" s="40" t="s">
        <v>265</v>
      </c>
      <c r="E33" s="40" t="s">
        <v>75</v>
      </c>
      <c r="F33" s="40" t="s">
        <v>37</v>
      </c>
      <c r="G33" s="40" t="s">
        <v>76</v>
      </c>
      <c r="H33" s="40" t="s">
        <v>77</v>
      </c>
      <c r="I33" s="40" t="s">
        <v>78</v>
      </c>
      <c r="J33" s="40" t="s">
        <v>79</v>
      </c>
      <c r="K33" s="40" t="s">
        <v>80</v>
      </c>
      <c r="L33" s="40"/>
    </row>
    <row r="34" spans="1:13" s="1" customFormat="1" ht="36">
      <c r="A34" s="11">
        <v>1</v>
      </c>
      <c r="B34" s="11">
        <v>5</v>
      </c>
      <c r="C34" s="11">
        <v>1</v>
      </c>
      <c r="D34" s="41" t="s">
        <v>310</v>
      </c>
      <c r="E34" s="35"/>
      <c r="F34" s="35"/>
      <c r="G34" s="41" t="s">
        <v>313</v>
      </c>
      <c r="H34" s="41" t="s">
        <v>314</v>
      </c>
      <c r="I34" s="41" t="s">
        <v>315</v>
      </c>
      <c r="J34" s="41" t="s">
        <v>691</v>
      </c>
      <c r="K34" s="41" t="s">
        <v>317</v>
      </c>
      <c r="L34" s="42"/>
    </row>
    <row r="35" spans="1:13" s="1" customFormat="1" ht="18">
      <c r="A35" s="11">
        <v>2</v>
      </c>
      <c r="B35" s="11">
        <v>0</v>
      </c>
      <c r="C35" s="11">
        <v>0</v>
      </c>
      <c r="D35" s="41"/>
      <c r="E35" s="35"/>
      <c r="F35" s="35"/>
      <c r="G35" s="41"/>
      <c r="H35" s="41"/>
      <c r="I35" s="41"/>
      <c r="J35" s="41"/>
      <c r="K35" s="41"/>
      <c r="L35" s="42"/>
    </row>
    <row r="36" spans="1:13" s="1" customFormat="1" ht="18">
      <c r="A36" s="11">
        <v>3</v>
      </c>
      <c r="B36" s="11">
        <v>0</v>
      </c>
      <c r="C36" s="11">
        <v>0</v>
      </c>
      <c r="D36" s="41"/>
      <c r="E36" s="35"/>
      <c r="F36" s="35"/>
      <c r="G36" s="41"/>
      <c r="H36" s="41"/>
      <c r="I36" s="41"/>
      <c r="J36" s="41"/>
      <c r="K36" s="41"/>
      <c r="L36" s="42"/>
    </row>
    <row r="37" spans="1:13" s="1" customFormat="1" ht="18">
      <c r="A37" s="11">
        <v>4</v>
      </c>
      <c r="B37" s="11">
        <v>0</v>
      </c>
      <c r="C37" s="11">
        <v>0</v>
      </c>
      <c r="D37" s="41"/>
      <c r="E37" s="35"/>
      <c r="F37" s="35"/>
      <c r="G37" s="41"/>
      <c r="H37" s="41"/>
      <c r="I37" s="41"/>
      <c r="J37" s="41"/>
      <c r="K37" s="41"/>
      <c r="L37" s="42"/>
    </row>
    <row r="38" spans="1:13" s="1" customFormat="1" ht="21">
      <c r="A38" s="402" t="s">
        <v>769</v>
      </c>
      <c r="B38" s="402"/>
      <c r="C38" s="402"/>
      <c r="D38" s="402"/>
      <c r="E38" s="402"/>
      <c r="F38" s="402"/>
      <c r="G38" s="402"/>
      <c r="H38" s="402"/>
      <c r="I38" s="402"/>
      <c r="J38" s="402"/>
      <c r="K38" s="402"/>
      <c r="L38" s="402"/>
      <c r="M38" s="402"/>
    </row>
    <row r="39" spans="1:13" s="1" customFormat="1">
      <c r="A39" s="11"/>
      <c r="B39" s="11"/>
      <c r="C39" s="11"/>
      <c r="D39" s="50"/>
      <c r="E39" s="363"/>
      <c r="F39" s="364"/>
      <c r="G39" s="364"/>
      <c r="H39" s="364"/>
      <c r="I39" s="364"/>
      <c r="J39" s="364"/>
      <c r="K39" s="364"/>
      <c r="L39" s="11"/>
      <c r="M39" s="11"/>
    </row>
    <row r="40" spans="1:13" s="1" customFormat="1">
      <c r="A40" s="11"/>
      <c r="B40" s="11"/>
      <c r="C40" s="11"/>
      <c r="D40" s="50"/>
      <c r="E40" s="363"/>
      <c r="F40" s="364"/>
      <c r="G40" s="364"/>
      <c r="H40" s="364"/>
      <c r="I40" s="364"/>
      <c r="J40" s="364"/>
      <c r="K40" s="364"/>
      <c r="L40" s="11"/>
      <c r="M40" s="11"/>
    </row>
    <row r="41" spans="1:13" s="1" customFormat="1">
      <c r="A41" s="11"/>
      <c r="B41" s="11"/>
      <c r="C41" s="11"/>
      <c r="D41" s="50"/>
      <c r="E41" s="363"/>
      <c r="F41" s="364"/>
      <c r="G41" s="364"/>
      <c r="H41" s="364"/>
      <c r="I41" s="364"/>
      <c r="J41" s="364"/>
      <c r="K41" s="364"/>
      <c r="L41" s="11"/>
      <c r="M41" s="11"/>
    </row>
    <row r="42" spans="1:13">
      <c r="A42" s="51"/>
      <c r="B42" s="51"/>
      <c r="C42" s="51"/>
      <c r="D42" s="50"/>
      <c r="E42" s="363"/>
      <c r="F42" s="364"/>
      <c r="G42" s="364"/>
      <c r="H42" s="364"/>
      <c r="I42" s="364"/>
      <c r="J42" s="364"/>
      <c r="K42" s="364"/>
      <c r="L42" s="51"/>
      <c r="M42" s="51"/>
    </row>
    <row r="43" spans="1:13" ht="68.25" customHeight="1">
      <c r="A43" s="51"/>
      <c r="B43" s="51"/>
      <c r="C43" s="51"/>
      <c r="D43" s="50"/>
      <c r="E43" s="363"/>
      <c r="F43" s="364"/>
      <c r="G43" s="364"/>
      <c r="H43" s="364"/>
      <c r="I43" s="364"/>
      <c r="J43" s="364"/>
      <c r="K43" s="364"/>
      <c r="L43" s="51"/>
      <c r="M43" s="51"/>
    </row>
    <row r="44" spans="1:13">
      <c r="A44" s="51"/>
      <c r="B44" s="51"/>
      <c r="C44" s="51"/>
      <c r="D44" s="50"/>
      <c r="E44" s="363"/>
      <c r="F44" s="364"/>
      <c r="G44" s="364"/>
      <c r="H44" s="364"/>
      <c r="I44" s="364"/>
      <c r="J44" s="364"/>
      <c r="K44" s="364"/>
      <c r="L44" s="51"/>
      <c r="M44" s="51"/>
    </row>
    <row r="45" spans="1:13">
      <c r="A45" s="360"/>
      <c r="B45" s="361"/>
      <c r="C45" s="361"/>
      <c r="D45" s="361"/>
      <c r="E45" s="361"/>
      <c r="F45" s="361"/>
      <c r="G45" s="361"/>
      <c r="H45" s="361"/>
      <c r="I45" s="361"/>
      <c r="J45" s="361"/>
      <c r="K45" s="362"/>
      <c r="L45" s="360"/>
      <c r="M45" s="361"/>
    </row>
    <row r="46" spans="1:13" ht="15.75" customHeight="1">
      <c r="A46" s="51"/>
      <c r="B46" s="51"/>
      <c r="C46" s="51"/>
      <c r="D46" s="10" t="s">
        <v>82</v>
      </c>
      <c r="E46" s="377" t="s">
        <v>770</v>
      </c>
      <c r="F46" s="378"/>
      <c r="G46" s="378"/>
      <c r="H46" s="378"/>
      <c r="I46" s="378"/>
      <c r="J46" s="378"/>
      <c r="K46" s="378"/>
      <c r="L46" s="51"/>
      <c r="M46" s="51"/>
    </row>
    <row r="47" spans="1:13" ht="15.75" customHeight="1">
      <c r="A47" s="51"/>
      <c r="B47" s="51"/>
      <c r="C47" s="51"/>
      <c r="D47" s="10" t="s">
        <v>319</v>
      </c>
      <c r="E47" s="377" t="s">
        <v>771</v>
      </c>
      <c r="F47" s="378"/>
      <c r="G47" s="378"/>
      <c r="H47" s="378"/>
      <c r="I47" s="378"/>
      <c r="J47" s="378"/>
      <c r="K47" s="378"/>
      <c r="L47" s="51"/>
      <c r="M47" s="51"/>
    </row>
    <row r="48" spans="1:13" ht="96.75" customHeight="1">
      <c r="A48" s="51"/>
      <c r="B48" s="51"/>
      <c r="C48" s="51"/>
      <c r="D48" s="10" t="s">
        <v>472</v>
      </c>
      <c r="E48" s="377" t="s">
        <v>772</v>
      </c>
      <c r="F48" s="378"/>
      <c r="G48" s="378"/>
      <c r="H48" s="378"/>
      <c r="I48" s="378"/>
      <c r="J48" s="378"/>
      <c r="K48" s="378"/>
      <c r="L48" s="51"/>
      <c r="M48" s="51"/>
    </row>
    <row r="50" spans="5:7">
      <c r="E50" s="407" t="s">
        <v>773</v>
      </c>
      <c r="F50" s="408"/>
      <c r="G50" s="409"/>
    </row>
    <row r="51" spans="5:7">
      <c r="E51" s="407" t="s">
        <v>774</v>
      </c>
      <c r="F51" s="408"/>
      <c r="G51" s="409"/>
    </row>
    <row r="52" spans="5:7">
      <c r="E52" s="407" t="s">
        <v>775</v>
      </c>
      <c r="F52" s="408"/>
      <c r="G52" s="409"/>
    </row>
    <row r="53" spans="5:7">
      <c r="E53" s="407" t="s">
        <v>776</v>
      </c>
      <c r="F53" s="408"/>
      <c r="G53" s="409"/>
    </row>
  </sheetData>
  <mergeCells count="41">
    <mergeCell ref="L38:M38"/>
    <mergeCell ref="L45:M45"/>
    <mergeCell ref="E46:K46"/>
    <mergeCell ref="E47:K47"/>
    <mergeCell ref="E48:K48"/>
    <mergeCell ref="E43:K43"/>
    <mergeCell ref="E44:K44"/>
    <mergeCell ref="G30:K32"/>
    <mergeCell ref="A32:C32"/>
    <mergeCell ref="A45:K45"/>
    <mergeCell ref="A12:C12"/>
    <mergeCell ref="D12:D14"/>
    <mergeCell ref="G12:K14"/>
    <mergeCell ref="A14:C14"/>
    <mergeCell ref="A6:C6"/>
    <mergeCell ref="D6:D8"/>
    <mergeCell ref="A8:C8"/>
    <mergeCell ref="G6:K6"/>
    <mergeCell ref="G7:K7"/>
    <mergeCell ref="G8:K8"/>
    <mergeCell ref="A1:D1"/>
    <mergeCell ref="G1:K1"/>
    <mergeCell ref="G2:K2"/>
    <mergeCell ref="G3:K3"/>
    <mergeCell ref="G4:K4"/>
    <mergeCell ref="E50:G50"/>
    <mergeCell ref="E51:G51"/>
    <mergeCell ref="E52:G52"/>
    <mergeCell ref="E53:G53"/>
    <mergeCell ref="G5:K5"/>
    <mergeCell ref="E39:K39"/>
    <mergeCell ref="E40:K40"/>
    <mergeCell ref="E41:K41"/>
    <mergeCell ref="A38:K38"/>
    <mergeCell ref="E42:K42"/>
    <mergeCell ref="A21:C21"/>
    <mergeCell ref="D21:D23"/>
    <mergeCell ref="G21:K23"/>
    <mergeCell ref="A23:C23"/>
    <mergeCell ref="A30:C30"/>
    <mergeCell ref="D30:D32"/>
  </mergeCells>
  <printOptions gridLines="1"/>
  <pageMargins left="0.70866141732283472" right="0.70866141732283472" top="0.78740157480314965" bottom="0.78740157480314965" header="0.31496062992125984" footer="0.31496062992125984"/>
  <pageSetup paperSize="9" scale="70" fitToHeight="3" orientation="landscape" r:id="rId1"/>
  <headerFooter>
    <oddHeader>&amp;L&amp;Pvon&amp;N&amp;C1.12 Kommunikation&amp;R&amp;D</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M55"/>
  <sheetViews>
    <sheetView topLeftCell="A10" zoomScale="75" zoomScaleNormal="75" workbookViewId="0">
      <selection activeCell="D21" sqref="D21:D23"/>
    </sheetView>
  </sheetViews>
  <sheetFormatPr defaultColWidth="11.44140625" defaultRowHeight="14.4"/>
  <cols>
    <col min="1" max="3" width="5.21875" customWidth="1"/>
    <col min="4" max="4" width="29.21875" customWidth="1"/>
    <col min="5" max="6" width="9" customWidth="1"/>
    <col min="7" max="11" width="24.77734375" customWidth="1"/>
    <col min="12" max="12" width="90.77734375" customWidth="1"/>
  </cols>
  <sheetData>
    <row r="1" spans="1:12" s="32" customFormat="1" ht="21.75" customHeight="1" thickBot="1">
      <c r="A1" s="352" t="s">
        <v>777</v>
      </c>
      <c r="B1" s="353"/>
      <c r="C1" s="353"/>
      <c r="D1" s="353"/>
      <c r="E1" s="31">
        <f>(E3*$B$3*$C$3+E4*$B$4*$C$4+E5*$B$5*$C$5)/$A$5+E6</f>
        <v>0</v>
      </c>
      <c r="F1" s="31">
        <f>(F3*$B$3*$C$3+F4*$B$4*$C$4+F5*$B$5*$C$5)/$A$5+F6</f>
        <v>0</v>
      </c>
      <c r="G1" s="354" t="s">
        <v>194</v>
      </c>
      <c r="H1" s="355"/>
      <c r="I1" s="355"/>
      <c r="J1" s="355"/>
      <c r="K1" s="355"/>
      <c r="L1" s="60" t="s">
        <v>254</v>
      </c>
    </row>
    <row r="2" spans="1:12" ht="22.5" customHeight="1">
      <c r="A2" s="33" t="s">
        <v>68</v>
      </c>
      <c r="B2" s="33" t="s">
        <v>69</v>
      </c>
      <c r="C2" s="33" t="s">
        <v>70</v>
      </c>
      <c r="D2" s="33" t="s">
        <v>71</v>
      </c>
      <c r="E2" s="33" t="s">
        <v>72</v>
      </c>
      <c r="F2" s="33" t="s">
        <v>37</v>
      </c>
      <c r="G2" s="350" t="s">
        <v>778</v>
      </c>
      <c r="H2" s="351"/>
      <c r="I2" s="351"/>
      <c r="J2" s="351"/>
      <c r="K2" s="351"/>
    </row>
    <row r="3" spans="1:12" ht="18">
      <c r="A3" s="34"/>
      <c r="B3" s="34">
        <v>5</v>
      </c>
      <c r="C3" s="34">
        <v>1</v>
      </c>
      <c r="D3" s="57" t="s">
        <v>255</v>
      </c>
      <c r="E3" s="54">
        <f>E12</f>
        <v>0</v>
      </c>
      <c r="F3" s="54">
        <f>F12</f>
        <v>0</v>
      </c>
      <c r="G3" s="350" t="s">
        <v>779</v>
      </c>
      <c r="H3" s="351"/>
      <c r="I3" s="351"/>
      <c r="J3" s="351"/>
      <c r="K3" s="351"/>
    </row>
    <row r="4" spans="1:12" ht="18">
      <c r="A4" s="34"/>
      <c r="B4" s="34">
        <v>5</v>
      </c>
      <c r="C4" s="34">
        <v>1</v>
      </c>
      <c r="D4" s="58" t="s">
        <v>202</v>
      </c>
      <c r="E4" s="36">
        <f>E21</f>
        <v>0</v>
      </c>
      <c r="F4" s="36">
        <f>F21</f>
        <v>0</v>
      </c>
      <c r="G4" s="350" t="s">
        <v>780</v>
      </c>
      <c r="H4" s="351"/>
      <c r="I4" s="351"/>
      <c r="J4" s="351"/>
      <c r="K4" s="351"/>
    </row>
    <row r="5" spans="1:12" ht="18">
      <c r="A5" s="34">
        <f>B5*C5+B4*C4+B3*C3</f>
        <v>12</v>
      </c>
      <c r="B5" s="34">
        <v>2</v>
      </c>
      <c r="C5" s="34">
        <v>1</v>
      </c>
      <c r="D5" s="59" t="s">
        <v>256</v>
      </c>
      <c r="E5" s="35">
        <f>E30</f>
        <v>0</v>
      </c>
      <c r="F5" s="35">
        <f>F30</f>
        <v>0</v>
      </c>
      <c r="G5" s="350" t="s">
        <v>781</v>
      </c>
      <c r="H5" s="351"/>
      <c r="I5" s="351"/>
      <c r="J5" s="351"/>
      <c r="K5" s="351"/>
    </row>
    <row r="6" spans="1:12" ht="18">
      <c r="A6" s="356"/>
      <c r="B6" s="356"/>
      <c r="C6" s="356"/>
      <c r="D6" s="357" t="s">
        <v>335</v>
      </c>
      <c r="E6" s="47">
        <f>(E$10*$B$10*$C$10+E$11*$B$11*$C$11)/$A$8</f>
        <v>0</v>
      </c>
      <c r="F6" s="47">
        <f>(F$10*$B$10*$C$10+F$11*$B$11*$C$11)/$A$8</f>
        <v>0</v>
      </c>
      <c r="G6" s="350" t="s">
        <v>782</v>
      </c>
      <c r="H6" s="351"/>
      <c r="I6" s="351"/>
      <c r="J6" s="351"/>
      <c r="K6" s="351"/>
    </row>
    <row r="7" spans="1:12" ht="18">
      <c r="A7" s="48"/>
      <c r="B7" s="49" t="s">
        <v>258</v>
      </c>
      <c r="C7" s="48"/>
      <c r="D7" s="358"/>
      <c r="E7" s="37"/>
      <c r="F7" s="37"/>
      <c r="G7" s="350"/>
      <c r="H7" s="351"/>
      <c r="I7" s="351"/>
      <c r="J7" s="351"/>
      <c r="K7" s="351"/>
    </row>
    <row r="8" spans="1:12" ht="18">
      <c r="A8" s="359">
        <f>B10*C10+B11*C11</f>
        <v>5</v>
      </c>
      <c r="B8" s="359"/>
      <c r="C8" s="359"/>
      <c r="D8" s="358"/>
      <c r="E8" s="37"/>
      <c r="F8" s="37"/>
      <c r="G8" s="350"/>
      <c r="H8" s="351"/>
      <c r="I8" s="351"/>
      <c r="J8" s="351"/>
      <c r="K8" s="351"/>
    </row>
    <row r="9" spans="1:12">
      <c r="A9" s="40" t="s">
        <v>68</v>
      </c>
      <c r="B9" s="40" t="s">
        <v>69</v>
      </c>
      <c r="C9" s="40" t="s">
        <v>70</v>
      </c>
      <c r="D9" s="40" t="s">
        <v>265</v>
      </c>
      <c r="E9" s="40" t="s">
        <v>75</v>
      </c>
      <c r="F9" s="40" t="s">
        <v>37</v>
      </c>
      <c r="G9" s="40" t="s">
        <v>76</v>
      </c>
      <c r="H9" s="40" t="s">
        <v>77</v>
      </c>
      <c r="I9" s="40" t="s">
        <v>78</v>
      </c>
      <c r="J9" s="40" t="s">
        <v>79</v>
      </c>
      <c r="K9" s="40" t="s">
        <v>80</v>
      </c>
      <c r="L9" s="40"/>
    </row>
    <row r="10" spans="1:12" s="1" customFormat="1" ht="132">
      <c r="A10" s="11">
        <v>1</v>
      </c>
      <c r="B10" s="11">
        <v>5</v>
      </c>
      <c r="C10" s="11">
        <v>1</v>
      </c>
      <c r="D10" s="41" t="s">
        <v>783</v>
      </c>
      <c r="E10" s="62">
        <v>0</v>
      </c>
      <c r="F10" s="62">
        <v>0</v>
      </c>
      <c r="G10" s="41" t="s">
        <v>784</v>
      </c>
      <c r="H10" s="41" t="s">
        <v>785</v>
      </c>
      <c r="I10" s="41" t="s">
        <v>786</v>
      </c>
      <c r="J10" s="41" t="s">
        <v>787</v>
      </c>
      <c r="K10" s="41" t="s">
        <v>788</v>
      </c>
      <c r="L10" s="42"/>
    </row>
    <row r="11" spans="1:12" s="1" customFormat="1" ht="18" hidden="1">
      <c r="A11" s="11">
        <v>0</v>
      </c>
      <c r="B11" s="11">
        <v>0</v>
      </c>
      <c r="C11" s="11">
        <v>0</v>
      </c>
      <c r="D11" s="41"/>
      <c r="E11" s="37">
        <v>0</v>
      </c>
      <c r="F11" s="37">
        <v>0</v>
      </c>
      <c r="G11" s="41"/>
      <c r="H11" s="41"/>
      <c r="I11" s="41"/>
      <c r="J11" s="41"/>
      <c r="K11" s="41"/>
      <c r="L11" s="42"/>
    </row>
    <row r="12" spans="1:12" ht="18">
      <c r="A12" s="365"/>
      <c r="B12" s="365"/>
      <c r="C12" s="365"/>
      <c r="D12" s="366" t="s">
        <v>267</v>
      </c>
      <c r="E12" s="52">
        <f>E13+E14</f>
        <v>0</v>
      </c>
      <c r="F12" s="52">
        <f>F13+F14</f>
        <v>0</v>
      </c>
      <c r="G12" s="367"/>
      <c r="H12" s="368"/>
      <c r="I12" s="368"/>
      <c r="J12" s="368"/>
      <c r="K12" s="369"/>
    </row>
    <row r="13" spans="1:12" ht="18">
      <c r="A13" s="55"/>
      <c r="B13" s="56" t="s">
        <v>258</v>
      </c>
      <c r="C13" s="55"/>
      <c r="D13" s="366"/>
      <c r="E13" s="54"/>
      <c r="F13" s="54"/>
      <c r="G13" s="370"/>
      <c r="H13" s="371"/>
      <c r="I13" s="371"/>
      <c r="J13" s="371"/>
      <c r="K13" s="372"/>
    </row>
    <row r="14" spans="1:12" ht="18">
      <c r="A14" s="376">
        <f>B16*C16+B17*C17+B18*C18+B19*C19+B20*C20</f>
        <v>11</v>
      </c>
      <c r="B14" s="376"/>
      <c r="C14" s="376"/>
      <c r="D14" s="366"/>
      <c r="E14" s="54">
        <f>($B$16*$C$16*E$16+$B$17*$C$17*E$17+$B$18*$C$18*E$18+$B$19*$C$19*E$19+$B$20*$C$20*E$20)/$A$14</f>
        <v>0</v>
      </c>
      <c r="F14" s="54">
        <f>($B$16*$C$16*F$16+$B$17*$C$17*F$17+$B$18*$C$18*F$18+$B$19*$C$19*F$19+$B$20*$C$20*F$20)/$A$14</f>
        <v>0</v>
      </c>
      <c r="G14" s="373"/>
      <c r="H14" s="374"/>
      <c r="I14" s="374"/>
      <c r="J14" s="374"/>
      <c r="K14" s="375"/>
    </row>
    <row r="15" spans="1:12">
      <c r="A15" s="40" t="s">
        <v>68</v>
      </c>
      <c r="B15" s="40" t="s">
        <v>69</v>
      </c>
      <c r="C15" s="40" t="s">
        <v>70</v>
      </c>
      <c r="D15" s="40" t="s">
        <v>265</v>
      </c>
      <c r="E15" s="40" t="s">
        <v>75</v>
      </c>
      <c r="F15" s="40" t="s">
        <v>37</v>
      </c>
      <c r="G15" s="40" t="s">
        <v>76</v>
      </c>
      <c r="H15" s="40" t="s">
        <v>77</v>
      </c>
      <c r="I15" s="40" t="s">
        <v>78</v>
      </c>
      <c r="J15" s="40" t="s">
        <v>79</v>
      </c>
      <c r="K15" s="40" t="s">
        <v>80</v>
      </c>
      <c r="L15" s="40"/>
    </row>
    <row r="16" spans="1:12" s="1" customFormat="1" ht="60">
      <c r="A16" s="11">
        <v>1</v>
      </c>
      <c r="B16" s="11">
        <v>5</v>
      </c>
      <c r="C16" s="11">
        <v>1</v>
      </c>
      <c r="D16" s="41" t="s">
        <v>789</v>
      </c>
      <c r="E16" s="54"/>
      <c r="F16" s="54"/>
      <c r="G16" s="41" t="s">
        <v>792</v>
      </c>
      <c r="H16" s="41" t="s">
        <v>794</v>
      </c>
      <c r="I16" s="41" t="s">
        <v>795</v>
      </c>
      <c r="J16" s="41" t="s">
        <v>798</v>
      </c>
      <c r="K16" s="41" t="s">
        <v>801</v>
      </c>
      <c r="L16" s="42"/>
    </row>
    <row r="17" spans="1:12" s="1" customFormat="1" ht="48">
      <c r="A17" s="11">
        <v>2</v>
      </c>
      <c r="B17" s="11">
        <v>4</v>
      </c>
      <c r="C17" s="11">
        <v>1</v>
      </c>
      <c r="D17" s="41" t="s">
        <v>790</v>
      </c>
      <c r="E17" s="54"/>
      <c r="F17" s="54"/>
      <c r="G17" s="41" t="s">
        <v>793</v>
      </c>
      <c r="H17" s="41"/>
      <c r="I17" s="41" t="s">
        <v>796</v>
      </c>
      <c r="J17" s="41" t="s">
        <v>799</v>
      </c>
      <c r="K17" s="41" t="s">
        <v>802</v>
      </c>
      <c r="L17" s="42"/>
    </row>
    <row r="18" spans="1:12" s="1" customFormat="1" ht="108">
      <c r="A18" s="11">
        <v>3</v>
      </c>
      <c r="B18" s="11">
        <v>2</v>
      </c>
      <c r="C18" s="11">
        <v>1</v>
      </c>
      <c r="D18" s="41" t="s">
        <v>791</v>
      </c>
      <c r="E18" s="54"/>
      <c r="F18" s="54"/>
      <c r="G18" s="41" t="s">
        <v>285</v>
      </c>
      <c r="H18" s="41"/>
      <c r="I18" s="41" t="s">
        <v>797</v>
      </c>
      <c r="J18" s="41" t="s">
        <v>800</v>
      </c>
      <c r="K18" s="41" t="s">
        <v>803</v>
      </c>
      <c r="L18" s="42"/>
    </row>
    <row r="19" spans="1:12" s="1" customFormat="1" ht="18">
      <c r="A19" s="11">
        <v>4</v>
      </c>
      <c r="B19" s="11">
        <v>0</v>
      </c>
      <c r="C19" s="11">
        <v>0</v>
      </c>
      <c r="D19" s="41"/>
      <c r="E19" s="54"/>
      <c r="F19" s="54"/>
      <c r="G19" s="2"/>
      <c r="H19" s="41"/>
      <c r="I19" s="41"/>
      <c r="J19" s="41"/>
      <c r="K19" s="41"/>
      <c r="L19" s="42"/>
    </row>
    <row r="20" spans="1:12" s="1" customFormat="1" ht="18">
      <c r="A20" s="11">
        <v>5</v>
      </c>
      <c r="B20" s="11">
        <v>0</v>
      </c>
      <c r="C20" s="11">
        <v>0</v>
      </c>
      <c r="D20" s="50"/>
      <c r="E20" s="54"/>
      <c r="F20" s="54"/>
      <c r="G20" s="41"/>
      <c r="H20" s="41"/>
      <c r="I20" s="41"/>
      <c r="J20" s="41"/>
      <c r="K20" s="41"/>
      <c r="L20" s="42"/>
    </row>
    <row r="21" spans="1:12" ht="18">
      <c r="A21" s="379"/>
      <c r="B21" s="379"/>
      <c r="C21" s="379"/>
      <c r="D21" s="380" t="s">
        <v>293</v>
      </c>
      <c r="E21" s="43">
        <f>E22+E23</f>
        <v>0</v>
      </c>
      <c r="F21" s="43">
        <f>F22+F23</f>
        <v>0</v>
      </c>
      <c r="G21" s="381"/>
      <c r="H21" s="382"/>
      <c r="I21" s="382"/>
      <c r="J21" s="382"/>
      <c r="K21" s="383"/>
    </row>
    <row r="22" spans="1:12" ht="18">
      <c r="A22" s="44"/>
      <c r="B22" s="45" t="s">
        <v>258</v>
      </c>
      <c r="C22" s="44"/>
      <c r="D22" s="380"/>
      <c r="E22" s="46"/>
      <c r="F22" s="46"/>
      <c r="G22" s="384"/>
      <c r="H22" s="385"/>
      <c r="I22" s="385"/>
      <c r="J22" s="385"/>
      <c r="K22" s="386"/>
    </row>
    <row r="23" spans="1:12" ht="18">
      <c r="A23" s="379">
        <f>B25*C25+B26*C26+B27*C27+B28*C28+B29*C29</f>
        <v>5</v>
      </c>
      <c r="B23" s="379"/>
      <c r="C23" s="379"/>
      <c r="D23" s="380"/>
      <c r="E23" s="46">
        <f>($B$25*$C$25*E$25+$B$26*$C$26*E$26+$B$27*$C$27*E$27+$B$28*$C$28*E$28+$B$29*$C$29*E$29)/$A$23</f>
        <v>0</v>
      </c>
      <c r="F23" s="46">
        <f>($B$25*$C$25*F$25+$B$26*$C$26*F$26+$B$27*$C$27*F$27+$B$28*$C$28*F$28+$B$29*$C$29*F$29)/$A$23</f>
        <v>0</v>
      </c>
      <c r="G23" s="387"/>
      <c r="H23" s="388"/>
      <c r="I23" s="388"/>
      <c r="J23" s="388"/>
      <c r="K23" s="389"/>
    </row>
    <row r="24" spans="1:12">
      <c r="A24" s="40" t="s">
        <v>68</v>
      </c>
      <c r="B24" s="40" t="s">
        <v>69</v>
      </c>
      <c r="C24" s="40" t="s">
        <v>70</v>
      </c>
      <c r="D24" s="40" t="s">
        <v>265</v>
      </c>
      <c r="E24" s="40" t="s">
        <v>75</v>
      </c>
      <c r="F24" s="40" t="s">
        <v>37</v>
      </c>
      <c r="G24" s="40" t="s">
        <v>76</v>
      </c>
      <c r="H24" s="40" t="s">
        <v>77</v>
      </c>
      <c r="I24" s="40" t="s">
        <v>78</v>
      </c>
      <c r="J24" s="40" t="s">
        <v>79</v>
      </c>
      <c r="K24" s="40" t="s">
        <v>80</v>
      </c>
      <c r="L24" s="40"/>
    </row>
    <row r="25" spans="1:12" s="1" customFormat="1" ht="48">
      <c r="A25" s="11">
        <v>1</v>
      </c>
      <c r="B25" s="11">
        <v>5</v>
      </c>
      <c r="C25" s="11">
        <v>1</v>
      </c>
      <c r="D25" s="41" t="s">
        <v>266</v>
      </c>
      <c r="E25" s="63"/>
      <c r="F25" s="63"/>
      <c r="G25" s="41" t="s">
        <v>804</v>
      </c>
      <c r="H25" s="41" t="s">
        <v>805</v>
      </c>
      <c r="I25" s="41" t="s">
        <v>806</v>
      </c>
      <c r="J25" s="41" t="s">
        <v>807</v>
      </c>
      <c r="K25" s="41" t="s">
        <v>808</v>
      </c>
      <c r="L25" s="42"/>
    </row>
    <row r="26" spans="1:12" s="1" customFormat="1" ht="18">
      <c r="A26" s="11">
        <v>2</v>
      </c>
      <c r="B26" s="11">
        <v>0</v>
      </c>
      <c r="C26" s="11">
        <v>0</v>
      </c>
      <c r="D26" s="41"/>
      <c r="E26" s="63"/>
      <c r="F26" s="63"/>
      <c r="G26" s="41"/>
      <c r="H26" s="41"/>
      <c r="I26" s="41"/>
      <c r="J26" s="41"/>
      <c r="K26" s="41"/>
      <c r="L26" s="42"/>
    </row>
    <row r="27" spans="1:12" s="1" customFormat="1" ht="18">
      <c r="A27" s="11">
        <v>3</v>
      </c>
      <c r="B27" s="11">
        <v>0</v>
      </c>
      <c r="C27" s="11">
        <v>0</v>
      </c>
      <c r="D27" s="41"/>
      <c r="E27" s="63"/>
      <c r="F27" s="63"/>
      <c r="G27" s="41"/>
      <c r="H27" s="41"/>
      <c r="I27" s="41"/>
      <c r="J27" s="41"/>
      <c r="K27" s="41"/>
      <c r="L27" s="42"/>
    </row>
    <row r="28" spans="1:12" s="1" customFormat="1" ht="18">
      <c r="A28" s="11">
        <v>4</v>
      </c>
      <c r="B28" s="11">
        <v>0</v>
      </c>
      <c r="C28" s="11">
        <v>0</v>
      </c>
      <c r="D28" s="41"/>
      <c r="E28" s="63"/>
      <c r="F28" s="63"/>
      <c r="G28" s="41"/>
      <c r="H28" s="41"/>
      <c r="I28" s="41"/>
      <c r="J28" s="41"/>
      <c r="K28" s="41"/>
      <c r="L28" s="42"/>
    </row>
    <row r="29" spans="1:12" s="1" customFormat="1" ht="18">
      <c r="A29" s="11">
        <v>5</v>
      </c>
      <c r="B29" s="11">
        <v>0</v>
      </c>
      <c r="C29" s="11">
        <v>0</v>
      </c>
      <c r="E29" s="63"/>
      <c r="F29" s="63"/>
      <c r="G29" s="41"/>
      <c r="H29" s="41"/>
      <c r="I29" s="41"/>
      <c r="J29" s="41"/>
      <c r="K29" s="41"/>
      <c r="L29" s="42"/>
    </row>
    <row r="30" spans="1:12" ht="18">
      <c r="A30" s="390"/>
      <c r="B30" s="390"/>
      <c r="C30" s="390"/>
      <c r="D30" s="391" t="s">
        <v>256</v>
      </c>
      <c r="E30" s="53">
        <f>E31+E32</f>
        <v>0</v>
      </c>
      <c r="F30" s="53">
        <f>F31+F32</f>
        <v>0</v>
      </c>
      <c r="G30" s="392"/>
      <c r="H30" s="393"/>
      <c r="I30" s="393"/>
      <c r="J30" s="393"/>
      <c r="K30" s="394"/>
    </row>
    <row r="31" spans="1:12" ht="18">
      <c r="A31" s="38"/>
      <c r="B31" s="39" t="s">
        <v>258</v>
      </c>
      <c r="C31" s="38"/>
      <c r="D31" s="391"/>
      <c r="E31" s="35"/>
      <c r="F31" s="35"/>
      <c r="G31" s="395"/>
      <c r="H31" s="396"/>
      <c r="I31" s="396"/>
      <c r="J31" s="396"/>
      <c r="K31" s="397"/>
    </row>
    <row r="32" spans="1:12" ht="18">
      <c r="A32" s="401">
        <f>B34*C34+B35*C35+B36*C36+B37*C37</f>
        <v>10</v>
      </c>
      <c r="B32" s="401"/>
      <c r="C32" s="401"/>
      <c r="D32" s="391"/>
      <c r="E32" s="35">
        <f>($B$34*$C$34*E$34+$B$35*$C$35*E$35+$B$36*$C$36*E$36+$B$37*$C$37*E$37)/$A$32</f>
        <v>0</v>
      </c>
      <c r="F32" s="35">
        <f>($B$34*$C$34*F$34+$B$35*$C$35*F$35+$B$36*$C$36*F$36+$B$37*$C$37*F$37)/$A$32</f>
        <v>0</v>
      </c>
      <c r="G32" s="398"/>
      <c r="H32" s="399"/>
      <c r="I32" s="399"/>
      <c r="J32" s="399"/>
      <c r="K32" s="400"/>
    </row>
    <row r="33" spans="1:13">
      <c r="A33" s="40" t="s">
        <v>68</v>
      </c>
      <c r="B33" s="40" t="s">
        <v>69</v>
      </c>
      <c r="C33" s="40" t="s">
        <v>70</v>
      </c>
      <c r="D33" s="40" t="s">
        <v>265</v>
      </c>
      <c r="E33" s="40" t="s">
        <v>75</v>
      </c>
      <c r="F33" s="40" t="s">
        <v>37</v>
      </c>
      <c r="G33" s="40" t="s">
        <v>76</v>
      </c>
      <c r="H33" s="40" t="s">
        <v>77</v>
      </c>
      <c r="I33" s="40" t="s">
        <v>78</v>
      </c>
      <c r="J33" s="40" t="s">
        <v>79</v>
      </c>
      <c r="K33" s="40" t="s">
        <v>80</v>
      </c>
      <c r="L33" s="40"/>
    </row>
    <row r="34" spans="1:13" s="1" customFormat="1" ht="84">
      <c r="A34" s="11">
        <v>1</v>
      </c>
      <c r="B34" s="11">
        <v>5</v>
      </c>
      <c r="C34" s="11">
        <v>1</v>
      </c>
      <c r="D34" s="41" t="s">
        <v>809</v>
      </c>
      <c r="E34" s="35"/>
      <c r="F34" s="35"/>
      <c r="G34" s="41" t="s">
        <v>811</v>
      </c>
      <c r="H34" s="41" t="s">
        <v>811</v>
      </c>
      <c r="I34" s="41" t="s">
        <v>811</v>
      </c>
      <c r="J34" s="41" t="s">
        <v>811</v>
      </c>
      <c r="K34" s="41" t="s">
        <v>811</v>
      </c>
      <c r="L34" s="42"/>
    </row>
    <row r="35" spans="1:13" s="1" customFormat="1" ht="120">
      <c r="A35" s="11">
        <v>2</v>
      </c>
      <c r="B35" s="11">
        <v>5</v>
      </c>
      <c r="C35" s="11">
        <v>1</v>
      </c>
      <c r="D35" s="41" t="s">
        <v>810</v>
      </c>
      <c r="E35" s="35"/>
      <c r="F35" s="35"/>
      <c r="G35" s="41" t="s">
        <v>812</v>
      </c>
      <c r="H35" s="41" t="s">
        <v>812</v>
      </c>
      <c r="I35" s="41" t="s">
        <v>812</v>
      </c>
      <c r="J35" s="41" t="s">
        <v>812</v>
      </c>
      <c r="K35" s="41" t="s">
        <v>812</v>
      </c>
      <c r="L35" s="42"/>
    </row>
    <row r="36" spans="1:13" s="1" customFormat="1" ht="18">
      <c r="A36" s="11">
        <v>3</v>
      </c>
      <c r="B36" s="11">
        <v>0</v>
      </c>
      <c r="C36" s="11">
        <v>0</v>
      </c>
      <c r="D36" s="41"/>
      <c r="E36" s="35"/>
      <c r="F36" s="35"/>
      <c r="G36" s="41"/>
      <c r="H36" s="41"/>
      <c r="I36" s="41"/>
      <c r="J36" s="41"/>
      <c r="K36" s="41"/>
      <c r="L36" s="42"/>
    </row>
    <row r="37" spans="1:13" s="1" customFormat="1" ht="18">
      <c r="A37" s="11">
        <v>4</v>
      </c>
      <c r="B37" s="11">
        <v>0</v>
      </c>
      <c r="C37" s="11">
        <v>0</v>
      </c>
      <c r="D37" s="41"/>
      <c r="E37" s="35"/>
      <c r="F37" s="35"/>
      <c r="G37" s="41"/>
      <c r="H37" s="41"/>
      <c r="I37" s="41"/>
      <c r="J37" s="41"/>
      <c r="K37" s="41"/>
      <c r="L37" s="42"/>
    </row>
    <row r="38" spans="1:13" s="1" customFormat="1" ht="21">
      <c r="A38" s="402" t="s">
        <v>378</v>
      </c>
      <c r="B38" s="402"/>
      <c r="C38" s="402"/>
      <c r="D38" s="402"/>
      <c r="E38" s="402"/>
      <c r="F38" s="402"/>
      <c r="G38" s="402"/>
      <c r="H38" s="402"/>
      <c r="I38" s="402"/>
      <c r="J38" s="402"/>
      <c r="K38" s="402"/>
      <c r="L38" s="40"/>
    </row>
    <row r="39" spans="1:13" s="1" customFormat="1">
      <c r="A39" s="11"/>
      <c r="B39" s="11"/>
      <c r="C39" s="11"/>
      <c r="D39" s="50"/>
      <c r="E39" s="363"/>
      <c r="F39" s="364"/>
      <c r="G39" s="364"/>
      <c r="H39" s="364"/>
      <c r="I39" s="364"/>
      <c r="J39" s="364"/>
      <c r="K39" s="364"/>
      <c r="L39" s="61"/>
    </row>
    <row r="40" spans="1:13" s="1" customFormat="1">
      <c r="A40" s="11"/>
      <c r="B40" s="11"/>
      <c r="C40" s="11"/>
      <c r="D40" s="50"/>
      <c r="E40" s="363"/>
      <c r="F40" s="364"/>
      <c r="G40" s="364"/>
      <c r="H40" s="364"/>
      <c r="I40" s="364"/>
      <c r="J40" s="364"/>
      <c r="K40" s="364"/>
      <c r="L40" s="61"/>
    </row>
    <row r="41" spans="1:13" s="1" customFormat="1">
      <c r="A41" s="11"/>
      <c r="B41" s="11"/>
      <c r="C41" s="11"/>
      <c r="D41" s="50"/>
      <c r="E41" s="363"/>
      <c r="F41" s="364"/>
      <c r="G41" s="364"/>
      <c r="H41" s="364"/>
      <c r="I41" s="364"/>
      <c r="J41" s="364"/>
      <c r="K41" s="364"/>
      <c r="L41" s="61"/>
    </row>
    <row r="42" spans="1:13">
      <c r="A42" s="51"/>
      <c r="B42" s="51"/>
      <c r="C42" s="51"/>
      <c r="D42" s="50"/>
      <c r="E42" s="363"/>
      <c r="F42" s="364"/>
      <c r="G42" s="364"/>
      <c r="H42" s="364"/>
      <c r="I42" s="364"/>
      <c r="J42" s="364"/>
      <c r="K42" s="364"/>
      <c r="L42" s="61"/>
    </row>
    <row r="43" spans="1:13" ht="68.25" customHeight="1">
      <c r="A43" s="51"/>
      <c r="B43" s="51"/>
      <c r="C43" s="51"/>
      <c r="D43" s="50"/>
      <c r="E43" s="363"/>
      <c r="F43" s="364"/>
      <c r="G43" s="364"/>
      <c r="H43" s="364"/>
      <c r="I43" s="364"/>
      <c r="J43" s="364"/>
      <c r="K43" s="364"/>
      <c r="L43" s="61"/>
    </row>
    <row r="44" spans="1:13">
      <c r="A44" s="51"/>
      <c r="B44" s="51"/>
      <c r="C44" s="51"/>
      <c r="D44" s="50"/>
      <c r="E44" s="363"/>
      <c r="F44" s="364"/>
      <c r="G44" s="364"/>
      <c r="H44" s="364"/>
      <c r="I44" s="364"/>
      <c r="J44" s="364"/>
      <c r="K44" s="364"/>
      <c r="L44" s="61"/>
    </row>
    <row r="45" spans="1:13">
      <c r="A45" s="360"/>
      <c r="B45" s="361"/>
      <c r="C45" s="361"/>
      <c r="D45" s="361"/>
      <c r="E45" s="361"/>
      <c r="F45" s="361"/>
      <c r="G45" s="361"/>
      <c r="H45" s="361"/>
      <c r="I45" s="361"/>
      <c r="J45" s="361"/>
      <c r="K45" s="362"/>
      <c r="L45" s="61"/>
    </row>
    <row r="46" spans="1:13" ht="33" customHeight="1">
      <c r="A46" s="51"/>
      <c r="B46" s="51"/>
      <c r="C46" s="51"/>
      <c r="D46" s="10" t="s">
        <v>82</v>
      </c>
      <c r="E46" s="377" t="s">
        <v>813</v>
      </c>
      <c r="F46" s="378"/>
      <c r="G46" s="378"/>
      <c r="H46" s="378"/>
      <c r="I46" s="378"/>
      <c r="J46" s="378"/>
      <c r="K46" s="378"/>
      <c r="L46" s="51"/>
      <c r="M46" s="51"/>
    </row>
    <row r="47" spans="1:13" ht="15.75" customHeight="1">
      <c r="A47" s="51"/>
      <c r="B47" s="51"/>
      <c r="C47" s="51"/>
      <c r="D47" s="10" t="s">
        <v>319</v>
      </c>
      <c r="E47" s="377" t="s">
        <v>814</v>
      </c>
      <c r="F47" s="378"/>
      <c r="G47" s="378"/>
      <c r="H47" s="378"/>
      <c r="I47" s="378"/>
      <c r="J47" s="378"/>
      <c r="K47" s="378"/>
      <c r="L47" s="51"/>
      <c r="M47" s="51"/>
    </row>
    <row r="48" spans="1:13" ht="63.75" customHeight="1">
      <c r="A48" s="51"/>
      <c r="B48" s="51"/>
      <c r="C48" s="51"/>
      <c r="D48" s="10" t="s">
        <v>472</v>
      </c>
      <c r="E48" s="377" t="s">
        <v>815</v>
      </c>
      <c r="F48" s="378"/>
      <c r="G48" s="378"/>
      <c r="H48" s="378"/>
      <c r="I48" s="378"/>
      <c r="J48" s="378"/>
      <c r="K48" s="378"/>
      <c r="L48" s="51"/>
      <c r="M48" s="51"/>
    </row>
    <row r="50" spans="5:7">
      <c r="E50" s="407" t="s">
        <v>816</v>
      </c>
      <c r="F50" s="408"/>
      <c r="G50" s="409"/>
    </row>
    <row r="51" spans="5:7">
      <c r="E51" s="407" t="s">
        <v>817</v>
      </c>
      <c r="F51" s="408"/>
      <c r="G51" s="409"/>
    </row>
    <row r="52" spans="5:7">
      <c r="E52" s="407" t="s">
        <v>818</v>
      </c>
      <c r="F52" s="408"/>
      <c r="G52" s="409"/>
    </row>
    <row r="53" spans="5:7">
      <c r="E53" s="407" t="s">
        <v>819</v>
      </c>
      <c r="F53" s="408"/>
      <c r="G53" s="409"/>
    </row>
    <row r="54" spans="5:7">
      <c r="E54" s="407" t="s">
        <v>820</v>
      </c>
      <c r="F54" s="408"/>
      <c r="G54" s="409"/>
    </row>
    <row r="55" spans="5:7">
      <c r="E55" s="407" t="s">
        <v>821</v>
      </c>
      <c r="F55" s="408"/>
      <c r="G55" s="409"/>
    </row>
  </sheetData>
  <mergeCells count="41">
    <mergeCell ref="E55:G55"/>
    <mergeCell ref="E50:G50"/>
    <mergeCell ref="E51:G51"/>
    <mergeCell ref="E52:G52"/>
    <mergeCell ref="E53:G53"/>
    <mergeCell ref="E54:G54"/>
    <mergeCell ref="E48:K48"/>
    <mergeCell ref="A45:K45"/>
    <mergeCell ref="E43:K43"/>
    <mergeCell ref="E44:K44"/>
    <mergeCell ref="E46:K46"/>
    <mergeCell ref="E47:K47"/>
    <mergeCell ref="A21:C21"/>
    <mergeCell ref="D21:D23"/>
    <mergeCell ref="G21:K23"/>
    <mergeCell ref="A23:C23"/>
    <mergeCell ref="A30:C30"/>
    <mergeCell ref="D30:D32"/>
    <mergeCell ref="G30:K32"/>
    <mergeCell ref="A32:C32"/>
    <mergeCell ref="E39:K39"/>
    <mergeCell ref="E40:K40"/>
    <mergeCell ref="E41:K41"/>
    <mergeCell ref="A38:K38"/>
    <mergeCell ref="E42:K42"/>
    <mergeCell ref="G5:K5"/>
    <mergeCell ref="A12:C12"/>
    <mergeCell ref="D12:D14"/>
    <mergeCell ref="G12:K14"/>
    <mergeCell ref="A14:C14"/>
    <mergeCell ref="A6:C6"/>
    <mergeCell ref="D6:D8"/>
    <mergeCell ref="A8:C8"/>
    <mergeCell ref="G6:K6"/>
    <mergeCell ref="G7:K7"/>
    <mergeCell ref="G8:K8"/>
    <mergeCell ref="A1:D1"/>
    <mergeCell ref="G1:K1"/>
    <mergeCell ref="G2:K2"/>
    <mergeCell ref="G3:K3"/>
    <mergeCell ref="G4:K4"/>
  </mergeCells>
  <printOptions gridLines="1"/>
  <pageMargins left="0.70866141732283472" right="0.70866141732283472" top="0.78740157480314965" bottom="0.78740157480314965" header="0.31496062992125984" footer="0.31496062992125984"/>
  <pageSetup paperSize="9" scale="70" fitToHeight="3" orientation="landscape" r:id="rId1"/>
  <headerFooter>
    <oddHeader>&amp;L&amp;Pvon&amp;N&amp;CMarktziele&amp;R&amp;D</oddHead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M57"/>
  <sheetViews>
    <sheetView topLeftCell="A16" zoomScale="77" zoomScaleNormal="77" workbookViewId="0">
      <selection activeCell="D25" sqref="D25"/>
    </sheetView>
  </sheetViews>
  <sheetFormatPr defaultColWidth="11.44140625" defaultRowHeight="14.4"/>
  <cols>
    <col min="1" max="3" width="5.21875" customWidth="1"/>
    <col min="4" max="4" width="29.21875" customWidth="1"/>
    <col min="5" max="6" width="9" customWidth="1"/>
    <col min="7" max="11" width="24.77734375" customWidth="1"/>
    <col min="12" max="12" width="90.77734375" customWidth="1"/>
  </cols>
  <sheetData>
    <row r="1" spans="1:12" s="32" customFormat="1" ht="21.75" customHeight="1" thickBot="1">
      <c r="A1" s="352" t="s">
        <v>822</v>
      </c>
      <c r="B1" s="353"/>
      <c r="C1" s="353"/>
      <c r="D1" s="353"/>
      <c r="E1" s="31">
        <f>(E3*$B$3*$C$3+E4*$B$4*$C$4+E5*$B$5*$C$5)/$A$5+E6</f>
        <v>0</v>
      </c>
      <c r="F1" s="31">
        <f>(F3*$B$3*$C$3+F4*$B$4*$C$4+F5*$B$5*$C$5)/$A$5+F6</f>
        <v>0</v>
      </c>
      <c r="G1" s="354" t="s">
        <v>253</v>
      </c>
      <c r="H1" s="355"/>
      <c r="I1" s="355"/>
      <c r="J1" s="355"/>
      <c r="K1" s="355"/>
      <c r="L1" s="60" t="s">
        <v>254</v>
      </c>
    </row>
    <row r="2" spans="1:12" ht="22.5" customHeight="1">
      <c r="A2" s="33" t="s">
        <v>68</v>
      </c>
      <c r="B2" s="33" t="s">
        <v>69</v>
      </c>
      <c r="C2" s="33" t="s">
        <v>70</v>
      </c>
      <c r="D2" s="33" t="s">
        <v>71</v>
      </c>
      <c r="E2" s="33" t="s">
        <v>72</v>
      </c>
      <c r="F2" s="33" t="s">
        <v>37</v>
      </c>
      <c r="G2" s="350" t="s">
        <v>823</v>
      </c>
      <c r="H2" s="351"/>
      <c r="I2" s="351"/>
      <c r="J2" s="351"/>
      <c r="K2" s="351"/>
    </row>
    <row r="3" spans="1:12" ht="18">
      <c r="A3" s="34"/>
      <c r="B3" s="34">
        <v>5</v>
      </c>
      <c r="C3" s="34">
        <v>1</v>
      </c>
      <c r="D3" s="57" t="s">
        <v>255</v>
      </c>
      <c r="E3" s="54">
        <f>E12</f>
        <v>0</v>
      </c>
      <c r="F3" s="54">
        <f>F12</f>
        <v>0</v>
      </c>
      <c r="G3" s="350" t="s">
        <v>824</v>
      </c>
      <c r="H3" s="351"/>
      <c r="I3" s="351"/>
      <c r="J3" s="351"/>
      <c r="K3" s="351"/>
    </row>
    <row r="4" spans="1:12" ht="18">
      <c r="A4" s="34"/>
      <c r="B4" s="34">
        <v>5</v>
      </c>
      <c r="C4" s="34">
        <v>1</v>
      </c>
      <c r="D4" s="58" t="s">
        <v>202</v>
      </c>
      <c r="E4" s="36">
        <f>E21</f>
        <v>0</v>
      </c>
      <c r="F4" s="36">
        <f>F21</f>
        <v>0</v>
      </c>
      <c r="G4" s="350" t="s">
        <v>825</v>
      </c>
      <c r="H4" s="351"/>
      <c r="I4" s="351"/>
      <c r="J4" s="351"/>
      <c r="K4" s="351"/>
    </row>
    <row r="5" spans="1:12" ht="18">
      <c r="A5" s="34">
        <f>B5*C5+B4*C4+B3*C3</f>
        <v>12</v>
      </c>
      <c r="B5" s="34">
        <v>2</v>
      </c>
      <c r="C5" s="34">
        <v>1</v>
      </c>
      <c r="D5" s="59" t="s">
        <v>256</v>
      </c>
      <c r="E5" s="35">
        <f>E30</f>
        <v>0</v>
      </c>
      <c r="F5" s="35">
        <f>F30</f>
        <v>0</v>
      </c>
      <c r="G5" s="350" t="s">
        <v>826</v>
      </c>
      <c r="H5" s="351"/>
      <c r="I5" s="351"/>
      <c r="J5" s="351"/>
      <c r="K5" s="351"/>
    </row>
    <row r="6" spans="1:12" ht="18">
      <c r="A6" s="356"/>
      <c r="B6" s="356"/>
      <c r="C6" s="356"/>
      <c r="D6" s="357" t="s">
        <v>335</v>
      </c>
      <c r="E6" s="47">
        <f>(E$10*$B$10*$C$10+E$11*$B$11*$C$11)/$A$8</f>
        <v>0</v>
      </c>
      <c r="F6" s="47">
        <f>(F$10*$B$10*$C$10+F$11*$B$11*$C$11)/$A$8</f>
        <v>0</v>
      </c>
      <c r="G6" s="350"/>
      <c r="H6" s="351"/>
      <c r="I6" s="351"/>
      <c r="J6" s="351"/>
      <c r="K6" s="351"/>
    </row>
    <row r="7" spans="1:12" ht="18">
      <c r="A7" s="48"/>
      <c r="B7" s="49" t="s">
        <v>258</v>
      </c>
      <c r="C7" s="48"/>
      <c r="D7" s="358"/>
      <c r="E7" s="37"/>
      <c r="F7" s="37"/>
      <c r="G7" s="350"/>
      <c r="H7" s="351"/>
      <c r="I7" s="351"/>
      <c r="J7" s="351"/>
      <c r="K7" s="351"/>
    </row>
    <row r="8" spans="1:12" ht="18">
      <c r="A8" s="359">
        <f>B10*C10+B11*C11</f>
        <v>5</v>
      </c>
      <c r="B8" s="359"/>
      <c r="C8" s="359"/>
      <c r="D8" s="358"/>
      <c r="E8" s="37"/>
      <c r="F8" s="37"/>
      <c r="G8" s="350"/>
      <c r="H8" s="351"/>
      <c r="I8" s="351"/>
      <c r="J8" s="351"/>
      <c r="K8" s="351"/>
    </row>
    <row r="9" spans="1:12">
      <c r="A9" s="40" t="s">
        <v>68</v>
      </c>
      <c r="B9" s="40" t="s">
        <v>69</v>
      </c>
      <c r="C9" s="40" t="s">
        <v>70</v>
      </c>
      <c r="D9" s="40" t="s">
        <v>265</v>
      </c>
      <c r="E9" s="40" t="s">
        <v>75</v>
      </c>
      <c r="F9" s="40" t="s">
        <v>37</v>
      </c>
      <c r="G9" s="40" t="s">
        <v>76</v>
      </c>
      <c r="H9" s="40" t="s">
        <v>77</v>
      </c>
      <c r="I9" s="40" t="s">
        <v>78</v>
      </c>
      <c r="J9" s="40" t="s">
        <v>79</v>
      </c>
      <c r="K9" s="40" t="s">
        <v>80</v>
      </c>
      <c r="L9" s="40"/>
    </row>
    <row r="10" spans="1:12" s="1" customFormat="1" ht="129.75" customHeight="1">
      <c r="A10" s="11">
        <v>1</v>
      </c>
      <c r="B10" s="11">
        <v>5</v>
      </c>
      <c r="C10" s="11">
        <v>1</v>
      </c>
      <c r="D10" s="41" t="s">
        <v>827</v>
      </c>
      <c r="E10" s="62">
        <v>0</v>
      </c>
      <c r="F10" s="62">
        <v>0</v>
      </c>
      <c r="G10" s="41" t="s">
        <v>828</v>
      </c>
      <c r="H10" s="41" t="s">
        <v>829</v>
      </c>
      <c r="I10" s="41" t="s">
        <v>830</v>
      </c>
      <c r="J10" s="41" t="s">
        <v>831</v>
      </c>
      <c r="K10" s="41" t="s">
        <v>832</v>
      </c>
      <c r="L10" s="42"/>
    </row>
    <row r="11" spans="1:12" s="1" customFormat="1" ht="18" hidden="1">
      <c r="A11" s="11">
        <v>0</v>
      </c>
      <c r="B11" s="11">
        <v>0</v>
      </c>
      <c r="C11" s="11">
        <v>0</v>
      </c>
      <c r="D11" s="41"/>
      <c r="E11" s="37">
        <v>0</v>
      </c>
      <c r="F11" s="37">
        <v>0</v>
      </c>
      <c r="G11" s="41"/>
      <c r="H11" s="41"/>
      <c r="I11" s="41"/>
      <c r="J11" s="41"/>
      <c r="K11" s="41"/>
      <c r="L11" s="42"/>
    </row>
    <row r="12" spans="1:12" ht="18">
      <c r="A12" s="365"/>
      <c r="B12" s="365"/>
      <c r="C12" s="365"/>
      <c r="D12" s="366" t="s">
        <v>267</v>
      </c>
      <c r="E12" s="52">
        <f>E13+E14</f>
        <v>0</v>
      </c>
      <c r="F12" s="52">
        <f>F13+F14</f>
        <v>0</v>
      </c>
      <c r="G12" s="367"/>
      <c r="H12" s="368"/>
      <c r="I12" s="368"/>
      <c r="J12" s="368"/>
      <c r="K12" s="369"/>
    </row>
    <row r="13" spans="1:12" ht="18">
      <c r="A13" s="55"/>
      <c r="B13" s="56" t="s">
        <v>258</v>
      </c>
      <c r="C13" s="55"/>
      <c r="D13" s="366"/>
      <c r="E13" s="54"/>
      <c r="F13" s="54"/>
      <c r="G13" s="370"/>
      <c r="H13" s="371"/>
      <c r="I13" s="371"/>
      <c r="J13" s="371"/>
      <c r="K13" s="372"/>
    </row>
    <row r="14" spans="1:12" ht="18">
      <c r="A14" s="376">
        <f>B16*C16+B17*C17+B18*C18+B19*C19+B20*C20</f>
        <v>9</v>
      </c>
      <c r="B14" s="376"/>
      <c r="C14" s="376"/>
      <c r="D14" s="366"/>
      <c r="E14" s="54">
        <f>($B$16*$C$16*E$16+$B$17*$C$17*E$17+$B$18*$C$18*E$18+$B$19*$C$19*E$19+$B$20*$C$20*E$20)/$A$14</f>
        <v>0</v>
      </c>
      <c r="F14" s="54">
        <f>($B$16*$C$16*F$16+$B$17*$C$17*F$17+$B$18*$C$18*F$18+$B$19*$C$19*F$19+$B$20*$C$20*F$20)/$A$14</f>
        <v>0</v>
      </c>
      <c r="G14" s="373"/>
      <c r="H14" s="374"/>
      <c r="I14" s="374"/>
      <c r="J14" s="374"/>
      <c r="K14" s="375"/>
    </row>
    <row r="15" spans="1:12">
      <c r="A15" s="40" t="s">
        <v>68</v>
      </c>
      <c r="B15" s="40" t="s">
        <v>69</v>
      </c>
      <c r="C15" s="40" t="s">
        <v>70</v>
      </c>
      <c r="D15" s="40" t="s">
        <v>265</v>
      </c>
      <c r="E15" s="40" t="s">
        <v>75</v>
      </c>
      <c r="F15" s="40" t="s">
        <v>37</v>
      </c>
      <c r="G15" s="40" t="s">
        <v>76</v>
      </c>
      <c r="H15" s="40" t="s">
        <v>77</v>
      </c>
      <c r="I15" s="40" t="s">
        <v>78</v>
      </c>
      <c r="J15" s="40" t="s">
        <v>79</v>
      </c>
      <c r="K15" s="40" t="s">
        <v>80</v>
      </c>
      <c r="L15" s="40"/>
    </row>
    <row r="16" spans="1:12" s="1" customFormat="1" ht="84">
      <c r="A16" s="11">
        <v>1</v>
      </c>
      <c r="B16" s="11">
        <v>5</v>
      </c>
      <c r="C16" s="11">
        <v>1</v>
      </c>
      <c r="D16" s="41" t="s">
        <v>833</v>
      </c>
      <c r="E16" s="54"/>
      <c r="F16" s="54"/>
      <c r="G16" s="41" t="s">
        <v>828</v>
      </c>
      <c r="H16" s="41" t="s">
        <v>836</v>
      </c>
      <c r="I16" s="41" t="s">
        <v>837</v>
      </c>
      <c r="J16" s="41" t="s">
        <v>838</v>
      </c>
      <c r="K16" s="41" t="s">
        <v>839</v>
      </c>
      <c r="L16" s="42"/>
    </row>
    <row r="17" spans="1:12" s="1" customFormat="1" ht="48">
      <c r="A17" s="11">
        <v>2</v>
      </c>
      <c r="B17" s="11">
        <v>4</v>
      </c>
      <c r="C17" s="11">
        <v>1</v>
      </c>
      <c r="D17" s="41" t="s">
        <v>834</v>
      </c>
      <c r="E17" s="54"/>
      <c r="F17" s="54"/>
      <c r="G17" s="41" t="s">
        <v>835</v>
      </c>
      <c r="H17" s="41"/>
      <c r="I17" s="41" t="s">
        <v>114</v>
      </c>
      <c r="J17" s="41" t="s">
        <v>840</v>
      </c>
      <c r="K17" s="41" t="s">
        <v>841</v>
      </c>
      <c r="L17" s="42"/>
    </row>
    <row r="18" spans="1:12" s="1" customFormat="1" ht="18">
      <c r="A18" s="11">
        <v>3</v>
      </c>
      <c r="B18" s="11">
        <v>0</v>
      </c>
      <c r="C18" s="11">
        <v>0</v>
      </c>
      <c r="D18" s="41"/>
      <c r="E18" s="54"/>
      <c r="F18" s="54"/>
      <c r="G18" s="2"/>
      <c r="H18" s="41"/>
      <c r="I18" s="41"/>
      <c r="J18" s="41"/>
      <c r="K18" s="41"/>
      <c r="L18" s="42"/>
    </row>
    <row r="19" spans="1:12" s="1" customFormat="1" ht="18">
      <c r="A19" s="11">
        <v>4</v>
      </c>
      <c r="B19" s="11">
        <v>0</v>
      </c>
      <c r="C19" s="11">
        <v>0</v>
      </c>
      <c r="D19" s="2"/>
      <c r="E19" s="54"/>
      <c r="F19" s="54"/>
      <c r="G19" s="2"/>
      <c r="H19" s="41"/>
      <c r="I19" s="41"/>
      <c r="J19" s="41"/>
      <c r="K19" s="41"/>
      <c r="L19" s="42"/>
    </row>
    <row r="20" spans="1:12" s="1" customFormat="1" ht="18">
      <c r="A20" s="11">
        <v>5</v>
      </c>
      <c r="B20" s="11">
        <v>0</v>
      </c>
      <c r="C20" s="11">
        <v>0</v>
      </c>
      <c r="D20" s="11"/>
      <c r="E20" s="54"/>
      <c r="F20" s="54"/>
      <c r="G20" s="41"/>
      <c r="H20" s="41"/>
      <c r="I20" s="41"/>
      <c r="J20" s="41"/>
      <c r="K20" s="41"/>
      <c r="L20" s="42"/>
    </row>
    <row r="21" spans="1:12" ht="18">
      <c r="A21" s="379"/>
      <c r="B21" s="379"/>
      <c r="C21" s="379"/>
      <c r="D21" s="380" t="s">
        <v>293</v>
      </c>
      <c r="E21" s="43">
        <f>E22+E23</f>
        <v>0</v>
      </c>
      <c r="F21" s="43">
        <f>F22+F23</f>
        <v>0</v>
      </c>
      <c r="G21" s="381"/>
      <c r="H21" s="382"/>
      <c r="I21" s="382"/>
      <c r="J21" s="382"/>
      <c r="K21" s="383"/>
    </row>
    <row r="22" spans="1:12" ht="18">
      <c r="A22" s="44"/>
      <c r="B22" s="45" t="s">
        <v>258</v>
      </c>
      <c r="C22" s="44"/>
      <c r="D22" s="380"/>
      <c r="E22" s="46"/>
      <c r="F22" s="46"/>
      <c r="G22" s="384"/>
      <c r="H22" s="385"/>
      <c r="I22" s="385"/>
      <c r="J22" s="385"/>
      <c r="K22" s="386"/>
    </row>
    <row r="23" spans="1:12" ht="18">
      <c r="A23" s="379">
        <f>B25*C25+B26*C26+B27*C27+B28*C28+B29*C29</f>
        <v>10</v>
      </c>
      <c r="B23" s="379"/>
      <c r="C23" s="379"/>
      <c r="D23" s="380"/>
      <c r="E23" s="46">
        <f>($B$25*$C$25*E$25+$B$26*$C$26*E$26+$B$27*$C$27*E$27+$B$28*$C$28*E$28+$B$29*$C$29*E$29)/$A$23</f>
        <v>0</v>
      </c>
      <c r="F23" s="46">
        <f>($B$25*$C$25*F$25+$B$26*$C$26*F$26+$B$27*$C$27*F$27+$B$28*$C$28*F$28+$B$29*$C$29*F$29)/$A$23</f>
        <v>0</v>
      </c>
      <c r="G23" s="387"/>
      <c r="H23" s="388"/>
      <c r="I23" s="388"/>
      <c r="J23" s="388"/>
      <c r="K23" s="389"/>
    </row>
    <row r="24" spans="1:12">
      <c r="A24" s="40" t="s">
        <v>68</v>
      </c>
      <c r="B24" s="40" t="s">
        <v>69</v>
      </c>
      <c r="C24" s="40" t="s">
        <v>70</v>
      </c>
      <c r="D24" s="40" t="s">
        <v>265</v>
      </c>
      <c r="E24" s="40" t="s">
        <v>75</v>
      </c>
      <c r="F24" s="40" t="s">
        <v>37</v>
      </c>
      <c r="G24" s="40" t="s">
        <v>76</v>
      </c>
      <c r="H24" s="40" t="s">
        <v>77</v>
      </c>
      <c r="I24" s="40" t="s">
        <v>78</v>
      </c>
      <c r="J24" s="40" t="s">
        <v>79</v>
      </c>
      <c r="K24" s="40" t="s">
        <v>80</v>
      </c>
      <c r="L24" s="40"/>
    </row>
    <row r="25" spans="1:12" s="1" customFormat="1" ht="84">
      <c r="A25" s="11">
        <v>1</v>
      </c>
      <c r="B25" s="11">
        <v>5</v>
      </c>
      <c r="C25" s="11">
        <v>1</v>
      </c>
      <c r="D25" s="41" t="s">
        <v>842</v>
      </c>
      <c r="E25" s="63"/>
      <c r="F25" s="63"/>
      <c r="G25" s="41" t="s">
        <v>843</v>
      </c>
      <c r="H25" s="41" t="s">
        <v>844</v>
      </c>
      <c r="I25" s="41" t="s">
        <v>845</v>
      </c>
      <c r="J25" s="41" t="s">
        <v>711</v>
      </c>
      <c r="K25" s="41" t="s">
        <v>846</v>
      </c>
      <c r="L25" s="42"/>
    </row>
    <row r="26" spans="1:12" s="1" customFormat="1" ht="18">
      <c r="A26" s="11">
        <v>2</v>
      </c>
      <c r="B26" s="11">
        <v>3</v>
      </c>
      <c r="C26" s="11">
        <v>1</v>
      </c>
      <c r="D26" s="41"/>
      <c r="E26" s="63"/>
      <c r="F26" s="63"/>
      <c r="G26" s="41"/>
      <c r="H26" s="41"/>
      <c r="I26" s="41"/>
      <c r="J26" s="41"/>
      <c r="K26" s="41"/>
      <c r="L26" s="42"/>
    </row>
    <row r="27" spans="1:12" s="1" customFormat="1" ht="18">
      <c r="A27" s="11">
        <v>3</v>
      </c>
      <c r="B27" s="11">
        <v>2</v>
      </c>
      <c r="C27" s="11">
        <v>1</v>
      </c>
      <c r="D27" s="41"/>
      <c r="E27" s="63"/>
      <c r="F27" s="63"/>
      <c r="G27" s="41"/>
      <c r="H27" s="41"/>
      <c r="I27" s="41"/>
      <c r="J27" s="41"/>
      <c r="K27" s="41"/>
      <c r="L27" s="42"/>
    </row>
    <row r="28" spans="1:12" s="1" customFormat="1" ht="18">
      <c r="A28" s="11">
        <v>4</v>
      </c>
      <c r="B28" s="11">
        <v>0</v>
      </c>
      <c r="C28" s="11">
        <v>0</v>
      </c>
      <c r="D28" s="41"/>
      <c r="E28" s="63"/>
      <c r="F28" s="63"/>
      <c r="G28" s="41"/>
      <c r="H28" s="41"/>
      <c r="I28" s="41"/>
      <c r="J28" s="41"/>
      <c r="K28" s="41"/>
      <c r="L28" s="42"/>
    </row>
    <row r="29" spans="1:12" s="1" customFormat="1" ht="18">
      <c r="A29" s="11">
        <v>5</v>
      </c>
      <c r="B29" s="11">
        <v>0</v>
      </c>
      <c r="C29" s="11">
        <v>0</v>
      </c>
      <c r="E29" s="63"/>
      <c r="F29" s="63"/>
      <c r="G29" s="41"/>
      <c r="H29" s="41"/>
      <c r="I29" s="41"/>
      <c r="J29" s="41"/>
      <c r="K29" s="41"/>
      <c r="L29" s="42"/>
    </row>
    <row r="30" spans="1:12" ht="18">
      <c r="A30" s="390"/>
      <c r="B30" s="390"/>
      <c r="C30" s="390"/>
      <c r="D30" s="391" t="s">
        <v>256</v>
      </c>
      <c r="E30" s="53">
        <f>E31+E32</f>
        <v>0</v>
      </c>
      <c r="F30" s="53">
        <f>F31+F32</f>
        <v>0</v>
      </c>
      <c r="G30" s="392"/>
      <c r="H30" s="393"/>
      <c r="I30" s="393"/>
      <c r="J30" s="393"/>
      <c r="K30" s="394"/>
    </row>
    <row r="31" spans="1:12" ht="18">
      <c r="A31" s="38"/>
      <c r="B31" s="39" t="s">
        <v>258</v>
      </c>
      <c r="C31" s="38"/>
      <c r="D31" s="391"/>
      <c r="E31" s="35"/>
      <c r="F31" s="35"/>
      <c r="G31" s="395"/>
      <c r="H31" s="396"/>
      <c r="I31" s="396"/>
      <c r="J31" s="396"/>
      <c r="K31" s="397"/>
    </row>
    <row r="32" spans="1:12" ht="18">
      <c r="A32" s="401">
        <f>B34*C34+B35*C35+B36*C36+B37*C37</f>
        <v>3</v>
      </c>
      <c r="B32" s="401"/>
      <c r="C32" s="401"/>
      <c r="D32" s="391"/>
      <c r="E32" s="35">
        <f>($B$34*$C$34*E$34+$B$35*$C$35*E$35+$B$36*$C$36*E$36+$B$37*$C$37*E$37)/$A$32</f>
        <v>0</v>
      </c>
      <c r="F32" s="35">
        <f>($B$34*$C$34*F$34+$B$35*$C$35*F$35+$B$36*$C$36*F$36+$B$37*$C$37*F$37)/$A$32</f>
        <v>0</v>
      </c>
      <c r="G32" s="398"/>
      <c r="H32" s="399"/>
      <c r="I32" s="399"/>
      <c r="J32" s="399"/>
      <c r="K32" s="400"/>
    </row>
    <row r="33" spans="1:13">
      <c r="A33" s="40" t="s">
        <v>68</v>
      </c>
      <c r="B33" s="40" t="s">
        <v>69</v>
      </c>
      <c r="C33" s="40" t="s">
        <v>70</v>
      </c>
      <c r="D33" s="40" t="s">
        <v>265</v>
      </c>
      <c r="E33" s="40" t="s">
        <v>75</v>
      </c>
      <c r="F33" s="40" t="s">
        <v>37</v>
      </c>
      <c r="G33" s="40" t="s">
        <v>76</v>
      </c>
      <c r="H33" s="40" t="s">
        <v>77</v>
      </c>
      <c r="I33" s="40" t="s">
        <v>78</v>
      </c>
      <c r="J33" s="40" t="s">
        <v>79</v>
      </c>
      <c r="K33" s="40" t="s">
        <v>80</v>
      </c>
      <c r="L33" s="40"/>
    </row>
    <row r="34" spans="1:13" s="1" customFormat="1" ht="120">
      <c r="A34" s="11">
        <v>1</v>
      </c>
      <c r="B34" s="11">
        <v>3</v>
      </c>
      <c r="C34" s="11">
        <v>1</v>
      </c>
      <c r="D34" s="41" t="s">
        <v>847</v>
      </c>
      <c r="E34" s="35"/>
      <c r="F34" s="35"/>
      <c r="G34" s="41" t="s">
        <v>812</v>
      </c>
      <c r="H34" s="41" t="s">
        <v>812</v>
      </c>
      <c r="I34" s="41" t="s">
        <v>812</v>
      </c>
      <c r="J34" s="41" t="s">
        <v>812</v>
      </c>
      <c r="K34" s="41" t="s">
        <v>812</v>
      </c>
      <c r="L34" s="42"/>
    </row>
    <row r="35" spans="1:13" s="1" customFormat="1" ht="18">
      <c r="A35" s="11">
        <v>2</v>
      </c>
      <c r="B35" s="11">
        <v>3</v>
      </c>
      <c r="C35" s="11">
        <v>0</v>
      </c>
      <c r="D35" s="41"/>
      <c r="E35" s="35"/>
      <c r="F35" s="35"/>
      <c r="G35" s="41"/>
      <c r="H35" s="41"/>
      <c r="I35" s="41"/>
      <c r="J35" s="41"/>
      <c r="K35" s="41"/>
      <c r="L35" s="42"/>
    </row>
    <row r="36" spans="1:13" s="1" customFormat="1" ht="18">
      <c r="A36" s="11">
        <v>3</v>
      </c>
      <c r="B36" s="11">
        <v>0</v>
      </c>
      <c r="C36" s="11">
        <v>0</v>
      </c>
      <c r="D36" s="41"/>
      <c r="E36" s="35"/>
      <c r="F36" s="35"/>
      <c r="G36" s="41"/>
      <c r="H36" s="41"/>
      <c r="I36" s="41"/>
      <c r="J36" s="41"/>
      <c r="K36" s="41"/>
      <c r="L36" s="42"/>
    </row>
    <row r="37" spans="1:13" s="1" customFormat="1" ht="18">
      <c r="A37" s="11">
        <v>4</v>
      </c>
      <c r="B37" s="11">
        <v>0</v>
      </c>
      <c r="C37" s="11">
        <v>0</v>
      </c>
      <c r="D37" s="41"/>
      <c r="E37" s="35"/>
      <c r="F37" s="35"/>
      <c r="G37" s="41"/>
      <c r="H37" s="41"/>
      <c r="I37" s="41"/>
      <c r="J37" s="41"/>
      <c r="K37" s="41"/>
      <c r="L37" s="42"/>
    </row>
    <row r="38" spans="1:13" s="1" customFormat="1" ht="21">
      <c r="A38" s="402" t="s">
        <v>378</v>
      </c>
      <c r="B38" s="402"/>
      <c r="C38" s="402"/>
      <c r="D38" s="402"/>
      <c r="E38" s="402"/>
      <c r="F38" s="402"/>
      <c r="G38" s="402"/>
      <c r="H38" s="402"/>
      <c r="I38" s="402"/>
      <c r="J38" s="402"/>
      <c r="K38" s="402"/>
      <c r="L38" s="40"/>
    </row>
    <row r="39" spans="1:13" s="1" customFormat="1">
      <c r="A39" s="11"/>
      <c r="B39" s="11"/>
      <c r="C39" s="11"/>
      <c r="D39" s="50"/>
      <c r="E39" s="363"/>
      <c r="F39" s="364"/>
      <c r="G39" s="364"/>
      <c r="H39" s="364"/>
      <c r="I39" s="364"/>
      <c r="J39" s="364"/>
      <c r="K39" s="364"/>
      <c r="L39" s="61"/>
    </row>
    <row r="40" spans="1:13" s="1" customFormat="1">
      <c r="A40" s="11"/>
      <c r="B40" s="11"/>
      <c r="C40" s="11"/>
      <c r="D40" s="50"/>
      <c r="E40" s="363"/>
      <c r="F40" s="364"/>
      <c r="G40" s="364"/>
      <c r="H40" s="364"/>
      <c r="I40" s="364"/>
      <c r="J40" s="364"/>
      <c r="K40" s="364"/>
      <c r="L40" s="61"/>
    </row>
    <row r="41" spans="1:13" s="1" customFormat="1">
      <c r="A41" s="11"/>
      <c r="B41" s="11"/>
      <c r="C41" s="11"/>
      <c r="D41" s="50"/>
      <c r="E41" s="363"/>
      <c r="F41" s="364"/>
      <c r="G41" s="364"/>
      <c r="H41" s="364"/>
      <c r="I41" s="364"/>
      <c r="J41" s="364"/>
      <c r="K41" s="364"/>
      <c r="L41" s="61"/>
    </row>
    <row r="42" spans="1:13">
      <c r="A42" s="51"/>
      <c r="B42" s="51"/>
      <c r="C42" s="51"/>
      <c r="D42" s="50"/>
      <c r="E42" s="363"/>
      <c r="F42" s="364"/>
      <c r="G42" s="364"/>
      <c r="H42" s="364"/>
      <c r="I42" s="364"/>
      <c r="J42" s="364"/>
      <c r="K42" s="364"/>
      <c r="L42" s="61"/>
    </row>
    <row r="43" spans="1:13" ht="68.25" customHeight="1">
      <c r="A43" s="51"/>
      <c r="B43" s="51"/>
      <c r="C43" s="51"/>
      <c r="D43" s="50"/>
      <c r="E43" s="363"/>
      <c r="F43" s="364"/>
      <c r="G43" s="364"/>
      <c r="H43" s="364"/>
      <c r="I43" s="364"/>
      <c r="J43" s="364"/>
      <c r="K43" s="364"/>
      <c r="L43" s="61"/>
    </row>
    <row r="44" spans="1:13">
      <c r="A44" s="51"/>
      <c r="B44" s="51"/>
      <c r="C44" s="51"/>
      <c r="D44" s="50"/>
      <c r="E44" s="363"/>
      <c r="F44" s="364"/>
      <c r="G44" s="364"/>
      <c r="H44" s="364"/>
      <c r="I44" s="364"/>
      <c r="J44" s="364"/>
      <c r="K44" s="364"/>
      <c r="L44" s="61"/>
    </row>
    <row r="45" spans="1:13">
      <c r="A45" s="360"/>
      <c r="B45" s="361"/>
      <c r="C45" s="361"/>
      <c r="D45" s="361"/>
      <c r="E45" s="361"/>
      <c r="F45" s="361"/>
      <c r="G45" s="361"/>
      <c r="H45" s="361"/>
      <c r="I45" s="361"/>
      <c r="J45" s="361"/>
      <c r="K45" s="362"/>
      <c r="L45" s="61"/>
    </row>
    <row r="46" spans="1:13" ht="32.25" customHeight="1">
      <c r="A46" s="51"/>
      <c r="B46" s="51"/>
      <c r="C46" s="51"/>
      <c r="D46" s="10" t="s">
        <v>82</v>
      </c>
      <c r="E46" s="377" t="s">
        <v>848</v>
      </c>
      <c r="F46" s="378"/>
      <c r="G46" s="378"/>
      <c r="H46" s="378"/>
      <c r="I46" s="378"/>
      <c r="J46" s="378"/>
      <c r="K46" s="378"/>
      <c r="L46" s="69"/>
      <c r="M46" s="68"/>
    </row>
    <row r="47" spans="1:13" ht="15.75" customHeight="1">
      <c r="A47" s="51"/>
      <c r="B47" s="51"/>
      <c r="C47" s="51"/>
      <c r="D47" s="10" t="s">
        <v>319</v>
      </c>
      <c r="E47" s="377" t="s">
        <v>849</v>
      </c>
      <c r="F47" s="378"/>
      <c r="G47" s="378"/>
      <c r="H47" s="378"/>
      <c r="I47" s="378"/>
      <c r="J47" s="378"/>
      <c r="K47" s="378"/>
      <c r="L47" s="69"/>
      <c r="M47" s="68"/>
    </row>
    <row r="48" spans="1:13" ht="125.25" customHeight="1">
      <c r="A48" s="51"/>
      <c r="B48" s="51"/>
      <c r="C48" s="51"/>
      <c r="D48" s="10" t="s">
        <v>383</v>
      </c>
      <c r="E48" s="377" t="s">
        <v>850</v>
      </c>
      <c r="F48" s="378"/>
      <c r="G48" s="378"/>
      <c r="H48" s="378"/>
      <c r="I48" s="378"/>
      <c r="J48" s="378"/>
      <c r="K48" s="378"/>
      <c r="L48" s="69"/>
      <c r="M48" s="70"/>
    </row>
    <row r="50" spans="5:7">
      <c r="E50" s="407" t="s">
        <v>851</v>
      </c>
      <c r="F50" s="408"/>
      <c r="G50" s="409"/>
    </row>
    <row r="51" spans="5:7">
      <c r="E51" s="407" t="s">
        <v>852</v>
      </c>
      <c r="F51" s="408"/>
      <c r="G51" s="409"/>
    </row>
    <row r="52" spans="5:7">
      <c r="E52" s="407" t="s">
        <v>853</v>
      </c>
      <c r="F52" s="408"/>
      <c r="G52" s="409"/>
    </row>
    <row r="53" spans="5:7">
      <c r="E53" s="407" t="s">
        <v>854</v>
      </c>
      <c r="F53" s="408"/>
      <c r="G53" s="409"/>
    </row>
    <row r="54" spans="5:7" ht="31.5" customHeight="1">
      <c r="E54" s="407" t="s">
        <v>855</v>
      </c>
      <c r="F54" s="408"/>
      <c r="G54" s="409"/>
    </row>
    <row r="55" spans="5:7">
      <c r="E55" s="407" t="s">
        <v>856</v>
      </c>
      <c r="F55" s="408"/>
      <c r="G55" s="409"/>
    </row>
    <row r="56" spans="5:7">
      <c r="E56" s="407" t="s">
        <v>857</v>
      </c>
      <c r="F56" s="408"/>
      <c r="G56" s="409"/>
    </row>
    <row r="57" spans="5:7">
      <c r="E57" s="407" t="s">
        <v>858</v>
      </c>
      <c r="F57" s="408"/>
      <c r="G57" s="409"/>
    </row>
  </sheetData>
  <mergeCells count="43">
    <mergeCell ref="E55:G55"/>
    <mergeCell ref="E56:G56"/>
    <mergeCell ref="E57:G57"/>
    <mergeCell ref="E50:G50"/>
    <mergeCell ref="E51:G51"/>
    <mergeCell ref="E52:G52"/>
    <mergeCell ref="E53:G53"/>
    <mergeCell ref="E54:G54"/>
    <mergeCell ref="A45:K45"/>
    <mergeCell ref="E43:K43"/>
    <mergeCell ref="E44:K44"/>
    <mergeCell ref="E48:K48"/>
    <mergeCell ref="E46:K46"/>
    <mergeCell ref="E47:K47"/>
    <mergeCell ref="A21:C21"/>
    <mergeCell ref="D21:D23"/>
    <mergeCell ref="G21:K23"/>
    <mergeCell ref="A23:C23"/>
    <mergeCell ref="A30:C30"/>
    <mergeCell ref="D30:D32"/>
    <mergeCell ref="G30:K32"/>
    <mergeCell ref="A32:C32"/>
    <mergeCell ref="E39:K39"/>
    <mergeCell ref="E40:K40"/>
    <mergeCell ref="E41:K41"/>
    <mergeCell ref="A38:K38"/>
    <mergeCell ref="E42:K42"/>
    <mergeCell ref="G5:K5"/>
    <mergeCell ref="A12:C12"/>
    <mergeCell ref="D12:D14"/>
    <mergeCell ref="G12:K14"/>
    <mergeCell ref="A14:C14"/>
    <mergeCell ref="A6:C6"/>
    <mergeCell ref="D6:D8"/>
    <mergeCell ref="A8:C8"/>
    <mergeCell ref="G6:K6"/>
    <mergeCell ref="G7:K7"/>
    <mergeCell ref="G8:K8"/>
    <mergeCell ref="A1:D1"/>
    <mergeCell ref="G1:K1"/>
    <mergeCell ref="G2:K2"/>
    <mergeCell ref="G3:K3"/>
    <mergeCell ref="G4:K4"/>
  </mergeCells>
  <printOptions gridLines="1"/>
  <pageMargins left="0.70866141732283472" right="0.70866141732283472" top="0.78740157480314965" bottom="0.78740157480314965" header="0.31496062992125984" footer="0.31496062992125984"/>
  <pageSetup paperSize="9" scale="70" fitToHeight="3" orientation="landscape" r:id="rId1"/>
  <headerFooter>
    <oddHeader>&amp;L&amp;Pvon&amp;N&amp;CExterne Marktanalyse&amp;R&amp;D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52"/>
  <sheetViews>
    <sheetView workbookViewId="0">
      <selection activeCell="B31" sqref="B31"/>
    </sheetView>
  </sheetViews>
  <sheetFormatPr defaultColWidth="11.44140625" defaultRowHeight="14.4"/>
  <cols>
    <col min="1" max="1" width="5.5546875" style="1" customWidth="1"/>
    <col min="2" max="2" width="131.77734375" style="2" customWidth="1"/>
    <col min="3" max="16384" width="11.44140625" style="1"/>
  </cols>
  <sheetData>
    <row r="1" spans="1:2" ht="20.25" customHeight="1">
      <c r="A1" s="274" t="s">
        <v>186</v>
      </c>
      <c r="B1" s="274"/>
    </row>
    <row r="2" spans="1:2" ht="66.75" customHeight="1"/>
    <row r="3" spans="1:2" ht="20.25" customHeight="1">
      <c r="A3" s="275" t="s">
        <v>187</v>
      </c>
      <c r="B3" s="275"/>
    </row>
    <row r="4" spans="1:2" ht="88.5" customHeight="1"/>
    <row r="5" spans="1:2" ht="19.5" customHeight="1">
      <c r="A5" s="275" t="s">
        <v>188</v>
      </c>
      <c r="B5" s="275"/>
    </row>
    <row r="7" spans="1:2" ht="18.75" customHeight="1">
      <c r="A7" s="276" t="s">
        <v>189</v>
      </c>
      <c r="B7" s="276"/>
    </row>
    <row r="8" spans="1:2" ht="30" customHeight="1"/>
    <row r="9" spans="1:2">
      <c r="A9" s="1" t="s">
        <v>0</v>
      </c>
    </row>
    <row r="10" spans="1:2">
      <c r="A10" s="13" t="s">
        <v>1</v>
      </c>
    </row>
    <row r="11" spans="1:2">
      <c r="A11" s="1" t="s">
        <v>2</v>
      </c>
    </row>
    <row r="12" spans="1:2">
      <c r="A12" s="1" t="s">
        <v>3</v>
      </c>
    </row>
    <row r="13" spans="1:2">
      <c r="A13" s="1" t="s">
        <v>4</v>
      </c>
    </row>
    <row r="14" spans="1:2">
      <c r="A14" s="1" t="s">
        <v>5</v>
      </c>
    </row>
    <row r="15" spans="1:2">
      <c r="A15" s="1" t="s">
        <v>6</v>
      </c>
    </row>
    <row r="16" spans="1:2">
      <c r="A16" s="1" t="s">
        <v>7</v>
      </c>
    </row>
    <row r="17" spans="1:2">
      <c r="A17" s="1" t="s">
        <v>8</v>
      </c>
    </row>
    <row r="18" spans="1:2">
      <c r="A18" s="1" t="s">
        <v>9</v>
      </c>
    </row>
    <row r="19" spans="1:2">
      <c r="A19" s="1" t="s">
        <v>10</v>
      </c>
    </row>
    <row r="20" spans="1:2">
      <c r="A20" s="1" t="s">
        <v>11</v>
      </c>
    </row>
    <row r="21" spans="1:2">
      <c r="A21" s="12" t="s">
        <v>12</v>
      </c>
    </row>
    <row r="22" spans="1:2" ht="18.75" customHeight="1">
      <c r="A22" s="277" t="s">
        <v>190</v>
      </c>
      <c r="B22" s="277"/>
    </row>
    <row r="24" spans="1:2">
      <c r="A24" s="1" t="s">
        <v>13</v>
      </c>
    </row>
    <row r="25" spans="1:2">
      <c r="A25" s="1" t="s">
        <v>14</v>
      </c>
    </row>
    <row r="26" spans="1:2">
      <c r="A26" s="1" t="s">
        <v>15</v>
      </c>
    </row>
    <row r="27" spans="1:2">
      <c r="A27" s="1" t="s">
        <v>16</v>
      </c>
    </row>
    <row r="28" spans="1:2">
      <c r="A28" s="1" t="s">
        <v>17</v>
      </c>
    </row>
    <row r="29" spans="1:2">
      <c r="A29" s="1" t="s">
        <v>18</v>
      </c>
    </row>
    <row r="30" spans="1:2">
      <c r="A30" s="1" t="s">
        <v>19</v>
      </c>
    </row>
    <row r="31" spans="1:2">
      <c r="A31" s="1" t="s">
        <v>20</v>
      </c>
    </row>
    <row r="32" spans="1:2">
      <c r="A32" s="1" t="s">
        <v>21</v>
      </c>
    </row>
    <row r="33" spans="1:2" ht="18.75" customHeight="1">
      <c r="A33" s="270" t="s">
        <v>191</v>
      </c>
      <c r="B33" s="270"/>
    </row>
    <row r="34" spans="1:2" ht="43.5" customHeight="1"/>
    <row r="35" spans="1:2">
      <c r="A35" s="1" t="s">
        <v>22</v>
      </c>
    </row>
    <row r="36" spans="1:2">
      <c r="A36" s="1" t="s">
        <v>23</v>
      </c>
    </row>
    <row r="37" spans="1:2">
      <c r="A37" s="1" t="s">
        <v>24</v>
      </c>
    </row>
    <row r="38" spans="1:2">
      <c r="A38" s="1" t="s">
        <v>25</v>
      </c>
    </row>
    <row r="39" spans="1:2">
      <c r="A39" s="1" t="s">
        <v>26</v>
      </c>
    </row>
    <row r="40" spans="1:2">
      <c r="A40" s="1" t="s">
        <v>27</v>
      </c>
    </row>
    <row r="41" spans="1:2">
      <c r="A41" s="1" t="s">
        <v>28</v>
      </c>
    </row>
    <row r="42" spans="1:2" ht="18.75" customHeight="1">
      <c r="A42" s="271" t="s">
        <v>192</v>
      </c>
      <c r="B42" s="271"/>
    </row>
    <row r="44" spans="1:2">
      <c r="A44" s="1" t="s">
        <v>29</v>
      </c>
    </row>
    <row r="45" spans="1:2">
      <c r="A45" s="1" t="s">
        <v>30</v>
      </c>
    </row>
    <row r="46" spans="1:2">
      <c r="A46" s="1" t="s">
        <v>31</v>
      </c>
    </row>
    <row r="47" spans="1:2">
      <c r="A47" s="1" t="s">
        <v>32</v>
      </c>
    </row>
    <row r="48" spans="1:2" ht="18">
      <c r="A48" s="272" t="s">
        <v>193</v>
      </c>
      <c r="B48" s="273"/>
    </row>
    <row r="50" spans="1:1">
      <c r="A50" s="12" t="s">
        <v>33</v>
      </c>
    </row>
    <row r="51" spans="1:1">
      <c r="A51" s="12" t="s">
        <v>34</v>
      </c>
    </row>
    <row r="52" spans="1:1">
      <c r="A52" s="12" t="s">
        <v>35</v>
      </c>
    </row>
  </sheetData>
  <mergeCells count="8">
    <mergeCell ref="A33:B33"/>
    <mergeCell ref="A42:B42"/>
    <mergeCell ref="A48:B48"/>
    <mergeCell ref="A1:B1"/>
    <mergeCell ref="A3:B3"/>
    <mergeCell ref="A5:B5"/>
    <mergeCell ref="A7:B7"/>
    <mergeCell ref="A22:B22"/>
  </mergeCells>
  <printOptions gridLines="1"/>
  <pageMargins left="0.70866141732283472" right="0.70866141732283472" top="0.78740157480314965" bottom="0.78740157480314965" header="0.31496062992125984" footer="0.31496062992125984"/>
  <pageSetup paperSize="9" scale="95" fitToHeight="4"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M56"/>
  <sheetViews>
    <sheetView topLeftCell="A10" zoomScale="71" zoomScaleNormal="71" workbookViewId="0">
      <selection activeCell="D21" sqref="D21:D23"/>
    </sheetView>
  </sheetViews>
  <sheetFormatPr defaultColWidth="11.44140625" defaultRowHeight="14.4"/>
  <cols>
    <col min="1" max="3" width="5.21875" customWidth="1"/>
    <col min="4" max="4" width="29.21875" customWidth="1"/>
    <col min="5" max="6" width="9" customWidth="1"/>
    <col min="7" max="11" width="24.77734375" customWidth="1"/>
    <col min="12" max="12" width="90.77734375" customWidth="1"/>
  </cols>
  <sheetData>
    <row r="1" spans="1:12" s="32" customFormat="1" ht="21.75" customHeight="1" thickBot="1">
      <c r="A1" s="352" t="s">
        <v>859</v>
      </c>
      <c r="B1" s="353"/>
      <c r="C1" s="353"/>
      <c r="D1" s="353"/>
      <c r="E1" s="31">
        <f>(E3*$B$3*$C$3+E4*$B$4*$C$4+E5*$B$5*$C$5)/$A$5+E6</f>
        <v>0</v>
      </c>
      <c r="F1" s="31">
        <f>(F3*$B$3*$C$3+F4*$B$4*$C$4+F5*$B$5*$C$5)/$A$5+F6</f>
        <v>0</v>
      </c>
      <c r="G1" s="354" t="s">
        <v>253</v>
      </c>
      <c r="H1" s="355"/>
      <c r="I1" s="355"/>
      <c r="J1" s="355"/>
      <c r="K1" s="355"/>
      <c r="L1" s="60" t="s">
        <v>254</v>
      </c>
    </row>
    <row r="2" spans="1:12" ht="22.5" customHeight="1">
      <c r="A2" s="33" t="s">
        <v>68</v>
      </c>
      <c r="B2" s="33" t="s">
        <v>69</v>
      </c>
      <c r="C2" s="33" t="s">
        <v>70</v>
      </c>
      <c r="D2" s="33" t="s">
        <v>71</v>
      </c>
      <c r="E2" s="33" t="s">
        <v>72</v>
      </c>
      <c r="F2" s="33" t="s">
        <v>37</v>
      </c>
      <c r="G2" s="350" t="s">
        <v>860</v>
      </c>
      <c r="H2" s="351"/>
      <c r="I2" s="351"/>
      <c r="J2" s="351"/>
      <c r="K2" s="351"/>
    </row>
    <row r="3" spans="1:12" ht="18">
      <c r="A3" s="34"/>
      <c r="B3" s="34">
        <v>5</v>
      </c>
      <c r="C3" s="34">
        <v>1</v>
      </c>
      <c r="D3" s="57" t="s">
        <v>255</v>
      </c>
      <c r="E3" s="54">
        <f>E12</f>
        <v>0</v>
      </c>
      <c r="F3" s="54">
        <f>F12</f>
        <v>0</v>
      </c>
      <c r="G3" s="350" t="s">
        <v>861</v>
      </c>
      <c r="H3" s="351"/>
      <c r="I3" s="351"/>
      <c r="J3" s="351"/>
      <c r="K3" s="351"/>
    </row>
    <row r="4" spans="1:12" ht="18">
      <c r="A4" s="34"/>
      <c r="B4" s="34">
        <v>5</v>
      </c>
      <c r="C4" s="34">
        <v>1</v>
      </c>
      <c r="D4" s="58" t="s">
        <v>202</v>
      </c>
      <c r="E4" s="36">
        <f>E21</f>
        <v>0</v>
      </c>
      <c r="F4" s="36">
        <f>F21</f>
        <v>0</v>
      </c>
      <c r="G4" s="350" t="s">
        <v>862</v>
      </c>
      <c r="H4" s="351"/>
      <c r="I4" s="351"/>
      <c r="J4" s="351"/>
      <c r="K4" s="351"/>
    </row>
    <row r="5" spans="1:12" ht="18">
      <c r="A5" s="34">
        <f>B5*C5+B4*C4+B3*C3</f>
        <v>12</v>
      </c>
      <c r="B5" s="34">
        <v>2</v>
      </c>
      <c r="C5" s="34">
        <v>1</v>
      </c>
      <c r="D5" s="59" t="s">
        <v>256</v>
      </c>
      <c r="E5" s="35">
        <f>E30</f>
        <v>0</v>
      </c>
      <c r="F5" s="35">
        <f>F30</f>
        <v>0</v>
      </c>
      <c r="G5" s="350" t="s">
        <v>863</v>
      </c>
      <c r="H5" s="351"/>
      <c r="I5" s="351"/>
      <c r="J5" s="351"/>
      <c r="K5" s="351"/>
    </row>
    <row r="6" spans="1:12" ht="18">
      <c r="A6" s="356"/>
      <c r="B6" s="356"/>
      <c r="C6" s="356"/>
      <c r="D6" s="357" t="s">
        <v>335</v>
      </c>
      <c r="E6" s="47">
        <f>(E$10*$B$10*$C$10+E$11*$B$11*$C$11)/$A$8</f>
        <v>0</v>
      </c>
      <c r="F6" s="47">
        <f>(F$10*$B$10*$C$10+F$11*$B$11*$C$11)/$A$8</f>
        <v>0</v>
      </c>
      <c r="G6" s="411" t="s">
        <v>864</v>
      </c>
      <c r="H6" s="351"/>
      <c r="I6" s="351"/>
      <c r="J6" s="351"/>
      <c r="K6" s="351"/>
    </row>
    <row r="7" spans="1:12" ht="18">
      <c r="A7" s="48"/>
      <c r="B7" s="49" t="s">
        <v>258</v>
      </c>
      <c r="C7" s="48"/>
      <c r="D7" s="358"/>
      <c r="E7" s="37"/>
      <c r="F7" s="37"/>
      <c r="G7" s="350"/>
      <c r="H7" s="351"/>
      <c r="I7" s="351"/>
      <c r="J7" s="351"/>
      <c r="K7" s="351"/>
    </row>
    <row r="8" spans="1:12" ht="18">
      <c r="A8" s="359">
        <f>B10*C10+B11*C11</f>
        <v>5</v>
      </c>
      <c r="B8" s="359"/>
      <c r="C8" s="359"/>
      <c r="D8" s="358"/>
      <c r="E8" s="37"/>
      <c r="F8" s="37"/>
      <c r="G8" s="350"/>
      <c r="H8" s="351"/>
      <c r="I8" s="351"/>
      <c r="J8" s="351"/>
      <c r="K8" s="351"/>
    </row>
    <row r="9" spans="1:12">
      <c r="A9" s="40" t="s">
        <v>68</v>
      </c>
      <c r="B9" s="40" t="s">
        <v>69</v>
      </c>
      <c r="C9" s="40" t="s">
        <v>70</v>
      </c>
      <c r="D9" s="40" t="s">
        <v>265</v>
      </c>
      <c r="E9" s="40" t="s">
        <v>75</v>
      </c>
      <c r="F9" s="40" t="s">
        <v>37</v>
      </c>
      <c r="G9" s="40" t="s">
        <v>76</v>
      </c>
      <c r="H9" s="40" t="s">
        <v>77</v>
      </c>
      <c r="I9" s="40" t="s">
        <v>78</v>
      </c>
      <c r="J9" s="40" t="s">
        <v>79</v>
      </c>
      <c r="K9" s="40" t="s">
        <v>80</v>
      </c>
      <c r="L9" s="40"/>
    </row>
    <row r="10" spans="1:12" s="1" customFormat="1" ht="125.25" customHeight="1">
      <c r="A10" s="11">
        <v>1</v>
      </c>
      <c r="B10" s="11">
        <v>5</v>
      </c>
      <c r="C10" s="11">
        <v>1</v>
      </c>
      <c r="D10" s="41" t="s">
        <v>865</v>
      </c>
      <c r="E10" s="62">
        <v>0</v>
      </c>
      <c r="F10" s="62">
        <v>0</v>
      </c>
      <c r="G10" s="41" t="s">
        <v>866</v>
      </c>
      <c r="H10" s="41" t="s">
        <v>867</v>
      </c>
      <c r="I10" s="41" t="s">
        <v>868</v>
      </c>
      <c r="J10" s="41" t="s">
        <v>869</v>
      </c>
      <c r="K10" s="41" t="s">
        <v>870</v>
      </c>
      <c r="L10" s="42"/>
    </row>
    <row r="11" spans="1:12" s="1" customFormat="1" ht="18" hidden="1">
      <c r="A11" s="11">
        <v>0</v>
      </c>
      <c r="B11" s="11">
        <v>0</v>
      </c>
      <c r="C11" s="11">
        <v>0</v>
      </c>
      <c r="D11" s="41"/>
      <c r="E11" s="37">
        <v>0</v>
      </c>
      <c r="F11" s="37">
        <v>0</v>
      </c>
      <c r="G11" s="41"/>
      <c r="H11" s="41"/>
      <c r="I11" s="41"/>
      <c r="J11" s="41"/>
      <c r="K11" s="41"/>
      <c r="L11" s="42"/>
    </row>
    <row r="12" spans="1:12" ht="18">
      <c r="A12" s="365"/>
      <c r="B12" s="365"/>
      <c r="C12" s="365"/>
      <c r="D12" s="366" t="s">
        <v>267</v>
      </c>
      <c r="E12" s="52">
        <f>E13+E14</f>
        <v>0</v>
      </c>
      <c r="F12" s="52">
        <f>F13+F14</f>
        <v>0</v>
      </c>
      <c r="G12" s="367"/>
      <c r="H12" s="368"/>
      <c r="I12" s="368"/>
      <c r="J12" s="368"/>
      <c r="K12" s="369"/>
    </row>
    <row r="13" spans="1:12" ht="18">
      <c r="A13" s="55"/>
      <c r="B13" s="56" t="s">
        <v>258</v>
      </c>
      <c r="C13" s="55"/>
      <c r="D13" s="366"/>
      <c r="E13" s="54"/>
      <c r="F13" s="54"/>
      <c r="G13" s="370"/>
      <c r="H13" s="371"/>
      <c r="I13" s="371"/>
      <c r="J13" s="371"/>
      <c r="K13" s="372"/>
    </row>
    <row r="14" spans="1:12" ht="18">
      <c r="A14" s="376">
        <f>B16*C16+B17*C17+B18*C18+B19*C19+B20*C20</f>
        <v>5</v>
      </c>
      <c r="B14" s="376"/>
      <c r="C14" s="376"/>
      <c r="D14" s="366"/>
      <c r="E14" s="54">
        <f>($B$16*$C$16*E$16+$B$17*$C$17*E$17+$B$18*$C$18*E$18+$B$19*$C$19*E$19+$B$20*$C$20*E$20)/$A$14</f>
        <v>0</v>
      </c>
      <c r="F14" s="54">
        <f>($B$16*$C$16*F$16+$B$17*$C$17*F$17+$B$18*$C$18*F$18+$B$19*$C$19*F$19+$B$20*$C$20*F$20)/$A$14</f>
        <v>0</v>
      </c>
      <c r="G14" s="373"/>
      <c r="H14" s="374"/>
      <c r="I14" s="374"/>
      <c r="J14" s="374"/>
      <c r="K14" s="375"/>
    </row>
    <row r="15" spans="1:12">
      <c r="A15" s="40" t="s">
        <v>68</v>
      </c>
      <c r="B15" s="40" t="s">
        <v>69</v>
      </c>
      <c r="C15" s="40" t="s">
        <v>70</v>
      </c>
      <c r="D15" s="40" t="s">
        <v>265</v>
      </c>
      <c r="E15" s="40" t="s">
        <v>75</v>
      </c>
      <c r="F15" s="40" t="s">
        <v>37</v>
      </c>
      <c r="G15" s="40" t="s">
        <v>76</v>
      </c>
      <c r="H15" s="40" t="s">
        <v>77</v>
      </c>
      <c r="I15" s="40" t="s">
        <v>78</v>
      </c>
      <c r="J15" s="40" t="s">
        <v>79</v>
      </c>
      <c r="K15" s="40" t="s">
        <v>80</v>
      </c>
      <c r="L15" s="40"/>
    </row>
    <row r="16" spans="1:12" s="1" customFormat="1" ht="114" customHeight="1">
      <c r="A16" s="11">
        <v>1</v>
      </c>
      <c r="B16" s="11">
        <v>5</v>
      </c>
      <c r="C16" s="11">
        <v>1</v>
      </c>
      <c r="D16" s="41" t="s">
        <v>871</v>
      </c>
      <c r="E16" s="54"/>
      <c r="F16" s="54"/>
      <c r="G16" s="41" t="s">
        <v>872</v>
      </c>
      <c r="H16" s="41" t="s">
        <v>873</v>
      </c>
      <c r="I16" s="41" t="s">
        <v>874</v>
      </c>
      <c r="J16" s="41" t="s">
        <v>711</v>
      </c>
      <c r="K16" s="41" t="s">
        <v>875</v>
      </c>
      <c r="L16" s="42"/>
    </row>
    <row r="17" spans="1:12" s="1" customFormat="1" ht="18">
      <c r="A17" s="11">
        <v>2</v>
      </c>
      <c r="B17" s="11">
        <v>0</v>
      </c>
      <c r="C17" s="11">
        <v>0</v>
      </c>
      <c r="D17" s="41"/>
      <c r="E17" s="54"/>
      <c r="F17" s="54"/>
      <c r="G17" s="41"/>
      <c r="H17" s="41"/>
      <c r="I17" s="41"/>
      <c r="J17" s="41"/>
      <c r="K17" s="41"/>
      <c r="L17" s="42"/>
    </row>
    <row r="18" spans="1:12" s="1" customFormat="1" ht="18">
      <c r="A18" s="11">
        <v>3</v>
      </c>
      <c r="B18" s="11">
        <v>0</v>
      </c>
      <c r="C18" s="11">
        <v>0</v>
      </c>
      <c r="D18" s="41"/>
      <c r="E18" s="54"/>
      <c r="F18" s="54"/>
      <c r="G18" s="11"/>
      <c r="H18" s="41"/>
      <c r="I18" s="41"/>
      <c r="J18" s="41"/>
      <c r="K18" s="41"/>
      <c r="L18" s="42"/>
    </row>
    <row r="19" spans="1:12" s="1" customFormat="1" ht="18">
      <c r="A19" s="11">
        <v>4</v>
      </c>
      <c r="B19" s="11">
        <v>0</v>
      </c>
      <c r="C19" s="11">
        <v>0</v>
      </c>
      <c r="D19" s="2"/>
      <c r="E19" s="54"/>
      <c r="F19" s="54"/>
      <c r="G19" s="11"/>
      <c r="H19" s="41"/>
      <c r="I19" s="41"/>
      <c r="J19" s="41"/>
      <c r="K19" s="41"/>
      <c r="L19" s="42"/>
    </row>
    <row r="20" spans="1:12" s="1" customFormat="1" ht="18">
      <c r="A20" s="11">
        <v>5</v>
      </c>
      <c r="B20" s="11">
        <v>0</v>
      </c>
      <c r="C20" s="11">
        <v>0</v>
      </c>
      <c r="D20" s="11"/>
      <c r="E20" s="54"/>
      <c r="F20" s="54"/>
      <c r="G20" s="41"/>
      <c r="H20" s="41"/>
      <c r="I20" s="41"/>
      <c r="J20" s="41"/>
      <c r="K20" s="41"/>
      <c r="L20" s="42"/>
    </row>
    <row r="21" spans="1:12" ht="18">
      <c r="A21" s="379"/>
      <c r="B21" s="379"/>
      <c r="C21" s="379"/>
      <c r="D21" s="380" t="s">
        <v>293</v>
      </c>
      <c r="E21" s="43">
        <f>E22+E23</f>
        <v>0</v>
      </c>
      <c r="F21" s="43">
        <f>F22+F23</f>
        <v>0</v>
      </c>
      <c r="G21" s="381"/>
      <c r="H21" s="382"/>
      <c r="I21" s="382"/>
      <c r="J21" s="382"/>
      <c r="K21" s="383"/>
    </row>
    <row r="22" spans="1:12" ht="18">
      <c r="A22" s="44"/>
      <c r="B22" s="45" t="s">
        <v>258</v>
      </c>
      <c r="C22" s="44"/>
      <c r="D22" s="380"/>
      <c r="E22" s="46"/>
      <c r="F22" s="46"/>
      <c r="G22" s="384"/>
      <c r="H22" s="385"/>
      <c r="I22" s="385"/>
      <c r="J22" s="385"/>
      <c r="K22" s="386"/>
    </row>
    <row r="23" spans="1:12" ht="18">
      <c r="A23" s="379">
        <f>B25*C25+B26*C26+B27*C27+B28*C28+B29*C29</f>
        <v>10</v>
      </c>
      <c r="B23" s="379"/>
      <c r="C23" s="379"/>
      <c r="D23" s="380"/>
      <c r="E23" s="46">
        <f>($B$25*$C$25*E$25+$B$26*$C$26*E$26+$B$27*$C$27*E$27+$B$28*$C$28*E$28+$B$29*$C$29*E$29)/$A$23</f>
        <v>0</v>
      </c>
      <c r="F23" s="46">
        <f>($B$25*$C$25*F$25+$B$26*$C$26*F$26+$B$27*$C$27*F$27+$B$28*$C$28*F$28+$B$29*$C$29*F$29)/$A$23</f>
        <v>0</v>
      </c>
      <c r="G23" s="387"/>
      <c r="H23" s="388"/>
      <c r="I23" s="388"/>
      <c r="J23" s="388"/>
      <c r="K23" s="389"/>
    </row>
    <row r="24" spans="1:12">
      <c r="A24" s="40" t="s">
        <v>68</v>
      </c>
      <c r="B24" s="40" t="s">
        <v>69</v>
      </c>
      <c r="C24" s="40" t="s">
        <v>70</v>
      </c>
      <c r="D24" s="40" t="s">
        <v>265</v>
      </c>
      <c r="E24" s="40" t="s">
        <v>75</v>
      </c>
      <c r="F24" s="40" t="s">
        <v>37</v>
      </c>
      <c r="G24" s="40" t="s">
        <v>76</v>
      </c>
      <c r="H24" s="40" t="s">
        <v>77</v>
      </c>
      <c r="I24" s="40" t="s">
        <v>78</v>
      </c>
      <c r="J24" s="40" t="s">
        <v>79</v>
      </c>
      <c r="K24" s="40" t="s">
        <v>80</v>
      </c>
      <c r="L24" s="40"/>
    </row>
    <row r="25" spans="1:12" s="1" customFormat="1" ht="87.75" customHeight="1">
      <c r="A25" s="11">
        <v>1</v>
      </c>
      <c r="B25" s="11">
        <v>5</v>
      </c>
      <c r="C25" s="11">
        <v>1</v>
      </c>
      <c r="D25" s="41" t="s">
        <v>876</v>
      </c>
      <c r="E25" s="63"/>
      <c r="F25" s="63"/>
      <c r="G25" s="41" t="s">
        <v>878</v>
      </c>
      <c r="H25" s="41" t="s">
        <v>844</v>
      </c>
      <c r="I25" s="41" t="s">
        <v>845</v>
      </c>
      <c r="J25" s="41" t="s">
        <v>711</v>
      </c>
      <c r="K25" s="41" t="s">
        <v>879</v>
      </c>
      <c r="L25" s="42"/>
    </row>
    <row r="26" spans="1:12" s="1" customFormat="1" ht="104.25" customHeight="1">
      <c r="A26" s="11">
        <v>2</v>
      </c>
      <c r="B26" s="11">
        <v>3</v>
      </c>
      <c r="C26" s="11">
        <v>1</v>
      </c>
      <c r="D26" s="41" t="s">
        <v>877</v>
      </c>
      <c r="E26" s="63"/>
      <c r="F26" s="63"/>
      <c r="G26" s="41" t="s">
        <v>880</v>
      </c>
      <c r="H26" s="41" t="s">
        <v>881</v>
      </c>
      <c r="I26" s="41" t="s">
        <v>882</v>
      </c>
      <c r="J26" s="41" t="s">
        <v>883</v>
      </c>
      <c r="K26" s="41" t="s">
        <v>884</v>
      </c>
      <c r="L26" s="42"/>
    </row>
    <row r="27" spans="1:12" s="1" customFormat="1" ht="18">
      <c r="A27" s="11">
        <v>3</v>
      </c>
      <c r="B27" s="11">
        <v>2</v>
      </c>
      <c r="C27" s="11">
        <v>1</v>
      </c>
      <c r="D27" s="41"/>
      <c r="E27" s="63"/>
      <c r="F27" s="63"/>
      <c r="G27" s="41"/>
      <c r="H27" s="41"/>
      <c r="I27" s="41"/>
      <c r="J27" s="41"/>
      <c r="K27" s="41"/>
      <c r="L27" s="42"/>
    </row>
    <row r="28" spans="1:12" s="1" customFormat="1" ht="18">
      <c r="A28" s="11">
        <v>4</v>
      </c>
      <c r="B28" s="11">
        <v>0</v>
      </c>
      <c r="C28" s="11">
        <v>0</v>
      </c>
      <c r="D28" s="41"/>
      <c r="E28" s="63"/>
      <c r="F28" s="63"/>
      <c r="G28" s="41"/>
      <c r="H28" s="41"/>
      <c r="I28" s="41"/>
      <c r="J28" s="41"/>
      <c r="K28" s="41"/>
      <c r="L28" s="42"/>
    </row>
    <row r="29" spans="1:12" s="1" customFormat="1" ht="18">
      <c r="A29" s="11">
        <v>5</v>
      </c>
      <c r="B29" s="11">
        <v>0</v>
      </c>
      <c r="C29" s="11">
        <v>0</v>
      </c>
      <c r="E29" s="63"/>
      <c r="F29" s="63"/>
      <c r="G29" s="41"/>
      <c r="H29" s="41"/>
      <c r="I29" s="41"/>
      <c r="J29" s="41"/>
      <c r="K29" s="41"/>
      <c r="L29" s="42"/>
    </row>
    <row r="30" spans="1:12" ht="18">
      <c r="A30" s="390"/>
      <c r="B30" s="390"/>
      <c r="C30" s="390"/>
      <c r="D30" s="391" t="s">
        <v>256</v>
      </c>
      <c r="E30" s="53">
        <f>E31+E32</f>
        <v>0</v>
      </c>
      <c r="F30" s="53">
        <f>F31+F32</f>
        <v>0</v>
      </c>
      <c r="G30" s="392"/>
      <c r="H30" s="393"/>
      <c r="I30" s="393"/>
      <c r="J30" s="393"/>
      <c r="K30" s="394"/>
    </row>
    <row r="31" spans="1:12" ht="18">
      <c r="A31" s="38"/>
      <c r="B31" s="39" t="s">
        <v>258</v>
      </c>
      <c r="C31" s="38"/>
      <c r="D31" s="391"/>
      <c r="E31" s="35"/>
      <c r="F31" s="35"/>
      <c r="G31" s="395"/>
      <c r="H31" s="396"/>
      <c r="I31" s="396"/>
      <c r="J31" s="396"/>
      <c r="K31" s="397"/>
    </row>
    <row r="32" spans="1:12" ht="18">
      <c r="A32" s="401">
        <f>B34*C34+B35*C35+B36*C36+B37*C37</f>
        <v>5</v>
      </c>
      <c r="B32" s="401"/>
      <c r="C32" s="401"/>
      <c r="D32" s="391"/>
      <c r="E32" s="35">
        <f>($B$34*$C$34*E$34+$B$35*$C$35*E$35+$B$36*$C$36*E$36+$B$37*$C$37*E$37)/$A$32</f>
        <v>0</v>
      </c>
      <c r="F32" s="35">
        <f>($B$34*$C$34*F$34+$B$35*$C$35*F$35+$B$36*$C$36*F$36+$B$37*$C$37*F$37)/$A$32</f>
        <v>0</v>
      </c>
      <c r="G32" s="398"/>
      <c r="H32" s="399"/>
      <c r="I32" s="399"/>
      <c r="J32" s="399"/>
      <c r="K32" s="400"/>
    </row>
    <row r="33" spans="1:13">
      <c r="A33" s="40" t="s">
        <v>68</v>
      </c>
      <c r="B33" s="40" t="s">
        <v>69</v>
      </c>
      <c r="C33" s="40" t="s">
        <v>70</v>
      </c>
      <c r="D33" s="40" t="s">
        <v>265</v>
      </c>
      <c r="E33" s="40" t="s">
        <v>75</v>
      </c>
      <c r="F33" s="40" t="s">
        <v>37</v>
      </c>
      <c r="G33" s="40" t="s">
        <v>76</v>
      </c>
      <c r="H33" s="40" t="s">
        <v>77</v>
      </c>
      <c r="I33" s="40" t="s">
        <v>78</v>
      </c>
      <c r="J33" s="40" t="s">
        <v>79</v>
      </c>
      <c r="K33" s="40" t="s">
        <v>80</v>
      </c>
      <c r="L33" s="40"/>
    </row>
    <row r="34" spans="1:13" s="1" customFormat="1" ht="126.75" customHeight="1">
      <c r="A34" s="11">
        <v>1</v>
      </c>
      <c r="B34" s="11">
        <v>5</v>
      </c>
      <c r="C34" s="11">
        <v>1</v>
      </c>
      <c r="D34" s="41" t="s">
        <v>885</v>
      </c>
      <c r="E34" s="35"/>
      <c r="F34" s="35"/>
      <c r="G34" s="41" t="s">
        <v>812</v>
      </c>
      <c r="H34" s="41" t="s">
        <v>812</v>
      </c>
      <c r="I34" s="41" t="s">
        <v>812</v>
      </c>
      <c r="J34" s="41" t="s">
        <v>812</v>
      </c>
      <c r="K34" s="41" t="s">
        <v>812</v>
      </c>
      <c r="L34" s="42"/>
    </row>
    <row r="35" spans="1:13" s="1" customFormat="1" ht="18">
      <c r="A35" s="11">
        <v>2</v>
      </c>
      <c r="B35" s="11">
        <v>0</v>
      </c>
      <c r="C35" s="11">
        <v>0</v>
      </c>
      <c r="D35" s="41"/>
      <c r="E35" s="35"/>
      <c r="F35" s="35"/>
      <c r="G35" s="41"/>
      <c r="H35" s="41"/>
      <c r="I35" s="41"/>
      <c r="J35" s="41"/>
      <c r="K35" s="41"/>
      <c r="L35" s="42"/>
    </row>
    <row r="36" spans="1:13" s="1" customFormat="1" ht="18">
      <c r="A36" s="11">
        <v>3</v>
      </c>
      <c r="B36" s="11">
        <v>0</v>
      </c>
      <c r="C36" s="11">
        <v>0</v>
      </c>
      <c r="D36" s="41"/>
      <c r="E36" s="35"/>
      <c r="F36" s="35"/>
      <c r="G36" s="41"/>
      <c r="H36" s="41"/>
      <c r="I36" s="41"/>
      <c r="J36" s="41"/>
      <c r="K36" s="41"/>
      <c r="L36" s="42"/>
    </row>
    <row r="37" spans="1:13" s="1" customFormat="1" ht="18">
      <c r="A37" s="11">
        <v>4</v>
      </c>
      <c r="B37" s="11">
        <v>0</v>
      </c>
      <c r="C37" s="11">
        <v>0</v>
      </c>
      <c r="D37" s="41"/>
      <c r="E37" s="35"/>
      <c r="F37" s="35"/>
      <c r="G37" s="41"/>
      <c r="H37" s="41"/>
      <c r="I37" s="41"/>
      <c r="J37" s="41"/>
      <c r="K37" s="41"/>
      <c r="L37" s="42"/>
    </row>
    <row r="38" spans="1:13" s="1" customFormat="1" ht="21">
      <c r="A38" s="402" t="s">
        <v>378</v>
      </c>
      <c r="B38" s="402"/>
      <c r="C38" s="402"/>
      <c r="D38" s="402"/>
      <c r="E38" s="402"/>
      <c r="F38" s="402"/>
      <c r="G38" s="402"/>
      <c r="H38" s="402"/>
      <c r="I38" s="402"/>
      <c r="J38" s="402"/>
      <c r="K38" s="402"/>
      <c r="L38" s="40"/>
    </row>
    <row r="39" spans="1:13" s="1" customFormat="1">
      <c r="A39" s="11"/>
      <c r="B39" s="11"/>
      <c r="C39" s="11"/>
      <c r="D39" s="50"/>
      <c r="E39" s="363"/>
      <c r="F39" s="364"/>
      <c r="G39" s="364"/>
      <c r="H39" s="364"/>
      <c r="I39" s="364"/>
      <c r="J39" s="364"/>
      <c r="K39" s="364"/>
      <c r="L39" s="61"/>
    </row>
    <row r="40" spans="1:13" s="1" customFormat="1">
      <c r="A40" s="11"/>
      <c r="B40" s="11"/>
      <c r="C40" s="11"/>
      <c r="D40" s="50"/>
      <c r="E40" s="363"/>
      <c r="F40" s="364"/>
      <c r="G40" s="364"/>
      <c r="H40" s="364"/>
      <c r="I40" s="364"/>
      <c r="J40" s="364"/>
      <c r="K40" s="364"/>
      <c r="L40" s="61"/>
    </row>
    <row r="41" spans="1:13" s="1" customFormat="1">
      <c r="A41" s="11"/>
      <c r="B41" s="11"/>
      <c r="C41" s="11"/>
      <c r="D41" s="50"/>
      <c r="E41" s="363"/>
      <c r="F41" s="364"/>
      <c r="G41" s="364"/>
      <c r="H41" s="364"/>
      <c r="I41" s="364"/>
      <c r="J41" s="364"/>
      <c r="K41" s="364"/>
      <c r="L41" s="61"/>
    </row>
    <row r="42" spans="1:13">
      <c r="A42" s="51"/>
      <c r="B42" s="51"/>
      <c r="C42" s="51"/>
      <c r="D42" s="50"/>
      <c r="E42" s="363"/>
      <c r="F42" s="364"/>
      <c r="G42" s="364"/>
      <c r="H42" s="364"/>
      <c r="I42" s="364"/>
      <c r="J42" s="364"/>
      <c r="K42" s="364"/>
      <c r="L42" s="61"/>
    </row>
    <row r="43" spans="1:13" ht="68.25" customHeight="1">
      <c r="A43" s="51"/>
      <c r="B43" s="51"/>
      <c r="C43" s="51"/>
      <c r="D43" s="50"/>
      <c r="E43" s="363"/>
      <c r="F43" s="364"/>
      <c r="G43" s="364"/>
      <c r="H43" s="364"/>
      <c r="I43" s="364"/>
      <c r="J43" s="364"/>
      <c r="K43" s="364"/>
      <c r="L43" s="61"/>
    </row>
    <row r="44" spans="1:13">
      <c r="A44" s="51"/>
      <c r="B44" s="51"/>
      <c r="C44" s="51"/>
      <c r="D44" s="50"/>
      <c r="E44" s="363"/>
      <c r="F44" s="364"/>
      <c r="G44" s="364"/>
      <c r="H44" s="364"/>
      <c r="I44" s="364"/>
      <c r="J44" s="364"/>
      <c r="K44" s="364"/>
      <c r="L44" s="61"/>
    </row>
    <row r="45" spans="1:13">
      <c r="A45" s="360"/>
      <c r="B45" s="361"/>
      <c r="C45" s="361"/>
      <c r="D45" s="361"/>
      <c r="E45" s="361"/>
      <c r="F45" s="361"/>
      <c r="G45" s="361"/>
      <c r="H45" s="361"/>
      <c r="I45" s="361"/>
      <c r="J45" s="361"/>
      <c r="K45" s="362"/>
      <c r="L45" s="61"/>
    </row>
    <row r="46" spans="1:13" ht="18.75" customHeight="1">
      <c r="A46" s="51"/>
      <c r="B46" s="51"/>
      <c r="C46" s="51"/>
      <c r="D46" s="10" t="s">
        <v>82</v>
      </c>
      <c r="E46" s="377" t="s">
        <v>886</v>
      </c>
      <c r="F46" s="378"/>
      <c r="G46" s="378"/>
      <c r="H46" s="378"/>
      <c r="I46" s="378"/>
      <c r="J46" s="378"/>
      <c r="K46" s="378"/>
      <c r="L46" s="51"/>
      <c r="M46" s="51"/>
    </row>
    <row r="47" spans="1:13" ht="19.5" customHeight="1">
      <c r="A47" s="51"/>
      <c r="B47" s="51"/>
      <c r="C47" s="51"/>
      <c r="D47" s="10" t="s">
        <v>319</v>
      </c>
      <c r="E47" s="377" t="s">
        <v>887</v>
      </c>
      <c r="F47" s="378"/>
      <c r="G47" s="378"/>
      <c r="H47" s="378"/>
      <c r="I47" s="378"/>
      <c r="J47" s="378"/>
      <c r="K47" s="378"/>
      <c r="L47" s="51"/>
      <c r="M47" s="51"/>
    </row>
    <row r="48" spans="1:13" ht="48" customHeight="1">
      <c r="A48" s="51"/>
      <c r="B48" s="51"/>
      <c r="C48" s="51"/>
      <c r="D48" s="10" t="s">
        <v>472</v>
      </c>
      <c r="E48" s="377" t="s">
        <v>888</v>
      </c>
      <c r="F48" s="378"/>
      <c r="G48" s="378"/>
      <c r="H48" s="378"/>
      <c r="I48" s="378"/>
      <c r="J48" s="378"/>
      <c r="K48" s="378"/>
      <c r="L48" s="51"/>
      <c r="M48" s="51"/>
    </row>
    <row r="50" spans="5:7">
      <c r="E50" s="407" t="s">
        <v>889</v>
      </c>
      <c r="F50" s="408"/>
      <c r="G50" s="409"/>
    </row>
    <row r="51" spans="5:7">
      <c r="E51" s="407" t="s">
        <v>890</v>
      </c>
      <c r="F51" s="408"/>
      <c r="G51" s="409"/>
    </row>
    <row r="52" spans="5:7">
      <c r="E52" s="407" t="s">
        <v>891</v>
      </c>
      <c r="F52" s="408"/>
      <c r="G52" s="409"/>
    </row>
    <row r="53" spans="5:7">
      <c r="E53" s="407" t="s">
        <v>892</v>
      </c>
      <c r="F53" s="408"/>
      <c r="G53" s="409"/>
    </row>
    <row r="54" spans="5:7">
      <c r="E54" s="407" t="s">
        <v>893</v>
      </c>
      <c r="F54" s="408"/>
      <c r="G54" s="409"/>
    </row>
    <row r="55" spans="5:7">
      <c r="E55" s="407" t="s">
        <v>894</v>
      </c>
      <c r="F55" s="408"/>
      <c r="G55" s="409"/>
    </row>
    <row r="56" spans="5:7">
      <c r="E56" s="407" t="s">
        <v>895</v>
      </c>
      <c r="F56" s="408"/>
      <c r="G56" s="409"/>
    </row>
  </sheetData>
  <mergeCells count="42">
    <mergeCell ref="E48:K48"/>
    <mergeCell ref="A45:K45"/>
    <mergeCell ref="E43:K43"/>
    <mergeCell ref="E44:K44"/>
    <mergeCell ref="E46:K46"/>
    <mergeCell ref="E47:K47"/>
    <mergeCell ref="A21:C21"/>
    <mergeCell ref="D21:D23"/>
    <mergeCell ref="G21:K23"/>
    <mergeCell ref="A23:C23"/>
    <mergeCell ref="A30:C30"/>
    <mergeCell ref="D30:D32"/>
    <mergeCell ref="G30:K32"/>
    <mergeCell ref="A32:C32"/>
    <mergeCell ref="E39:K39"/>
    <mergeCell ref="E40:K40"/>
    <mergeCell ref="E41:K41"/>
    <mergeCell ref="A38:K38"/>
    <mergeCell ref="E42:K42"/>
    <mergeCell ref="G5:K5"/>
    <mergeCell ref="A12:C12"/>
    <mergeCell ref="D12:D14"/>
    <mergeCell ref="G12:K14"/>
    <mergeCell ref="A14:C14"/>
    <mergeCell ref="A6:C6"/>
    <mergeCell ref="D6:D8"/>
    <mergeCell ref="A8:C8"/>
    <mergeCell ref="G6:K6"/>
    <mergeCell ref="G7:K7"/>
    <mergeCell ref="G8:K8"/>
    <mergeCell ref="A1:D1"/>
    <mergeCell ref="G1:K1"/>
    <mergeCell ref="G2:K2"/>
    <mergeCell ref="G3:K3"/>
    <mergeCell ref="G4:K4"/>
    <mergeCell ref="E55:G55"/>
    <mergeCell ref="E56:G56"/>
    <mergeCell ref="E50:G50"/>
    <mergeCell ref="E51:G51"/>
    <mergeCell ref="E52:G52"/>
    <mergeCell ref="E53:G53"/>
    <mergeCell ref="E54:G54"/>
  </mergeCells>
  <printOptions gridLines="1"/>
  <pageMargins left="0.70866141732283472" right="0.70866141732283472" top="0.78740157480314965" bottom="0.78740157480314965" header="0.31496062992125984" footer="0.31496062992125984"/>
  <pageSetup paperSize="9" scale="70" fitToHeight="3" orientation="landscape" r:id="rId1"/>
  <headerFooter>
    <oddHeader>&amp;L&amp;Pvon&amp;N&amp;CBedarfsanalyse&amp;R&amp;D</oddHead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M56"/>
  <sheetViews>
    <sheetView topLeftCell="A18" zoomScale="71" zoomScaleNormal="71" workbookViewId="0">
      <selection activeCell="E56" sqref="E56:G56"/>
    </sheetView>
  </sheetViews>
  <sheetFormatPr defaultColWidth="11.44140625" defaultRowHeight="14.4"/>
  <cols>
    <col min="1" max="3" width="5.21875" customWidth="1"/>
    <col min="4" max="4" width="29.21875" customWidth="1"/>
    <col min="5" max="6" width="9" customWidth="1"/>
    <col min="7" max="11" width="24.77734375" customWidth="1"/>
    <col min="12" max="12" width="90.77734375" customWidth="1"/>
  </cols>
  <sheetData>
    <row r="1" spans="1:12" s="32" customFormat="1" ht="39" customHeight="1" thickBot="1">
      <c r="A1" s="352" t="s">
        <v>896</v>
      </c>
      <c r="B1" s="353"/>
      <c r="C1" s="353"/>
      <c r="D1" s="353"/>
      <c r="E1" s="31">
        <f>(E3*$B$3*$C$3+E4*$B$4*$C$4+E5*$B$5*$C$5)/$A$5+E6</f>
        <v>0</v>
      </c>
      <c r="F1" s="31">
        <f>(F3*$B$3*$C$3+F4*$B$4*$C$4+F5*$B$5*$C$5)/$A$5+F6</f>
        <v>0</v>
      </c>
      <c r="G1" s="354" t="s">
        <v>253</v>
      </c>
      <c r="H1" s="355"/>
      <c r="I1" s="355"/>
      <c r="J1" s="355"/>
      <c r="K1" s="355"/>
      <c r="L1" s="60" t="s">
        <v>254</v>
      </c>
    </row>
    <row r="2" spans="1:12" ht="22.5" customHeight="1">
      <c r="A2" s="33" t="s">
        <v>68</v>
      </c>
      <c r="B2" s="33" t="s">
        <v>69</v>
      </c>
      <c r="C2" s="33" t="s">
        <v>70</v>
      </c>
      <c r="D2" s="33" t="s">
        <v>71</v>
      </c>
      <c r="E2" s="33" t="s">
        <v>72</v>
      </c>
      <c r="F2" s="33" t="s">
        <v>37</v>
      </c>
      <c r="G2" s="350" t="s">
        <v>897</v>
      </c>
      <c r="H2" s="351"/>
      <c r="I2" s="351"/>
      <c r="J2" s="351"/>
      <c r="K2" s="351"/>
    </row>
    <row r="3" spans="1:12" ht="18">
      <c r="A3" s="34"/>
      <c r="B3" s="34">
        <v>5</v>
      </c>
      <c r="C3" s="34">
        <v>1</v>
      </c>
      <c r="D3" s="57" t="s">
        <v>255</v>
      </c>
      <c r="E3" s="54">
        <f>E12</f>
        <v>0</v>
      </c>
      <c r="F3" s="54">
        <f>F12</f>
        <v>0</v>
      </c>
      <c r="G3" s="350" t="s">
        <v>898</v>
      </c>
      <c r="H3" s="351"/>
      <c r="I3" s="351"/>
      <c r="J3" s="351"/>
      <c r="K3" s="351"/>
    </row>
    <row r="4" spans="1:12" ht="18">
      <c r="A4" s="34"/>
      <c r="B4" s="34">
        <v>5</v>
      </c>
      <c r="C4" s="34">
        <v>1</v>
      </c>
      <c r="D4" s="58" t="s">
        <v>202</v>
      </c>
      <c r="E4" s="36">
        <f>E21</f>
        <v>0</v>
      </c>
      <c r="F4" s="36">
        <f>F21</f>
        <v>0</v>
      </c>
      <c r="G4" s="350" t="s">
        <v>899</v>
      </c>
      <c r="H4" s="351"/>
      <c r="I4" s="351"/>
      <c r="J4" s="351"/>
      <c r="K4" s="351"/>
    </row>
    <row r="5" spans="1:12" ht="18">
      <c r="A5" s="34">
        <f>B5*C5+B4*C4+B3*C3</f>
        <v>12</v>
      </c>
      <c r="B5" s="34">
        <v>2</v>
      </c>
      <c r="C5" s="34">
        <v>1</v>
      </c>
      <c r="D5" s="59" t="s">
        <v>256</v>
      </c>
      <c r="E5" s="35">
        <f>E30</f>
        <v>0</v>
      </c>
      <c r="F5" s="35">
        <f>F30</f>
        <v>0</v>
      </c>
      <c r="G5" s="350" t="s">
        <v>900</v>
      </c>
      <c r="H5" s="351"/>
      <c r="I5" s="351"/>
      <c r="J5" s="351"/>
      <c r="K5" s="351"/>
    </row>
    <row r="6" spans="1:12" ht="18">
      <c r="A6" s="356"/>
      <c r="B6" s="356"/>
      <c r="C6" s="356"/>
      <c r="D6" s="357" t="s">
        <v>335</v>
      </c>
      <c r="E6" s="47">
        <f>(E$10*$B$10*$C$10+E$11*$B$11*$C$11)/$A$8</f>
        <v>0</v>
      </c>
      <c r="F6" s="47">
        <f>(F$10*$B$10*$C$10+F$11*$B$11*$C$11)/$A$8</f>
        <v>0</v>
      </c>
      <c r="G6" s="350"/>
      <c r="H6" s="351"/>
      <c r="I6" s="351"/>
      <c r="J6" s="351"/>
      <c r="K6" s="351"/>
    </row>
    <row r="7" spans="1:12" ht="18">
      <c r="A7" s="48"/>
      <c r="B7" s="49" t="s">
        <v>258</v>
      </c>
      <c r="C7" s="48"/>
      <c r="D7" s="358"/>
      <c r="E7" s="37"/>
      <c r="F7" s="37"/>
      <c r="G7" s="350"/>
      <c r="H7" s="351"/>
      <c r="I7" s="351"/>
      <c r="J7" s="351"/>
      <c r="K7" s="351"/>
    </row>
    <row r="8" spans="1:12" ht="18">
      <c r="A8" s="359">
        <f>B10*C10+B11*C11</f>
        <v>5</v>
      </c>
      <c r="B8" s="359"/>
      <c r="C8" s="359"/>
      <c r="D8" s="358"/>
      <c r="E8" s="37"/>
      <c r="F8" s="37"/>
      <c r="G8" s="350"/>
      <c r="H8" s="351"/>
      <c r="I8" s="351"/>
      <c r="J8" s="351"/>
      <c r="K8" s="351"/>
    </row>
    <row r="9" spans="1:12">
      <c r="A9" s="40" t="s">
        <v>68</v>
      </c>
      <c r="B9" s="40" t="s">
        <v>69</v>
      </c>
      <c r="C9" s="40" t="s">
        <v>70</v>
      </c>
      <c r="D9" s="40" t="s">
        <v>265</v>
      </c>
      <c r="E9" s="40" t="s">
        <v>75</v>
      </c>
      <c r="F9" s="40" t="s">
        <v>37</v>
      </c>
      <c r="G9" s="40" t="s">
        <v>76</v>
      </c>
      <c r="H9" s="40" t="s">
        <v>77</v>
      </c>
      <c r="I9" s="40" t="s">
        <v>78</v>
      </c>
      <c r="J9" s="40" t="s">
        <v>79</v>
      </c>
      <c r="K9" s="40" t="s">
        <v>80</v>
      </c>
      <c r="L9" s="40"/>
    </row>
    <row r="10" spans="1:12" s="1" customFormat="1" ht="144">
      <c r="A10" s="11">
        <v>1</v>
      </c>
      <c r="B10" s="11">
        <v>5</v>
      </c>
      <c r="C10" s="11">
        <v>1</v>
      </c>
      <c r="D10" s="41" t="s">
        <v>901</v>
      </c>
      <c r="E10" s="62">
        <v>0</v>
      </c>
      <c r="F10" s="62">
        <v>0</v>
      </c>
      <c r="G10" s="41" t="s">
        <v>902</v>
      </c>
      <c r="H10" s="41" t="s">
        <v>903</v>
      </c>
      <c r="I10" s="41" t="s">
        <v>904</v>
      </c>
      <c r="J10" s="41" t="s">
        <v>905</v>
      </c>
      <c r="K10" s="41" t="s">
        <v>906</v>
      </c>
      <c r="L10" s="42"/>
    </row>
    <row r="11" spans="1:12" s="1" customFormat="1" ht="18" hidden="1">
      <c r="A11" s="11">
        <v>0</v>
      </c>
      <c r="B11" s="11">
        <v>0</v>
      </c>
      <c r="C11" s="11">
        <v>0</v>
      </c>
      <c r="D11" s="41"/>
      <c r="E11" s="37">
        <v>0</v>
      </c>
      <c r="F11" s="37">
        <v>0</v>
      </c>
      <c r="G11" s="41"/>
      <c r="H11" s="41"/>
      <c r="I11" s="41"/>
      <c r="J11" s="41"/>
      <c r="K11" s="41"/>
      <c r="L11" s="42"/>
    </row>
    <row r="12" spans="1:12" ht="18">
      <c r="A12" s="365"/>
      <c r="B12" s="365"/>
      <c r="C12" s="365"/>
      <c r="D12" s="366" t="s">
        <v>267</v>
      </c>
      <c r="E12" s="52">
        <f>E13+E14</f>
        <v>0</v>
      </c>
      <c r="F12" s="52">
        <f>F13+F14</f>
        <v>0</v>
      </c>
      <c r="G12" s="367"/>
      <c r="H12" s="368"/>
      <c r="I12" s="368"/>
      <c r="J12" s="368"/>
      <c r="K12" s="369"/>
    </row>
    <row r="13" spans="1:12" ht="18">
      <c r="A13" s="55"/>
      <c r="B13" s="56" t="s">
        <v>258</v>
      </c>
      <c r="C13" s="55"/>
      <c r="D13" s="366"/>
      <c r="E13" s="54"/>
      <c r="F13" s="54"/>
      <c r="G13" s="370"/>
      <c r="H13" s="371"/>
      <c r="I13" s="371"/>
      <c r="J13" s="371"/>
      <c r="K13" s="372"/>
    </row>
    <row r="14" spans="1:12" ht="18">
      <c r="A14" s="376">
        <f>B16*C16+B17*C17+B18*C18+B19*C19+B20*C20</f>
        <v>5</v>
      </c>
      <c r="B14" s="376"/>
      <c r="C14" s="376"/>
      <c r="D14" s="366"/>
      <c r="E14" s="54">
        <f>($B$16*$C$16*E$16+$B$17*$C$17*E$17+$B$18*$C$18*E$18+$B$19*$C$19*E$19+$B$20*$C$20*E$20)/$A$14</f>
        <v>0</v>
      </c>
      <c r="F14" s="54">
        <f>($B$16*$C$16*F$16+$B$17*$C$17*F$17+$B$18*$C$18*F$18+$B$19*$C$19*F$19+$B$20*$C$20*F$20)/$A$14</f>
        <v>0</v>
      </c>
      <c r="G14" s="373"/>
      <c r="H14" s="374"/>
      <c r="I14" s="374"/>
      <c r="J14" s="374"/>
      <c r="K14" s="375"/>
    </row>
    <row r="15" spans="1:12">
      <c r="A15" s="40" t="s">
        <v>68</v>
      </c>
      <c r="B15" s="40" t="s">
        <v>69</v>
      </c>
      <c r="C15" s="40" t="s">
        <v>70</v>
      </c>
      <c r="D15" s="40" t="s">
        <v>265</v>
      </c>
      <c r="E15" s="40" t="s">
        <v>75</v>
      </c>
      <c r="F15" s="40" t="s">
        <v>37</v>
      </c>
      <c r="G15" s="40" t="s">
        <v>76</v>
      </c>
      <c r="H15" s="40" t="s">
        <v>77</v>
      </c>
      <c r="I15" s="40" t="s">
        <v>78</v>
      </c>
      <c r="J15" s="40" t="s">
        <v>79</v>
      </c>
      <c r="K15" s="40" t="s">
        <v>80</v>
      </c>
      <c r="L15" s="40"/>
    </row>
    <row r="16" spans="1:12" s="1" customFormat="1" ht="120">
      <c r="A16" s="11">
        <v>1</v>
      </c>
      <c r="B16" s="11">
        <v>5</v>
      </c>
      <c r="C16" s="11">
        <v>1</v>
      </c>
      <c r="D16" s="41" t="s">
        <v>907</v>
      </c>
      <c r="E16" s="54"/>
      <c r="F16" s="54"/>
      <c r="G16" s="41" t="s">
        <v>908</v>
      </c>
      <c r="H16" s="41" t="s">
        <v>873</v>
      </c>
      <c r="I16" s="41" t="s">
        <v>874</v>
      </c>
      <c r="J16" s="41" t="s">
        <v>711</v>
      </c>
      <c r="K16" s="41" t="s">
        <v>909</v>
      </c>
      <c r="L16" s="42"/>
    </row>
    <row r="17" spans="1:12" s="1" customFormat="1" ht="18">
      <c r="A17" s="11">
        <v>2</v>
      </c>
      <c r="B17" s="11">
        <v>0</v>
      </c>
      <c r="C17" s="11">
        <v>0</v>
      </c>
      <c r="D17" s="41"/>
      <c r="E17" s="54"/>
      <c r="F17" s="54"/>
      <c r="G17" s="41"/>
      <c r="H17" s="41"/>
      <c r="I17" s="41"/>
      <c r="J17" s="41"/>
      <c r="K17" s="41"/>
      <c r="L17" s="42"/>
    </row>
    <row r="18" spans="1:12" s="1" customFormat="1" ht="18">
      <c r="A18" s="11">
        <v>3</v>
      </c>
      <c r="B18" s="11">
        <v>0</v>
      </c>
      <c r="C18" s="11">
        <v>0</v>
      </c>
      <c r="D18" s="41"/>
      <c r="E18" s="54"/>
      <c r="F18" s="54"/>
      <c r="G18" s="11"/>
      <c r="H18" s="41"/>
      <c r="I18" s="41"/>
      <c r="J18" s="41"/>
      <c r="K18" s="41"/>
      <c r="L18" s="42"/>
    </row>
    <row r="19" spans="1:12" s="1" customFormat="1" ht="18">
      <c r="A19" s="11">
        <v>4</v>
      </c>
      <c r="B19" s="11">
        <v>0</v>
      </c>
      <c r="C19" s="11">
        <v>0</v>
      </c>
      <c r="D19" s="2"/>
      <c r="E19" s="54"/>
      <c r="F19" s="54"/>
      <c r="G19" s="11"/>
      <c r="H19" s="41"/>
      <c r="I19" s="41"/>
      <c r="J19" s="41"/>
      <c r="K19" s="41"/>
      <c r="L19" s="42"/>
    </row>
    <row r="20" spans="1:12" s="1" customFormat="1" ht="18">
      <c r="A20" s="11">
        <v>5</v>
      </c>
      <c r="B20" s="11">
        <v>0</v>
      </c>
      <c r="C20" s="11">
        <v>0</v>
      </c>
      <c r="D20" s="11"/>
      <c r="E20" s="54"/>
      <c r="F20" s="54"/>
      <c r="G20" s="41"/>
      <c r="H20" s="41"/>
      <c r="I20" s="41"/>
      <c r="J20" s="41"/>
      <c r="K20" s="41"/>
      <c r="L20" s="42"/>
    </row>
    <row r="21" spans="1:12" ht="18">
      <c r="A21" s="379"/>
      <c r="B21" s="379"/>
      <c r="C21" s="379"/>
      <c r="D21" s="380" t="s">
        <v>293</v>
      </c>
      <c r="E21" s="43">
        <f>E22+E23</f>
        <v>0</v>
      </c>
      <c r="F21" s="43">
        <f>F22+F23</f>
        <v>0</v>
      </c>
      <c r="G21" s="381"/>
      <c r="H21" s="382"/>
      <c r="I21" s="382"/>
      <c r="J21" s="382"/>
      <c r="K21" s="383"/>
    </row>
    <row r="22" spans="1:12" ht="18">
      <c r="A22" s="44"/>
      <c r="B22" s="45" t="s">
        <v>258</v>
      </c>
      <c r="C22" s="44"/>
      <c r="D22" s="380"/>
      <c r="E22" s="46"/>
      <c r="F22" s="46"/>
      <c r="G22" s="384"/>
      <c r="H22" s="385"/>
      <c r="I22" s="385"/>
      <c r="J22" s="385"/>
      <c r="K22" s="386"/>
    </row>
    <row r="23" spans="1:12" ht="18">
      <c r="A23" s="379">
        <f>B25*C25+B26*C26+B27*C27+B28*C28+B29*C29</f>
        <v>13</v>
      </c>
      <c r="B23" s="379"/>
      <c r="C23" s="379"/>
      <c r="D23" s="380"/>
      <c r="E23" s="46">
        <f>($B$25*$C$25*E$25+$B$26*$C$26*E$26+$B$27*$C$27*E$27+$B$28*$C$28*E$28+$B$29*$C$29*E$29)/$A$23</f>
        <v>0</v>
      </c>
      <c r="F23" s="46">
        <f>($B$25*$C$25*F$25+$B$26*$C$26*F$26+$B$27*$C$27*F$27+$B$28*$C$28*F$28+$B$29*$C$29*F$29)/$A$23</f>
        <v>0</v>
      </c>
      <c r="G23" s="387"/>
      <c r="H23" s="388"/>
      <c r="I23" s="388"/>
      <c r="J23" s="388"/>
      <c r="K23" s="389"/>
    </row>
    <row r="24" spans="1:12">
      <c r="A24" s="40" t="s">
        <v>68</v>
      </c>
      <c r="B24" s="40" t="s">
        <v>69</v>
      </c>
      <c r="C24" s="40" t="s">
        <v>70</v>
      </c>
      <c r="D24" s="40" t="s">
        <v>265</v>
      </c>
      <c r="E24" s="40" t="s">
        <v>75</v>
      </c>
      <c r="F24" s="40" t="s">
        <v>37</v>
      </c>
      <c r="G24" s="40" t="s">
        <v>76</v>
      </c>
      <c r="H24" s="40" t="s">
        <v>77</v>
      </c>
      <c r="I24" s="40" t="s">
        <v>78</v>
      </c>
      <c r="J24" s="40" t="s">
        <v>79</v>
      </c>
      <c r="K24" s="40" t="s">
        <v>80</v>
      </c>
      <c r="L24" s="40"/>
    </row>
    <row r="25" spans="1:12" s="1" customFormat="1" ht="60">
      <c r="A25" s="11">
        <v>1</v>
      </c>
      <c r="B25" s="11">
        <v>5</v>
      </c>
      <c r="C25" s="11">
        <v>1</v>
      </c>
      <c r="D25" s="41" t="s">
        <v>910</v>
      </c>
      <c r="E25" s="63"/>
      <c r="F25" s="63"/>
      <c r="G25" s="41" t="s">
        <v>878</v>
      </c>
      <c r="H25" s="41" t="s">
        <v>844</v>
      </c>
      <c r="I25" s="41" t="s">
        <v>845</v>
      </c>
      <c r="J25" s="41" t="s">
        <v>711</v>
      </c>
      <c r="K25" s="41" t="s">
        <v>879</v>
      </c>
      <c r="L25" s="42"/>
    </row>
    <row r="26" spans="1:12" s="1" customFormat="1" ht="96">
      <c r="A26" s="11">
        <v>2</v>
      </c>
      <c r="B26" s="11">
        <v>3</v>
      </c>
      <c r="C26" s="11">
        <v>1</v>
      </c>
      <c r="D26" s="41" t="s">
        <v>911</v>
      </c>
      <c r="E26" s="63"/>
      <c r="F26" s="63"/>
      <c r="G26" s="41" t="s">
        <v>880</v>
      </c>
      <c r="H26" s="41" t="s">
        <v>915</v>
      </c>
      <c r="I26" s="41" t="s">
        <v>919</v>
      </c>
      <c r="J26" s="41" t="s">
        <v>711</v>
      </c>
      <c r="K26" s="41" t="s">
        <v>922</v>
      </c>
      <c r="L26" s="42"/>
    </row>
    <row r="27" spans="1:12" s="1" customFormat="1" ht="36">
      <c r="A27" s="11">
        <v>3</v>
      </c>
      <c r="B27" s="11">
        <v>2</v>
      </c>
      <c r="C27" s="11">
        <v>1</v>
      </c>
      <c r="D27" s="41" t="s">
        <v>912</v>
      </c>
      <c r="E27" s="63"/>
      <c r="F27" s="63"/>
      <c r="G27" s="41" t="s">
        <v>914</v>
      </c>
      <c r="H27" s="41" t="s">
        <v>917</v>
      </c>
      <c r="I27" s="41" t="s">
        <v>920</v>
      </c>
      <c r="J27" s="41" t="s">
        <v>711</v>
      </c>
      <c r="K27" s="41" t="s">
        <v>923</v>
      </c>
      <c r="L27" s="42"/>
    </row>
    <row r="28" spans="1:12" s="1" customFormat="1" ht="84">
      <c r="A28" s="11">
        <v>4</v>
      </c>
      <c r="B28" s="11">
        <v>3</v>
      </c>
      <c r="C28" s="11">
        <v>1</v>
      </c>
      <c r="D28" s="41" t="s">
        <v>913</v>
      </c>
      <c r="E28" s="63"/>
      <c r="F28" s="63"/>
      <c r="G28" s="41" t="s">
        <v>916</v>
      </c>
      <c r="H28" s="41" t="s">
        <v>918</v>
      </c>
      <c r="I28" s="41" t="s">
        <v>921</v>
      </c>
      <c r="J28" s="41" t="s">
        <v>711</v>
      </c>
      <c r="K28" s="41" t="s">
        <v>924</v>
      </c>
      <c r="L28" s="42"/>
    </row>
    <row r="29" spans="1:12" s="1" customFormat="1" ht="18">
      <c r="A29" s="11">
        <v>5</v>
      </c>
      <c r="B29" s="11">
        <v>0</v>
      </c>
      <c r="C29" s="11">
        <v>0</v>
      </c>
      <c r="E29" s="63"/>
      <c r="F29" s="63"/>
      <c r="G29" s="41"/>
      <c r="H29" s="41"/>
      <c r="I29" s="41"/>
      <c r="J29" s="41"/>
      <c r="K29" s="41"/>
      <c r="L29" s="42"/>
    </row>
    <row r="30" spans="1:12" ht="18">
      <c r="A30" s="390"/>
      <c r="B30" s="390"/>
      <c r="C30" s="390"/>
      <c r="D30" s="391" t="s">
        <v>256</v>
      </c>
      <c r="E30" s="53">
        <f>E31+E32</f>
        <v>0</v>
      </c>
      <c r="F30" s="53">
        <f>F31+F32</f>
        <v>0</v>
      </c>
      <c r="G30" s="392"/>
      <c r="H30" s="393"/>
      <c r="I30" s="393"/>
      <c r="J30" s="393"/>
      <c r="K30" s="394"/>
    </row>
    <row r="31" spans="1:12" ht="18">
      <c r="A31" s="38"/>
      <c r="B31" s="39" t="s">
        <v>258</v>
      </c>
      <c r="C31" s="38"/>
      <c r="D31" s="391"/>
      <c r="E31" s="35"/>
      <c r="F31" s="35"/>
      <c r="G31" s="395"/>
      <c r="H31" s="396"/>
      <c r="I31" s="396"/>
      <c r="J31" s="396"/>
      <c r="K31" s="397"/>
    </row>
    <row r="32" spans="1:12" ht="18">
      <c r="A32" s="401">
        <f>B34*C34+B35*C35+B36*C36+B37*C37</f>
        <v>5</v>
      </c>
      <c r="B32" s="401"/>
      <c r="C32" s="401"/>
      <c r="D32" s="391"/>
      <c r="E32" s="35">
        <f>($B$34*$C$34*E$34+$B$35*$C$35*E$35+$B$36*$C$36*E$36+$B$37*$C$37*E$37)/$A$32</f>
        <v>0</v>
      </c>
      <c r="F32" s="35">
        <f>($B$34*$C$34*F$34+$B$35*$C$35*F$35+$B$36*$C$36*F$36+$B$37*$C$37*F$37)/$A$32</f>
        <v>0</v>
      </c>
      <c r="G32" s="398"/>
      <c r="H32" s="399"/>
      <c r="I32" s="399"/>
      <c r="J32" s="399"/>
      <c r="K32" s="400"/>
    </row>
    <row r="33" spans="1:13">
      <c r="A33" s="40" t="s">
        <v>68</v>
      </c>
      <c r="B33" s="40" t="s">
        <v>69</v>
      </c>
      <c r="C33" s="40" t="s">
        <v>70</v>
      </c>
      <c r="D33" s="40" t="s">
        <v>265</v>
      </c>
      <c r="E33" s="40" t="s">
        <v>75</v>
      </c>
      <c r="F33" s="40" t="s">
        <v>37</v>
      </c>
      <c r="G33" s="40" t="s">
        <v>76</v>
      </c>
      <c r="H33" s="40" t="s">
        <v>77</v>
      </c>
      <c r="I33" s="40" t="s">
        <v>78</v>
      </c>
      <c r="J33" s="40" t="s">
        <v>79</v>
      </c>
      <c r="K33" s="40" t="s">
        <v>80</v>
      </c>
      <c r="L33" s="40"/>
    </row>
    <row r="34" spans="1:13" s="1" customFormat="1" ht="108">
      <c r="A34" s="11">
        <v>1</v>
      </c>
      <c r="B34" s="11">
        <v>5</v>
      </c>
      <c r="C34" s="11">
        <v>1</v>
      </c>
      <c r="D34" s="41" t="s">
        <v>925</v>
      </c>
      <c r="E34" s="35"/>
      <c r="F34" s="35"/>
      <c r="G34" s="41" t="s">
        <v>812</v>
      </c>
      <c r="H34" s="41" t="s">
        <v>812</v>
      </c>
      <c r="I34" s="41" t="s">
        <v>812</v>
      </c>
      <c r="J34" s="41" t="s">
        <v>812</v>
      </c>
      <c r="K34" s="41" t="s">
        <v>812</v>
      </c>
      <c r="L34" s="42"/>
    </row>
    <row r="35" spans="1:13" s="1" customFormat="1" ht="18">
      <c r="A35" s="11">
        <v>2</v>
      </c>
      <c r="B35" s="11">
        <v>0</v>
      </c>
      <c r="C35" s="11">
        <v>0</v>
      </c>
      <c r="D35" s="41"/>
      <c r="E35" s="35"/>
      <c r="F35" s="35"/>
      <c r="G35" s="41"/>
      <c r="H35" s="41"/>
      <c r="I35" s="41"/>
      <c r="J35" s="41"/>
      <c r="K35" s="41"/>
      <c r="L35" s="42"/>
    </row>
    <row r="36" spans="1:13" s="1" customFormat="1" ht="18">
      <c r="A36" s="11">
        <v>3</v>
      </c>
      <c r="B36" s="11">
        <v>0</v>
      </c>
      <c r="C36" s="11">
        <v>0</v>
      </c>
      <c r="D36" s="41"/>
      <c r="E36" s="35"/>
      <c r="F36" s="35"/>
      <c r="G36" s="41"/>
      <c r="H36" s="41"/>
      <c r="I36" s="41"/>
      <c r="J36" s="41"/>
      <c r="K36" s="41"/>
      <c r="L36" s="42"/>
    </row>
    <row r="37" spans="1:13" s="1" customFormat="1" ht="18">
      <c r="A37" s="11">
        <v>4</v>
      </c>
      <c r="B37" s="11">
        <v>0</v>
      </c>
      <c r="C37" s="11">
        <v>0</v>
      </c>
      <c r="D37" s="41"/>
      <c r="E37" s="35"/>
      <c r="F37" s="35"/>
      <c r="G37" s="41"/>
      <c r="H37" s="41"/>
      <c r="I37" s="41"/>
      <c r="J37" s="41"/>
      <c r="K37" s="41"/>
      <c r="L37" s="42"/>
    </row>
    <row r="38" spans="1:13" s="1" customFormat="1" ht="21">
      <c r="A38" s="402" t="s">
        <v>378</v>
      </c>
      <c r="B38" s="402"/>
      <c r="C38" s="402"/>
      <c r="D38" s="402"/>
      <c r="E38" s="402"/>
      <c r="F38" s="402"/>
      <c r="G38" s="402"/>
      <c r="H38" s="402"/>
      <c r="I38" s="402"/>
      <c r="J38" s="402"/>
      <c r="K38" s="402"/>
      <c r="L38" s="40"/>
    </row>
    <row r="39" spans="1:13" s="1" customFormat="1">
      <c r="A39" s="11"/>
      <c r="B39" s="11"/>
      <c r="C39" s="11"/>
      <c r="D39" s="50"/>
      <c r="E39" s="363"/>
      <c r="F39" s="364"/>
      <c r="G39" s="364"/>
      <c r="H39" s="364"/>
      <c r="I39" s="364"/>
      <c r="J39" s="364"/>
      <c r="K39" s="364"/>
      <c r="L39" s="61"/>
    </row>
    <row r="40" spans="1:13" s="1" customFormat="1">
      <c r="A40" s="11"/>
      <c r="B40" s="11"/>
      <c r="C40" s="11"/>
      <c r="D40" s="50"/>
      <c r="E40" s="363"/>
      <c r="F40" s="364"/>
      <c r="G40" s="364"/>
      <c r="H40" s="364"/>
      <c r="I40" s="364"/>
      <c r="J40" s="364"/>
      <c r="K40" s="364"/>
      <c r="L40" s="61"/>
    </row>
    <row r="41" spans="1:13" s="1" customFormat="1">
      <c r="A41" s="11"/>
      <c r="B41" s="11"/>
      <c r="C41" s="11"/>
      <c r="D41" s="50"/>
      <c r="E41" s="363"/>
      <c r="F41" s="364"/>
      <c r="G41" s="364"/>
      <c r="H41" s="364"/>
      <c r="I41" s="364"/>
      <c r="J41" s="364"/>
      <c r="K41" s="364"/>
      <c r="L41" s="61"/>
    </row>
    <row r="42" spans="1:13">
      <c r="A42" s="51"/>
      <c r="B42" s="51"/>
      <c r="C42" s="51"/>
      <c r="D42" s="50"/>
      <c r="E42" s="363"/>
      <c r="F42" s="364"/>
      <c r="G42" s="364"/>
      <c r="H42" s="364"/>
      <c r="I42" s="364"/>
      <c r="J42" s="364"/>
      <c r="K42" s="364"/>
      <c r="L42" s="61"/>
    </row>
    <row r="43" spans="1:13" ht="68.25" customHeight="1">
      <c r="A43" s="51"/>
      <c r="B43" s="51"/>
      <c r="C43" s="51"/>
      <c r="D43" s="50"/>
      <c r="E43" s="363"/>
      <c r="F43" s="364"/>
      <c r="G43" s="364"/>
      <c r="H43" s="364"/>
      <c r="I43" s="364"/>
      <c r="J43" s="364"/>
      <c r="K43" s="364"/>
      <c r="L43" s="61"/>
    </row>
    <row r="44" spans="1:13">
      <c r="A44" s="51"/>
      <c r="B44" s="51"/>
      <c r="C44" s="51"/>
      <c r="D44" s="50"/>
      <c r="E44" s="363"/>
      <c r="F44" s="364"/>
      <c r="G44" s="364"/>
      <c r="H44" s="364"/>
      <c r="I44" s="364"/>
      <c r="J44" s="364"/>
      <c r="K44" s="364"/>
      <c r="L44" s="61"/>
    </row>
    <row r="45" spans="1:13">
      <c r="A45" s="360"/>
      <c r="B45" s="361"/>
      <c r="C45" s="361"/>
      <c r="D45" s="361"/>
      <c r="E45" s="361"/>
      <c r="F45" s="361"/>
      <c r="G45" s="361"/>
      <c r="H45" s="361"/>
      <c r="I45" s="361"/>
      <c r="J45" s="361"/>
      <c r="K45" s="362"/>
      <c r="L45" s="61"/>
    </row>
    <row r="46" spans="1:13" ht="47.25" customHeight="1">
      <c r="A46" s="51"/>
      <c r="B46" s="51"/>
      <c r="C46" s="51"/>
      <c r="D46" s="10" t="s">
        <v>82</v>
      </c>
      <c r="E46" s="377" t="s">
        <v>926</v>
      </c>
      <c r="F46" s="378"/>
      <c r="G46" s="378"/>
      <c r="H46" s="378"/>
      <c r="I46" s="378"/>
      <c r="J46" s="378"/>
      <c r="K46" s="378"/>
      <c r="L46" s="51"/>
      <c r="M46" s="51"/>
    </row>
    <row r="47" spans="1:13" ht="31.5" customHeight="1">
      <c r="A47" s="51"/>
      <c r="B47" s="51"/>
      <c r="C47" s="51"/>
      <c r="D47" s="10" t="s">
        <v>319</v>
      </c>
      <c r="E47" s="377" t="s">
        <v>927</v>
      </c>
      <c r="F47" s="378"/>
      <c r="G47" s="378"/>
      <c r="H47" s="378"/>
      <c r="I47" s="378"/>
      <c r="J47" s="378"/>
      <c r="K47" s="378"/>
      <c r="L47" s="51"/>
      <c r="M47" s="51"/>
    </row>
    <row r="48" spans="1:13" ht="64.5" customHeight="1">
      <c r="A48" s="51"/>
      <c r="B48" s="51"/>
      <c r="C48" s="51"/>
      <c r="D48" s="10" t="s">
        <v>472</v>
      </c>
      <c r="E48" s="377" t="s">
        <v>928</v>
      </c>
      <c r="F48" s="378"/>
      <c r="G48" s="378"/>
      <c r="H48" s="378"/>
      <c r="I48" s="378"/>
      <c r="J48" s="378"/>
      <c r="K48" s="378"/>
      <c r="L48" s="51"/>
      <c r="M48" s="51"/>
    </row>
    <row r="50" spans="5:7">
      <c r="E50" s="407" t="s">
        <v>929</v>
      </c>
      <c r="F50" s="408"/>
      <c r="G50" s="409"/>
    </row>
    <row r="51" spans="5:7">
      <c r="E51" s="407" t="s">
        <v>930</v>
      </c>
      <c r="F51" s="408"/>
      <c r="G51" s="409"/>
    </row>
    <row r="52" spans="5:7">
      <c r="E52" s="407" t="s">
        <v>931</v>
      </c>
      <c r="F52" s="408"/>
      <c r="G52" s="409"/>
    </row>
    <row r="53" spans="5:7">
      <c r="E53" s="407" t="s">
        <v>932</v>
      </c>
      <c r="F53" s="408"/>
      <c r="G53" s="409"/>
    </row>
    <row r="54" spans="5:7">
      <c r="E54" s="407" t="s">
        <v>933</v>
      </c>
      <c r="F54" s="408"/>
      <c r="G54" s="409"/>
    </row>
    <row r="55" spans="5:7">
      <c r="E55" s="407" t="s">
        <v>934</v>
      </c>
      <c r="F55" s="408"/>
      <c r="G55" s="409"/>
    </row>
    <row r="56" spans="5:7">
      <c r="E56" s="407" t="s">
        <v>935</v>
      </c>
      <c r="F56" s="408"/>
      <c r="G56" s="409"/>
    </row>
  </sheetData>
  <mergeCells count="42">
    <mergeCell ref="E48:K48"/>
    <mergeCell ref="A45:K45"/>
    <mergeCell ref="E43:K43"/>
    <mergeCell ref="E44:K44"/>
    <mergeCell ref="E46:K46"/>
    <mergeCell ref="E47:K47"/>
    <mergeCell ref="A21:C21"/>
    <mergeCell ref="D21:D23"/>
    <mergeCell ref="G21:K23"/>
    <mergeCell ref="A23:C23"/>
    <mergeCell ref="A30:C30"/>
    <mergeCell ref="D30:D32"/>
    <mergeCell ref="G30:K32"/>
    <mergeCell ref="A32:C32"/>
    <mergeCell ref="E39:K39"/>
    <mergeCell ref="E40:K40"/>
    <mergeCell ref="E41:K41"/>
    <mergeCell ref="A38:K38"/>
    <mergeCell ref="E42:K42"/>
    <mergeCell ref="G5:K5"/>
    <mergeCell ref="A12:C12"/>
    <mergeCell ref="D12:D14"/>
    <mergeCell ref="G12:K14"/>
    <mergeCell ref="A14:C14"/>
    <mergeCell ref="A6:C6"/>
    <mergeCell ref="D6:D8"/>
    <mergeCell ref="A8:C8"/>
    <mergeCell ref="G6:K6"/>
    <mergeCell ref="G7:K7"/>
    <mergeCell ref="G8:K8"/>
    <mergeCell ref="A1:D1"/>
    <mergeCell ref="G1:K1"/>
    <mergeCell ref="G2:K2"/>
    <mergeCell ref="G3:K3"/>
    <mergeCell ref="G4:K4"/>
    <mergeCell ref="E55:G55"/>
    <mergeCell ref="E56:G56"/>
    <mergeCell ref="E50:G50"/>
    <mergeCell ref="E51:G51"/>
    <mergeCell ref="E52:G52"/>
    <mergeCell ref="E53:G53"/>
    <mergeCell ref="E54:G54"/>
  </mergeCells>
  <printOptions gridLines="1"/>
  <pageMargins left="0.70866141732283472" right="0.70866141732283472" top="0.78740157480314965" bottom="0.78740157480314965" header="0.31496062992125984" footer="0.31496062992125984"/>
  <pageSetup paperSize="9" scale="70" fitToHeight="3" orientation="landscape" r:id="rId1"/>
  <headerFooter>
    <oddHeader>&amp;L&amp;Pvon&amp;N&amp;CAnalyse Produkt- und Kostenstruktur&amp;R&amp;D</oddHead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M55"/>
  <sheetViews>
    <sheetView topLeftCell="A15" zoomScale="98" zoomScaleNormal="98" workbookViewId="0">
      <selection activeCell="I56" sqref="I56"/>
    </sheetView>
  </sheetViews>
  <sheetFormatPr defaultColWidth="11.44140625" defaultRowHeight="14.4"/>
  <cols>
    <col min="1" max="3" width="5.21875" customWidth="1"/>
    <col min="4" max="4" width="29.21875" customWidth="1"/>
    <col min="5" max="6" width="9" customWidth="1"/>
    <col min="7" max="11" width="24.77734375" customWidth="1"/>
    <col min="12" max="12" width="90.77734375" customWidth="1"/>
  </cols>
  <sheetData>
    <row r="1" spans="1:12" s="32" customFormat="1" ht="21.75" customHeight="1" thickBot="1">
      <c r="A1" s="352" t="s">
        <v>936</v>
      </c>
      <c r="B1" s="353"/>
      <c r="C1" s="353"/>
      <c r="D1" s="353"/>
      <c r="E1" s="31">
        <f>(E3*$B$3*$C$3+E4*$B$4*$C$4+E5*$B$5*$C$5)/$A$5+E6</f>
        <v>0</v>
      </c>
      <c r="F1" s="31">
        <f>(F3*$B$3*$C$3+F4*$B$4*$C$4+F5*$B$5*$C$5)/$A$5+F6</f>
        <v>0</v>
      </c>
      <c r="G1" s="354" t="s">
        <v>194</v>
      </c>
      <c r="H1" s="355"/>
      <c r="I1" s="355"/>
      <c r="J1" s="355"/>
      <c r="K1" s="355"/>
      <c r="L1" s="60" t="s">
        <v>254</v>
      </c>
    </row>
    <row r="2" spans="1:12" ht="22.5" customHeight="1">
      <c r="A2" s="33" t="s">
        <v>68</v>
      </c>
      <c r="B2" s="33" t="s">
        <v>69</v>
      </c>
      <c r="C2" s="33" t="s">
        <v>70</v>
      </c>
      <c r="D2" s="33" t="s">
        <v>71</v>
      </c>
      <c r="E2" s="33" t="s">
        <v>72</v>
      </c>
      <c r="F2" s="33" t="s">
        <v>37</v>
      </c>
      <c r="G2" s="350" t="s">
        <v>937</v>
      </c>
      <c r="H2" s="351"/>
      <c r="I2" s="351"/>
      <c r="J2" s="351"/>
      <c r="K2" s="351"/>
    </row>
    <row r="3" spans="1:12" ht="18">
      <c r="A3" s="34"/>
      <c r="B3" s="34">
        <v>5</v>
      </c>
      <c r="C3" s="34">
        <v>1</v>
      </c>
      <c r="D3" s="57" t="s">
        <v>255</v>
      </c>
      <c r="E3" s="54">
        <f>E12</f>
        <v>0</v>
      </c>
      <c r="F3" s="54">
        <f>F12</f>
        <v>0</v>
      </c>
      <c r="G3" s="350" t="s">
        <v>938</v>
      </c>
      <c r="H3" s="351"/>
      <c r="I3" s="351"/>
      <c r="J3" s="351"/>
      <c r="K3" s="351"/>
    </row>
    <row r="4" spans="1:12" ht="18">
      <c r="A4" s="34"/>
      <c r="B4" s="34">
        <v>5</v>
      </c>
      <c r="C4" s="34">
        <v>1</v>
      </c>
      <c r="D4" s="58" t="s">
        <v>202</v>
      </c>
      <c r="E4" s="36">
        <f>E21</f>
        <v>0</v>
      </c>
      <c r="F4" s="36">
        <f>F21</f>
        <v>0</v>
      </c>
      <c r="G4" s="350" t="s">
        <v>939</v>
      </c>
      <c r="H4" s="351"/>
      <c r="I4" s="351"/>
      <c r="J4" s="351"/>
      <c r="K4" s="351"/>
    </row>
    <row r="5" spans="1:12" ht="18">
      <c r="A5" s="34">
        <f>B5*C5+B4*C4+B3*C3</f>
        <v>12</v>
      </c>
      <c r="B5" s="34">
        <v>2</v>
      </c>
      <c r="C5" s="34">
        <v>1</v>
      </c>
      <c r="D5" s="59" t="s">
        <v>256</v>
      </c>
      <c r="E5" s="35">
        <f>E30</f>
        <v>0</v>
      </c>
      <c r="F5" s="35">
        <f>F30</f>
        <v>0</v>
      </c>
      <c r="G5" s="350" t="s">
        <v>940</v>
      </c>
      <c r="H5" s="351"/>
      <c r="I5" s="351"/>
      <c r="J5" s="351"/>
      <c r="K5" s="351"/>
    </row>
    <row r="6" spans="1:12" ht="18">
      <c r="A6" s="356"/>
      <c r="B6" s="356"/>
      <c r="C6" s="356"/>
      <c r="D6" s="357" t="s">
        <v>335</v>
      </c>
      <c r="E6" s="47">
        <f>(E$10*$B$10*$C$10+E$11*$B$11*$C$11)/$A$8</f>
        <v>0</v>
      </c>
      <c r="F6" s="47">
        <f>(F$10*$B$10*$C$10+F$11*$B$11*$C$11)/$A$8</f>
        <v>0</v>
      </c>
      <c r="G6" s="350" t="s">
        <v>941</v>
      </c>
      <c r="H6" s="351"/>
      <c r="I6" s="351"/>
      <c r="J6" s="351"/>
      <c r="K6" s="351"/>
    </row>
    <row r="7" spans="1:12" ht="18">
      <c r="A7" s="48"/>
      <c r="B7" s="49" t="s">
        <v>258</v>
      </c>
      <c r="C7" s="48"/>
      <c r="D7" s="358"/>
      <c r="E7" s="37"/>
      <c r="F7" s="37"/>
      <c r="G7" s="350" t="s">
        <v>942</v>
      </c>
      <c r="H7" s="351"/>
      <c r="I7" s="351"/>
      <c r="J7" s="351"/>
      <c r="K7" s="351"/>
    </row>
    <row r="8" spans="1:12" ht="18">
      <c r="A8" s="359">
        <f>B10*C10+B11*C11</f>
        <v>5</v>
      </c>
      <c r="B8" s="359"/>
      <c r="C8" s="359"/>
      <c r="D8" s="358"/>
      <c r="E8" s="37"/>
      <c r="F8" s="37"/>
      <c r="G8" s="350" t="s">
        <v>943</v>
      </c>
      <c r="H8" s="351"/>
      <c r="I8" s="351"/>
      <c r="J8" s="351"/>
      <c r="K8" s="351"/>
    </row>
    <row r="9" spans="1:12">
      <c r="A9" s="40" t="s">
        <v>68</v>
      </c>
      <c r="B9" s="40" t="s">
        <v>69</v>
      </c>
      <c r="C9" s="40" t="s">
        <v>70</v>
      </c>
      <c r="D9" s="40" t="s">
        <v>265</v>
      </c>
      <c r="E9" s="40" t="s">
        <v>75</v>
      </c>
      <c r="F9" s="40" t="s">
        <v>37</v>
      </c>
      <c r="G9" s="40" t="s">
        <v>76</v>
      </c>
      <c r="H9" s="40" t="s">
        <v>77</v>
      </c>
      <c r="I9" s="40" t="s">
        <v>78</v>
      </c>
      <c r="J9" s="40" t="s">
        <v>79</v>
      </c>
      <c r="K9" s="40" t="s">
        <v>80</v>
      </c>
      <c r="L9" s="40"/>
    </row>
    <row r="10" spans="1:12" s="1" customFormat="1" ht="84">
      <c r="A10" s="11">
        <v>1</v>
      </c>
      <c r="B10" s="11">
        <v>5</v>
      </c>
      <c r="C10" s="11">
        <v>1</v>
      </c>
      <c r="D10" s="41" t="s">
        <v>944</v>
      </c>
      <c r="E10" s="62">
        <v>0</v>
      </c>
      <c r="F10" s="62">
        <v>0</v>
      </c>
      <c r="G10" s="41" t="s">
        <v>945</v>
      </c>
      <c r="H10" s="41" t="s">
        <v>946</v>
      </c>
      <c r="I10" s="41" t="s">
        <v>947</v>
      </c>
      <c r="J10" s="41" t="s">
        <v>948</v>
      </c>
      <c r="K10" s="41" t="s">
        <v>949</v>
      </c>
      <c r="L10" s="42"/>
    </row>
    <row r="11" spans="1:12" s="1" customFormat="1" ht="18" hidden="1">
      <c r="A11" s="11">
        <v>0</v>
      </c>
      <c r="B11" s="11">
        <v>0</v>
      </c>
      <c r="C11" s="11">
        <v>0</v>
      </c>
      <c r="D11" s="41"/>
      <c r="E11" s="37">
        <v>0</v>
      </c>
      <c r="F11" s="37">
        <v>0</v>
      </c>
      <c r="G11" s="41"/>
      <c r="H11" s="41"/>
      <c r="I11" s="41"/>
      <c r="J11" s="41"/>
      <c r="K11" s="41"/>
      <c r="L11" s="42"/>
    </row>
    <row r="12" spans="1:12" ht="18">
      <c r="A12" s="412"/>
      <c r="B12" s="413"/>
      <c r="C12" s="414"/>
      <c r="D12" s="366" t="s">
        <v>267</v>
      </c>
      <c r="E12" s="52">
        <f>E13+E14</f>
        <v>0</v>
      </c>
      <c r="F12" s="52">
        <f>F13+F14</f>
        <v>0</v>
      </c>
      <c r="G12" s="367"/>
      <c r="H12" s="368"/>
      <c r="I12" s="368"/>
      <c r="J12" s="368"/>
      <c r="K12" s="369"/>
    </row>
    <row r="13" spans="1:12" ht="18">
      <c r="A13" s="55"/>
      <c r="B13" s="56" t="s">
        <v>258</v>
      </c>
      <c r="C13" s="55"/>
      <c r="D13" s="366"/>
      <c r="E13" s="54"/>
      <c r="F13" s="54"/>
      <c r="G13" s="370"/>
      <c r="H13" s="371"/>
      <c r="I13" s="371"/>
      <c r="J13" s="371"/>
      <c r="K13" s="372"/>
    </row>
    <row r="14" spans="1:12" ht="18">
      <c r="A14" s="376">
        <f>B16*C16+B17*C17+B18*C18+B19*C19+B20*C20</f>
        <v>5</v>
      </c>
      <c r="B14" s="376"/>
      <c r="C14" s="376"/>
      <c r="D14" s="366"/>
      <c r="E14" s="54">
        <f>($B$16*$C$16*E$16+$B$17*$C$17*E$17+$B$18*$C$18*E$18+$B$19*$C$19*E$19+$B$20*$C$20*E$20)/$A$14</f>
        <v>0</v>
      </c>
      <c r="F14" s="54">
        <f>($B$16*$C$16*F$16+$B$17*$C$17*F$17+$B$18*$C$18*F$18+$B$19*$C$19*F$19+$B$20*$C$20*F$20)/$A$14</f>
        <v>0</v>
      </c>
      <c r="G14" s="373"/>
      <c r="H14" s="374"/>
      <c r="I14" s="374"/>
      <c r="J14" s="374"/>
      <c r="K14" s="375"/>
    </row>
    <row r="15" spans="1:12">
      <c r="A15" s="40" t="s">
        <v>68</v>
      </c>
      <c r="B15" s="40" t="s">
        <v>69</v>
      </c>
      <c r="C15" s="40" t="s">
        <v>70</v>
      </c>
      <c r="D15" s="40" t="s">
        <v>265</v>
      </c>
      <c r="E15" s="40" t="s">
        <v>75</v>
      </c>
      <c r="F15" s="40" t="s">
        <v>37</v>
      </c>
      <c r="G15" s="40" t="s">
        <v>76</v>
      </c>
      <c r="H15" s="40" t="s">
        <v>77</v>
      </c>
      <c r="I15" s="40" t="s">
        <v>78</v>
      </c>
      <c r="J15" s="40" t="s">
        <v>79</v>
      </c>
      <c r="K15" s="40" t="s">
        <v>80</v>
      </c>
      <c r="L15" s="40"/>
    </row>
    <row r="16" spans="1:12" s="1" customFormat="1" ht="156" customHeight="1">
      <c r="A16" s="11">
        <v>1</v>
      </c>
      <c r="B16" s="11">
        <v>5</v>
      </c>
      <c r="C16" s="11">
        <v>1</v>
      </c>
      <c r="D16" s="41" t="s">
        <v>950</v>
      </c>
      <c r="E16" s="54"/>
      <c r="F16" s="54"/>
      <c r="G16" s="41" t="s">
        <v>908</v>
      </c>
      <c r="H16" s="41" t="s">
        <v>873</v>
      </c>
      <c r="I16" s="41" t="s">
        <v>874</v>
      </c>
      <c r="J16" s="41" t="s">
        <v>711</v>
      </c>
      <c r="K16" s="41" t="s">
        <v>951</v>
      </c>
      <c r="L16" s="42"/>
    </row>
    <row r="17" spans="1:12" s="1" customFormat="1" ht="18">
      <c r="A17" s="11">
        <v>2</v>
      </c>
      <c r="B17" s="11">
        <v>0</v>
      </c>
      <c r="C17" s="11">
        <v>0</v>
      </c>
      <c r="D17" s="41"/>
      <c r="E17" s="54"/>
      <c r="F17" s="54"/>
      <c r="G17" s="41"/>
      <c r="H17" s="41"/>
      <c r="I17" s="41"/>
      <c r="J17" s="41"/>
      <c r="K17" s="41"/>
      <c r="L17" s="42"/>
    </row>
    <row r="18" spans="1:12" s="1" customFormat="1" ht="18">
      <c r="A18" s="11">
        <v>3</v>
      </c>
      <c r="B18" s="11">
        <v>0</v>
      </c>
      <c r="C18" s="11">
        <v>0</v>
      </c>
      <c r="D18" s="41"/>
      <c r="E18" s="54"/>
      <c r="F18" s="54"/>
      <c r="G18" s="11"/>
      <c r="H18" s="41"/>
      <c r="I18" s="41"/>
      <c r="J18" s="41"/>
      <c r="K18" s="41"/>
      <c r="L18" s="42"/>
    </row>
    <row r="19" spans="1:12" s="1" customFormat="1" ht="18">
      <c r="A19" s="11">
        <v>4</v>
      </c>
      <c r="B19" s="11">
        <v>0</v>
      </c>
      <c r="C19" s="11">
        <v>0</v>
      </c>
      <c r="D19" s="2"/>
      <c r="E19" s="54"/>
      <c r="F19" s="54"/>
      <c r="G19" s="11"/>
      <c r="H19" s="41"/>
      <c r="I19" s="41"/>
      <c r="J19" s="41"/>
      <c r="K19" s="41"/>
      <c r="L19" s="42"/>
    </row>
    <row r="20" spans="1:12" s="1" customFormat="1" ht="18">
      <c r="A20" s="11">
        <v>5</v>
      </c>
      <c r="B20" s="11">
        <v>0</v>
      </c>
      <c r="C20" s="11">
        <v>0</v>
      </c>
      <c r="D20" s="11"/>
      <c r="E20" s="54"/>
      <c r="F20" s="54"/>
      <c r="G20" s="41"/>
      <c r="H20" s="41"/>
      <c r="I20" s="41"/>
      <c r="J20" s="41"/>
      <c r="K20" s="41"/>
      <c r="L20" s="42"/>
    </row>
    <row r="21" spans="1:12" ht="18">
      <c r="A21" s="379"/>
      <c r="B21" s="379"/>
      <c r="C21" s="379"/>
      <c r="D21" s="380" t="s">
        <v>293</v>
      </c>
      <c r="E21" s="43">
        <f>E22+E23</f>
        <v>0</v>
      </c>
      <c r="F21" s="43">
        <f>F22+F23</f>
        <v>0</v>
      </c>
      <c r="G21" s="381"/>
      <c r="H21" s="382"/>
      <c r="I21" s="382"/>
      <c r="J21" s="382"/>
      <c r="K21" s="383"/>
    </row>
    <row r="22" spans="1:12" ht="18">
      <c r="A22" s="44"/>
      <c r="B22" s="45" t="s">
        <v>258</v>
      </c>
      <c r="C22" s="44"/>
      <c r="D22" s="380"/>
      <c r="E22" s="46"/>
      <c r="F22" s="46"/>
      <c r="G22" s="384"/>
      <c r="H22" s="385"/>
      <c r="I22" s="385"/>
      <c r="J22" s="385"/>
      <c r="K22" s="386"/>
    </row>
    <row r="23" spans="1:12" ht="18">
      <c r="A23" s="379">
        <f>B25*C25+B26*C26+B27*C27+B28*C28+B29*C29</f>
        <v>8</v>
      </c>
      <c r="B23" s="379"/>
      <c r="C23" s="379"/>
      <c r="D23" s="380"/>
      <c r="E23" s="46">
        <f>($B$25*$C$25*E$25+$B$26*$C$26*E$26+$B$27*$C$27*E$27+$B$28*$C$28*E$28+$B$29*$C$29*E$29)/$A$23</f>
        <v>0</v>
      </c>
      <c r="F23" s="46">
        <f>($B$25*$C$25*F$25+$B$26*$C$26*F$26+$B$27*$C$27*F$27+$B$28*$C$28*F$28+$B$29*$C$29*F$29)/$A$23</f>
        <v>0</v>
      </c>
      <c r="G23" s="387"/>
      <c r="H23" s="388"/>
      <c r="I23" s="388"/>
      <c r="J23" s="388"/>
      <c r="K23" s="389"/>
    </row>
    <row r="24" spans="1:12">
      <c r="A24" s="40" t="s">
        <v>68</v>
      </c>
      <c r="B24" s="40" t="s">
        <v>69</v>
      </c>
      <c r="C24" s="40" t="s">
        <v>70</v>
      </c>
      <c r="D24" s="40" t="s">
        <v>265</v>
      </c>
      <c r="E24" s="40" t="s">
        <v>75</v>
      </c>
      <c r="F24" s="40" t="s">
        <v>37</v>
      </c>
      <c r="G24" s="40" t="s">
        <v>76</v>
      </c>
      <c r="H24" s="40" t="s">
        <v>77</v>
      </c>
      <c r="I24" s="40" t="s">
        <v>78</v>
      </c>
      <c r="J24" s="40" t="s">
        <v>79</v>
      </c>
      <c r="K24" s="40" t="s">
        <v>80</v>
      </c>
      <c r="L24" s="40"/>
    </row>
    <row r="25" spans="1:12" s="1" customFormat="1" ht="60">
      <c r="A25" s="11">
        <v>1</v>
      </c>
      <c r="B25" s="11">
        <v>5</v>
      </c>
      <c r="C25" s="11">
        <v>1</v>
      </c>
      <c r="D25" s="41" t="s">
        <v>952</v>
      </c>
      <c r="E25" s="63"/>
      <c r="F25" s="63"/>
      <c r="G25" s="41" t="s">
        <v>878</v>
      </c>
      <c r="H25" s="41" t="s">
        <v>844</v>
      </c>
      <c r="I25" s="41" t="s">
        <v>845</v>
      </c>
      <c r="J25" s="41" t="s">
        <v>711</v>
      </c>
      <c r="K25" s="41" t="s">
        <v>879</v>
      </c>
      <c r="L25" s="42"/>
    </row>
    <row r="26" spans="1:12" s="1" customFormat="1" ht="72">
      <c r="A26" s="11">
        <v>2</v>
      </c>
      <c r="B26" s="11">
        <v>3</v>
      </c>
      <c r="C26" s="11">
        <v>1</v>
      </c>
      <c r="D26" s="41" t="s">
        <v>877</v>
      </c>
      <c r="E26" s="63"/>
      <c r="F26" s="63"/>
      <c r="G26" s="41" t="s">
        <v>880</v>
      </c>
      <c r="H26" s="41" t="s">
        <v>881</v>
      </c>
      <c r="I26" s="41" t="s">
        <v>882</v>
      </c>
      <c r="J26" s="41" t="s">
        <v>883</v>
      </c>
      <c r="K26" s="41" t="s">
        <v>884</v>
      </c>
      <c r="L26" s="42"/>
    </row>
    <row r="27" spans="1:12" s="1" customFormat="1" ht="18">
      <c r="A27" s="11">
        <v>3</v>
      </c>
      <c r="B27" s="11">
        <v>0</v>
      </c>
      <c r="C27" s="11">
        <v>0</v>
      </c>
      <c r="D27" s="41"/>
      <c r="E27" s="63"/>
      <c r="F27" s="63"/>
      <c r="G27" s="41"/>
      <c r="H27" s="41"/>
      <c r="I27" s="41"/>
      <c r="J27" s="41"/>
      <c r="K27" s="41"/>
      <c r="L27" s="42"/>
    </row>
    <row r="28" spans="1:12" s="1" customFormat="1" ht="18">
      <c r="A28" s="11">
        <v>4</v>
      </c>
      <c r="B28" s="11">
        <v>0</v>
      </c>
      <c r="C28" s="11">
        <v>0</v>
      </c>
      <c r="D28" s="41"/>
      <c r="E28" s="63"/>
      <c r="F28" s="63"/>
      <c r="G28" s="41"/>
      <c r="H28" s="41"/>
      <c r="I28" s="41"/>
      <c r="J28" s="41"/>
      <c r="K28" s="41"/>
      <c r="L28" s="42"/>
    </row>
    <row r="29" spans="1:12" s="1" customFormat="1" ht="18">
      <c r="A29" s="11">
        <v>5</v>
      </c>
      <c r="B29" s="11">
        <v>0</v>
      </c>
      <c r="C29" s="11">
        <v>0</v>
      </c>
      <c r="E29" s="63"/>
      <c r="F29" s="63"/>
      <c r="G29" s="41"/>
      <c r="H29" s="41"/>
      <c r="I29" s="41"/>
      <c r="J29" s="41"/>
      <c r="K29" s="41"/>
      <c r="L29" s="42"/>
    </row>
    <row r="30" spans="1:12" ht="18">
      <c r="A30" s="390"/>
      <c r="B30" s="390"/>
      <c r="C30" s="390"/>
      <c r="D30" s="391" t="s">
        <v>256</v>
      </c>
      <c r="E30" s="53">
        <f>E31+E32</f>
        <v>0</v>
      </c>
      <c r="F30" s="53">
        <f>F31+F32</f>
        <v>0</v>
      </c>
      <c r="G30" s="392"/>
      <c r="H30" s="393"/>
      <c r="I30" s="393"/>
      <c r="J30" s="393"/>
      <c r="K30" s="394"/>
    </row>
    <row r="31" spans="1:12" ht="18">
      <c r="A31" s="38"/>
      <c r="B31" s="39" t="s">
        <v>258</v>
      </c>
      <c r="C31" s="38"/>
      <c r="D31" s="391"/>
      <c r="E31" s="35"/>
      <c r="F31" s="35"/>
      <c r="G31" s="395"/>
      <c r="H31" s="396"/>
      <c r="I31" s="396"/>
      <c r="J31" s="396"/>
      <c r="K31" s="397"/>
    </row>
    <row r="32" spans="1:12" ht="18">
      <c r="A32" s="401">
        <f>B34*C34+B35*C35+B36*C36+B37*C37</f>
        <v>5</v>
      </c>
      <c r="B32" s="401"/>
      <c r="C32" s="401"/>
      <c r="D32" s="391"/>
      <c r="E32" s="35">
        <f>($B$34*$C$34*E$34+$B$35*$C$35*E$35+$B$36*$C$36*E$36+$B$37*$C$37*E$37)/$A$32</f>
        <v>0</v>
      </c>
      <c r="F32" s="35">
        <f>($B$34*$C$34*F$34+$B$35*$C$35*F$35+$B$36*$C$36*F$36+$B$37*$C$37*F$37)/$A$32</f>
        <v>0</v>
      </c>
      <c r="G32" s="398"/>
      <c r="H32" s="399"/>
      <c r="I32" s="399"/>
      <c r="J32" s="399"/>
      <c r="K32" s="400"/>
    </row>
    <row r="33" spans="1:13">
      <c r="A33" s="40" t="s">
        <v>68</v>
      </c>
      <c r="B33" s="40" t="s">
        <v>69</v>
      </c>
      <c r="C33" s="40" t="s">
        <v>70</v>
      </c>
      <c r="D33" s="40" t="s">
        <v>265</v>
      </c>
      <c r="E33" s="40" t="s">
        <v>75</v>
      </c>
      <c r="F33" s="40" t="s">
        <v>37</v>
      </c>
      <c r="G33" s="40" t="s">
        <v>76</v>
      </c>
      <c r="H33" s="40" t="s">
        <v>77</v>
      </c>
      <c r="I33" s="40" t="s">
        <v>78</v>
      </c>
      <c r="J33" s="40" t="s">
        <v>79</v>
      </c>
      <c r="K33" s="40" t="s">
        <v>80</v>
      </c>
      <c r="L33" s="40"/>
    </row>
    <row r="34" spans="1:13" s="1" customFormat="1" ht="120">
      <c r="A34" s="11">
        <v>1</v>
      </c>
      <c r="B34" s="11">
        <v>5</v>
      </c>
      <c r="C34" s="11">
        <v>1</v>
      </c>
      <c r="D34" s="41" t="s">
        <v>953</v>
      </c>
      <c r="E34" s="35"/>
      <c r="F34" s="35"/>
      <c r="G34" s="41" t="s">
        <v>379</v>
      </c>
      <c r="H34" s="41" t="s">
        <v>379</v>
      </c>
      <c r="I34" s="41" t="s">
        <v>379</v>
      </c>
      <c r="J34" s="41" t="s">
        <v>379</v>
      </c>
      <c r="K34" s="41" t="s">
        <v>379</v>
      </c>
      <c r="L34" s="42"/>
    </row>
    <row r="35" spans="1:13" s="1" customFormat="1" ht="18">
      <c r="A35" s="11">
        <v>2</v>
      </c>
      <c r="B35" s="11">
        <v>0</v>
      </c>
      <c r="C35" s="11">
        <v>0</v>
      </c>
      <c r="D35" s="41"/>
      <c r="E35" s="35"/>
      <c r="F35" s="35"/>
      <c r="G35" s="41"/>
      <c r="H35" s="41"/>
      <c r="I35" s="41"/>
      <c r="J35" s="41"/>
      <c r="K35" s="41"/>
      <c r="L35" s="42"/>
    </row>
    <row r="36" spans="1:13" s="1" customFormat="1" ht="18">
      <c r="A36" s="11">
        <v>3</v>
      </c>
      <c r="B36" s="11">
        <v>0</v>
      </c>
      <c r="C36" s="11">
        <v>0</v>
      </c>
      <c r="D36" s="41"/>
      <c r="E36" s="35"/>
      <c r="F36" s="35"/>
      <c r="G36" s="41"/>
      <c r="H36" s="41"/>
      <c r="I36" s="41"/>
      <c r="J36" s="41"/>
      <c r="K36" s="41"/>
      <c r="L36" s="42"/>
    </row>
    <row r="37" spans="1:13" s="1" customFormat="1" ht="18">
      <c r="A37" s="11">
        <v>4</v>
      </c>
      <c r="B37" s="11">
        <v>0</v>
      </c>
      <c r="C37" s="11">
        <v>0</v>
      </c>
      <c r="D37" s="41"/>
      <c r="E37" s="35"/>
      <c r="F37" s="35"/>
      <c r="G37" s="41"/>
      <c r="H37" s="41"/>
      <c r="I37" s="41"/>
      <c r="J37" s="41"/>
      <c r="K37" s="41"/>
      <c r="L37" s="42"/>
    </row>
    <row r="38" spans="1:13" s="1" customFormat="1" ht="21">
      <c r="A38" s="402" t="s">
        <v>378</v>
      </c>
      <c r="B38" s="402"/>
      <c r="C38" s="402"/>
      <c r="D38" s="402"/>
      <c r="E38" s="402"/>
      <c r="F38" s="402"/>
      <c r="G38" s="402"/>
      <c r="H38" s="402"/>
      <c r="I38" s="402"/>
      <c r="J38" s="402"/>
      <c r="K38" s="402"/>
      <c r="L38" s="40"/>
    </row>
    <row r="39" spans="1:13" s="1" customFormat="1">
      <c r="A39" s="11"/>
      <c r="B39" s="11"/>
      <c r="C39" s="11"/>
      <c r="D39" s="50"/>
      <c r="E39" s="363"/>
      <c r="F39" s="364"/>
      <c r="G39" s="364"/>
      <c r="H39" s="364"/>
      <c r="I39" s="364"/>
      <c r="J39" s="364"/>
      <c r="K39" s="364"/>
      <c r="L39" s="61"/>
    </row>
    <row r="40" spans="1:13" s="1" customFormat="1">
      <c r="A40" s="11"/>
      <c r="B40" s="11"/>
      <c r="C40" s="11"/>
      <c r="D40" s="50"/>
      <c r="E40" s="363"/>
      <c r="F40" s="364"/>
      <c r="G40" s="364"/>
      <c r="H40" s="364"/>
      <c r="I40" s="364"/>
      <c r="J40" s="364"/>
      <c r="K40" s="364"/>
      <c r="L40" s="61"/>
    </row>
    <row r="41" spans="1:13" s="1" customFormat="1">
      <c r="A41" s="11"/>
      <c r="B41" s="11"/>
      <c r="C41" s="11"/>
      <c r="D41" s="50"/>
      <c r="E41" s="363"/>
      <c r="F41" s="364"/>
      <c r="G41" s="364"/>
      <c r="H41" s="364"/>
      <c r="I41" s="364"/>
      <c r="J41" s="364"/>
      <c r="K41" s="364"/>
      <c r="L41" s="61"/>
    </row>
    <row r="42" spans="1:13">
      <c r="A42" s="51"/>
      <c r="B42" s="51"/>
      <c r="C42" s="51"/>
      <c r="D42" s="50"/>
      <c r="E42" s="363"/>
      <c r="F42" s="364"/>
      <c r="G42" s="364"/>
      <c r="H42" s="364"/>
      <c r="I42" s="364"/>
      <c r="J42" s="364"/>
      <c r="K42" s="364"/>
      <c r="L42" s="61"/>
    </row>
    <row r="43" spans="1:13" ht="68.25" customHeight="1">
      <c r="A43" s="51"/>
      <c r="B43" s="51"/>
      <c r="C43" s="51"/>
      <c r="D43" s="50"/>
      <c r="E43" s="363"/>
      <c r="F43" s="364"/>
      <c r="G43" s="364"/>
      <c r="H43" s="364"/>
      <c r="I43" s="364"/>
      <c r="J43" s="364"/>
      <c r="K43" s="364"/>
      <c r="L43" s="61"/>
    </row>
    <row r="44" spans="1:13">
      <c r="A44" s="51"/>
      <c r="B44" s="51"/>
      <c r="C44" s="51"/>
      <c r="D44" s="50"/>
      <c r="E44" s="363"/>
      <c r="F44" s="364"/>
      <c r="G44" s="364"/>
      <c r="H44" s="364"/>
      <c r="I44" s="364"/>
      <c r="J44" s="364"/>
      <c r="K44" s="364"/>
      <c r="L44" s="61"/>
    </row>
    <row r="45" spans="1:13">
      <c r="A45" s="360"/>
      <c r="B45" s="361"/>
      <c r="C45" s="361"/>
      <c r="D45" s="361"/>
      <c r="E45" s="361"/>
      <c r="F45" s="361"/>
      <c r="G45" s="361"/>
      <c r="H45" s="361"/>
      <c r="I45" s="361"/>
      <c r="J45" s="361"/>
      <c r="K45" s="362"/>
      <c r="L45" s="61"/>
    </row>
    <row r="46" spans="1:13" ht="109.5" customHeight="1">
      <c r="A46" s="51"/>
      <c r="B46" s="51"/>
      <c r="C46" s="51"/>
      <c r="D46" s="10" t="s">
        <v>82</v>
      </c>
      <c r="E46" s="377" t="s">
        <v>954</v>
      </c>
      <c r="F46" s="378"/>
      <c r="G46" s="378"/>
      <c r="H46" s="378"/>
      <c r="I46" s="378"/>
      <c r="J46" s="378"/>
      <c r="K46" s="378"/>
      <c r="L46" s="51"/>
      <c r="M46" s="51"/>
    </row>
    <row r="47" spans="1:13" ht="18" customHeight="1">
      <c r="A47" s="51"/>
      <c r="B47" s="51"/>
      <c r="C47" s="51"/>
      <c r="D47" s="10" t="s">
        <v>319</v>
      </c>
      <c r="E47" s="377" t="s">
        <v>955</v>
      </c>
      <c r="F47" s="378"/>
      <c r="G47" s="378"/>
      <c r="H47" s="378"/>
      <c r="I47" s="378"/>
      <c r="J47" s="378"/>
      <c r="K47" s="378"/>
      <c r="L47" s="51"/>
      <c r="M47" s="51"/>
    </row>
    <row r="48" spans="1:13" ht="79.5" customHeight="1">
      <c r="A48" s="51"/>
      <c r="B48" s="51"/>
      <c r="C48" s="51"/>
      <c r="D48" s="10" t="s">
        <v>472</v>
      </c>
      <c r="E48" s="377" t="s">
        <v>956</v>
      </c>
      <c r="F48" s="378"/>
      <c r="G48" s="378"/>
      <c r="H48" s="378"/>
      <c r="I48" s="378"/>
      <c r="J48" s="378"/>
      <c r="K48" s="378"/>
      <c r="L48" s="51"/>
      <c r="M48" s="51"/>
    </row>
    <row r="50" spans="5:7">
      <c r="E50" s="407" t="s">
        <v>957</v>
      </c>
      <c r="F50" s="408"/>
      <c r="G50" s="409"/>
    </row>
    <row r="51" spans="5:7">
      <c r="E51" s="407" t="s">
        <v>958</v>
      </c>
      <c r="F51" s="408"/>
      <c r="G51" s="409"/>
    </row>
    <row r="52" spans="5:7">
      <c r="E52" s="407" t="s">
        <v>959</v>
      </c>
      <c r="F52" s="408"/>
      <c r="G52" s="409"/>
    </row>
    <row r="53" spans="5:7">
      <c r="E53" s="407" t="s">
        <v>960</v>
      </c>
      <c r="F53" s="408"/>
      <c r="G53" s="409"/>
    </row>
    <row r="54" spans="5:7">
      <c r="E54" s="407" t="s">
        <v>961</v>
      </c>
      <c r="F54" s="408"/>
      <c r="G54" s="409"/>
    </row>
    <row r="55" spans="5:7">
      <c r="E55" s="407" t="s">
        <v>962</v>
      </c>
      <c r="F55" s="408"/>
      <c r="G55" s="409"/>
    </row>
  </sheetData>
  <mergeCells count="41">
    <mergeCell ref="E48:K48"/>
    <mergeCell ref="A45:K45"/>
    <mergeCell ref="E43:K43"/>
    <mergeCell ref="E44:K44"/>
    <mergeCell ref="E46:K46"/>
    <mergeCell ref="E47:K47"/>
    <mergeCell ref="A21:C21"/>
    <mergeCell ref="D21:D23"/>
    <mergeCell ref="G21:K23"/>
    <mergeCell ref="A23:C23"/>
    <mergeCell ref="A30:C30"/>
    <mergeCell ref="D30:D32"/>
    <mergeCell ref="G30:K32"/>
    <mergeCell ref="A32:C32"/>
    <mergeCell ref="E39:K39"/>
    <mergeCell ref="E40:K40"/>
    <mergeCell ref="E41:K41"/>
    <mergeCell ref="A38:K38"/>
    <mergeCell ref="E42:K42"/>
    <mergeCell ref="G5:K5"/>
    <mergeCell ref="A12:C12"/>
    <mergeCell ref="D12:D14"/>
    <mergeCell ref="G12:K14"/>
    <mergeCell ref="A14:C14"/>
    <mergeCell ref="A6:C6"/>
    <mergeCell ref="D6:D8"/>
    <mergeCell ref="A8:C8"/>
    <mergeCell ref="G6:K6"/>
    <mergeCell ref="G7:K7"/>
    <mergeCell ref="G8:K8"/>
    <mergeCell ref="A1:D1"/>
    <mergeCell ref="G1:K1"/>
    <mergeCell ref="G2:K2"/>
    <mergeCell ref="G3:K3"/>
    <mergeCell ref="G4:K4"/>
    <mergeCell ref="E55:G55"/>
    <mergeCell ref="E50:G50"/>
    <mergeCell ref="E51:G51"/>
    <mergeCell ref="E52:G52"/>
    <mergeCell ref="E53:G53"/>
    <mergeCell ref="E54:G54"/>
  </mergeCells>
  <printOptions gridLines="1"/>
  <pageMargins left="0.70866141732283472" right="0.70866141732283472" top="0.78740157480314965" bottom="0.78740157480314965" header="0.31496062992125984" footer="0.31496062992125984"/>
  <pageSetup paperSize="9" scale="70" fitToHeight="3" orientation="landscape" r:id="rId1"/>
  <headerFooter>
    <oddHeader>&amp;L&amp;Pvon&amp;N&amp;CAnalyse der Lieferantenstruktur&amp;R&amp;D</oddHead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M56"/>
  <sheetViews>
    <sheetView tabSelected="1" topLeftCell="A16" zoomScale="77" zoomScaleNormal="77" workbookViewId="0">
      <selection activeCell="D24" sqref="D24"/>
    </sheetView>
  </sheetViews>
  <sheetFormatPr defaultColWidth="11.44140625" defaultRowHeight="14.4"/>
  <cols>
    <col min="1" max="3" width="5.21875" customWidth="1"/>
    <col min="4" max="4" width="29.21875" customWidth="1"/>
    <col min="5" max="6" width="9" customWidth="1"/>
    <col min="7" max="11" width="24.77734375" customWidth="1"/>
    <col min="12" max="12" width="90.77734375" customWidth="1"/>
  </cols>
  <sheetData>
    <row r="1" spans="1:12" s="32" customFormat="1" ht="21.75" customHeight="1" thickBot="1">
      <c r="A1" s="352" t="s">
        <v>963</v>
      </c>
      <c r="B1" s="353"/>
      <c r="C1" s="353"/>
      <c r="D1" s="353"/>
      <c r="E1" s="31">
        <f>(E3*$B$3*$C$3+E4*$B$4*$C$4+E5*$B$5*$C$5)/$A$5+E6</f>
        <v>0</v>
      </c>
      <c r="F1" s="31">
        <f>(F3*$B$3*$C$3+F4*$B$4*$C$4+F5*$B$5*$C$5)/$A$5+F6</f>
        <v>0</v>
      </c>
      <c r="G1" s="354" t="s">
        <v>253</v>
      </c>
      <c r="H1" s="355"/>
      <c r="I1" s="355"/>
      <c r="J1" s="355"/>
      <c r="K1" s="355"/>
      <c r="L1" s="60" t="s">
        <v>254</v>
      </c>
    </row>
    <row r="2" spans="1:12" ht="22.5" customHeight="1">
      <c r="A2" s="33" t="s">
        <v>68</v>
      </c>
      <c r="B2" s="33" t="s">
        <v>69</v>
      </c>
      <c r="C2" s="33" t="s">
        <v>70</v>
      </c>
      <c r="D2" s="33" t="s">
        <v>71</v>
      </c>
      <c r="E2" s="33" t="s">
        <v>72</v>
      </c>
      <c r="F2" s="33" t="s">
        <v>37</v>
      </c>
      <c r="G2" s="350" t="s">
        <v>964</v>
      </c>
      <c r="H2" s="351"/>
      <c r="I2" s="351"/>
      <c r="J2" s="351"/>
      <c r="K2" s="351"/>
    </row>
    <row r="3" spans="1:12" ht="18">
      <c r="A3" s="34"/>
      <c r="B3" s="34">
        <v>5</v>
      </c>
      <c r="C3" s="34">
        <v>1</v>
      </c>
      <c r="D3" s="57" t="s">
        <v>255</v>
      </c>
      <c r="E3" s="54">
        <f>E12</f>
        <v>0</v>
      </c>
      <c r="F3" s="54">
        <f>F12</f>
        <v>0</v>
      </c>
      <c r="G3" s="350" t="s">
        <v>965</v>
      </c>
      <c r="H3" s="351"/>
      <c r="I3" s="351"/>
      <c r="J3" s="351"/>
      <c r="K3" s="351"/>
    </row>
    <row r="4" spans="1:12" ht="18">
      <c r="A4" s="34"/>
      <c r="B4" s="34">
        <v>5</v>
      </c>
      <c r="C4" s="34">
        <v>1</v>
      </c>
      <c r="D4" s="58" t="s">
        <v>202</v>
      </c>
      <c r="E4" s="36">
        <f>E21</f>
        <v>0</v>
      </c>
      <c r="F4" s="36">
        <f>F21</f>
        <v>0</v>
      </c>
      <c r="G4" s="350" t="s">
        <v>966</v>
      </c>
      <c r="H4" s="351"/>
      <c r="I4" s="351"/>
      <c r="J4" s="351"/>
      <c r="K4" s="351"/>
    </row>
    <row r="5" spans="1:12" ht="18">
      <c r="A5" s="34">
        <f>B5*C5+B4*C4+B3*C3</f>
        <v>12</v>
      </c>
      <c r="B5" s="34">
        <v>2</v>
      </c>
      <c r="C5" s="34">
        <v>1</v>
      </c>
      <c r="D5" s="59" t="s">
        <v>256</v>
      </c>
      <c r="E5" s="35">
        <f>E30</f>
        <v>0</v>
      </c>
      <c r="F5" s="35">
        <f>F30</f>
        <v>0</v>
      </c>
      <c r="G5" s="350" t="s">
        <v>967</v>
      </c>
      <c r="H5" s="351"/>
      <c r="I5" s="351"/>
      <c r="J5" s="351"/>
      <c r="K5" s="351"/>
    </row>
    <row r="6" spans="1:12" ht="18">
      <c r="A6" s="356"/>
      <c r="B6" s="356"/>
      <c r="C6" s="356"/>
      <c r="D6" s="357" t="s">
        <v>335</v>
      </c>
      <c r="E6" s="47">
        <f>(E$10*$B$10*$C$10+E$11*$B$11*$C$11)/$A$8</f>
        <v>0</v>
      </c>
      <c r="F6" s="47">
        <f>(F$10*$B$10*$C$10+F$11*$B$11*$C$11)/$A$8</f>
        <v>0</v>
      </c>
      <c r="G6" s="411" t="s">
        <v>968</v>
      </c>
      <c r="H6" s="351"/>
      <c r="I6" s="351"/>
      <c r="J6" s="351"/>
      <c r="K6" s="351"/>
    </row>
    <row r="7" spans="1:12" ht="18">
      <c r="A7" s="48"/>
      <c r="B7" s="49" t="s">
        <v>448</v>
      </c>
      <c r="C7" s="48"/>
      <c r="D7" s="358"/>
      <c r="E7" s="37"/>
      <c r="F7" s="37"/>
      <c r="G7" s="350" t="s">
        <v>969</v>
      </c>
      <c r="H7" s="351"/>
      <c r="I7" s="351"/>
      <c r="J7" s="351"/>
      <c r="K7" s="351"/>
    </row>
    <row r="8" spans="1:12" ht="18">
      <c r="A8" s="359">
        <f>B10*C10+B11*C11</f>
        <v>5</v>
      </c>
      <c r="B8" s="359"/>
      <c r="C8" s="359"/>
      <c r="D8" s="358"/>
      <c r="E8" s="37"/>
      <c r="F8" s="37"/>
      <c r="G8" s="350" t="s">
        <v>970</v>
      </c>
      <c r="H8" s="351"/>
      <c r="I8" s="351"/>
      <c r="J8" s="351"/>
      <c r="K8" s="351"/>
    </row>
    <row r="9" spans="1:12">
      <c r="A9" s="40" t="s">
        <v>68</v>
      </c>
      <c r="B9" s="40" t="s">
        <v>69</v>
      </c>
      <c r="C9" s="40" t="s">
        <v>70</v>
      </c>
      <c r="D9" s="40" t="s">
        <v>265</v>
      </c>
      <c r="E9" s="40" t="s">
        <v>75</v>
      </c>
      <c r="F9" s="40" t="s">
        <v>37</v>
      </c>
      <c r="G9" s="40" t="s">
        <v>76</v>
      </c>
      <c r="H9" s="40" t="s">
        <v>77</v>
      </c>
      <c r="I9" s="40" t="s">
        <v>78</v>
      </c>
      <c r="J9" s="40" t="s">
        <v>79</v>
      </c>
      <c r="K9" s="40" t="s">
        <v>80</v>
      </c>
      <c r="L9" s="40"/>
    </row>
    <row r="10" spans="1:12" s="1" customFormat="1" ht="72">
      <c r="A10" s="11">
        <v>1</v>
      </c>
      <c r="B10" s="11">
        <v>5</v>
      </c>
      <c r="C10" s="11">
        <v>1</v>
      </c>
      <c r="D10" s="41" t="s">
        <v>971</v>
      </c>
      <c r="E10" s="62">
        <v>0</v>
      </c>
      <c r="F10" s="62">
        <v>0</v>
      </c>
      <c r="G10" s="41" t="s">
        <v>972</v>
      </c>
      <c r="H10" s="41" t="s">
        <v>973</v>
      </c>
      <c r="I10" s="41" t="s">
        <v>974</v>
      </c>
      <c r="J10" s="41" t="s">
        <v>975</v>
      </c>
      <c r="K10" s="41" t="s">
        <v>976</v>
      </c>
      <c r="L10" s="42"/>
    </row>
    <row r="11" spans="1:12" s="1" customFormat="1" ht="18" hidden="1">
      <c r="A11" s="11">
        <v>0</v>
      </c>
      <c r="B11" s="11">
        <v>0</v>
      </c>
      <c r="C11" s="11">
        <v>0</v>
      </c>
      <c r="D11" s="41"/>
      <c r="E11" s="37">
        <v>0</v>
      </c>
      <c r="F11" s="37">
        <v>0</v>
      </c>
      <c r="G11" s="41"/>
      <c r="H11" s="41"/>
      <c r="I11" s="41"/>
      <c r="J11" s="41"/>
      <c r="K11" s="41"/>
      <c r="L11" s="42"/>
    </row>
    <row r="12" spans="1:12" ht="18">
      <c r="A12" s="365"/>
      <c r="B12" s="365"/>
      <c r="C12" s="365"/>
      <c r="D12" s="366" t="s">
        <v>267</v>
      </c>
      <c r="E12" s="52">
        <f>E13+E14</f>
        <v>0</v>
      </c>
      <c r="F12" s="52">
        <f>F13+F14</f>
        <v>0</v>
      </c>
      <c r="G12" s="367"/>
      <c r="H12" s="368"/>
      <c r="I12" s="368"/>
      <c r="J12" s="368"/>
      <c r="K12" s="369"/>
    </row>
    <row r="13" spans="1:12" ht="18">
      <c r="A13" s="55"/>
      <c r="B13" s="56" t="s">
        <v>448</v>
      </c>
      <c r="C13" s="55"/>
      <c r="D13" s="366"/>
      <c r="E13" s="54"/>
      <c r="F13" s="54"/>
      <c r="G13" s="370"/>
      <c r="H13" s="371"/>
      <c r="I13" s="371"/>
      <c r="J13" s="371"/>
      <c r="K13" s="372"/>
    </row>
    <row r="14" spans="1:12" ht="18">
      <c r="A14" s="376">
        <f>B16*C16+B17*C17+B18*C18+B19*C19+B20*C20</f>
        <v>5</v>
      </c>
      <c r="B14" s="376"/>
      <c r="C14" s="376"/>
      <c r="D14" s="366"/>
      <c r="E14" s="54">
        <f>($B$16*$C$16*E$16+$B$17*$C$17*E$17+$B$18*$C$18*E$18+$B$19*$C$19*E$19+$B$20*$C$20*E$20)/$A$14</f>
        <v>0</v>
      </c>
      <c r="F14" s="54">
        <f>($B$16*$C$16*F$16+$B$17*$C$17*F$17+$B$18*$C$18*F$18+$B$19*$C$19*F$19+$B$20*$C$20*F$20)/$A$14</f>
        <v>0</v>
      </c>
      <c r="G14" s="373"/>
      <c r="H14" s="374"/>
      <c r="I14" s="374"/>
      <c r="J14" s="374"/>
      <c r="K14" s="375"/>
    </row>
    <row r="15" spans="1:12">
      <c r="A15" s="40" t="s">
        <v>68</v>
      </c>
      <c r="B15" s="40" t="s">
        <v>69</v>
      </c>
      <c r="C15" s="40" t="s">
        <v>70</v>
      </c>
      <c r="D15" s="40" t="s">
        <v>265</v>
      </c>
      <c r="E15" s="40" t="s">
        <v>75</v>
      </c>
      <c r="F15" s="40" t="s">
        <v>37</v>
      </c>
      <c r="G15" s="40" t="s">
        <v>76</v>
      </c>
      <c r="H15" s="40" t="s">
        <v>77</v>
      </c>
      <c r="I15" s="40" t="s">
        <v>78</v>
      </c>
      <c r="J15" s="40" t="s">
        <v>79</v>
      </c>
      <c r="K15" s="40" t="s">
        <v>80</v>
      </c>
      <c r="L15" s="40"/>
    </row>
    <row r="16" spans="1:12" s="1" customFormat="1" ht="120">
      <c r="A16" s="11">
        <v>1</v>
      </c>
      <c r="B16" s="11">
        <v>5</v>
      </c>
      <c r="C16" s="11">
        <v>1</v>
      </c>
      <c r="D16" s="41" t="s">
        <v>977</v>
      </c>
      <c r="E16" s="54"/>
      <c r="F16" s="54"/>
      <c r="G16" s="41" t="s">
        <v>908</v>
      </c>
      <c r="H16" s="41" t="s">
        <v>978</v>
      </c>
      <c r="I16" s="41" t="s">
        <v>874</v>
      </c>
      <c r="J16" s="41" t="s">
        <v>711</v>
      </c>
      <c r="K16" s="41" t="s">
        <v>979</v>
      </c>
      <c r="L16" s="42"/>
    </row>
    <row r="17" spans="1:12" s="1" customFormat="1" ht="18">
      <c r="A17" s="11">
        <v>2</v>
      </c>
      <c r="B17" s="11">
        <v>0</v>
      </c>
      <c r="C17" s="11">
        <v>0</v>
      </c>
      <c r="D17" s="41"/>
      <c r="E17" s="54"/>
      <c r="F17" s="54"/>
      <c r="G17" s="41"/>
      <c r="H17" s="41"/>
      <c r="I17" s="41"/>
      <c r="J17" s="41"/>
      <c r="K17" s="41"/>
      <c r="L17" s="42"/>
    </row>
    <row r="18" spans="1:12" s="1" customFormat="1" ht="18">
      <c r="A18" s="11">
        <v>3</v>
      </c>
      <c r="B18" s="11">
        <v>0</v>
      </c>
      <c r="C18" s="11">
        <v>0</v>
      </c>
      <c r="D18" s="41"/>
      <c r="E18" s="54"/>
      <c r="F18" s="54"/>
      <c r="G18" s="11"/>
      <c r="H18" s="41"/>
      <c r="I18" s="41"/>
      <c r="J18" s="41"/>
      <c r="K18" s="41"/>
      <c r="L18" s="42"/>
    </row>
    <row r="19" spans="1:12" s="1" customFormat="1" ht="18">
      <c r="A19" s="11">
        <v>4</v>
      </c>
      <c r="B19" s="11">
        <v>0</v>
      </c>
      <c r="C19" s="11">
        <v>0</v>
      </c>
      <c r="D19" s="2"/>
      <c r="E19" s="54"/>
      <c r="F19" s="54"/>
      <c r="G19" s="11"/>
      <c r="H19" s="41"/>
      <c r="I19" s="41"/>
      <c r="J19" s="41"/>
      <c r="K19" s="41"/>
      <c r="L19" s="42"/>
    </row>
    <row r="20" spans="1:12" s="1" customFormat="1" ht="18">
      <c r="A20" s="11">
        <v>5</v>
      </c>
      <c r="B20" s="11">
        <v>0</v>
      </c>
      <c r="C20" s="11">
        <v>0</v>
      </c>
      <c r="D20" s="11"/>
      <c r="E20" s="54"/>
      <c r="F20" s="54"/>
      <c r="G20" s="41"/>
      <c r="H20" s="41"/>
      <c r="I20" s="41"/>
      <c r="J20" s="41"/>
      <c r="K20" s="41"/>
      <c r="L20" s="42"/>
    </row>
    <row r="21" spans="1:12" ht="18">
      <c r="A21" s="379"/>
      <c r="B21" s="379"/>
      <c r="C21" s="379"/>
      <c r="D21" s="380" t="s">
        <v>293</v>
      </c>
      <c r="E21" s="43">
        <f>E22+E23</f>
        <v>0</v>
      </c>
      <c r="F21" s="43">
        <f>F22+F23</f>
        <v>0</v>
      </c>
      <c r="G21" s="381"/>
      <c r="H21" s="382"/>
      <c r="I21" s="382"/>
      <c r="J21" s="382"/>
      <c r="K21" s="383"/>
    </row>
    <row r="22" spans="1:12" ht="18">
      <c r="A22" s="44"/>
      <c r="B22" s="45" t="s">
        <v>448</v>
      </c>
      <c r="C22" s="44"/>
      <c r="D22" s="380"/>
      <c r="E22" s="46"/>
      <c r="F22" s="46"/>
      <c r="G22" s="384"/>
      <c r="H22" s="385"/>
      <c r="I22" s="385"/>
      <c r="J22" s="385"/>
      <c r="K22" s="386"/>
    </row>
    <row r="23" spans="1:12" ht="18">
      <c r="A23" s="379">
        <f>B25*C25+B26*C26+B27*C27+B28*C28+B29*C29</f>
        <v>13</v>
      </c>
      <c r="B23" s="379"/>
      <c r="C23" s="379"/>
      <c r="D23" s="380"/>
      <c r="E23" s="46">
        <f>($B$25*$C$25*E$25+$B$26*$C$26*E$26+$B$27*$C$27*E$27+$B$28*$C$28*E$28+$B$29*$C$29*E$29)/$A$23</f>
        <v>0</v>
      </c>
      <c r="F23" s="46">
        <f>($B$25*$C$25*F$25+$B$26*$C$26*F$26+$B$27*$C$27*F$27+$B$28*$C$28*F$28+$B$29*$C$29*F$29)/$A$23</f>
        <v>0</v>
      </c>
      <c r="G23" s="387"/>
      <c r="H23" s="388"/>
      <c r="I23" s="388"/>
      <c r="J23" s="388"/>
      <c r="K23" s="389"/>
    </row>
    <row r="24" spans="1:12">
      <c r="A24" s="40" t="s">
        <v>68</v>
      </c>
      <c r="B24" s="40" t="s">
        <v>69</v>
      </c>
      <c r="C24" s="40" t="s">
        <v>70</v>
      </c>
      <c r="D24" s="40" t="s">
        <v>265</v>
      </c>
      <c r="E24" s="40" t="s">
        <v>75</v>
      </c>
      <c r="F24" s="40" t="s">
        <v>37</v>
      </c>
      <c r="G24" s="40" t="s">
        <v>76</v>
      </c>
      <c r="H24" s="40" t="s">
        <v>77</v>
      </c>
      <c r="I24" s="40" t="s">
        <v>78</v>
      </c>
      <c r="J24" s="40" t="s">
        <v>79</v>
      </c>
      <c r="K24" s="40" t="s">
        <v>80</v>
      </c>
      <c r="L24" s="40"/>
    </row>
    <row r="25" spans="1:12" s="1" customFormat="1" ht="60">
      <c r="A25" s="11">
        <v>1</v>
      </c>
      <c r="B25" s="11">
        <v>5</v>
      </c>
      <c r="C25" s="11">
        <v>1</v>
      </c>
      <c r="D25" s="41" t="s">
        <v>980</v>
      </c>
      <c r="E25" s="63"/>
      <c r="F25" s="63"/>
      <c r="G25" s="41" t="s">
        <v>878</v>
      </c>
      <c r="H25" s="41" t="s">
        <v>844</v>
      </c>
      <c r="I25" s="41" t="s">
        <v>845</v>
      </c>
      <c r="J25" s="41" t="s">
        <v>711</v>
      </c>
      <c r="K25" s="41" t="s">
        <v>879</v>
      </c>
      <c r="L25" s="42"/>
    </row>
    <row r="26" spans="1:12" s="1" customFormat="1" ht="84">
      <c r="A26" s="11">
        <v>2</v>
      </c>
      <c r="B26" s="11">
        <v>3</v>
      </c>
      <c r="C26" s="11">
        <v>1</v>
      </c>
      <c r="D26" s="41" t="s">
        <v>981</v>
      </c>
      <c r="E26" s="63"/>
      <c r="F26" s="63"/>
      <c r="G26" s="41" t="s">
        <v>880</v>
      </c>
      <c r="H26" s="41" t="s">
        <v>881</v>
      </c>
      <c r="I26" s="41" t="s">
        <v>882</v>
      </c>
      <c r="J26" s="41" t="s">
        <v>982</v>
      </c>
      <c r="K26" s="41" t="s">
        <v>884</v>
      </c>
      <c r="L26" s="42"/>
    </row>
    <row r="27" spans="1:12" s="1" customFormat="1" ht="18">
      <c r="A27" s="11">
        <v>3</v>
      </c>
      <c r="B27" s="11">
        <v>2</v>
      </c>
      <c r="C27" s="11">
        <v>1</v>
      </c>
      <c r="D27" s="41"/>
      <c r="E27" s="63"/>
      <c r="F27" s="63"/>
      <c r="G27" s="41"/>
      <c r="H27" s="41"/>
      <c r="I27" s="41"/>
      <c r="J27" s="41"/>
      <c r="K27" s="41"/>
      <c r="L27" s="42"/>
    </row>
    <row r="28" spans="1:12" s="1" customFormat="1" ht="18">
      <c r="A28" s="11">
        <v>4</v>
      </c>
      <c r="B28" s="11">
        <v>3</v>
      </c>
      <c r="C28" s="11">
        <v>1</v>
      </c>
      <c r="D28" s="41"/>
      <c r="E28" s="63"/>
      <c r="F28" s="63"/>
      <c r="G28" s="41"/>
      <c r="H28" s="41"/>
      <c r="I28" s="41"/>
      <c r="J28" s="41"/>
      <c r="K28" s="41"/>
      <c r="L28" s="42"/>
    </row>
    <row r="29" spans="1:12" s="1" customFormat="1" ht="18">
      <c r="A29" s="11">
        <v>5</v>
      </c>
      <c r="B29" s="11">
        <v>0</v>
      </c>
      <c r="C29" s="11">
        <v>0</v>
      </c>
      <c r="E29" s="63"/>
      <c r="F29" s="63"/>
      <c r="G29" s="41"/>
      <c r="H29" s="41"/>
      <c r="I29" s="41"/>
      <c r="J29" s="41"/>
      <c r="K29" s="41"/>
      <c r="L29" s="42"/>
    </row>
    <row r="30" spans="1:12" ht="18">
      <c r="A30" s="390"/>
      <c r="B30" s="390"/>
      <c r="C30" s="390"/>
      <c r="D30" s="391" t="s">
        <v>256</v>
      </c>
      <c r="E30" s="53">
        <f>E31+E32</f>
        <v>0</v>
      </c>
      <c r="F30" s="53">
        <f>F31+F32</f>
        <v>0</v>
      </c>
      <c r="G30" s="392"/>
      <c r="H30" s="393"/>
      <c r="I30" s="393"/>
      <c r="J30" s="393"/>
      <c r="K30" s="394"/>
    </row>
    <row r="31" spans="1:12" ht="18">
      <c r="A31" s="38"/>
      <c r="B31" s="39" t="s">
        <v>448</v>
      </c>
      <c r="C31" s="38"/>
      <c r="D31" s="391"/>
      <c r="E31" s="35"/>
      <c r="F31" s="35"/>
      <c r="G31" s="395"/>
      <c r="H31" s="396"/>
      <c r="I31" s="396"/>
      <c r="J31" s="396"/>
      <c r="K31" s="397"/>
    </row>
    <row r="32" spans="1:12" ht="18">
      <c r="A32" s="401">
        <f>B34*C34+B35*C35+B36*C36+B37*C37</f>
        <v>5</v>
      </c>
      <c r="B32" s="401"/>
      <c r="C32" s="401"/>
      <c r="D32" s="391"/>
      <c r="E32" s="35">
        <f>($B$34*$C$34*E$34+$B$35*$C$35*E$35+$B$36*$C$36*E$36+$B$37*$C$37*E$37)/$A$32</f>
        <v>0</v>
      </c>
      <c r="F32" s="35">
        <f>($B$34*$C$34*F$34+$B$35*$C$35*F$35+$B$36*$C$36*F$36+$B$37*$C$37*F$37)/$A$32</f>
        <v>0</v>
      </c>
      <c r="G32" s="398"/>
      <c r="H32" s="399"/>
      <c r="I32" s="399"/>
      <c r="J32" s="399"/>
      <c r="K32" s="400"/>
    </row>
    <row r="33" spans="1:13">
      <c r="A33" s="40" t="s">
        <v>68</v>
      </c>
      <c r="B33" s="40" t="s">
        <v>69</v>
      </c>
      <c r="C33" s="40" t="s">
        <v>70</v>
      </c>
      <c r="D33" s="40" t="s">
        <v>265</v>
      </c>
      <c r="E33" s="40" t="s">
        <v>75</v>
      </c>
      <c r="F33" s="40" t="s">
        <v>37</v>
      </c>
      <c r="G33" s="40" t="s">
        <v>76</v>
      </c>
      <c r="H33" s="40" t="s">
        <v>77</v>
      </c>
      <c r="I33" s="40" t="s">
        <v>78</v>
      </c>
      <c r="J33" s="40" t="s">
        <v>79</v>
      </c>
      <c r="K33" s="40" t="s">
        <v>80</v>
      </c>
      <c r="L33" s="40"/>
    </row>
    <row r="34" spans="1:13" s="1" customFormat="1" ht="120">
      <c r="A34" s="11">
        <v>1</v>
      </c>
      <c r="B34" s="11">
        <v>5</v>
      </c>
      <c r="C34" s="11">
        <v>1</v>
      </c>
      <c r="D34" s="41" t="s">
        <v>983</v>
      </c>
      <c r="E34" s="35"/>
      <c r="F34" s="35"/>
      <c r="G34" s="41" t="s">
        <v>379</v>
      </c>
      <c r="H34" s="41" t="s">
        <v>379</v>
      </c>
      <c r="I34" s="41" t="s">
        <v>379</v>
      </c>
      <c r="J34" s="41" t="s">
        <v>379</v>
      </c>
      <c r="K34" s="41" t="s">
        <v>379</v>
      </c>
      <c r="L34" s="42"/>
    </row>
    <row r="35" spans="1:13" s="1" customFormat="1" ht="18">
      <c r="A35" s="11">
        <v>2</v>
      </c>
      <c r="B35" s="11">
        <v>0</v>
      </c>
      <c r="C35" s="11">
        <v>0</v>
      </c>
      <c r="D35" s="41"/>
      <c r="E35" s="35"/>
      <c r="F35" s="35"/>
      <c r="G35" s="41"/>
      <c r="H35" s="41"/>
      <c r="I35" s="41"/>
      <c r="J35" s="41"/>
      <c r="K35" s="41"/>
      <c r="L35" s="42"/>
    </row>
    <row r="36" spans="1:13" s="1" customFormat="1" ht="18">
      <c r="A36" s="11">
        <v>3</v>
      </c>
      <c r="B36" s="11">
        <v>0</v>
      </c>
      <c r="C36" s="11">
        <v>0</v>
      </c>
      <c r="D36" s="41"/>
      <c r="E36" s="35"/>
      <c r="F36" s="35"/>
      <c r="G36" s="41"/>
      <c r="H36" s="41"/>
      <c r="I36" s="41"/>
      <c r="J36" s="41"/>
      <c r="K36" s="41"/>
      <c r="L36" s="42"/>
    </row>
    <row r="37" spans="1:13" s="1" customFormat="1" ht="18">
      <c r="A37" s="11">
        <v>4</v>
      </c>
      <c r="B37" s="11">
        <v>0</v>
      </c>
      <c r="C37" s="11">
        <v>0</v>
      </c>
      <c r="D37" s="41"/>
      <c r="E37" s="35"/>
      <c r="F37" s="35"/>
      <c r="G37" s="41"/>
      <c r="H37" s="41"/>
      <c r="I37" s="41"/>
      <c r="J37" s="41"/>
      <c r="K37" s="41"/>
      <c r="L37" s="42"/>
    </row>
    <row r="38" spans="1:13" s="1" customFormat="1" ht="21">
      <c r="A38" s="402" t="s">
        <v>378</v>
      </c>
      <c r="B38" s="402"/>
      <c r="C38" s="402"/>
      <c r="D38" s="402"/>
      <c r="E38" s="402"/>
      <c r="F38" s="402"/>
      <c r="G38" s="402"/>
      <c r="H38" s="402"/>
      <c r="I38" s="402"/>
      <c r="J38" s="402"/>
      <c r="K38" s="402"/>
      <c r="L38" s="40"/>
    </row>
    <row r="39" spans="1:13" s="1" customFormat="1">
      <c r="A39" s="11"/>
      <c r="B39" s="11"/>
      <c r="C39" s="11"/>
      <c r="D39" s="50"/>
      <c r="E39" s="363"/>
      <c r="F39" s="364"/>
      <c r="G39" s="364"/>
      <c r="H39" s="364"/>
      <c r="I39" s="364"/>
      <c r="J39" s="364"/>
      <c r="K39" s="364"/>
      <c r="L39" s="61"/>
    </row>
    <row r="40" spans="1:13" s="1" customFormat="1">
      <c r="A40" s="11"/>
      <c r="B40" s="11"/>
      <c r="C40" s="11"/>
      <c r="D40" s="50"/>
      <c r="E40" s="363"/>
      <c r="F40" s="364"/>
      <c r="G40" s="364"/>
      <c r="H40" s="364"/>
      <c r="I40" s="364"/>
      <c r="J40" s="364"/>
      <c r="K40" s="364"/>
      <c r="L40" s="61"/>
    </row>
    <row r="41" spans="1:13" s="1" customFormat="1">
      <c r="A41" s="11"/>
      <c r="B41" s="11"/>
      <c r="C41" s="11"/>
      <c r="D41" s="50"/>
      <c r="E41" s="363"/>
      <c r="F41" s="364"/>
      <c r="G41" s="364"/>
      <c r="H41" s="364"/>
      <c r="I41" s="364"/>
      <c r="J41" s="364"/>
      <c r="K41" s="364"/>
      <c r="L41" s="61"/>
    </row>
    <row r="42" spans="1:13">
      <c r="A42" s="51"/>
      <c r="B42" s="51"/>
      <c r="C42" s="51"/>
      <c r="D42" s="50"/>
      <c r="E42" s="363"/>
      <c r="F42" s="364"/>
      <c r="G42" s="364"/>
      <c r="H42" s="364"/>
      <c r="I42" s="364"/>
      <c r="J42" s="364"/>
      <c r="K42" s="364"/>
      <c r="L42" s="61"/>
    </row>
    <row r="43" spans="1:13" ht="68.25" customHeight="1">
      <c r="A43" s="51"/>
      <c r="B43" s="51"/>
      <c r="C43" s="51"/>
      <c r="D43" s="50"/>
      <c r="E43" s="363"/>
      <c r="F43" s="364"/>
      <c r="G43" s="364"/>
      <c r="H43" s="364"/>
      <c r="I43" s="364"/>
      <c r="J43" s="364"/>
      <c r="K43" s="364"/>
      <c r="L43" s="61"/>
    </row>
    <row r="44" spans="1:13">
      <c r="A44" s="51"/>
      <c r="B44" s="51"/>
      <c r="C44" s="51"/>
      <c r="D44" s="50"/>
      <c r="E44" s="363"/>
      <c r="F44" s="364"/>
      <c r="G44" s="364"/>
      <c r="H44" s="364"/>
      <c r="I44" s="364"/>
      <c r="J44" s="364"/>
      <c r="K44" s="364"/>
      <c r="L44" s="61"/>
    </row>
    <row r="45" spans="1:13">
      <c r="A45" s="360"/>
      <c r="B45" s="361"/>
      <c r="C45" s="361"/>
      <c r="D45" s="361"/>
      <c r="E45" s="361"/>
      <c r="F45" s="361"/>
      <c r="G45" s="361"/>
      <c r="H45" s="361"/>
      <c r="I45" s="361"/>
      <c r="J45" s="361"/>
      <c r="K45" s="362"/>
      <c r="L45" s="61"/>
    </row>
    <row r="46" spans="1:13" ht="123.75" customHeight="1">
      <c r="A46" s="51"/>
      <c r="B46" s="51"/>
      <c r="C46" s="51"/>
      <c r="D46" s="10" t="s">
        <v>82</v>
      </c>
      <c r="E46" s="377" t="s">
        <v>984</v>
      </c>
      <c r="F46" s="378"/>
      <c r="G46" s="378"/>
      <c r="H46" s="378"/>
      <c r="I46" s="378"/>
      <c r="J46" s="378"/>
      <c r="K46" s="378"/>
      <c r="L46" s="51"/>
      <c r="M46" s="51"/>
    </row>
    <row r="47" spans="1:13" ht="19.5" customHeight="1">
      <c r="A47" s="51"/>
      <c r="B47" s="51"/>
      <c r="C47" s="51"/>
      <c r="D47" s="10" t="s">
        <v>319</v>
      </c>
      <c r="E47" s="377" t="s">
        <v>985</v>
      </c>
      <c r="F47" s="378"/>
      <c r="G47" s="378"/>
      <c r="H47" s="378"/>
      <c r="I47" s="378"/>
      <c r="J47" s="378"/>
      <c r="K47" s="378"/>
      <c r="L47" s="51"/>
      <c r="M47" s="51"/>
    </row>
    <row r="48" spans="1:13" ht="99" customHeight="1">
      <c r="A48" s="51"/>
      <c r="B48" s="51"/>
      <c r="C48" s="51"/>
      <c r="D48" s="10" t="s">
        <v>472</v>
      </c>
      <c r="E48" s="377" t="s">
        <v>986</v>
      </c>
      <c r="F48" s="378"/>
      <c r="G48" s="378"/>
      <c r="H48" s="378"/>
      <c r="I48" s="378"/>
      <c r="J48" s="378"/>
      <c r="K48" s="378"/>
      <c r="L48" s="51"/>
      <c r="M48" s="51"/>
    </row>
    <row r="50" spans="5:7">
      <c r="E50" s="407" t="s">
        <v>115</v>
      </c>
      <c r="F50" s="408"/>
      <c r="G50" s="409"/>
    </row>
    <row r="51" spans="5:7">
      <c r="E51" s="407" t="s">
        <v>987</v>
      </c>
      <c r="F51" s="408"/>
      <c r="G51" s="409"/>
    </row>
    <row r="52" spans="5:7">
      <c r="E52" s="407" t="s">
        <v>988</v>
      </c>
      <c r="F52" s="408"/>
      <c r="G52" s="409"/>
    </row>
    <row r="53" spans="5:7">
      <c r="E53" s="407" t="s">
        <v>989</v>
      </c>
      <c r="F53" s="408"/>
      <c r="G53" s="409"/>
    </row>
    <row r="54" spans="5:7">
      <c r="E54" s="407" t="s">
        <v>990</v>
      </c>
      <c r="F54" s="408"/>
      <c r="G54" s="409"/>
    </row>
    <row r="55" spans="5:7">
      <c r="E55" s="407" t="s">
        <v>991</v>
      </c>
      <c r="F55" s="408"/>
      <c r="G55" s="409"/>
    </row>
    <row r="56" spans="5:7">
      <c r="E56" s="407" t="s">
        <v>992</v>
      </c>
      <c r="F56" s="408"/>
      <c r="G56" s="409"/>
    </row>
  </sheetData>
  <mergeCells count="42">
    <mergeCell ref="E48:K48"/>
    <mergeCell ref="A45:K45"/>
    <mergeCell ref="E43:K43"/>
    <mergeCell ref="E44:K44"/>
    <mergeCell ref="E46:K46"/>
    <mergeCell ref="E47:K47"/>
    <mergeCell ref="A21:C21"/>
    <mergeCell ref="D21:D23"/>
    <mergeCell ref="G21:K23"/>
    <mergeCell ref="A23:C23"/>
    <mergeCell ref="A30:C30"/>
    <mergeCell ref="D30:D32"/>
    <mergeCell ref="G30:K32"/>
    <mergeCell ref="A32:C32"/>
    <mergeCell ref="E39:K39"/>
    <mergeCell ref="E40:K40"/>
    <mergeCell ref="E41:K41"/>
    <mergeCell ref="A38:K38"/>
    <mergeCell ref="E42:K42"/>
    <mergeCell ref="G5:K5"/>
    <mergeCell ref="A12:C12"/>
    <mergeCell ref="D12:D14"/>
    <mergeCell ref="G12:K14"/>
    <mergeCell ref="A14:C14"/>
    <mergeCell ref="A6:C6"/>
    <mergeCell ref="D6:D8"/>
    <mergeCell ref="A8:C8"/>
    <mergeCell ref="G6:K6"/>
    <mergeCell ref="G7:K7"/>
    <mergeCell ref="G8:K8"/>
    <mergeCell ref="A1:D1"/>
    <mergeCell ref="G1:K1"/>
    <mergeCell ref="G2:K2"/>
    <mergeCell ref="G3:K3"/>
    <mergeCell ref="G4:K4"/>
    <mergeCell ref="E55:G55"/>
    <mergeCell ref="E56:G56"/>
    <mergeCell ref="E50:G50"/>
    <mergeCell ref="E51:G51"/>
    <mergeCell ref="E52:G52"/>
    <mergeCell ref="E53:G53"/>
    <mergeCell ref="E54:G54"/>
  </mergeCells>
  <printOptions gridLines="1"/>
  <pageMargins left="0.70866141732283472" right="0.70866141732283472" top="0.78740157480314965" bottom="0.78740157480314965" header="0.31496062992125984" footer="0.31496062992125984"/>
  <pageSetup paperSize="9" scale="70" fitToHeight="3" orientation="landscape" r:id="rId1"/>
  <headerFooter>
    <oddHeader>&amp;L&amp;Pvon&amp;N&amp;CAnalyse der Entgelte&amp;R&amp;D</oddHead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M54"/>
  <sheetViews>
    <sheetView topLeftCell="A34" zoomScale="93" zoomScaleNormal="93" workbookViewId="0">
      <selection activeCell="E59" sqref="E59"/>
    </sheetView>
  </sheetViews>
  <sheetFormatPr defaultColWidth="11.44140625" defaultRowHeight="14.4"/>
  <cols>
    <col min="1" max="3" width="5.21875" customWidth="1"/>
    <col min="4" max="4" width="29.21875" customWidth="1"/>
    <col min="5" max="6" width="9" customWidth="1"/>
    <col min="7" max="11" width="24.77734375" customWidth="1"/>
    <col min="12" max="12" width="90.77734375" customWidth="1"/>
  </cols>
  <sheetData>
    <row r="1" spans="1:12" s="32" customFormat="1" ht="21.75" customHeight="1" thickBot="1">
      <c r="A1" s="352" t="s">
        <v>993</v>
      </c>
      <c r="B1" s="353"/>
      <c r="C1" s="353"/>
      <c r="D1" s="353"/>
      <c r="E1" s="31">
        <f>(E3*$B$3*$C$3+E4*$B$4*$C$4+E5*$B$5*$C$5)/$A$5+E6</f>
        <v>0</v>
      </c>
      <c r="F1" s="31">
        <f>(F3*$B$3*$C$3+F4*$B$4*$C$4+F5*$B$5*$C$5)/$A$5+F6</f>
        <v>0</v>
      </c>
      <c r="G1" s="354" t="s">
        <v>253</v>
      </c>
      <c r="H1" s="355"/>
      <c r="I1" s="355"/>
      <c r="J1" s="355"/>
      <c r="K1" s="355"/>
      <c r="L1" s="60" t="s">
        <v>254</v>
      </c>
    </row>
    <row r="2" spans="1:12" ht="22.5" customHeight="1">
      <c r="A2" s="33" t="s">
        <v>68</v>
      </c>
      <c r="B2" s="33" t="s">
        <v>69</v>
      </c>
      <c r="C2" s="33" t="s">
        <v>70</v>
      </c>
      <c r="D2" s="33" t="s">
        <v>71</v>
      </c>
      <c r="E2" s="33" t="s">
        <v>72</v>
      </c>
      <c r="F2" s="33" t="s">
        <v>37</v>
      </c>
      <c r="G2" s="350" t="s">
        <v>994</v>
      </c>
      <c r="H2" s="351"/>
      <c r="I2" s="351"/>
      <c r="J2" s="351"/>
      <c r="K2" s="351"/>
    </row>
    <row r="3" spans="1:12" ht="18">
      <c r="A3" s="34"/>
      <c r="B3" s="34">
        <v>5</v>
      </c>
      <c r="C3" s="34">
        <v>1</v>
      </c>
      <c r="D3" s="57" t="s">
        <v>255</v>
      </c>
      <c r="E3" s="54">
        <f>E12</f>
        <v>0</v>
      </c>
      <c r="F3" s="54">
        <f>F12</f>
        <v>0</v>
      </c>
      <c r="G3" s="350" t="s">
        <v>995</v>
      </c>
      <c r="H3" s="351"/>
      <c r="I3" s="351"/>
      <c r="J3" s="351"/>
      <c r="K3" s="351"/>
    </row>
    <row r="4" spans="1:12" ht="18">
      <c r="A4" s="34"/>
      <c r="B4" s="34">
        <v>5</v>
      </c>
      <c r="C4" s="34">
        <v>1</v>
      </c>
      <c r="D4" s="58" t="s">
        <v>202</v>
      </c>
      <c r="E4" s="36">
        <f>E21</f>
        <v>0</v>
      </c>
      <c r="F4" s="36">
        <f>F21</f>
        <v>0</v>
      </c>
      <c r="G4" s="350" t="s">
        <v>996</v>
      </c>
      <c r="H4" s="351"/>
      <c r="I4" s="351"/>
      <c r="J4" s="351"/>
      <c r="K4" s="351"/>
    </row>
    <row r="5" spans="1:12" ht="18">
      <c r="A5" s="34">
        <f>B5*C5+B4*C4+B3*C3</f>
        <v>12</v>
      </c>
      <c r="B5" s="34">
        <v>2</v>
      </c>
      <c r="C5" s="34">
        <v>1</v>
      </c>
      <c r="D5" s="59" t="s">
        <v>256</v>
      </c>
      <c r="E5" s="35">
        <f>E30</f>
        <v>0</v>
      </c>
      <c r="F5" s="35">
        <f>F30</f>
        <v>0</v>
      </c>
      <c r="G5" s="350" t="s">
        <v>997</v>
      </c>
      <c r="H5" s="351"/>
      <c r="I5" s="351"/>
      <c r="J5" s="351"/>
      <c r="K5" s="351"/>
    </row>
    <row r="6" spans="1:12" ht="18">
      <c r="A6" s="356"/>
      <c r="B6" s="356"/>
      <c r="C6" s="356"/>
      <c r="D6" s="357" t="s">
        <v>335</v>
      </c>
      <c r="E6" s="47">
        <f>(E$10*$B$10*$C$10+E$11*$B$11*$C$11)/$A$8</f>
        <v>0</v>
      </c>
      <c r="F6" s="47">
        <f>(F$10*$B$10*$C$10+F$11*$B$11*$C$11)/$A$8</f>
        <v>0</v>
      </c>
      <c r="G6" s="350" t="s">
        <v>998</v>
      </c>
      <c r="H6" s="351"/>
      <c r="I6" s="351"/>
      <c r="J6" s="351"/>
      <c r="K6" s="351"/>
    </row>
    <row r="7" spans="1:12" ht="18">
      <c r="A7" s="48"/>
      <c r="B7" s="49" t="s">
        <v>258</v>
      </c>
      <c r="C7" s="48"/>
      <c r="D7" s="358"/>
      <c r="E7" s="37"/>
      <c r="F7" s="37"/>
      <c r="G7" s="350" t="s">
        <v>999</v>
      </c>
      <c r="H7" s="351"/>
      <c r="I7" s="351"/>
      <c r="J7" s="351"/>
      <c r="K7" s="351"/>
    </row>
    <row r="8" spans="1:12" ht="18">
      <c r="A8" s="359">
        <f>B10*C10+B11*C11</f>
        <v>5</v>
      </c>
      <c r="B8" s="359"/>
      <c r="C8" s="359"/>
      <c r="D8" s="358"/>
      <c r="E8" s="37"/>
      <c r="F8" s="37"/>
      <c r="G8" s="350"/>
      <c r="H8" s="351"/>
      <c r="I8" s="351"/>
      <c r="J8" s="351"/>
      <c r="K8" s="351"/>
    </row>
    <row r="9" spans="1:12">
      <c r="A9" s="40" t="s">
        <v>68</v>
      </c>
      <c r="B9" s="40" t="s">
        <v>69</v>
      </c>
      <c r="C9" s="40" t="s">
        <v>70</v>
      </c>
      <c r="D9" s="40" t="s">
        <v>265</v>
      </c>
      <c r="E9" s="40" t="s">
        <v>75</v>
      </c>
      <c r="F9" s="40" t="s">
        <v>37</v>
      </c>
      <c r="G9" s="40" t="s">
        <v>76</v>
      </c>
      <c r="H9" s="40" t="s">
        <v>77</v>
      </c>
      <c r="I9" s="40" t="s">
        <v>78</v>
      </c>
      <c r="J9" s="40" t="s">
        <v>79</v>
      </c>
      <c r="K9" s="40" t="s">
        <v>80</v>
      </c>
      <c r="L9" s="40"/>
    </row>
    <row r="10" spans="1:12" s="1" customFormat="1" ht="84">
      <c r="A10" s="11">
        <v>1</v>
      </c>
      <c r="B10" s="11">
        <v>5</v>
      </c>
      <c r="C10" s="11">
        <v>1</v>
      </c>
      <c r="D10" s="41" t="s">
        <v>1000</v>
      </c>
      <c r="E10" s="62">
        <v>0</v>
      </c>
      <c r="F10" s="62">
        <v>0</v>
      </c>
      <c r="G10" s="41" t="s">
        <v>1001</v>
      </c>
      <c r="H10" s="41" t="s">
        <v>1002</v>
      </c>
      <c r="I10" s="41" t="s">
        <v>1003</v>
      </c>
      <c r="J10" s="41" t="s">
        <v>1004</v>
      </c>
      <c r="K10" s="41" t="s">
        <v>1005</v>
      </c>
      <c r="L10" s="42"/>
    </row>
    <row r="11" spans="1:12" s="1" customFormat="1" ht="18" hidden="1">
      <c r="A11" s="11">
        <v>0</v>
      </c>
      <c r="B11" s="11">
        <v>0</v>
      </c>
      <c r="C11" s="11">
        <v>0</v>
      </c>
      <c r="D11" s="41"/>
      <c r="E11" s="37">
        <v>0</v>
      </c>
      <c r="F11" s="37">
        <v>0</v>
      </c>
      <c r="G11" s="41"/>
      <c r="H11" s="41"/>
      <c r="I11" s="41"/>
      <c r="J11" s="41"/>
      <c r="K11" s="41"/>
      <c r="L11" s="42"/>
    </row>
    <row r="12" spans="1:12" ht="18">
      <c r="A12" s="365"/>
      <c r="B12" s="365"/>
      <c r="C12" s="365"/>
      <c r="D12" s="366" t="s">
        <v>267</v>
      </c>
      <c r="E12" s="52">
        <f>E13+E14</f>
        <v>0</v>
      </c>
      <c r="F12" s="52">
        <f>F13+F14</f>
        <v>0</v>
      </c>
      <c r="G12" s="367"/>
      <c r="H12" s="368"/>
      <c r="I12" s="368"/>
      <c r="J12" s="368"/>
      <c r="K12" s="369"/>
    </row>
    <row r="13" spans="1:12" ht="18">
      <c r="A13" s="55"/>
      <c r="B13" s="56" t="s">
        <v>258</v>
      </c>
      <c r="C13" s="55"/>
      <c r="D13" s="366"/>
      <c r="E13" s="54"/>
      <c r="F13" s="54"/>
      <c r="G13" s="370"/>
      <c r="H13" s="371"/>
      <c r="I13" s="371"/>
      <c r="J13" s="371"/>
      <c r="K13" s="372"/>
    </row>
    <row r="14" spans="1:12" ht="18">
      <c r="A14" s="376">
        <f>B16*C16+B17*C17+B18*C18+B19*C19+B20*C20</f>
        <v>5</v>
      </c>
      <c r="B14" s="376"/>
      <c r="C14" s="376"/>
      <c r="D14" s="366"/>
      <c r="E14" s="54">
        <f>($B$16*$C$16*E$16+$B$17*$C$17*E$17+$B$18*$C$18*E$18+$B$19*$C$19*E$19+$B$20*$C$20*E$20)/$A$14</f>
        <v>0</v>
      </c>
      <c r="F14" s="54">
        <f>($B$16*$C$16*F$16+$B$17*$C$17*F$17+$B$18*$C$18*F$18+$B$19*$C$19*F$19+$B$20*$C$20*F$20)/$A$14</f>
        <v>0</v>
      </c>
      <c r="G14" s="373"/>
      <c r="H14" s="374"/>
      <c r="I14" s="374"/>
      <c r="J14" s="374"/>
      <c r="K14" s="375"/>
    </row>
    <row r="15" spans="1:12">
      <c r="A15" s="40" t="s">
        <v>68</v>
      </c>
      <c r="B15" s="40" t="s">
        <v>69</v>
      </c>
      <c r="C15" s="40" t="s">
        <v>70</v>
      </c>
      <c r="D15" s="40" t="s">
        <v>265</v>
      </c>
      <c r="E15" s="40" t="s">
        <v>75</v>
      </c>
      <c r="F15" s="40" t="s">
        <v>37</v>
      </c>
      <c r="G15" s="40" t="s">
        <v>76</v>
      </c>
      <c r="H15" s="40" t="s">
        <v>77</v>
      </c>
      <c r="I15" s="40" t="s">
        <v>78</v>
      </c>
      <c r="J15" s="40" t="s">
        <v>79</v>
      </c>
      <c r="K15" s="40" t="s">
        <v>80</v>
      </c>
      <c r="L15" s="40"/>
    </row>
    <row r="16" spans="1:12" s="1" customFormat="1" ht="96">
      <c r="A16" s="11">
        <v>1</v>
      </c>
      <c r="B16" s="11">
        <v>5</v>
      </c>
      <c r="C16" s="11">
        <v>1</v>
      </c>
      <c r="D16" s="41" t="s">
        <v>1006</v>
      </c>
      <c r="E16" s="54"/>
      <c r="F16" s="54"/>
      <c r="G16" s="41" t="s">
        <v>908</v>
      </c>
      <c r="H16" s="41" t="s">
        <v>873</v>
      </c>
      <c r="I16" s="41" t="s">
        <v>874</v>
      </c>
      <c r="J16" s="41" t="s">
        <v>711</v>
      </c>
      <c r="K16" s="41" t="s">
        <v>1007</v>
      </c>
      <c r="L16" s="42"/>
    </row>
    <row r="17" spans="1:12" s="1" customFormat="1" ht="18">
      <c r="A17" s="11">
        <v>2</v>
      </c>
      <c r="B17" s="11">
        <v>0</v>
      </c>
      <c r="C17" s="11">
        <v>0</v>
      </c>
      <c r="D17" s="41"/>
      <c r="E17" s="54"/>
      <c r="F17" s="54"/>
      <c r="G17" s="41"/>
      <c r="H17" s="41"/>
      <c r="I17" s="41"/>
      <c r="J17" s="41"/>
      <c r="K17" s="41"/>
      <c r="L17" s="42"/>
    </row>
    <row r="18" spans="1:12" s="1" customFormat="1" ht="18">
      <c r="A18" s="11">
        <v>3</v>
      </c>
      <c r="B18" s="11">
        <v>0</v>
      </c>
      <c r="C18" s="11">
        <v>0</v>
      </c>
      <c r="D18" s="41"/>
      <c r="E18" s="54"/>
      <c r="F18" s="54"/>
      <c r="G18" s="11"/>
      <c r="H18" s="41"/>
      <c r="I18" s="41"/>
      <c r="J18" s="41"/>
      <c r="K18" s="41"/>
      <c r="L18" s="42"/>
    </row>
    <row r="19" spans="1:12" s="1" customFormat="1" ht="18">
      <c r="A19" s="11">
        <v>4</v>
      </c>
      <c r="B19" s="11">
        <v>0</v>
      </c>
      <c r="C19" s="11">
        <v>0</v>
      </c>
      <c r="D19" s="2"/>
      <c r="E19" s="54"/>
      <c r="F19" s="54"/>
      <c r="G19" s="11"/>
      <c r="H19" s="41"/>
      <c r="I19" s="41"/>
      <c r="J19" s="41"/>
      <c r="K19" s="41"/>
      <c r="L19" s="42"/>
    </row>
    <row r="20" spans="1:12" s="1" customFormat="1" ht="18">
      <c r="A20" s="11">
        <v>5</v>
      </c>
      <c r="B20" s="11">
        <v>0</v>
      </c>
      <c r="C20" s="11">
        <v>0</v>
      </c>
      <c r="D20" s="11"/>
      <c r="E20" s="54"/>
      <c r="F20" s="54"/>
      <c r="G20" s="41"/>
      <c r="H20" s="41"/>
      <c r="I20" s="41"/>
      <c r="J20" s="41"/>
      <c r="K20" s="41"/>
      <c r="L20" s="42"/>
    </row>
    <row r="21" spans="1:12" ht="18">
      <c r="A21" s="379"/>
      <c r="B21" s="379"/>
      <c r="C21" s="379"/>
      <c r="D21" s="380" t="s">
        <v>293</v>
      </c>
      <c r="E21" s="43">
        <f>E22+E23</f>
        <v>0</v>
      </c>
      <c r="F21" s="43">
        <f>F22+F23</f>
        <v>0</v>
      </c>
      <c r="G21" s="381"/>
      <c r="H21" s="382"/>
      <c r="I21" s="382"/>
      <c r="J21" s="382"/>
      <c r="K21" s="383"/>
    </row>
    <row r="22" spans="1:12" ht="18">
      <c r="A22" s="44"/>
      <c r="B22" s="45" t="s">
        <v>258</v>
      </c>
      <c r="C22" s="44"/>
      <c r="D22" s="380"/>
      <c r="E22" s="46"/>
      <c r="F22" s="46"/>
      <c r="G22" s="384"/>
      <c r="H22" s="385"/>
      <c r="I22" s="385"/>
      <c r="J22" s="385"/>
      <c r="K22" s="386"/>
    </row>
    <row r="23" spans="1:12" ht="18">
      <c r="A23" s="379">
        <f>B25*C25+B26*C26+B27*C27+B28*C28+B29*C29</f>
        <v>8</v>
      </c>
      <c r="B23" s="379"/>
      <c r="C23" s="379"/>
      <c r="D23" s="380"/>
      <c r="E23" s="46">
        <f>($B$25*$C$25*E$25+$B$26*$C$26*E$26+$B$27*$C$27*E$27+$B$28*$C$28*E$28+$B$29*$C$29*E$29)/$A$23</f>
        <v>0</v>
      </c>
      <c r="F23" s="46">
        <f>($B$25*$C$25*F$25+$B$26*$C$26*F$26+$B$27*$C$27*F$27+$B$28*$C$28*F$28+$B$29*$C$29*F$29)/$A$23</f>
        <v>0</v>
      </c>
      <c r="G23" s="387"/>
      <c r="H23" s="388"/>
      <c r="I23" s="388"/>
      <c r="J23" s="388"/>
      <c r="K23" s="389"/>
    </row>
    <row r="24" spans="1:12">
      <c r="A24" s="40" t="s">
        <v>68</v>
      </c>
      <c r="B24" s="40" t="s">
        <v>69</v>
      </c>
      <c r="C24" s="40" t="s">
        <v>70</v>
      </c>
      <c r="D24" s="40" t="s">
        <v>265</v>
      </c>
      <c r="E24" s="40" t="s">
        <v>75</v>
      </c>
      <c r="F24" s="40" t="s">
        <v>37</v>
      </c>
      <c r="G24" s="40" t="s">
        <v>76</v>
      </c>
      <c r="H24" s="40" t="s">
        <v>77</v>
      </c>
      <c r="I24" s="40" t="s">
        <v>78</v>
      </c>
      <c r="J24" s="40" t="s">
        <v>79</v>
      </c>
      <c r="K24" s="40" t="s">
        <v>80</v>
      </c>
      <c r="L24" s="40"/>
    </row>
    <row r="25" spans="1:12" s="1" customFormat="1" ht="60">
      <c r="A25" s="11">
        <v>1</v>
      </c>
      <c r="B25" s="11">
        <v>5</v>
      </c>
      <c r="C25" s="11">
        <v>1</v>
      </c>
      <c r="D25" s="41" t="s">
        <v>1008</v>
      </c>
      <c r="E25" s="63"/>
      <c r="F25" s="63"/>
      <c r="G25" s="41" t="s">
        <v>878</v>
      </c>
      <c r="H25" s="41" t="s">
        <v>844</v>
      </c>
      <c r="I25" s="41" t="s">
        <v>845</v>
      </c>
      <c r="J25" s="41" t="s">
        <v>711</v>
      </c>
      <c r="K25" s="41" t="s">
        <v>879</v>
      </c>
      <c r="L25" s="42"/>
    </row>
    <row r="26" spans="1:12" s="1" customFormat="1" ht="72">
      <c r="A26" s="11">
        <v>2</v>
      </c>
      <c r="B26" s="11">
        <v>3</v>
      </c>
      <c r="C26" s="11">
        <v>1</v>
      </c>
      <c r="D26" s="41" t="s">
        <v>1009</v>
      </c>
      <c r="E26" s="63"/>
      <c r="F26" s="63"/>
      <c r="G26" s="41" t="s">
        <v>880</v>
      </c>
      <c r="H26" s="41" t="s">
        <v>1010</v>
      </c>
      <c r="I26" s="41" t="s">
        <v>882</v>
      </c>
      <c r="J26" s="41" t="s">
        <v>883</v>
      </c>
      <c r="K26" s="41" t="s">
        <v>884</v>
      </c>
      <c r="L26" s="42"/>
    </row>
    <row r="27" spans="1:12" s="1" customFormat="1" ht="18">
      <c r="A27" s="11">
        <v>3</v>
      </c>
      <c r="B27" s="11">
        <v>0</v>
      </c>
      <c r="C27" s="11">
        <v>0</v>
      </c>
      <c r="D27" s="41"/>
      <c r="E27" s="63"/>
      <c r="F27" s="63"/>
      <c r="G27" s="41"/>
      <c r="H27" s="41"/>
      <c r="I27" s="41"/>
      <c r="J27" s="41"/>
      <c r="K27" s="41"/>
      <c r="L27" s="42"/>
    </row>
    <row r="28" spans="1:12" s="1" customFormat="1" ht="18">
      <c r="A28" s="11">
        <v>4</v>
      </c>
      <c r="B28" s="11">
        <v>0</v>
      </c>
      <c r="C28" s="11">
        <v>0</v>
      </c>
      <c r="D28" s="41"/>
      <c r="E28" s="63"/>
      <c r="F28" s="63"/>
      <c r="G28" s="41"/>
      <c r="H28" s="41"/>
      <c r="I28" s="41"/>
      <c r="J28" s="41"/>
      <c r="K28" s="41"/>
      <c r="L28" s="42"/>
    </row>
    <row r="29" spans="1:12" s="1" customFormat="1" ht="18">
      <c r="A29" s="11">
        <v>5</v>
      </c>
      <c r="B29" s="11">
        <v>0</v>
      </c>
      <c r="C29" s="11">
        <v>0</v>
      </c>
      <c r="E29" s="63"/>
      <c r="F29" s="63"/>
      <c r="G29" s="41"/>
      <c r="H29" s="41"/>
      <c r="I29" s="41"/>
      <c r="J29" s="41"/>
      <c r="K29" s="41"/>
      <c r="L29" s="42"/>
    </row>
    <row r="30" spans="1:12" ht="18">
      <c r="A30" s="390"/>
      <c r="B30" s="390"/>
      <c r="C30" s="390"/>
      <c r="D30" s="391" t="s">
        <v>256</v>
      </c>
      <c r="E30" s="53">
        <f>E31+E32</f>
        <v>0</v>
      </c>
      <c r="F30" s="53">
        <f>F31+F32</f>
        <v>0</v>
      </c>
      <c r="G30" s="392"/>
      <c r="H30" s="393"/>
      <c r="I30" s="393"/>
      <c r="J30" s="393"/>
      <c r="K30" s="394"/>
    </row>
    <row r="31" spans="1:12" ht="18">
      <c r="A31" s="38"/>
      <c r="B31" s="39" t="s">
        <v>258</v>
      </c>
      <c r="C31" s="38"/>
      <c r="D31" s="391"/>
      <c r="E31" s="35"/>
      <c r="F31" s="35"/>
      <c r="G31" s="395"/>
      <c r="H31" s="396"/>
      <c r="I31" s="396"/>
      <c r="J31" s="396"/>
      <c r="K31" s="397"/>
    </row>
    <row r="32" spans="1:12" ht="18">
      <c r="A32" s="401">
        <f>B34*C34+B35*C35+B36*C36+B37*C37</f>
        <v>5</v>
      </c>
      <c r="B32" s="401"/>
      <c r="C32" s="401"/>
      <c r="D32" s="391"/>
      <c r="E32" s="35">
        <f>($B$34*$C$34*E$34+$B$35*$C$35*E$35+$B$36*$C$36*E$36+$B$37*$C$37*E$37)/$A$32</f>
        <v>0</v>
      </c>
      <c r="F32" s="35">
        <f>($B$34*$C$34*F$34+$B$35*$C$35*F$35+$B$36*$C$36*F$36+$B$37*$C$37*F$37)/$A$32</f>
        <v>0</v>
      </c>
      <c r="G32" s="398"/>
      <c r="H32" s="399"/>
      <c r="I32" s="399"/>
      <c r="J32" s="399"/>
      <c r="K32" s="400"/>
    </row>
    <row r="33" spans="1:13">
      <c r="A33" s="40" t="s">
        <v>68</v>
      </c>
      <c r="B33" s="40" t="s">
        <v>69</v>
      </c>
      <c r="C33" s="40" t="s">
        <v>70</v>
      </c>
      <c r="D33" s="40" t="s">
        <v>265</v>
      </c>
      <c r="E33" s="40" t="s">
        <v>75</v>
      </c>
      <c r="F33" s="40" t="s">
        <v>37</v>
      </c>
      <c r="G33" s="40" t="s">
        <v>76</v>
      </c>
      <c r="H33" s="40" t="s">
        <v>77</v>
      </c>
      <c r="I33" s="40" t="s">
        <v>78</v>
      </c>
      <c r="J33" s="40" t="s">
        <v>79</v>
      </c>
      <c r="K33" s="40" t="s">
        <v>80</v>
      </c>
      <c r="L33" s="40"/>
    </row>
    <row r="34" spans="1:13" s="1" customFormat="1" ht="108">
      <c r="A34" s="11">
        <v>1</v>
      </c>
      <c r="B34" s="11">
        <v>5</v>
      </c>
      <c r="C34" s="11">
        <v>1</v>
      </c>
      <c r="D34" s="41" t="s">
        <v>1011</v>
      </c>
      <c r="E34" s="35"/>
      <c r="F34" s="35"/>
      <c r="G34" s="41" t="s">
        <v>379</v>
      </c>
      <c r="H34" s="41" t="s">
        <v>379</v>
      </c>
      <c r="I34" s="41" t="s">
        <v>379</v>
      </c>
      <c r="J34" s="41" t="s">
        <v>379</v>
      </c>
      <c r="K34" s="41" t="s">
        <v>379</v>
      </c>
      <c r="L34" s="42"/>
    </row>
    <row r="35" spans="1:13" s="1" customFormat="1" ht="18">
      <c r="A35" s="11">
        <v>2</v>
      </c>
      <c r="B35" s="11">
        <v>0</v>
      </c>
      <c r="C35" s="11">
        <v>0</v>
      </c>
      <c r="D35" s="41"/>
      <c r="E35" s="35"/>
      <c r="F35" s="35"/>
      <c r="G35" s="41"/>
      <c r="H35" s="41"/>
      <c r="I35" s="41"/>
      <c r="J35" s="41"/>
      <c r="K35" s="41"/>
      <c r="L35" s="42"/>
    </row>
    <row r="36" spans="1:13" s="1" customFormat="1" ht="18">
      <c r="A36" s="11">
        <v>3</v>
      </c>
      <c r="B36" s="11">
        <v>0</v>
      </c>
      <c r="C36" s="11">
        <v>0</v>
      </c>
      <c r="D36" s="41"/>
      <c r="E36" s="35"/>
      <c r="F36" s="35"/>
      <c r="G36" s="41"/>
      <c r="H36" s="41"/>
      <c r="I36" s="41"/>
      <c r="J36" s="41"/>
      <c r="K36" s="41"/>
      <c r="L36" s="42"/>
    </row>
    <row r="37" spans="1:13" s="1" customFormat="1" ht="18">
      <c r="A37" s="11">
        <v>4</v>
      </c>
      <c r="B37" s="11">
        <v>0</v>
      </c>
      <c r="C37" s="11">
        <v>0</v>
      </c>
      <c r="D37" s="41"/>
      <c r="E37" s="35"/>
      <c r="F37" s="35"/>
      <c r="G37" s="41"/>
      <c r="H37" s="41"/>
      <c r="I37" s="41"/>
      <c r="J37" s="41"/>
      <c r="K37" s="41"/>
      <c r="L37" s="42"/>
    </row>
    <row r="38" spans="1:13" s="1" customFormat="1" ht="21">
      <c r="A38" s="402" t="s">
        <v>378</v>
      </c>
      <c r="B38" s="402"/>
      <c r="C38" s="402"/>
      <c r="D38" s="402"/>
      <c r="E38" s="402"/>
      <c r="F38" s="402"/>
      <c r="G38" s="402"/>
      <c r="H38" s="402"/>
      <c r="I38" s="402"/>
      <c r="J38" s="402"/>
      <c r="K38" s="402"/>
      <c r="L38" s="40"/>
    </row>
    <row r="39" spans="1:13" s="1" customFormat="1">
      <c r="A39" s="11"/>
      <c r="B39" s="11"/>
      <c r="C39" s="11"/>
      <c r="D39" s="50"/>
      <c r="E39" s="363"/>
      <c r="F39" s="364"/>
      <c r="G39" s="364"/>
      <c r="H39" s="364"/>
      <c r="I39" s="364"/>
      <c r="J39" s="364"/>
      <c r="K39" s="364"/>
      <c r="L39" s="61"/>
    </row>
    <row r="40" spans="1:13" s="1" customFormat="1">
      <c r="A40" s="11"/>
      <c r="B40" s="11"/>
      <c r="C40" s="11"/>
      <c r="D40" s="50"/>
      <c r="E40" s="363"/>
      <c r="F40" s="364"/>
      <c r="G40" s="364"/>
      <c r="H40" s="364"/>
      <c r="I40" s="364"/>
      <c r="J40" s="364"/>
      <c r="K40" s="364"/>
      <c r="L40" s="61"/>
    </row>
    <row r="41" spans="1:13" s="1" customFormat="1">
      <c r="A41" s="11"/>
      <c r="B41" s="11"/>
      <c r="C41" s="11"/>
      <c r="D41" s="50"/>
      <c r="E41" s="363"/>
      <c r="F41" s="364"/>
      <c r="G41" s="364"/>
      <c r="H41" s="364"/>
      <c r="I41" s="364"/>
      <c r="J41" s="364"/>
      <c r="K41" s="364"/>
      <c r="L41" s="61"/>
    </row>
    <row r="42" spans="1:13">
      <c r="A42" s="51"/>
      <c r="B42" s="51"/>
      <c r="C42" s="51"/>
      <c r="D42" s="50"/>
      <c r="E42" s="363"/>
      <c r="F42" s="364"/>
      <c r="G42" s="364"/>
      <c r="H42" s="364"/>
      <c r="I42" s="364"/>
      <c r="J42" s="364"/>
      <c r="K42" s="364"/>
      <c r="L42" s="61"/>
    </row>
    <row r="43" spans="1:13" ht="68.25" customHeight="1">
      <c r="A43" s="51"/>
      <c r="B43" s="51"/>
      <c r="C43" s="51"/>
      <c r="D43" s="50"/>
      <c r="E43" s="363"/>
      <c r="F43" s="364"/>
      <c r="G43" s="364"/>
      <c r="H43" s="364"/>
      <c r="I43" s="364"/>
      <c r="J43" s="364"/>
      <c r="K43" s="364"/>
      <c r="L43" s="61"/>
    </row>
    <row r="44" spans="1:13">
      <c r="A44" s="51"/>
      <c r="B44" s="51"/>
      <c r="C44" s="51"/>
      <c r="D44" s="50"/>
      <c r="E44" s="363"/>
      <c r="F44" s="364"/>
      <c r="G44" s="364"/>
      <c r="H44" s="364"/>
      <c r="I44" s="364"/>
      <c r="J44" s="364"/>
      <c r="K44" s="364"/>
      <c r="L44" s="61"/>
    </row>
    <row r="45" spans="1:13">
      <c r="A45" s="360"/>
      <c r="B45" s="361"/>
      <c r="C45" s="361"/>
      <c r="D45" s="361"/>
      <c r="E45" s="361"/>
      <c r="F45" s="361"/>
      <c r="G45" s="361"/>
      <c r="H45" s="361"/>
      <c r="I45" s="361"/>
      <c r="J45" s="361"/>
      <c r="K45" s="362"/>
      <c r="L45" s="61"/>
    </row>
    <row r="46" spans="1:13" ht="97.5" customHeight="1">
      <c r="A46" s="51"/>
      <c r="B46" s="51"/>
      <c r="C46" s="51"/>
      <c r="D46" s="10" t="s">
        <v>82</v>
      </c>
      <c r="E46" s="377" t="s">
        <v>1012</v>
      </c>
      <c r="F46" s="378"/>
      <c r="G46" s="378"/>
      <c r="H46" s="378"/>
      <c r="I46" s="378"/>
      <c r="J46" s="378"/>
      <c r="K46" s="378"/>
      <c r="L46" s="51"/>
      <c r="M46" s="51"/>
    </row>
    <row r="47" spans="1:13" ht="20.25" customHeight="1">
      <c r="A47" s="51"/>
      <c r="B47" s="51"/>
      <c r="C47" s="51"/>
      <c r="D47" s="10" t="s">
        <v>319</v>
      </c>
      <c r="E47" s="377" t="s">
        <v>1013</v>
      </c>
      <c r="F47" s="378"/>
      <c r="G47" s="378"/>
      <c r="H47" s="378"/>
      <c r="I47" s="378"/>
      <c r="J47" s="378"/>
      <c r="K47" s="378"/>
      <c r="L47" s="51"/>
      <c r="M47" s="51"/>
    </row>
    <row r="48" spans="1:13" ht="66" customHeight="1">
      <c r="A48" s="51"/>
      <c r="B48" s="51"/>
      <c r="C48" s="51"/>
      <c r="D48" s="10" t="s">
        <v>472</v>
      </c>
      <c r="E48" s="377" t="s">
        <v>1014</v>
      </c>
      <c r="F48" s="378"/>
      <c r="G48" s="378"/>
      <c r="H48" s="378"/>
      <c r="I48" s="378"/>
      <c r="J48" s="378"/>
      <c r="K48" s="378"/>
      <c r="L48" s="51"/>
      <c r="M48" s="51"/>
    </row>
    <row r="50" spans="5:7">
      <c r="E50" s="407" t="s">
        <v>1015</v>
      </c>
      <c r="F50" s="408"/>
      <c r="G50" s="409"/>
    </row>
    <row r="51" spans="5:7">
      <c r="E51" s="407" t="s">
        <v>1016</v>
      </c>
      <c r="F51" s="408"/>
      <c r="G51" s="409"/>
    </row>
    <row r="52" spans="5:7">
      <c r="E52" s="407" t="s">
        <v>1017</v>
      </c>
      <c r="F52" s="408"/>
      <c r="G52" s="409"/>
    </row>
    <row r="53" spans="5:7">
      <c r="E53" s="407" t="s">
        <v>1018</v>
      </c>
      <c r="F53" s="408"/>
      <c r="G53" s="409"/>
    </row>
    <row r="54" spans="5:7">
      <c r="E54" s="407" t="s">
        <v>1019</v>
      </c>
      <c r="F54" s="408"/>
      <c r="G54" s="409"/>
    </row>
  </sheetData>
  <mergeCells count="40">
    <mergeCell ref="E48:K48"/>
    <mergeCell ref="A45:K45"/>
    <mergeCell ref="E43:K43"/>
    <mergeCell ref="E44:K44"/>
    <mergeCell ref="E46:K46"/>
    <mergeCell ref="E47:K47"/>
    <mergeCell ref="A21:C21"/>
    <mergeCell ref="D21:D23"/>
    <mergeCell ref="G21:K23"/>
    <mergeCell ref="A23:C23"/>
    <mergeCell ref="A30:C30"/>
    <mergeCell ref="D30:D32"/>
    <mergeCell ref="G30:K32"/>
    <mergeCell ref="A32:C32"/>
    <mergeCell ref="E39:K39"/>
    <mergeCell ref="E40:K40"/>
    <mergeCell ref="E41:K41"/>
    <mergeCell ref="A38:K38"/>
    <mergeCell ref="E42:K42"/>
    <mergeCell ref="G5:K5"/>
    <mergeCell ref="A12:C12"/>
    <mergeCell ref="D12:D14"/>
    <mergeCell ref="G12:K14"/>
    <mergeCell ref="A14:C14"/>
    <mergeCell ref="A6:C6"/>
    <mergeCell ref="D6:D8"/>
    <mergeCell ref="A8:C8"/>
    <mergeCell ref="G6:K6"/>
    <mergeCell ref="G7:K7"/>
    <mergeCell ref="G8:K8"/>
    <mergeCell ref="A1:D1"/>
    <mergeCell ref="G1:K1"/>
    <mergeCell ref="G2:K2"/>
    <mergeCell ref="G3:K3"/>
    <mergeCell ref="G4:K4"/>
    <mergeCell ref="E50:G50"/>
    <mergeCell ref="E51:G51"/>
    <mergeCell ref="E52:G52"/>
    <mergeCell ref="E53:G53"/>
    <mergeCell ref="E54:G54"/>
  </mergeCells>
  <printOptions gridLines="1"/>
  <pageMargins left="0.70866141732283472" right="0.70866141732283472" top="0.78740157480314965" bottom="0.78740157480314965" header="0.31496062992125984" footer="0.31496062992125984"/>
  <pageSetup paperSize="9" scale="70" fitToHeight="3" orientation="landscape" r:id="rId1"/>
  <headerFooter>
    <oddHeader>&amp;L&amp;Pvon&amp;N&amp;CAnalyse marktbezogener Prozesse&amp;R&amp;D</oddHead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pageSetUpPr fitToPage="1"/>
  </sheetPr>
  <dimension ref="A1:M54"/>
  <sheetViews>
    <sheetView zoomScale="80" zoomScaleNormal="80" workbookViewId="0">
      <selection activeCell="E47" sqref="E47:K47"/>
    </sheetView>
  </sheetViews>
  <sheetFormatPr defaultColWidth="11.44140625" defaultRowHeight="14.4"/>
  <cols>
    <col min="1" max="3" width="5.21875" customWidth="1"/>
    <col min="4" max="4" width="29.21875" customWidth="1"/>
    <col min="5" max="6" width="9" customWidth="1"/>
    <col min="7" max="11" width="24.77734375" customWidth="1"/>
    <col min="12" max="12" width="90.77734375" customWidth="1"/>
  </cols>
  <sheetData>
    <row r="1" spans="1:12" s="32" customFormat="1" ht="21.75" customHeight="1" thickBot="1">
      <c r="A1" s="352" t="s">
        <v>1020</v>
      </c>
      <c r="B1" s="353"/>
      <c r="C1" s="353"/>
      <c r="D1" s="353"/>
      <c r="E1" s="31">
        <f>(E3*$B$3*$C$3+E4*$B$4*$C$4+E5*$B$5*$C$5)/$A$5+E6</f>
        <v>0</v>
      </c>
      <c r="F1" s="31">
        <f>(F3*$B$3*$C$3+F4*$B$4*$C$4+F5*$B$5*$C$5)/$A$5+F6</f>
        <v>0</v>
      </c>
      <c r="G1" s="354" t="s">
        <v>194</v>
      </c>
      <c r="H1" s="355"/>
      <c r="I1" s="355"/>
      <c r="J1" s="355"/>
      <c r="K1" s="355"/>
      <c r="L1" s="60" t="s">
        <v>254</v>
      </c>
    </row>
    <row r="2" spans="1:12" ht="22.5" customHeight="1">
      <c r="A2" s="33" t="s">
        <v>68</v>
      </c>
      <c r="B2" s="33" t="s">
        <v>69</v>
      </c>
      <c r="C2" s="33" t="s">
        <v>70</v>
      </c>
      <c r="D2" s="33" t="s">
        <v>71</v>
      </c>
      <c r="E2" s="33" t="s">
        <v>72</v>
      </c>
      <c r="F2" s="33" t="s">
        <v>37</v>
      </c>
      <c r="G2" s="350" t="s">
        <v>1021</v>
      </c>
      <c r="H2" s="351"/>
      <c r="I2" s="351"/>
      <c r="J2" s="351"/>
      <c r="K2" s="351"/>
    </row>
    <row r="3" spans="1:12" ht="18">
      <c r="A3" s="34"/>
      <c r="B3" s="34">
        <v>5</v>
      </c>
      <c r="C3" s="34">
        <v>1</v>
      </c>
      <c r="D3" s="57" t="s">
        <v>255</v>
      </c>
      <c r="E3" s="54">
        <f>E12</f>
        <v>0</v>
      </c>
      <c r="F3" s="54">
        <f>F12</f>
        <v>0</v>
      </c>
      <c r="G3" s="350" t="s">
        <v>1022</v>
      </c>
      <c r="H3" s="351"/>
      <c r="I3" s="351"/>
      <c r="J3" s="351"/>
      <c r="K3" s="351"/>
    </row>
    <row r="4" spans="1:12" ht="18">
      <c r="A4" s="34"/>
      <c r="B4" s="34">
        <v>5</v>
      </c>
      <c r="C4" s="34">
        <v>1</v>
      </c>
      <c r="D4" s="58" t="s">
        <v>202</v>
      </c>
      <c r="E4" s="36">
        <f>E21</f>
        <v>0</v>
      </c>
      <c r="F4" s="36">
        <f>F21</f>
        <v>0</v>
      </c>
      <c r="G4" s="350" t="s">
        <v>1023</v>
      </c>
      <c r="H4" s="351"/>
      <c r="I4" s="351"/>
      <c r="J4" s="351"/>
      <c r="K4" s="351"/>
    </row>
    <row r="5" spans="1:12" ht="18">
      <c r="A5" s="34">
        <f>B5*C5+B4*C4+B3*C3</f>
        <v>12</v>
      </c>
      <c r="B5" s="34">
        <v>2</v>
      </c>
      <c r="C5" s="34">
        <v>1</v>
      </c>
      <c r="D5" s="59" t="s">
        <v>256</v>
      </c>
      <c r="E5" s="35">
        <f>E30</f>
        <v>0</v>
      </c>
      <c r="F5" s="35">
        <f>F30</f>
        <v>0</v>
      </c>
      <c r="G5" s="350"/>
      <c r="H5" s="351"/>
      <c r="I5" s="351"/>
      <c r="J5" s="351"/>
      <c r="K5" s="351"/>
    </row>
    <row r="6" spans="1:12" ht="18">
      <c r="A6" s="356"/>
      <c r="B6" s="356"/>
      <c r="C6" s="356"/>
      <c r="D6" s="357" t="s">
        <v>335</v>
      </c>
      <c r="E6" s="47">
        <f>(E$10*$B$10*$C$10+E$11*$B$11*$C$11)/$A$8</f>
        <v>0</v>
      </c>
      <c r="F6" s="47">
        <f>(F$10*$B$10*$C$10+F$11*$B$11*$C$11)/$A$8</f>
        <v>0</v>
      </c>
      <c r="G6" s="350"/>
      <c r="H6" s="351"/>
      <c r="I6" s="351"/>
      <c r="J6" s="351"/>
      <c r="K6" s="351"/>
    </row>
    <row r="7" spans="1:12" ht="18">
      <c r="A7" s="48"/>
      <c r="B7" s="49" t="s">
        <v>258</v>
      </c>
      <c r="C7" s="48"/>
      <c r="D7" s="358"/>
      <c r="E7" s="37"/>
      <c r="F7" s="37"/>
      <c r="G7" s="350"/>
      <c r="H7" s="351"/>
      <c r="I7" s="351"/>
      <c r="J7" s="351"/>
      <c r="K7" s="351"/>
    </row>
    <row r="8" spans="1:12" ht="18">
      <c r="A8" s="359">
        <f>B10*C10+B11*C11</f>
        <v>5</v>
      </c>
      <c r="B8" s="359"/>
      <c r="C8" s="359"/>
      <c r="D8" s="358"/>
      <c r="E8" s="37"/>
      <c r="F8" s="37"/>
      <c r="G8" s="350"/>
      <c r="H8" s="351"/>
      <c r="I8" s="351"/>
      <c r="J8" s="351"/>
      <c r="K8" s="351"/>
    </row>
    <row r="9" spans="1:12">
      <c r="A9" s="40" t="s">
        <v>68</v>
      </c>
      <c r="B9" s="40" t="s">
        <v>69</v>
      </c>
      <c r="C9" s="40" t="s">
        <v>70</v>
      </c>
      <c r="D9" s="40" t="s">
        <v>265</v>
      </c>
      <c r="E9" s="40" t="s">
        <v>75</v>
      </c>
      <c r="F9" s="40" t="s">
        <v>37</v>
      </c>
      <c r="G9" s="40" t="s">
        <v>76</v>
      </c>
      <c r="H9" s="40" t="s">
        <v>77</v>
      </c>
      <c r="I9" s="40" t="s">
        <v>78</v>
      </c>
      <c r="J9" s="40" t="s">
        <v>79</v>
      </c>
      <c r="K9" s="40" t="s">
        <v>80</v>
      </c>
      <c r="L9" s="40"/>
    </row>
    <row r="10" spans="1:12" s="1" customFormat="1" ht="144">
      <c r="A10" s="11">
        <v>1</v>
      </c>
      <c r="B10" s="11">
        <v>5</v>
      </c>
      <c r="C10" s="11">
        <v>1</v>
      </c>
      <c r="D10" s="41" t="s">
        <v>1024</v>
      </c>
      <c r="E10" s="62">
        <v>0</v>
      </c>
      <c r="F10" s="62">
        <v>0</v>
      </c>
      <c r="G10" s="41" t="s">
        <v>1025</v>
      </c>
      <c r="H10" s="41" t="s">
        <v>1026</v>
      </c>
      <c r="I10" s="41" t="s">
        <v>1027</v>
      </c>
      <c r="J10" s="41" t="s">
        <v>1028</v>
      </c>
      <c r="K10" s="41" t="s">
        <v>1029</v>
      </c>
      <c r="L10" s="42"/>
    </row>
    <row r="11" spans="1:12" s="1" customFormat="1" ht="18" hidden="1">
      <c r="A11" s="11">
        <v>0</v>
      </c>
      <c r="B11" s="11">
        <v>0</v>
      </c>
      <c r="C11" s="11">
        <v>0</v>
      </c>
      <c r="D11" s="41"/>
      <c r="E11" s="37">
        <v>0</v>
      </c>
      <c r="F11" s="37">
        <v>0</v>
      </c>
      <c r="G11" s="41"/>
      <c r="H11" s="41"/>
      <c r="I11" s="41"/>
      <c r="J11" s="41"/>
      <c r="K11" s="41"/>
      <c r="L11" s="42"/>
    </row>
    <row r="12" spans="1:12" ht="18">
      <c r="A12" s="365"/>
      <c r="B12" s="365"/>
      <c r="C12" s="365"/>
      <c r="D12" s="366" t="s">
        <v>267</v>
      </c>
      <c r="E12" s="52">
        <f>E13+E14</f>
        <v>0</v>
      </c>
      <c r="F12" s="52">
        <f>F13+F14</f>
        <v>0</v>
      </c>
      <c r="G12" s="367"/>
      <c r="H12" s="368"/>
      <c r="I12" s="368"/>
      <c r="J12" s="368"/>
      <c r="K12" s="369"/>
    </row>
    <row r="13" spans="1:12" ht="18">
      <c r="A13" s="55"/>
      <c r="B13" s="56" t="s">
        <v>258</v>
      </c>
      <c r="C13" s="55"/>
      <c r="D13" s="366"/>
      <c r="E13" s="54"/>
      <c r="F13" s="54"/>
      <c r="G13" s="370"/>
      <c r="H13" s="371"/>
      <c r="I13" s="371"/>
      <c r="J13" s="371"/>
      <c r="K13" s="372"/>
    </row>
    <row r="14" spans="1:12" ht="18">
      <c r="A14" s="376">
        <f>B16*C16+B17*C17+B18*C18+B19*C19+B20*C20</f>
        <v>12</v>
      </c>
      <c r="B14" s="376"/>
      <c r="C14" s="376"/>
      <c r="D14" s="366"/>
      <c r="E14" s="54">
        <f>($B$16*$C$16*E$16+$B$17*$C$17*E$17+$B$18*$C$18*E$18+$B$19*$C$19*E$19+$B$20*$C$20*E$20)/$A$14</f>
        <v>0</v>
      </c>
      <c r="F14" s="54">
        <f>($B$16*$C$16*F$16+$B$17*$C$17*F$17+$B$18*$C$18*F$18+$B$19*$C$19*F$19+$B$20*$C$20*F$20)/$A$14</f>
        <v>0</v>
      </c>
      <c r="G14" s="373"/>
      <c r="H14" s="374"/>
      <c r="I14" s="374"/>
      <c r="J14" s="374"/>
      <c r="K14" s="375"/>
    </row>
    <row r="15" spans="1:12">
      <c r="A15" s="40" t="s">
        <v>68</v>
      </c>
      <c r="B15" s="40" t="s">
        <v>69</v>
      </c>
      <c r="C15" s="40" t="s">
        <v>70</v>
      </c>
      <c r="D15" s="40" t="s">
        <v>265</v>
      </c>
      <c r="E15" s="40" t="s">
        <v>75</v>
      </c>
      <c r="F15" s="40" t="s">
        <v>37</v>
      </c>
      <c r="G15" s="40" t="s">
        <v>76</v>
      </c>
      <c r="H15" s="40" t="s">
        <v>77</v>
      </c>
      <c r="I15" s="40" t="s">
        <v>78</v>
      </c>
      <c r="J15" s="40" t="s">
        <v>79</v>
      </c>
      <c r="K15" s="40" t="s">
        <v>80</v>
      </c>
      <c r="L15" s="40"/>
    </row>
    <row r="16" spans="1:12" s="1" customFormat="1" ht="180">
      <c r="A16" s="11">
        <v>1</v>
      </c>
      <c r="B16" s="11">
        <v>5</v>
      </c>
      <c r="C16" s="11">
        <v>1</v>
      </c>
      <c r="D16" s="41" t="s">
        <v>1030</v>
      </c>
      <c r="E16" s="54"/>
      <c r="F16" s="54"/>
      <c r="G16" s="41" t="s">
        <v>1031</v>
      </c>
      <c r="H16" s="41" t="s">
        <v>1032</v>
      </c>
      <c r="I16" s="41" t="s">
        <v>1033</v>
      </c>
      <c r="J16" s="41" t="s">
        <v>1035</v>
      </c>
      <c r="K16" s="41" t="s">
        <v>1034</v>
      </c>
      <c r="L16" s="42"/>
    </row>
    <row r="17" spans="1:12" s="1" customFormat="1" ht="36">
      <c r="A17" s="11">
        <v>2</v>
      </c>
      <c r="B17" s="11">
        <v>4</v>
      </c>
      <c r="C17" s="11">
        <v>1</v>
      </c>
      <c r="D17" s="41" t="s">
        <v>1036</v>
      </c>
      <c r="E17" s="54"/>
      <c r="F17" s="54"/>
      <c r="G17" s="41" t="s">
        <v>678</v>
      </c>
      <c r="H17" s="41" t="s">
        <v>1038</v>
      </c>
      <c r="I17" s="41" t="s">
        <v>680</v>
      </c>
      <c r="J17" s="41" t="s">
        <v>711</v>
      </c>
      <c r="K17" s="41" t="s">
        <v>1039</v>
      </c>
      <c r="L17" s="42"/>
    </row>
    <row r="18" spans="1:12" s="1" customFormat="1" ht="60">
      <c r="A18" s="11">
        <v>3</v>
      </c>
      <c r="B18" s="11">
        <v>3</v>
      </c>
      <c r="C18" s="11">
        <v>1</v>
      </c>
      <c r="D18" s="41" t="s">
        <v>1037</v>
      </c>
      <c r="E18" s="54"/>
      <c r="F18" s="54"/>
      <c r="G18" s="41" t="s">
        <v>1040</v>
      </c>
      <c r="H18" s="41"/>
      <c r="I18" s="41" t="s">
        <v>1041</v>
      </c>
      <c r="J18" s="41"/>
      <c r="K18" s="41" t="s">
        <v>1042</v>
      </c>
      <c r="L18" s="42"/>
    </row>
    <row r="19" spans="1:12" s="1" customFormat="1" ht="18">
      <c r="A19" s="11">
        <v>4</v>
      </c>
      <c r="B19" s="11">
        <v>0</v>
      </c>
      <c r="C19" s="11">
        <v>0</v>
      </c>
      <c r="D19" s="41"/>
      <c r="E19" s="54"/>
      <c r="F19" s="54"/>
      <c r="G19" s="41"/>
      <c r="H19" s="41"/>
      <c r="I19" s="41"/>
      <c r="J19" s="41"/>
      <c r="K19" s="41"/>
      <c r="L19" s="42"/>
    </row>
    <row r="20" spans="1:12" s="1" customFormat="1" ht="18">
      <c r="A20" s="11">
        <v>5</v>
      </c>
      <c r="B20" s="11">
        <v>0</v>
      </c>
      <c r="C20" s="11">
        <v>0</v>
      </c>
      <c r="D20" s="41"/>
      <c r="E20" s="54"/>
      <c r="F20" s="54"/>
      <c r="G20" s="41"/>
      <c r="H20" s="41"/>
      <c r="I20" s="41"/>
      <c r="J20" s="41"/>
      <c r="K20" s="41"/>
      <c r="L20" s="42"/>
    </row>
    <row r="21" spans="1:12" ht="18">
      <c r="A21" s="379"/>
      <c r="B21" s="379"/>
      <c r="C21" s="379"/>
      <c r="D21" s="380" t="s">
        <v>293</v>
      </c>
      <c r="E21" s="43">
        <f>E22+E23</f>
        <v>0</v>
      </c>
      <c r="F21" s="43">
        <f>F22+F23</f>
        <v>0</v>
      </c>
      <c r="G21" s="381"/>
      <c r="H21" s="382"/>
      <c r="I21" s="382"/>
      <c r="J21" s="382"/>
      <c r="K21" s="383"/>
    </row>
    <row r="22" spans="1:12" ht="18">
      <c r="A22" s="44"/>
      <c r="B22" s="45" t="s">
        <v>258</v>
      </c>
      <c r="C22" s="44"/>
      <c r="D22" s="380"/>
      <c r="E22" s="46"/>
      <c r="F22" s="46"/>
      <c r="G22" s="384"/>
      <c r="H22" s="385"/>
      <c r="I22" s="385"/>
      <c r="J22" s="385"/>
      <c r="K22" s="386"/>
    </row>
    <row r="23" spans="1:12" ht="18">
      <c r="A23" s="379">
        <f>B25*C25+B26*C26+B27*C27+B28*C28+B29*C29</f>
        <v>10</v>
      </c>
      <c r="B23" s="379"/>
      <c r="C23" s="379"/>
      <c r="D23" s="380"/>
      <c r="E23" s="46">
        <f>($B$25*$C$25*E$25+$B$26*$C$26*E$26+$B$27*$C$27*E$27+$B$28*$C$28*E$28+$B$29*$C$29*E$29)/$A$23</f>
        <v>0</v>
      </c>
      <c r="F23" s="46">
        <f>($B$25*$C$25*F$25+$B$26*$C$26*F$26+$B$27*$C$27*F$27+$B$28*$C$28*F$28+$B$29*$C$29*F$29)/$A$23</f>
        <v>0</v>
      </c>
      <c r="G23" s="387"/>
      <c r="H23" s="388"/>
      <c r="I23" s="388"/>
      <c r="J23" s="388"/>
      <c r="K23" s="389"/>
    </row>
    <row r="24" spans="1:12">
      <c r="A24" s="40" t="s">
        <v>68</v>
      </c>
      <c r="B24" s="40" t="s">
        <v>69</v>
      </c>
      <c r="C24" s="40" t="s">
        <v>70</v>
      </c>
      <c r="D24" s="40" t="s">
        <v>265</v>
      </c>
      <c r="E24" s="40" t="s">
        <v>75</v>
      </c>
      <c r="F24" s="40" t="s">
        <v>37</v>
      </c>
      <c r="G24" s="40" t="s">
        <v>76</v>
      </c>
      <c r="H24" s="40" t="s">
        <v>77</v>
      </c>
      <c r="I24" s="40" t="s">
        <v>78</v>
      </c>
      <c r="J24" s="40" t="s">
        <v>79</v>
      </c>
      <c r="K24" s="40" t="s">
        <v>80</v>
      </c>
      <c r="L24" s="40"/>
    </row>
    <row r="25" spans="1:12" s="1" customFormat="1" ht="60">
      <c r="A25" s="11">
        <v>1</v>
      </c>
      <c r="B25" s="11">
        <v>5</v>
      </c>
      <c r="C25" s="11">
        <v>1</v>
      </c>
      <c r="D25" s="41" t="s">
        <v>682</v>
      </c>
      <c r="E25" s="63"/>
      <c r="F25" s="63"/>
      <c r="G25" s="41" t="s">
        <v>804</v>
      </c>
      <c r="H25" s="41" t="s">
        <v>1044</v>
      </c>
      <c r="I25" s="41" t="s">
        <v>1045</v>
      </c>
      <c r="J25" s="41" t="s">
        <v>807</v>
      </c>
      <c r="K25" s="41" t="s">
        <v>1046</v>
      </c>
      <c r="L25" s="42"/>
    </row>
    <row r="26" spans="1:12" s="1" customFormat="1" ht="36">
      <c r="A26" s="11">
        <v>2</v>
      </c>
      <c r="B26" s="11">
        <v>3</v>
      </c>
      <c r="C26" s="11">
        <v>1</v>
      </c>
      <c r="D26" s="41" t="s">
        <v>1043</v>
      </c>
      <c r="E26" s="63"/>
      <c r="F26" s="63"/>
      <c r="G26" s="41" t="s">
        <v>617</v>
      </c>
      <c r="H26" s="41" t="s">
        <v>1047</v>
      </c>
      <c r="I26" s="41" t="s">
        <v>1048</v>
      </c>
      <c r="J26" s="41"/>
      <c r="K26" s="41" t="s">
        <v>1049</v>
      </c>
      <c r="L26" s="42"/>
    </row>
    <row r="27" spans="1:12" s="1" customFormat="1" ht="18">
      <c r="A27" s="11">
        <v>3</v>
      </c>
      <c r="B27" s="11">
        <v>2</v>
      </c>
      <c r="C27" s="11">
        <v>1</v>
      </c>
      <c r="D27" s="41"/>
      <c r="E27" s="63"/>
      <c r="F27" s="63"/>
      <c r="G27" s="41"/>
      <c r="H27" s="41"/>
      <c r="I27" s="2"/>
      <c r="J27" s="41"/>
      <c r="K27" s="41"/>
      <c r="L27" s="42"/>
    </row>
    <row r="28" spans="1:12" s="1" customFormat="1" ht="18">
      <c r="A28" s="11">
        <v>4</v>
      </c>
      <c r="B28" s="11">
        <v>0</v>
      </c>
      <c r="C28" s="11">
        <v>0</v>
      </c>
      <c r="D28" s="41"/>
      <c r="E28" s="63"/>
      <c r="F28" s="63"/>
      <c r="G28" s="41"/>
      <c r="H28" s="41"/>
      <c r="I28" s="41"/>
      <c r="J28" s="41"/>
      <c r="K28" s="41"/>
      <c r="L28" s="42"/>
    </row>
    <row r="29" spans="1:12" s="1" customFormat="1" ht="18">
      <c r="A29" s="11">
        <v>5</v>
      </c>
      <c r="B29" s="11">
        <v>0</v>
      </c>
      <c r="C29" s="11">
        <v>0</v>
      </c>
      <c r="E29" s="63"/>
      <c r="F29" s="63"/>
      <c r="G29" s="41"/>
      <c r="H29" s="41"/>
      <c r="I29" s="41"/>
      <c r="J29" s="41"/>
      <c r="K29" s="41"/>
      <c r="L29" s="42"/>
    </row>
    <row r="30" spans="1:12" ht="18">
      <c r="A30" s="390"/>
      <c r="B30" s="390"/>
      <c r="C30" s="390"/>
      <c r="D30" s="391" t="s">
        <v>256</v>
      </c>
      <c r="E30" s="53">
        <f>E31+E32</f>
        <v>0</v>
      </c>
      <c r="F30" s="53">
        <f>F31+F32</f>
        <v>0</v>
      </c>
      <c r="G30" s="392"/>
      <c r="H30" s="393"/>
      <c r="I30" s="393"/>
      <c r="J30" s="393"/>
      <c r="K30" s="394"/>
    </row>
    <row r="31" spans="1:12" ht="18">
      <c r="A31" s="38"/>
      <c r="B31" s="39" t="s">
        <v>258</v>
      </c>
      <c r="C31" s="38"/>
      <c r="D31" s="391"/>
      <c r="E31" s="35"/>
      <c r="F31" s="35"/>
      <c r="G31" s="395"/>
      <c r="H31" s="396"/>
      <c r="I31" s="396"/>
      <c r="J31" s="396"/>
      <c r="K31" s="397"/>
    </row>
    <row r="32" spans="1:12" ht="18">
      <c r="A32" s="401">
        <f>B34*C34+B35*C35+B36*C36+B37*C37</f>
        <v>5</v>
      </c>
      <c r="B32" s="401"/>
      <c r="C32" s="401"/>
      <c r="D32" s="391"/>
      <c r="E32" s="35">
        <f>($B$34*$C$34*E$34+$B$35*$C$35*E$35+$B$36*$C$36*E$36+$B$37*$C$37*E$37)/$A$32</f>
        <v>0</v>
      </c>
      <c r="F32" s="35">
        <f>($B$34*$C$34*F$34+$B$35*$C$35*F$35+$B$36*$C$36*F$36+$B$37*$C$37*F$37)/$A$32</f>
        <v>0</v>
      </c>
      <c r="G32" s="398"/>
      <c r="H32" s="399"/>
      <c r="I32" s="399"/>
      <c r="J32" s="399"/>
      <c r="K32" s="400"/>
    </row>
    <row r="33" spans="1:13">
      <c r="A33" s="40" t="s">
        <v>68</v>
      </c>
      <c r="B33" s="40" t="s">
        <v>69</v>
      </c>
      <c r="C33" s="40" t="s">
        <v>70</v>
      </c>
      <c r="D33" s="40" t="s">
        <v>265</v>
      </c>
      <c r="E33" s="40" t="s">
        <v>75</v>
      </c>
      <c r="F33" s="40" t="s">
        <v>37</v>
      </c>
      <c r="G33" s="40" t="s">
        <v>76</v>
      </c>
      <c r="H33" s="40" t="s">
        <v>77</v>
      </c>
      <c r="I33" s="40" t="s">
        <v>78</v>
      </c>
      <c r="J33" s="40" t="s">
        <v>79</v>
      </c>
      <c r="K33" s="40" t="s">
        <v>80</v>
      </c>
      <c r="L33" s="40"/>
    </row>
    <row r="34" spans="1:13" s="1" customFormat="1" ht="84">
      <c r="A34" s="11">
        <v>1</v>
      </c>
      <c r="B34" s="11">
        <v>5</v>
      </c>
      <c r="C34" s="11">
        <v>1</v>
      </c>
      <c r="D34" s="41" t="s">
        <v>809</v>
      </c>
      <c r="E34" s="35"/>
      <c r="F34" s="35"/>
      <c r="G34" s="41" t="s">
        <v>811</v>
      </c>
      <c r="H34" s="41" t="s">
        <v>811</v>
      </c>
      <c r="I34" s="41" t="s">
        <v>811</v>
      </c>
      <c r="J34" s="41" t="s">
        <v>811</v>
      </c>
      <c r="K34" s="41" t="s">
        <v>811</v>
      </c>
      <c r="L34" s="42"/>
    </row>
    <row r="35" spans="1:13" s="1" customFormat="1" ht="18">
      <c r="A35" s="11">
        <v>2</v>
      </c>
      <c r="B35" s="11">
        <v>0</v>
      </c>
      <c r="C35" s="11">
        <v>0</v>
      </c>
      <c r="D35" s="41"/>
      <c r="E35" s="35"/>
      <c r="F35" s="35"/>
      <c r="G35" s="41"/>
      <c r="H35" s="41"/>
      <c r="I35" s="41"/>
      <c r="J35" s="41"/>
      <c r="K35" s="41"/>
      <c r="L35" s="42"/>
    </row>
    <row r="36" spans="1:13" s="1" customFormat="1" ht="18">
      <c r="A36" s="11">
        <v>3</v>
      </c>
      <c r="B36" s="11">
        <v>0</v>
      </c>
      <c r="C36" s="11">
        <v>0</v>
      </c>
      <c r="D36" s="41"/>
      <c r="E36" s="35"/>
      <c r="F36" s="35"/>
      <c r="G36" s="41"/>
      <c r="H36" s="41"/>
      <c r="I36" s="41"/>
      <c r="J36" s="41"/>
      <c r="K36" s="41"/>
      <c r="L36" s="42"/>
    </row>
    <row r="37" spans="1:13" s="1" customFormat="1" ht="18">
      <c r="A37" s="11">
        <v>4</v>
      </c>
      <c r="B37" s="11">
        <v>0</v>
      </c>
      <c r="C37" s="11">
        <v>0</v>
      </c>
      <c r="D37" s="41"/>
      <c r="E37" s="35"/>
      <c r="F37" s="35"/>
      <c r="G37" s="41"/>
      <c r="H37" s="41"/>
      <c r="I37" s="41"/>
      <c r="J37" s="41"/>
      <c r="K37" s="41"/>
      <c r="L37" s="42"/>
    </row>
    <row r="38" spans="1:13" s="1" customFormat="1" ht="21">
      <c r="A38" s="402" t="s">
        <v>378</v>
      </c>
      <c r="B38" s="402"/>
      <c r="C38" s="402"/>
      <c r="D38" s="402"/>
      <c r="E38" s="402"/>
      <c r="F38" s="402"/>
      <c r="G38" s="402"/>
      <c r="H38" s="402"/>
      <c r="I38" s="402"/>
      <c r="J38" s="402"/>
      <c r="K38" s="402"/>
      <c r="L38" s="40"/>
    </row>
    <row r="39" spans="1:13" s="1" customFormat="1">
      <c r="A39" s="11"/>
      <c r="B39" s="11"/>
      <c r="C39" s="11"/>
      <c r="D39" s="50"/>
      <c r="E39" s="363"/>
      <c r="F39" s="364"/>
      <c r="G39" s="364"/>
      <c r="H39" s="364"/>
      <c r="I39" s="364"/>
      <c r="J39" s="364"/>
      <c r="K39" s="364"/>
      <c r="L39" s="61"/>
    </row>
    <row r="40" spans="1:13" s="1" customFormat="1">
      <c r="A40" s="11"/>
      <c r="B40" s="11"/>
      <c r="C40" s="11"/>
      <c r="D40" s="50"/>
      <c r="E40" s="363"/>
      <c r="F40" s="364"/>
      <c r="G40" s="364"/>
      <c r="H40" s="364"/>
      <c r="I40" s="364"/>
      <c r="J40" s="364"/>
      <c r="K40" s="364"/>
      <c r="L40" s="61"/>
    </row>
    <row r="41" spans="1:13" s="1" customFormat="1">
      <c r="A41" s="11"/>
      <c r="B41" s="11"/>
      <c r="C41" s="11"/>
      <c r="D41" s="50"/>
      <c r="E41" s="363"/>
      <c r="F41" s="364"/>
      <c r="G41" s="364"/>
      <c r="H41" s="364"/>
      <c r="I41" s="364"/>
      <c r="J41" s="364"/>
      <c r="K41" s="364"/>
      <c r="L41" s="61"/>
    </row>
    <row r="42" spans="1:13">
      <c r="A42" s="51"/>
      <c r="B42" s="51"/>
      <c r="C42" s="51"/>
      <c r="D42" s="50"/>
      <c r="E42" s="363"/>
      <c r="F42" s="364"/>
      <c r="G42" s="364"/>
      <c r="H42" s="364"/>
      <c r="I42" s="364"/>
      <c r="J42" s="364"/>
      <c r="K42" s="364"/>
      <c r="L42" s="61"/>
    </row>
    <row r="43" spans="1:13" ht="68.25" customHeight="1">
      <c r="A43" s="51"/>
      <c r="B43" s="51"/>
      <c r="C43" s="51"/>
      <c r="D43" s="50"/>
      <c r="E43" s="363"/>
      <c r="F43" s="364"/>
      <c r="G43" s="364"/>
      <c r="H43" s="364"/>
      <c r="I43" s="364"/>
      <c r="J43" s="364"/>
      <c r="K43" s="364"/>
      <c r="L43" s="61"/>
    </row>
    <row r="44" spans="1:13">
      <c r="A44" s="51"/>
      <c r="B44" s="51"/>
      <c r="C44" s="51"/>
      <c r="D44" s="50"/>
      <c r="E44" s="363"/>
      <c r="F44" s="364"/>
      <c r="G44" s="364"/>
      <c r="H44" s="364"/>
      <c r="I44" s="364"/>
      <c r="J44" s="364"/>
      <c r="K44" s="364"/>
      <c r="L44" s="61"/>
    </row>
    <row r="45" spans="1:13">
      <c r="A45" s="360"/>
      <c r="B45" s="361"/>
      <c r="C45" s="361"/>
      <c r="D45" s="361"/>
      <c r="E45" s="361"/>
      <c r="F45" s="361"/>
      <c r="G45" s="361"/>
      <c r="H45" s="361"/>
      <c r="I45" s="361"/>
      <c r="J45" s="361"/>
      <c r="K45" s="362"/>
      <c r="L45" s="61"/>
    </row>
    <row r="46" spans="1:13" ht="36.75" customHeight="1">
      <c r="A46" s="51"/>
      <c r="B46" s="51"/>
      <c r="C46" s="51"/>
      <c r="D46" s="10" t="s">
        <v>82</v>
      </c>
      <c r="E46" s="377" t="s">
        <v>1050</v>
      </c>
      <c r="F46" s="378"/>
      <c r="G46" s="378"/>
      <c r="H46" s="378"/>
      <c r="I46" s="378"/>
      <c r="J46" s="378"/>
      <c r="K46" s="378"/>
      <c r="L46" s="51"/>
      <c r="M46" s="51"/>
    </row>
    <row r="47" spans="1:13" ht="18.75" customHeight="1">
      <c r="A47" s="51"/>
      <c r="B47" s="51"/>
      <c r="C47" s="51"/>
      <c r="D47" s="10" t="s">
        <v>319</v>
      </c>
      <c r="E47" s="377" t="s">
        <v>1051</v>
      </c>
      <c r="F47" s="378"/>
      <c r="G47" s="378"/>
      <c r="H47" s="378"/>
      <c r="I47" s="378"/>
      <c r="J47" s="378"/>
      <c r="K47" s="378"/>
      <c r="L47" s="51"/>
      <c r="M47" s="51"/>
    </row>
    <row r="48" spans="1:13" ht="15.75" customHeight="1">
      <c r="A48" s="51"/>
      <c r="B48" s="51"/>
      <c r="C48" s="51"/>
      <c r="D48" s="10" t="s">
        <v>472</v>
      </c>
      <c r="E48" s="377" t="s">
        <v>660</v>
      </c>
      <c r="F48" s="378"/>
      <c r="G48" s="378"/>
      <c r="H48" s="378"/>
      <c r="I48" s="378"/>
      <c r="J48" s="378"/>
      <c r="K48" s="378"/>
      <c r="L48" s="51"/>
      <c r="M48" s="51"/>
    </row>
    <row r="50" spans="5:7">
      <c r="E50" s="407" t="s">
        <v>1052</v>
      </c>
      <c r="F50" s="408"/>
      <c r="G50" s="409"/>
    </row>
    <row r="51" spans="5:7">
      <c r="E51" s="407" t="s">
        <v>1053</v>
      </c>
      <c r="F51" s="408"/>
      <c r="G51" s="409"/>
    </row>
    <row r="52" spans="5:7">
      <c r="E52" s="407" t="s">
        <v>1054</v>
      </c>
      <c r="F52" s="408"/>
      <c r="G52" s="409"/>
    </row>
    <row r="53" spans="5:7">
      <c r="E53" s="407" t="s">
        <v>1055</v>
      </c>
      <c r="F53" s="408"/>
      <c r="G53" s="409"/>
    </row>
    <row r="54" spans="5:7">
      <c r="E54" s="407" t="s">
        <v>1056</v>
      </c>
      <c r="F54" s="408"/>
      <c r="G54" s="409"/>
    </row>
  </sheetData>
  <mergeCells count="40">
    <mergeCell ref="E48:K48"/>
    <mergeCell ref="A45:K45"/>
    <mergeCell ref="E43:K43"/>
    <mergeCell ref="E44:K44"/>
    <mergeCell ref="E46:K46"/>
    <mergeCell ref="E47:K47"/>
    <mergeCell ref="A21:C21"/>
    <mergeCell ref="D21:D23"/>
    <mergeCell ref="G21:K23"/>
    <mergeCell ref="A23:C23"/>
    <mergeCell ref="A30:C30"/>
    <mergeCell ref="D30:D32"/>
    <mergeCell ref="G30:K32"/>
    <mergeCell ref="A32:C32"/>
    <mergeCell ref="E39:K39"/>
    <mergeCell ref="E40:K40"/>
    <mergeCell ref="E41:K41"/>
    <mergeCell ref="A38:K38"/>
    <mergeCell ref="E42:K42"/>
    <mergeCell ref="G5:K5"/>
    <mergeCell ref="A12:C12"/>
    <mergeCell ref="D12:D14"/>
    <mergeCell ref="G12:K14"/>
    <mergeCell ref="A14:C14"/>
    <mergeCell ref="A6:C6"/>
    <mergeCell ref="D6:D8"/>
    <mergeCell ref="A8:C8"/>
    <mergeCell ref="G6:K6"/>
    <mergeCell ref="G7:K7"/>
    <mergeCell ref="G8:K8"/>
    <mergeCell ref="A1:D1"/>
    <mergeCell ref="G1:K1"/>
    <mergeCell ref="G2:K2"/>
    <mergeCell ref="G3:K3"/>
    <mergeCell ref="G4:K4"/>
    <mergeCell ref="E50:G50"/>
    <mergeCell ref="E51:G51"/>
    <mergeCell ref="E52:G52"/>
    <mergeCell ref="E53:G53"/>
    <mergeCell ref="E54:G54"/>
  </mergeCells>
  <printOptions gridLines="1"/>
  <pageMargins left="0.70866141732283472" right="0.70866141732283472" top="0.78740157480314965" bottom="0.78740157480314965" header="0.31496062992125984" footer="0.31496062992125984"/>
  <pageSetup paperSize="9" scale="70" fitToHeight="3" orientation="landscape" r:id="rId1"/>
  <headerFooter>
    <oddHeader>&amp;L&amp;Pvon&amp;N&amp;CDefinition Marktstrategien&amp;R&amp;D</oddHead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pageSetUpPr fitToPage="1"/>
  </sheetPr>
  <dimension ref="A1:M50"/>
  <sheetViews>
    <sheetView topLeftCell="A25" zoomScale="80" zoomScaleNormal="80" workbookViewId="0">
      <selection activeCell="I54" sqref="I54"/>
    </sheetView>
  </sheetViews>
  <sheetFormatPr defaultColWidth="11.44140625" defaultRowHeight="14.4"/>
  <cols>
    <col min="1" max="3" width="5.21875" customWidth="1"/>
    <col min="4" max="4" width="29.21875" customWidth="1"/>
    <col min="5" max="6" width="9" customWidth="1"/>
    <col min="7" max="11" width="24.77734375" customWidth="1"/>
    <col min="12" max="12" width="90.77734375" customWidth="1"/>
  </cols>
  <sheetData>
    <row r="1" spans="1:12" s="32" customFormat="1" ht="21.75" customHeight="1" thickBot="1">
      <c r="A1" s="352" t="s">
        <v>1057</v>
      </c>
      <c r="B1" s="353"/>
      <c r="C1" s="353"/>
      <c r="D1" s="353"/>
      <c r="E1" s="31">
        <f>(E3*$B$3*$C$3+E4*$B$4*$C$4+E5*$B$5*$C$5)/$A$5+E6</f>
        <v>0</v>
      </c>
      <c r="F1" s="31">
        <f>(F3*$B$3*$C$3+F4*$B$4*$C$4+F5*$B$5*$C$5)/$A$5+F6</f>
        <v>0</v>
      </c>
      <c r="G1" s="354" t="s">
        <v>194</v>
      </c>
      <c r="H1" s="355"/>
      <c r="I1" s="355"/>
      <c r="J1" s="355"/>
      <c r="K1" s="355"/>
      <c r="L1" s="60" t="s">
        <v>254</v>
      </c>
    </row>
    <row r="2" spans="1:12" ht="22.5" customHeight="1">
      <c r="A2" s="33" t="s">
        <v>68</v>
      </c>
      <c r="B2" s="33" t="s">
        <v>69</v>
      </c>
      <c r="C2" s="33" t="s">
        <v>70</v>
      </c>
      <c r="D2" s="33" t="s">
        <v>71</v>
      </c>
      <c r="E2" s="33" t="s">
        <v>72</v>
      </c>
      <c r="F2" s="33" t="s">
        <v>37</v>
      </c>
      <c r="G2" s="350" t="s">
        <v>1058</v>
      </c>
      <c r="H2" s="351"/>
      <c r="I2" s="351"/>
      <c r="J2" s="351"/>
      <c r="K2" s="351"/>
    </row>
    <row r="3" spans="1:12" ht="18">
      <c r="A3" s="34"/>
      <c r="B3" s="34">
        <v>5</v>
      </c>
      <c r="C3" s="34">
        <v>1</v>
      </c>
      <c r="D3" s="57" t="s">
        <v>255</v>
      </c>
      <c r="E3" s="54">
        <f>E12</f>
        <v>0</v>
      </c>
      <c r="F3" s="54">
        <f>F12</f>
        <v>0</v>
      </c>
      <c r="G3" s="350"/>
      <c r="H3" s="351"/>
      <c r="I3" s="351"/>
      <c r="J3" s="351"/>
      <c r="K3" s="351"/>
    </row>
    <row r="4" spans="1:12" ht="18">
      <c r="A4" s="34"/>
      <c r="B4" s="34">
        <v>5</v>
      </c>
      <c r="C4" s="34">
        <v>1</v>
      </c>
      <c r="D4" s="58" t="s">
        <v>202</v>
      </c>
      <c r="E4" s="36">
        <f>E21</f>
        <v>0</v>
      </c>
      <c r="F4" s="36">
        <f>F21</f>
        <v>0</v>
      </c>
      <c r="G4" s="350"/>
      <c r="H4" s="351"/>
      <c r="I4" s="351"/>
      <c r="J4" s="351"/>
      <c r="K4" s="351"/>
    </row>
    <row r="5" spans="1:12" ht="18">
      <c r="A5" s="34">
        <f>B5*C5+B4*C4+B3*C3</f>
        <v>12</v>
      </c>
      <c r="B5" s="34">
        <v>2</v>
      </c>
      <c r="C5" s="34">
        <v>1</v>
      </c>
      <c r="D5" s="59" t="s">
        <v>256</v>
      </c>
      <c r="E5" s="35">
        <f>E30</f>
        <v>0</v>
      </c>
      <c r="F5" s="35">
        <f>F30</f>
        <v>0</v>
      </c>
      <c r="G5" s="350"/>
      <c r="H5" s="351"/>
      <c r="I5" s="351"/>
      <c r="J5" s="351"/>
      <c r="K5" s="351"/>
    </row>
    <row r="6" spans="1:12" ht="18">
      <c r="A6" s="356"/>
      <c r="B6" s="356"/>
      <c r="C6" s="356"/>
      <c r="D6" s="357" t="s">
        <v>335</v>
      </c>
      <c r="E6" s="47">
        <f>(E$10*$B$10*$C$10+E$11*$B$11*$C$11)/$A$8</f>
        <v>0</v>
      </c>
      <c r="F6" s="47">
        <f>(F$10*$B$10*$C$10+F$11*$B$11*$C$11)/$A$8</f>
        <v>0</v>
      </c>
      <c r="G6" s="350"/>
      <c r="H6" s="351"/>
      <c r="I6" s="351"/>
      <c r="J6" s="351"/>
      <c r="K6" s="351"/>
    </row>
    <row r="7" spans="1:12" ht="18">
      <c r="A7" s="48"/>
      <c r="B7" s="49" t="s">
        <v>258</v>
      </c>
      <c r="C7" s="48"/>
      <c r="D7" s="358"/>
      <c r="E7" s="37"/>
      <c r="F7" s="37"/>
      <c r="G7" s="350"/>
      <c r="H7" s="351"/>
      <c r="I7" s="351"/>
      <c r="J7" s="351"/>
      <c r="K7" s="351"/>
    </row>
    <row r="8" spans="1:12" ht="18">
      <c r="A8" s="359">
        <f>B10*C10+B11*C11</f>
        <v>5</v>
      </c>
      <c r="B8" s="359"/>
      <c r="C8" s="359"/>
      <c r="D8" s="358"/>
      <c r="E8" s="37"/>
      <c r="F8" s="37"/>
      <c r="G8" s="350"/>
      <c r="H8" s="351"/>
      <c r="I8" s="351"/>
      <c r="J8" s="351"/>
      <c r="K8" s="351"/>
    </row>
    <row r="9" spans="1:12">
      <c r="A9" s="40" t="s">
        <v>68</v>
      </c>
      <c r="B9" s="40" t="s">
        <v>69</v>
      </c>
      <c r="C9" s="40" t="s">
        <v>70</v>
      </c>
      <c r="D9" s="40" t="s">
        <v>265</v>
      </c>
      <c r="E9" s="40" t="s">
        <v>75</v>
      </c>
      <c r="F9" s="40" t="s">
        <v>37</v>
      </c>
      <c r="G9" s="40" t="s">
        <v>76</v>
      </c>
      <c r="H9" s="40" t="s">
        <v>77</v>
      </c>
      <c r="I9" s="40" t="s">
        <v>78</v>
      </c>
      <c r="J9" s="40" t="s">
        <v>79</v>
      </c>
      <c r="K9" s="40" t="s">
        <v>80</v>
      </c>
      <c r="L9" s="40"/>
    </row>
    <row r="10" spans="1:12" s="1" customFormat="1" ht="72">
      <c r="A10" s="11">
        <v>1</v>
      </c>
      <c r="B10" s="11">
        <v>5</v>
      </c>
      <c r="C10" s="11">
        <v>1</v>
      </c>
      <c r="D10" s="41" t="s">
        <v>1059</v>
      </c>
      <c r="E10" s="62">
        <v>0</v>
      </c>
      <c r="F10" s="62">
        <v>0</v>
      </c>
      <c r="G10" s="41" t="s">
        <v>1060</v>
      </c>
      <c r="H10" s="41" t="s">
        <v>1061</v>
      </c>
      <c r="I10" s="41" t="s">
        <v>1062</v>
      </c>
      <c r="J10" s="41" t="s">
        <v>1063</v>
      </c>
      <c r="K10" s="41" t="s">
        <v>1064</v>
      </c>
      <c r="L10" s="42"/>
    </row>
    <row r="11" spans="1:12" s="1" customFormat="1" ht="18" hidden="1">
      <c r="A11" s="11">
        <v>0</v>
      </c>
      <c r="B11" s="11">
        <v>0</v>
      </c>
      <c r="C11" s="11">
        <v>0</v>
      </c>
      <c r="D11" s="41"/>
      <c r="E11" s="37">
        <v>0</v>
      </c>
      <c r="F11" s="37">
        <v>0</v>
      </c>
      <c r="G11" s="41"/>
      <c r="H11" s="41"/>
      <c r="I11" s="41"/>
      <c r="J11" s="41"/>
      <c r="K11" s="41"/>
      <c r="L11" s="42"/>
    </row>
    <row r="12" spans="1:12" ht="18">
      <c r="A12" s="365"/>
      <c r="B12" s="365"/>
      <c r="C12" s="365"/>
      <c r="D12" s="366" t="s">
        <v>267</v>
      </c>
      <c r="E12" s="52">
        <f>E13+E14</f>
        <v>0</v>
      </c>
      <c r="F12" s="52">
        <f>F13+F14</f>
        <v>0</v>
      </c>
      <c r="G12" s="367"/>
      <c r="H12" s="368"/>
      <c r="I12" s="368"/>
      <c r="J12" s="368"/>
      <c r="K12" s="369"/>
    </row>
    <row r="13" spans="1:12" ht="18">
      <c r="A13" s="55"/>
      <c r="B13" s="56" t="s">
        <v>258</v>
      </c>
      <c r="C13" s="55"/>
      <c r="D13" s="366"/>
      <c r="E13" s="54"/>
      <c r="F13" s="54"/>
      <c r="G13" s="370"/>
      <c r="H13" s="371"/>
      <c r="I13" s="371"/>
      <c r="J13" s="371"/>
      <c r="K13" s="372"/>
    </row>
    <row r="14" spans="1:12" ht="18">
      <c r="A14" s="376">
        <f>B16*C16+B17*C17+B18*C18+B19*C19+B20*C20</f>
        <v>10</v>
      </c>
      <c r="B14" s="376"/>
      <c r="C14" s="376"/>
      <c r="D14" s="366"/>
      <c r="E14" s="54">
        <f>($B$16*$C$16*E$16+$B$17*$C$17*E$17+$B$18*$C$18*E$18+$B$19*$C$19*E$19+$B$20*$C$20*E$20)/$A$14</f>
        <v>0</v>
      </c>
      <c r="F14" s="54">
        <f>($B$16*$C$16*F$16+$B$17*$C$17*F$17+$B$18*$C$18*F$18+$B$19*$C$19*F$19+$B$20*$C$20*F$20)/$A$14</f>
        <v>0</v>
      </c>
      <c r="G14" s="373"/>
      <c r="H14" s="374"/>
      <c r="I14" s="374"/>
      <c r="J14" s="374"/>
      <c r="K14" s="375"/>
    </row>
    <row r="15" spans="1:12">
      <c r="A15" s="40" t="s">
        <v>68</v>
      </c>
      <c r="B15" s="40" t="s">
        <v>69</v>
      </c>
      <c r="C15" s="40" t="s">
        <v>70</v>
      </c>
      <c r="D15" s="40" t="s">
        <v>265</v>
      </c>
      <c r="E15" s="40" t="s">
        <v>75</v>
      </c>
      <c r="F15" s="40" t="s">
        <v>37</v>
      </c>
      <c r="G15" s="40" t="s">
        <v>76</v>
      </c>
      <c r="H15" s="40" t="s">
        <v>77</v>
      </c>
      <c r="I15" s="40" t="s">
        <v>78</v>
      </c>
      <c r="J15" s="40" t="s">
        <v>79</v>
      </c>
      <c r="K15" s="40" t="s">
        <v>80</v>
      </c>
      <c r="L15" s="40"/>
    </row>
    <row r="16" spans="1:12" s="1" customFormat="1" ht="72">
      <c r="A16" s="11">
        <v>1</v>
      </c>
      <c r="B16" s="11">
        <v>5</v>
      </c>
      <c r="C16" s="11">
        <v>1</v>
      </c>
      <c r="D16" s="41" t="s">
        <v>1065</v>
      </c>
      <c r="E16" s="54"/>
      <c r="F16" s="54"/>
      <c r="G16" s="41" t="s">
        <v>1066</v>
      </c>
      <c r="H16" s="41" t="s">
        <v>1067</v>
      </c>
      <c r="I16" s="41" t="s">
        <v>1068</v>
      </c>
      <c r="J16" s="41" t="s">
        <v>1069</v>
      </c>
      <c r="K16" s="41" t="s">
        <v>730</v>
      </c>
      <c r="L16" s="42"/>
    </row>
    <row r="17" spans="1:12" s="1" customFormat="1" ht="48">
      <c r="A17" s="11">
        <v>2</v>
      </c>
      <c r="B17" s="11">
        <v>5</v>
      </c>
      <c r="C17" s="11">
        <v>1</v>
      </c>
      <c r="D17" s="41" t="s">
        <v>1070</v>
      </c>
      <c r="E17" s="54"/>
      <c r="F17" s="54"/>
      <c r="G17" s="41" t="s">
        <v>732</v>
      </c>
      <c r="H17" s="41" t="s">
        <v>733</v>
      </c>
      <c r="I17" s="41" t="s">
        <v>1071</v>
      </c>
      <c r="J17" s="41" t="s">
        <v>711</v>
      </c>
      <c r="K17" s="41" t="s">
        <v>735</v>
      </c>
      <c r="L17" s="42"/>
    </row>
    <row r="18" spans="1:12" s="1" customFormat="1" ht="18">
      <c r="A18" s="11">
        <v>3</v>
      </c>
      <c r="B18" s="11">
        <v>0</v>
      </c>
      <c r="C18" s="11">
        <v>0</v>
      </c>
      <c r="D18" s="41"/>
      <c r="E18" s="54"/>
      <c r="F18" s="54"/>
      <c r="H18" s="41"/>
      <c r="I18" s="41"/>
      <c r="J18" s="41"/>
      <c r="K18" s="41"/>
      <c r="L18" s="42"/>
    </row>
    <row r="19" spans="1:12" s="1" customFormat="1" ht="18">
      <c r="A19" s="11">
        <v>4</v>
      </c>
      <c r="B19" s="11">
        <v>0</v>
      </c>
      <c r="C19" s="11">
        <v>0</v>
      </c>
      <c r="D19" s="2"/>
      <c r="E19" s="54"/>
      <c r="F19" s="54"/>
      <c r="H19" s="41"/>
      <c r="I19" s="41"/>
      <c r="J19" s="41"/>
      <c r="K19" s="41"/>
      <c r="L19" s="42"/>
    </row>
    <row r="20" spans="1:12" s="1" customFormat="1" ht="18">
      <c r="A20" s="11">
        <v>5</v>
      </c>
      <c r="B20" s="11">
        <v>0</v>
      </c>
      <c r="C20" s="11">
        <v>0</v>
      </c>
      <c r="D20" s="11"/>
      <c r="E20" s="54"/>
      <c r="F20" s="54"/>
      <c r="G20" s="41"/>
      <c r="H20" s="41"/>
      <c r="I20" s="41"/>
      <c r="J20" s="41"/>
      <c r="K20" s="41"/>
      <c r="L20" s="42"/>
    </row>
    <row r="21" spans="1:12" ht="18">
      <c r="A21" s="379"/>
      <c r="B21" s="379"/>
      <c r="C21" s="379"/>
      <c r="D21" s="380" t="s">
        <v>293</v>
      </c>
      <c r="E21" s="43">
        <f>E22+E23</f>
        <v>0</v>
      </c>
      <c r="F21" s="43">
        <f>F22+F23</f>
        <v>0</v>
      </c>
      <c r="G21" s="381"/>
      <c r="H21" s="382"/>
      <c r="I21" s="382"/>
      <c r="J21" s="382"/>
      <c r="K21" s="383"/>
    </row>
    <row r="22" spans="1:12" ht="18">
      <c r="A22" s="44"/>
      <c r="B22" s="45" t="s">
        <v>258</v>
      </c>
      <c r="C22" s="44"/>
      <c r="D22" s="380"/>
      <c r="E22" s="46"/>
      <c r="F22" s="46"/>
      <c r="G22" s="384"/>
      <c r="H22" s="385"/>
      <c r="I22" s="385"/>
      <c r="J22" s="385"/>
      <c r="K22" s="386"/>
    </row>
    <row r="23" spans="1:12" ht="18">
      <c r="A23" s="379">
        <f>B25*C25+B26*C26+B27*C27+B28*C28+B29*C29</f>
        <v>5</v>
      </c>
      <c r="B23" s="379"/>
      <c r="C23" s="379"/>
      <c r="D23" s="380"/>
      <c r="E23" s="46">
        <f>($B$25*$C$25*E$25+$B$26*$C$26*E$26+$B$27*$C$27*E$27+$B$28*$C$28*E$28+$B$29*$C$29*E$29)/$A$23</f>
        <v>0</v>
      </c>
      <c r="F23" s="46">
        <f>($B$25*$C$25*F$25+$B$26*$C$26*F$26+$B$27*$C$27*F$27+$B$28*$C$28*F$28+$B$29*$C$29*F$29)/$A$23</f>
        <v>0</v>
      </c>
      <c r="G23" s="387"/>
      <c r="H23" s="388"/>
      <c r="I23" s="388"/>
      <c r="J23" s="388"/>
      <c r="K23" s="389"/>
    </row>
    <row r="24" spans="1:12">
      <c r="A24" s="40" t="s">
        <v>68</v>
      </c>
      <c r="B24" s="40" t="s">
        <v>69</v>
      </c>
      <c r="C24" s="40" t="s">
        <v>70</v>
      </c>
      <c r="D24" s="40" t="s">
        <v>265</v>
      </c>
      <c r="E24" s="40" t="s">
        <v>75</v>
      </c>
      <c r="F24" s="40" t="s">
        <v>37</v>
      </c>
      <c r="G24" s="40" t="s">
        <v>76</v>
      </c>
      <c r="H24" s="40" t="s">
        <v>77</v>
      </c>
      <c r="I24" s="40" t="s">
        <v>78</v>
      </c>
      <c r="J24" s="40" t="s">
        <v>79</v>
      </c>
      <c r="K24" s="40" t="s">
        <v>80</v>
      </c>
      <c r="L24" s="40"/>
    </row>
    <row r="25" spans="1:12" s="1" customFormat="1" ht="108">
      <c r="A25" s="11">
        <v>1</v>
      </c>
      <c r="B25" s="11">
        <v>5</v>
      </c>
      <c r="C25" s="11">
        <v>1</v>
      </c>
      <c r="D25" s="41" t="s">
        <v>1072</v>
      </c>
      <c r="E25" s="63"/>
      <c r="F25" s="63"/>
      <c r="G25" s="41" t="s">
        <v>1073</v>
      </c>
      <c r="H25" s="41" t="s">
        <v>1074</v>
      </c>
      <c r="I25" s="41" t="s">
        <v>1075</v>
      </c>
      <c r="J25" s="41" t="s">
        <v>1076</v>
      </c>
      <c r="K25" s="41" t="s">
        <v>1077</v>
      </c>
      <c r="L25" s="42"/>
    </row>
    <row r="26" spans="1:12" s="1" customFormat="1" ht="18">
      <c r="A26" s="11">
        <v>2</v>
      </c>
      <c r="B26" s="11">
        <v>0</v>
      </c>
      <c r="C26" s="11">
        <v>0</v>
      </c>
      <c r="D26" s="41"/>
      <c r="E26" s="63"/>
      <c r="F26" s="63"/>
      <c r="G26" s="41"/>
      <c r="H26" s="41"/>
      <c r="I26" s="41"/>
      <c r="J26" s="41"/>
      <c r="K26" s="41"/>
      <c r="L26" s="42"/>
    </row>
    <row r="27" spans="1:12" s="1" customFormat="1" ht="18">
      <c r="A27" s="11">
        <v>3</v>
      </c>
      <c r="B27" s="11">
        <v>0</v>
      </c>
      <c r="C27" s="11">
        <v>0</v>
      </c>
      <c r="D27" s="41"/>
      <c r="E27" s="63"/>
      <c r="F27" s="63"/>
      <c r="G27" s="41"/>
      <c r="H27" s="41"/>
      <c r="I27" s="41"/>
      <c r="J27" s="41"/>
      <c r="K27" s="41"/>
      <c r="L27" s="42"/>
    </row>
    <row r="28" spans="1:12" s="1" customFormat="1" ht="18">
      <c r="A28" s="11">
        <v>4</v>
      </c>
      <c r="B28" s="11">
        <v>0</v>
      </c>
      <c r="C28" s="11">
        <v>0</v>
      </c>
      <c r="D28" s="41"/>
      <c r="E28" s="63"/>
      <c r="F28" s="63"/>
      <c r="G28" s="41"/>
      <c r="H28" s="41"/>
      <c r="I28" s="41"/>
      <c r="J28" s="41"/>
      <c r="K28" s="41"/>
      <c r="L28" s="42"/>
    </row>
    <row r="29" spans="1:12" s="1" customFormat="1" ht="18">
      <c r="A29" s="11">
        <v>5</v>
      </c>
      <c r="B29" s="11">
        <v>0</v>
      </c>
      <c r="C29" s="11">
        <v>0</v>
      </c>
      <c r="E29" s="63"/>
      <c r="F29" s="63"/>
      <c r="G29" s="41"/>
      <c r="H29" s="41"/>
      <c r="I29" s="41"/>
      <c r="J29" s="41"/>
      <c r="K29" s="41"/>
      <c r="L29" s="42"/>
    </row>
    <row r="30" spans="1:12" ht="18">
      <c r="A30" s="390"/>
      <c r="B30" s="390"/>
      <c r="C30" s="390"/>
      <c r="D30" s="391" t="s">
        <v>256</v>
      </c>
      <c r="E30" s="53">
        <f>E31+E32</f>
        <v>0</v>
      </c>
      <c r="F30" s="53">
        <f>F31+F32</f>
        <v>0</v>
      </c>
      <c r="G30" s="392"/>
      <c r="H30" s="393"/>
      <c r="I30" s="393"/>
      <c r="J30" s="393"/>
      <c r="K30" s="394"/>
    </row>
    <row r="31" spans="1:12" ht="18">
      <c r="A31" s="38"/>
      <c r="B31" s="39" t="s">
        <v>258</v>
      </c>
      <c r="C31" s="38"/>
      <c r="D31" s="391"/>
      <c r="E31" s="35"/>
      <c r="F31" s="35"/>
      <c r="G31" s="395"/>
      <c r="H31" s="396"/>
      <c r="I31" s="396"/>
      <c r="J31" s="396"/>
      <c r="K31" s="397"/>
    </row>
    <row r="32" spans="1:12" ht="18">
      <c r="A32" s="401">
        <f>B34*C34+B35*C35+B36*C36+B37*C37</f>
        <v>5</v>
      </c>
      <c r="B32" s="401"/>
      <c r="C32" s="401"/>
      <c r="D32" s="391"/>
      <c r="E32" s="35">
        <f>($B$34*$C$34*E$34+$B$35*$C$35*E$35+$B$36*$C$36*E$36+$B$37*$C$37*E$37)/$A$32</f>
        <v>0</v>
      </c>
      <c r="F32" s="35">
        <f>($B$34*$C$34*F$34+$B$35*$C$35*F$35+$B$36*$C$36*F$36+$B$37*$C$37*F$37)/$A$32</f>
        <v>0</v>
      </c>
      <c r="G32" s="398"/>
      <c r="H32" s="399"/>
      <c r="I32" s="399"/>
      <c r="J32" s="399"/>
      <c r="K32" s="400"/>
    </row>
    <row r="33" spans="1:13">
      <c r="A33" s="40" t="s">
        <v>68</v>
      </c>
      <c r="B33" s="40" t="s">
        <v>69</v>
      </c>
      <c r="C33" s="40" t="s">
        <v>70</v>
      </c>
      <c r="D33" s="40" t="s">
        <v>265</v>
      </c>
      <c r="E33" s="40" t="s">
        <v>75</v>
      </c>
      <c r="F33" s="40" t="s">
        <v>37</v>
      </c>
      <c r="G33" s="40" t="s">
        <v>76</v>
      </c>
      <c r="H33" s="40" t="s">
        <v>77</v>
      </c>
      <c r="I33" s="40" t="s">
        <v>78</v>
      </c>
      <c r="J33" s="40" t="s">
        <v>79</v>
      </c>
      <c r="K33" s="40" t="s">
        <v>80</v>
      </c>
      <c r="L33" s="40"/>
    </row>
    <row r="34" spans="1:13" s="1" customFormat="1" ht="84">
      <c r="A34" s="11">
        <v>1</v>
      </c>
      <c r="B34" s="11">
        <v>5</v>
      </c>
      <c r="C34" s="11">
        <v>1</v>
      </c>
      <c r="D34" s="41" t="s">
        <v>809</v>
      </c>
      <c r="E34" s="35"/>
      <c r="F34" s="35"/>
      <c r="G34" s="41" t="s">
        <v>811</v>
      </c>
      <c r="H34" s="41" t="s">
        <v>811</v>
      </c>
      <c r="I34" s="41" t="s">
        <v>811</v>
      </c>
      <c r="J34" s="41" t="s">
        <v>811</v>
      </c>
      <c r="K34" s="41" t="s">
        <v>811</v>
      </c>
      <c r="L34" s="42"/>
    </row>
    <row r="35" spans="1:13" s="1" customFormat="1" ht="18">
      <c r="A35" s="11">
        <v>2</v>
      </c>
      <c r="B35" s="11">
        <v>0</v>
      </c>
      <c r="C35" s="11">
        <v>0</v>
      </c>
      <c r="D35" s="41"/>
      <c r="E35" s="35"/>
      <c r="F35" s="35"/>
      <c r="G35" s="41"/>
      <c r="H35" s="41"/>
      <c r="I35" s="41"/>
      <c r="J35" s="41"/>
      <c r="K35" s="41"/>
      <c r="L35" s="42"/>
    </row>
    <row r="36" spans="1:13" s="1" customFormat="1" ht="18">
      <c r="A36" s="11">
        <v>3</v>
      </c>
      <c r="B36" s="11">
        <v>0</v>
      </c>
      <c r="C36" s="11">
        <v>0</v>
      </c>
      <c r="D36" s="41"/>
      <c r="E36" s="35"/>
      <c r="F36" s="35"/>
      <c r="G36" s="41"/>
      <c r="H36" s="41"/>
      <c r="I36" s="41"/>
      <c r="J36" s="41"/>
      <c r="K36" s="41"/>
      <c r="L36" s="42"/>
    </row>
    <row r="37" spans="1:13" s="1" customFormat="1" ht="18">
      <c r="A37" s="11">
        <v>4</v>
      </c>
      <c r="B37" s="11">
        <v>0</v>
      </c>
      <c r="C37" s="11">
        <v>0</v>
      </c>
      <c r="D37" s="41"/>
      <c r="E37" s="35"/>
      <c r="F37" s="35"/>
      <c r="G37" s="41"/>
      <c r="H37" s="41"/>
      <c r="I37" s="41"/>
      <c r="J37" s="41"/>
      <c r="K37" s="41"/>
      <c r="L37" s="42"/>
    </row>
    <row r="38" spans="1:13" s="1" customFormat="1">
      <c r="L38" s="40"/>
    </row>
    <row r="39" spans="1:13" s="1" customFormat="1" ht="21">
      <c r="A39" s="402" t="s">
        <v>378</v>
      </c>
      <c r="B39" s="402"/>
      <c r="C39" s="402"/>
      <c r="D39" s="402"/>
      <c r="E39" s="402"/>
      <c r="F39" s="402"/>
      <c r="G39" s="402"/>
      <c r="H39" s="402"/>
      <c r="I39" s="402"/>
      <c r="J39" s="402"/>
      <c r="K39" s="402"/>
      <c r="L39" s="61"/>
    </row>
    <row r="40" spans="1:13" s="1" customFormat="1">
      <c r="A40" s="11"/>
      <c r="B40" s="11"/>
      <c r="C40" s="11"/>
      <c r="D40" s="50"/>
      <c r="E40" s="363"/>
      <c r="F40" s="364"/>
      <c r="G40" s="364"/>
      <c r="H40" s="364"/>
      <c r="I40" s="364"/>
      <c r="J40" s="364"/>
      <c r="K40" s="364"/>
      <c r="L40" s="61"/>
    </row>
    <row r="41" spans="1:13" s="1" customFormat="1">
      <c r="A41" s="11"/>
      <c r="B41" s="11"/>
      <c r="C41" s="11"/>
      <c r="D41" s="50"/>
      <c r="E41" s="363"/>
      <c r="F41" s="364"/>
      <c r="G41" s="364"/>
      <c r="H41" s="364"/>
      <c r="I41" s="364"/>
      <c r="J41" s="364"/>
      <c r="K41" s="364"/>
      <c r="L41" s="61"/>
    </row>
    <row r="42" spans="1:13">
      <c r="A42" s="51"/>
      <c r="B42" s="51"/>
      <c r="C42" s="51"/>
      <c r="D42" s="50"/>
      <c r="E42" s="363"/>
      <c r="F42" s="364"/>
      <c r="G42" s="364"/>
      <c r="H42" s="364"/>
      <c r="I42" s="364"/>
      <c r="J42" s="364"/>
      <c r="K42" s="364"/>
      <c r="L42" s="61"/>
    </row>
    <row r="43" spans="1:13" ht="68.25" customHeight="1">
      <c r="A43" s="51"/>
      <c r="B43" s="51"/>
      <c r="C43" s="51"/>
      <c r="D43" s="50"/>
      <c r="E43" s="363"/>
      <c r="F43" s="364"/>
      <c r="G43" s="364"/>
      <c r="H43" s="364"/>
      <c r="I43" s="364"/>
      <c r="J43" s="364"/>
      <c r="K43" s="364"/>
      <c r="L43" s="61"/>
    </row>
    <row r="44" spans="1:13">
      <c r="A44" s="51"/>
      <c r="B44" s="51"/>
      <c r="C44" s="51"/>
      <c r="D44" s="50"/>
      <c r="E44" s="363"/>
      <c r="F44" s="364"/>
      <c r="G44" s="364"/>
      <c r="H44" s="364"/>
      <c r="I44" s="364"/>
      <c r="J44" s="364"/>
      <c r="K44" s="364"/>
      <c r="L44" s="61"/>
    </row>
    <row r="45" spans="1:13">
      <c r="A45" s="360"/>
      <c r="B45" s="361"/>
      <c r="C45" s="361"/>
      <c r="D45" s="361"/>
      <c r="E45" s="361"/>
      <c r="F45" s="361"/>
      <c r="G45" s="361"/>
      <c r="H45" s="361"/>
      <c r="I45" s="361"/>
      <c r="J45" s="361"/>
      <c r="K45" s="362"/>
      <c r="L45" s="61"/>
    </row>
    <row r="46" spans="1:13" ht="17.25" customHeight="1">
      <c r="A46" s="51"/>
      <c r="B46" s="51"/>
      <c r="C46" s="51"/>
      <c r="D46" s="10" t="s">
        <v>82</v>
      </c>
      <c r="E46" s="377" t="s">
        <v>1078</v>
      </c>
      <c r="F46" s="378"/>
      <c r="G46" s="378"/>
      <c r="H46" s="378"/>
      <c r="I46" s="378"/>
      <c r="J46" s="378"/>
      <c r="K46" s="378"/>
      <c r="L46" s="51"/>
      <c r="M46" s="51"/>
    </row>
    <row r="47" spans="1:13" ht="18" customHeight="1">
      <c r="A47" s="51"/>
      <c r="B47" s="51"/>
      <c r="C47" s="51"/>
      <c r="D47" s="10" t="s">
        <v>319</v>
      </c>
      <c r="E47" s="377" t="s">
        <v>1079</v>
      </c>
      <c r="F47" s="378"/>
      <c r="G47" s="378"/>
      <c r="H47" s="378"/>
      <c r="I47" s="378"/>
      <c r="J47" s="378"/>
      <c r="K47" s="378"/>
      <c r="L47" s="51"/>
      <c r="M47" s="51"/>
    </row>
    <row r="48" spans="1:13" ht="18" customHeight="1">
      <c r="A48" s="51"/>
      <c r="B48" s="51"/>
      <c r="C48" s="51"/>
      <c r="D48" s="10" t="s">
        <v>472</v>
      </c>
      <c r="E48" s="377" t="s">
        <v>1080</v>
      </c>
      <c r="F48" s="378"/>
      <c r="G48" s="378"/>
      <c r="H48" s="378"/>
      <c r="I48" s="378"/>
      <c r="J48" s="378"/>
      <c r="K48" s="378"/>
      <c r="L48" s="51"/>
      <c r="M48" s="51"/>
    </row>
    <row r="50" spans="5:7">
      <c r="E50" s="407" t="s">
        <v>1081</v>
      </c>
      <c r="F50" s="408"/>
      <c r="G50" s="409"/>
    </row>
  </sheetData>
  <mergeCells count="35">
    <mergeCell ref="A21:C21"/>
    <mergeCell ref="D21:D23"/>
    <mergeCell ref="G21:K23"/>
    <mergeCell ref="A23:C23"/>
    <mergeCell ref="A30:C30"/>
    <mergeCell ref="D30:D32"/>
    <mergeCell ref="G30:K32"/>
    <mergeCell ref="A32:C32"/>
    <mergeCell ref="E40:K40"/>
    <mergeCell ref="E41:K41"/>
    <mergeCell ref="A39:K39"/>
    <mergeCell ref="E50:G50"/>
    <mergeCell ref="E42:K42"/>
    <mergeCell ref="E48:K48"/>
    <mergeCell ref="A45:K45"/>
    <mergeCell ref="E43:K43"/>
    <mergeCell ref="E44:K44"/>
    <mergeCell ref="E46:K46"/>
    <mergeCell ref="E47:K47"/>
    <mergeCell ref="A1:D1"/>
    <mergeCell ref="G1:K1"/>
    <mergeCell ref="G2:K2"/>
    <mergeCell ref="G3:K3"/>
    <mergeCell ref="G4:K4"/>
    <mergeCell ref="G5:K5"/>
    <mergeCell ref="A12:C12"/>
    <mergeCell ref="D12:D14"/>
    <mergeCell ref="G12:K14"/>
    <mergeCell ref="A14:C14"/>
    <mergeCell ref="A6:C6"/>
    <mergeCell ref="D6:D8"/>
    <mergeCell ref="A8:C8"/>
    <mergeCell ref="G6:K6"/>
    <mergeCell ref="G7:K7"/>
    <mergeCell ref="G8:K8"/>
  </mergeCells>
  <printOptions gridLines="1"/>
  <pageMargins left="0.70866141732283472" right="0.70866141732283472" top="0.78740157480314965" bottom="0.78740157480314965" header="0.31496062992125984" footer="0.31496062992125984"/>
  <pageSetup paperSize="9" scale="70" fitToHeight="3" orientation="landscape" r:id="rId1"/>
  <headerFooter>
    <oddHeader>&amp;L&amp;Pvon&amp;N&amp;CSteuerung Marktstrategien&amp;R&amp;D</oddHead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pageSetUpPr fitToPage="1"/>
  </sheetPr>
  <dimension ref="A1:M52"/>
  <sheetViews>
    <sheetView topLeftCell="A25" zoomScale="78" zoomScaleNormal="78" workbookViewId="0">
      <selection activeCell="D54" sqref="D54:D55"/>
    </sheetView>
  </sheetViews>
  <sheetFormatPr defaultColWidth="11.44140625" defaultRowHeight="14.4"/>
  <cols>
    <col min="1" max="3" width="5.21875" customWidth="1"/>
    <col min="4" max="4" width="29.21875" customWidth="1"/>
    <col min="5" max="6" width="9" customWidth="1"/>
    <col min="7" max="11" width="24.77734375" customWidth="1"/>
    <col min="12" max="12" width="90.77734375" customWidth="1"/>
  </cols>
  <sheetData>
    <row r="1" spans="1:12" s="32" customFormat="1" ht="21.75" customHeight="1" thickBot="1">
      <c r="A1" s="352" t="s">
        <v>1082</v>
      </c>
      <c r="B1" s="353"/>
      <c r="C1" s="353"/>
      <c r="D1" s="353"/>
      <c r="E1" s="31">
        <f>(E3*$B$3*$C$3+E4*$B$4*$C$4+E5*$B$5*$C$5)/$A$5+E6</f>
        <v>0</v>
      </c>
      <c r="F1" s="31">
        <f>(F3*$B$3*$C$3+F4*$B$4*$C$4+F5*$B$5*$C$5)/$A$5+F6</f>
        <v>0</v>
      </c>
      <c r="G1" s="354" t="s">
        <v>253</v>
      </c>
      <c r="H1" s="355"/>
      <c r="I1" s="355"/>
      <c r="J1" s="355"/>
      <c r="K1" s="355"/>
      <c r="L1" s="60" t="s">
        <v>254</v>
      </c>
    </row>
    <row r="2" spans="1:12" ht="22.5" customHeight="1">
      <c r="A2" s="33" t="s">
        <v>68</v>
      </c>
      <c r="B2" s="33" t="s">
        <v>69</v>
      </c>
      <c r="C2" s="33" t="s">
        <v>70</v>
      </c>
      <c r="D2" s="33" t="s">
        <v>71</v>
      </c>
      <c r="E2" s="33" t="s">
        <v>72</v>
      </c>
      <c r="F2" s="33" t="s">
        <v>37</v>
      </c>
      <c r="G2" s="350" t="s">
        <v>116</v>
      </c>
      <c r="H2" s="351"/>
      <c r="I2" s="351"/>
      <c r="J2" s="351"/>
      <c r="K2" s="351"/>
    </row>
    <row r="3" spans="1:12" ht="18">
      <c r="A3" s="34"/>
      <c r="B3" s="34">
        <v>5</v>
      </c>
      <c r="C3" s="34">
        <v>1</v>
      </c>
      <c r="D3" s="57" t="s">
        <v>255</v>
      </c>
      <c r="E3" s="54">
        <f>E12</f>
        <v>0</v>
      </c>
      <c r="F3" s="54">
        <f>F12</f>
        <v>0</v>
      </c>
      <c r="G3" s="350" t="s">
        <v>117</v>
      </c>
      <c r="H3" s="351"/>
      <c r="I3" s="351"/>
      <c r="J3" s="351"/>
      <c r="K3" s="351"/>
    </row>
    <row r="4" spans="1:12" ht="18">
      <c r="A4" s="34"/>
      <c r="B4" s="34">
        <v>5</v>
      </c>
      <c r="C4" s="34">
        <v>1</v>
      </c>
      <c r="D4" s="58" t="s">
        <v>202</v>
      </c>
      <c r="E4" s="36">
        <f>E21</f>
        <v>0</v>
      </c>
      <c r="F4" s="36">
        <f>F21</f>
        <v>0</v>
      </c>
      <c r="G4" s="350" t="s">
        <v>118</v>
      </c>
      <c r="H4" s="351"/>
      <c r="I4" s="351"/>
      <c r="J4" s="351"/>
      <c r="K4" s="351"/>
    </row>
    <row r="5" spans="1:12" ht="18">
      <c r="A5" s="34">
        <f>B5*C5+B4*C4+B3*C3</f>
        <v>12</v>
      </c>
      <c r="B5" s="34">
        <v>2</v>
      </c>
      <c r="C5" s="34">
        <v>1</v>
      </c>
      <c r="D5" s="59" t="s">
        <v>256</v>
      </c>
      <c r="E5" s="35">
        <f>E30</f>
        <v>0</v>
      </c>
      <c r="F5" s="35">
        <f>F30</f>
        <v>0</v>
      </c>
      <c r="G5" s="350" t="s">
        <v>119</v>
      </c>
      <c r="H5" s="351"/>
      <c r="I5" s="351"/>
      <c r="J5" s="351"/>
      <c r="K5" s="351"/>
    </row>
    <row r="6" spans="1:12" ht="18">
      <c r="A6" s="356"/>
      <c r="B6" s="356"/>
      <c r="C6" s="356"/>
      <c r="D6" s="357" t="s">
        <v>335</v>
      </c>
      <c r="E6" s="47">
        <f>(E$10*$B$10*$C$10+E$11*$B$11*$C$11)/$A$8</f>
        <v>0</v>
      </c>
      <c r="F6" s="47">
        <f>(F$10*$B$10*$C$10+F$11*$B$11*$C$11)/$A$8</f>
        <v>0</v>
      </c>
      <c r="G6" s="350" t="s">
        <v>120</v>
      </c>
      <c r="H6" s="351"/>
      <c r="I6" s="351"/>
      <c r="J6" s="351"/>
      <c r="K6" s="351"/>
    </row>
    <row r="7" spans="1:12" ht="18">
      <c r="A7" s="48"/>
      <c r="B7" s="49" t="s">
        <v>448</v>
      </c>
      <c r="C7" s="48"/>
      <c r="D7" s="358"/>
      <c r="E7" s="37"/>
      <c r="F7" s="37"/>
      <c r="G7" s="350"/>
      <c r="H7" s="351"/>
      <c r="I7" s="351"/>
      <c r="J7" s="351"/>
      <c r="K7" s="351"/>
    </row>
    <row r="8" spans="1:12" ht="18">
      <c r="A8" s="359">
        <f>B10*C10+B11*C11</f>
        <v>5</v>
      </c>
      <c r="B8" s="359"/>
      <c r="C8" s="359"/>
      <c r="D8" s="358"/>
      <c r="E8" s="37"/>
      <c r="F8" s="37"/>
      <c r="G8" s="350"/>
      <c r="H8" s="351"/>
      <c r="I8" s="351"/>
      <c r="J8" s="351"/>
      <c r="K8" s="351"/>
    </row>
    <row r="9" spans="1:12">
      <c r="A9" s="40" t="s">
        <v>68</v>
      </c>
      <c r="B9" s="40" t="s">
        <v>69</v>
      </c>
      <c r="C9" s="40" t="s">
        <v>70</v>
      </c>
      <c r="D9" s="40" t="s">
        <v>265</v>
      </c>
      <c r="E9" s="40" t="s">
        <v>75</v>
      </c>
      <c r="F9" s="40" t="s">
        <v>37</v>
      </c>
      <c r="G9" s="40" t="s">
        <v>76</v>
      </c>
      <c r="H9" s="40" t="s">
        <v>77</v>
      </c>
      <c r="I9" s="40" t="s">
        <v>78</v>
      </c>
      <c r="J9" s="40" t="s">
        <v>79</v>
      </c>
      <c r="K9" s="40" t="s">
        <v>80</v>
      </c>
      <c r="L9" s="40"/>
    </row>
    <row r="10" spans="1:12" s="1" customFormat="1" ht="96">
      <c r="A10" s="11">
        <v>1</v>
      </c>
      <c r="B10" s="11">
        <v>5</v>
      </c>
      <c r="C10" s="11">
        <v>1</v>
      </c>
      <c r="D10" s="41" t="s">
        <v>1083</v>
      </c>
      <c r="E10" s="62">
        <v>0</v>
      </c>
      <c r="F10" s="62">
        <v>0</v>
      </c>
      <c r="G10" s="41" t="s">
        <v>1084</v>
      </c>
      <c r="H10" s="41" t="s">
        <v>1085</v>
      </c>
      <c r="I10" s="41" t="s">
        <v>1086</v>
      </c>
      <c r="J10" s="41" t="s">
        <v>1087</v>
      </c>
      <c r="K10" s="41" t="s">
        <v>1088</v>
      </c>
      <c r="L10" s="42"/>
    </row>
    <row r="11" spans="1:12" s="1" customFormat="1" ht="18" hidden="1">
      <c r="A11" s="11">
        <v>0</v>
      </c>
      <c r="B11" s="11">
        <v>0</v>
      </c>
      <c r="C11" s="11">
        <v>0</v>
      </c>
      <c r="D11" s="41"/>
      <c r="E11" s="37">
        <v>0</v>
      </c>
      <c r="F11" s="37">
        <v>0</v>
      </c>
      <c r="G11" s="41"/>
      <c r="H11" s="41"/>
      <c r="I11" s="41"/>
      <c r="J11" s="41"/>
      <c r="K11" s="41"/>
      <c r="L11" s="42"/>
    </row>
    <row r="12" spans="1:12" ht="18">
      <c r="A12" s="365"/>
      <c r="B12" s="365"/>
      <c r="C12" s="365"/>
      <c r="D12" s="366" t="s">
        <v>267</v>
      </c>
      <c r="E12" s="52">
        <f>E13+E14</f>
        <v>0</v>
      </c>
      <c r="F12" s="52">
        <f>F13+F14</f>
        <v>0</v>
      </c>
      <c r="G12" s="367"/>
      <c r="H12" s="368"/>
      <c r="I12" s="368"/>
      <c r="J12" s="368"/>
      <c r="K12" s="369"/>
    </row>
    <row r="13" spans="1:12" ht="18">
      <c r="A13" s="55"/>
      <c r="B13" s="56" t="s">
        <v>448</v>
      </c>
      <c r="C13" s="55"/>
      <c r="D13" s="366"/>
      <c r="E13" s="54"/>
      <c r="F13" s="54"/>
      <c r="G13" s="370"/>
      <c r="H13" s="371"/>
      <c r="I13" s="371"/>
      <c r="J13" s="371"/>
      <c r="K13" s="372"/>
    </row>
    <row r="14" spans="1:12" ht="18">
      <c r="A14" s="376">
        <f>B16*C16+B17*C17+B18*C18+B19*C19+B20*C20</f>
        <v>5</v>
      </c>
      <c r="B14" s="376"/>
      <c r="C14" s="376"/>
      <c r="D14" s="366"/>
      <c r="E14" s="54">
        <f>($B$16*$C$16*E$16+$B$17*$C$17*E$17+$B$18*$C$18*E$18+$B$19*$C$19*E$19+$B$20*$C$20*E$20)/$A$14</f>
        <v>0</v>
      </c>
      <c r="F14" s="54">
        <f>($B$16*$C$16*F$16+$B$17*$C$17*F$17+$B$18*$C$18*F$18+$B$19*$C$19*F$19+$B$20*$C$20*F$20)/$A$14</f>
        <v>0</v>
      </c>
      <c r="G14" s="373"/>
      <c r="H14" s="374"/>
      <c r="I14" s="374"/>
      <c r="J14" s="374"/>
      <c r="K14" s="375"/>
    </row>
    <row r="15" spans="1:12">
      <c r="A15" s="40" t="s">
        <v>68</v>
      </c>
      <c r="B15" s="40" t="s">
        <v>69</v>
      </c>
      <c r="C15" s="40" t="s">
        <v>70</v>
      </c>
      <c r="D15" s="40" t="s">
        <v>265</v>
      </c>
      <c r="E15" s="40" t="s">
        <v>75</v>
      </c>
      <c r="F15" s="40" t="s">
        <v>37</v>
      </c>
      <c r="G15" s="40" t="s">
        <v>76</v>
      </c>
      <c r="H15" s="40" t="s">
        <v>77</v>
      </c>
      <c r="I15" s="40" t="s">
        <v>78</v>
      </c>
      <c r="J15" s="40" t="s">
        <v>79</v>
      </c>
      <c r="K15" s="40" t="s">
        <v>80</v>
      </c>
      <c r="L15" s="40"/>
    </row>
    <row r="16" spans="1:12" s="1" customFormat="1" ht="177" customHeight="1">
      <c r="A16" s="11">
        <v>1</v>
      </c>
      <c r="B16" s="11">
        <v>5</v>
      </c>
      <c r="C16" s="11">
        <v>1</v>
      </c>
      <c r="D16" s="41" t="s">
        <v>1089</v>
      </c>
      <c r="E16" s="54"/>
      <c r="F16" s="54"/>
      <c r="G16" s="41" t="s">
        <v>1090</v>
      </c>
      <c r="H16" s="41" t="s">
        <v>1091</v>
      </c>
      <c r="I16" s="41" t="s">
        <v>1092</v>
      </c>
      <c r="J16" s="41" t="s">
        <v>711</v>
      </c>
      <c r="K16" s="41" t="s">
        <v>1093</v>
      </c>
      <c r="L16" s="42"/>
    </row>
    <row r="17" spans="1:13" s="1" customFormat="1" ht="18">
      <c r="A17" s="11">
        <v>2</v>
      </c>
      <c r="B17" s="11">
        <v>0</v>
      </c>
      <c r="C17" s="11">
        <v>0</v>
      </c>
      <c r="D17" s="41"/>
      <c r="E17" s="54"/>
      <c r="F17" s="54"/>
      <c r="G17" s="41"/>
      <c r="H17" s="41"/>
      <c r="I17" s="41"/>
      <c r="J17" s="41"/>
      <c r="K17" s="41"/>
      <c r="L17" s="42"/>
    </row>
    <row r="18" spans="1:13" s="1" customFormat="1" ht="18">
      <c r="A18" s="11">
        <v>3</v>
      </c>
      <c r="B18" s="11">
        <v>0</v>
      </c>
      <c r="C18" s="11">
        <v>0</v>
      </c>
      <c r="D18" s="41"/>
      <c r="E18" s="54"/>
      <c r="F18" s="54"/>
      <c r="G18" s="11"/>
      <c r="H18" s="41"/>
      <c r="I18" s="41"/>
      <c r="J18" s="41"/>
      <c r="K18" s="41"/>
      <c r="L18" s="42"/>
    </row>
    <row r="19" spans="1:13" s="1" customFormat="1" ht="18">
      <c r="A19" s="11">
        <v>4</v>
      </c>
      <c r="B19" s="11">
        <v>0</v>
      </c>
      <c r="C19" s="11">
        <v>0</v>
      </c>
      <c r="D19" s="2"/>
      <c r="E19" s="54"/>
      <c r="F19" s="54"/>
      <c r="G19" s="11"/>
      <c r="H19" s="41"/>
      <c r="I19" s="41"/>
      <c r="J19" s="41"/>
      <c r="K19" s="41"/>
      <c r="L19" s="42"/>
    </row>
    <row r="20" spans="1:13" s="1" customFormat="1" ht="18">
      <c r="A20" s="11">
        <v>5</v>
      </c>
      <c r="B20" s="11">
        <v>0</v>
      </c>
      <c r="C20" s="11">
        <v>0</v>
      </c>
      <c r="D20" s="11"/>
      <c r="E20" s="54"/>
      <c r="F20" s="54"/>
      <c r="G20" s="41"/>
      <c r="H20" s="41"/>
      <c r="I20" s="41"/>
      <c r="J20" s="41"/>
      <c r="K20" s="41"/>
      <c r="L20" s="42"/>
    </row>
    <row r="21" spans="1:13" ht="18">
      <c r="A21" s="379"/>
      <c r="B21" s="379"/>
      <c r="C21" s="379"/>
      <c r="D21" s="380" t="s">
        <v>293</v>
      </c>
      <c r="E21" s="43">
        <f>E22+E23</f>
        <v>0</v>
      </c>
      <c r="F21" s="43">
        <f>F22+F23</f>
        <v>0</v>
      </c>
      <c r="G21" s="381"/>
      <c r="H21" s="382"/>
      <c r="I21" s="382"/>
      <c r="J21" s="382"/>
      <c r="K21" s="383"/>
    </row>
    <row r="22" spans="1:13" ht="18">
      <c r="A22" s="44"/>
      <c r="B22" s="45" t="s">
        <v>448</v>
      </c>
      <c r="C22" s="44"/>
      <c r="D22" s="380"/>
      <c r="E22" s="46"/>
      <c r="F22" s="46"/>
      <c r="G22" s="384"/>
      <c r="H22" s="385"/>
      <c r="I22" s="385"/>
      <c r="J22" s="385"/>
      <c r="K22" s="386"/>
    </row>
    <row r="23" spans="1:13" ht="18">
      <c r="A23" s="379">
        <f>B25*C25+B26*C26+B27*C27+B28*C28+B29*C29</f>
        <v>10</v>
      </c>
      <c r="B23" s="379"/>
      <c r="C23" s="379"/>
      <c r="D23" s="380"/>
      <c r="E23" s="46">
        <f>($B$25*$C$25*E$25+$B$26*$C$26*E$26+$B$27*$C$27*E$27+$B$28*$C$28*E$28+$B$29*$C$29*E$29)/$A$23</f>
        <v>0</v>
      </c>
      <c r="F23" s="46">
        <f>($B$25*$C$25*F$25+$B$26*$C$26*F$26+$B$27*$C$27*F$27+$B$28*$C$28*F$28+$B$29*$C$29*F$29)/$A$23</f>
        <v>0</v>
      </c>
      <c r="G23" s="387"/>
      <c r="H23" s="388"/>
      <c r="I23" s="388"/>
      <c r="J23" s="388"/>
      <c r="K23" s="389"/>
    </row>
    <row r="24" spans="1:13">
      <c r="A24" s="40" t="s">
        <v>68</v>
      </c>
      <c r="B24" s="40" t="s">
        <v>69</v>
      </c>
      <c r="C24" s="40" t="s">
        <v>70</v>
      </c>
      <c r="D24" s="40" t="s">
        <v>265</v>
      </c>
      <c r="E24" s="40" t="s">
        <v>75</v>
      </c>
      <c r="F24" s="40" t="s">
        <v>37</v>
      </c>
      <c r="G24" s="40" t="s">
        <v>76</v>
      </c>
      <c r="H24" s="40" t="s">
        <v>77</v>
      </c>
      <c r="I24" s="40" t="s">
        <v>78</v>
      </c>
      <c r="J24" s="40" t="s">
        <v>79</v>
      </c>
      <c r="K24" s="40" t="s">
        <v>80</v>
      </c>
      <c r="L24" s="40"/>
    </row>
    <row r="25" spans="1:13" s="1" customFormat="1" ht="48">
      <c r="A25" s="11">
        <v>1</v>
      </c>
      <c r="B25" s="11">
        <v>5</v>
      </c>
      <c r="C25" s="11">
        <v>1</v>
      </c>
      <c r="D25" s="41" t="s">
        <v>1094</v>
      </c>
      <c r="E25" s="63"/>
      <c r="F25" s="63"/>
      <c r="G25" s="41" t="s">
        <v>804</v>
      </c>
      <c r="H25" s="41"/>
      <c r="I25" s="41" t="s">
        <v>1096</v>
      </c>
      <c r="J25" s="41" t="s">
        <v>711</v>
      </c>
      <c r="K25" s="41" t="s">
        <v>1098</v>
      </c>
      <c r="L25" s="42"/>
    </row>
    <row r="26" spans="1:13" s="1" customFormat="1" ht="48">
      <c r="A26" s="11">
        <v>2</v>
      </c>
      <c r="B26" s="11">
        <v>5</v>
      </c>
      <c r="C26" s="11">
        <v>1</v>
      </c>
      <c r="D26" s="41" t="s">
        <v>1095</v>
      </c>
      <c r="E26" s="63"/>
      <c r="F26" s="63"/>
      <c r="G26" s="41" t="s">
        <v>804</v>
      </c>
      <c r="H26" s="41"/>
      <c r="I26" s="41" t="s">
        <v>1097</v>
      </c>
      <c r="J26" s="41" t="s">
        <v>711</v>
      </c>
      <c r="K26" s="41" t="s">
        <v>1099</v>
      </c>
      <c r="L26"/>
      <c r="M26"/>
    </row>
    <row r="27" spans="1:13" s="1" customFormat="1" ht="18">
      <c r="A27" s="11">
        <v>3</v>
      </c>
      <c r="B27" s="11">
        <v>0</v>
      </c>
      <c r="C27" s="11">
        <v>0</v>
      </c>
      <c r="D27" s="41"/>
      <c r="E27" s="63"/>
      <c r="F27" s="63"/>
      <c r="G27" s="41"/>
      <c r="H27" s="41"/>
      <c r="I27" s="41"/>
      <c r="J27" s="41"/>
      <c r="K27" s="41"/>
      <c r="L27" s="42"/>
    </row>
    <row r="28" spans="1:13" s="1" customFormat="1" ht="18">
      <c r="A28" s="11">
        <v>4</v>
      </c>
      <c r="B28" s="11">
        <v>0</v>
      </c>
      <c r="C28" s="11">
        <v>0</v>
      </c>
      <c r="D28" s="41"/>
      <c r="E28" s="63"/>
      <c r="F28" s="63"/>
      <c r="G28" s="41"/>
      <c r="H28" s="41"/>
      <c r="I28" s="41"/>
      <c r="J28" s="41"/>
      <c r="K28" s="41"/>
      <c r="L28" s="42"/>
    </row>
    <row r="29" spans="1:13" s="1" customFormat="1" ht="18">
      <c r="A29" s="11">
        <v>5</v>
      </c>
      <c r="B29" s="11">
        <v>0</v>
      </c>
      <c r="C29" s="11">
        <v>0</v>
      </c>
      <c r="E29" s="63"/>
      <c r="F29" s="63"/>
      <c r="G29" s="41"/>
      <c r="H29" s="41"/>
      <c r="I29" s="41"/>
      <c r="J29" s="41"/>
      <c r="K29" s="41"/>
      <c r="L29" s="42"/>
    </row>
    <row r="30" spans="1:13" ht="18">
      <c r="A30" s="390"/>
      <c r="B30" s="390"/>
      <c r="C30" s="390"/>
      <c r="D30" s="391" t="s">
        <v>256</v>
      </c>
      <c r="E30" s="53">
        <f>E31+E32</f>
        <v>0</v>
      </c>
      <c r="F30" s="53">
        <f>F31+F32</f>
        <v>0</v>
      </c>
      <c r="G30" s="392"/>
      <c r="H30" s="393"/>
      <c r="I30" s="393"/>
      <c r="J30" s="393"/>
      <c r="K30" s="394"/>
    </row>
    <row r="31" spans="1:13" ht="18">
      <c r="A31" s="38"/>
      <c r="B31" s="39" t="s">
        <v>448</v>
      </c>
      <c r="C31" s="38"/>
      <c r="D31" s="391"/>
      <c r="E31" s="35"/>
      <c r="F31" s="35"/>
      <c r="G31" s="395"/>
      <c r="H31" s="396"/>
      <c r="I31" s="396"/>
      <c r="J31" s="396"/>
      <c r="K31" s="397"/>
    </row>
    <row r="32" spans="1:13" ht="18">
      <c r="A32" s="401">
        <f>B34*C34+B35*C35+B36*C36+B37*C37</f>
        <v>8</v>
      </c>
      <c r="B32" s="401"/>
      <c r="C32" s="401"/>
      <c r="D32" s="391"/>
      <c r="E32" s="35">
        <f>($B$34*$C$34*E$34+$B$35*$C$35*E$35+$B$36*$C$36*E$36+$B$37*$C$37*E$37)/$A$32</f>
        <v>0</v>
      </c>
      <c r="F32" s="35">
        <f>($B$34*$C$34*F$34+$B$35*$C$35*F$35+$B$36*$C$36*F$36+$B$37*$C$37*F$37)/$A$32</f>
        <v>0</v>
      </c>
      <c r="G32" s="398"/>
      <c r="H32" s="399"/>
      <c r="I32" s="399"/>
      <c r="J32" s="399"/>
      <c r="K32" s="400"/>
    </row>
    <row r="33" spans="1:13">
      <c r="A33" s="40" t="s">
        <v>68</v>
      </c>
      <c r="B33" s="40" t="s">
        <v>69</v>
      </c>
      <c r="C33" s="40" t="s">
        <v>70</v>
      </c>
      <c r="D33" s="40" t="s">
        <v>265</v>
      </c>
      <c r="E33" s="40" t="s">
        <v>75</v>
      </c>
      <c r="F33" s="40" t="s">
        <v>37</v>
      </c>
      <c r="G33" s="40" t="s">
        <v>76</v>
      </c>
      <c r="H33" s="40" t="s">
        <v>77</v>
      </c>
      <c r="I33" s="40" t="s">
        <v>78</v>
      </c>
      <c r="J33" s="40" t="s">
        <v>79</v>
      </c>
      <c r="K33" s="40" t="s">
        <v>80</v>
      </c>
      <c r="L33" s="40"/>
    </row>
    <row r="34" spans="1:13" s="1" customFormat="1" ht="36">
      <c r="A34" s="11">
        <v>1</v>
      </c>
      <c r="B34" s="11">
        <v>3</v>
      </c>
      <c r="C34" s="11">
        <v>1</v>
      </c>
      <c r="D34" s="41" t="s">
        <v>310</v>
      </c>
      <c r="E34" s="35"/>
      <c r="F34" s="35"/>
      <c r="G34" s="41" t="s">
        <v>379</v>
      </c>
      <c r="H34" s="41" t="s">
        <v>379</v>
      </c>
      <c r="I34" s="41" t="s">
        <v>379</v>
      </c>
      <c r="J34" s="41" t="s">
        <v>379</v>
      </c>
      <c r="K34" s="41" t="s">
        <v>379</v>
      </c>
      <c r="L34" s="42"/>
    </row>
    <row r="35" spans="1:13" s="1" customFormat="1" ht="96">
      <c r="A35" s="11">
        <v>2</v>
      </c>
      <c r="B35" s="11">
        <v>5</v>
      </c>
      <c r="C35" s="11">
        <v>1</v>
      </c>
      <c r="D35" s="41" t="s">
        <v>1100</v>
      </c>
      <c r="E35" s="35"/>
      <c r="F35" s="35"/>
      <c r="G35" s="41" t="s">
        <v>811</v>
      </c>
      <c r="H35" s="41" t="s">
        <v>811</v>
      </c>
      <c r="I35" s="41" t="s">
        <v>811</v>
      </c>
      <c r="J35" s="41" t="s">
        <v>811</v>
      </c>
      <c r="K35" s="41" t="s">
        <v>811</v>
      </c>
      <c r="L35" s="42"/>
    </row>
    <row r="36" spans="1:13" s="1" customFormat="1" ht="18">
      <c r="A36" s="11">
        <v>3</v>
      </c>
      <c r="B36" s="11">
        <v>0</v>
      </c>
      <c r="C36" s="11">
        <v>0</v>
      </c>
      <c r="D36" s="41"/>
      <c r="E36" s="35"/>
      <c r="F36" s="35"/>
      <c r="G36" s="41"/>
      <c r="H36" s="41"/>
      <c r="I36" s="41"/>
      <c r="J36" s="41"/>
      <c r="K36" s="41"/>
      <c r="L36" s="42"/>
    </row>
    <row r="37" spans="1:13" s="1" customFormat="1" ht="18">
      <c r="A37" s="11">
        <v>4</v>
      </c>
      <c r="B37" s="11">
        <v>0</v>
      </c>
      <c r="C37" s="11">
        <v>0</v>
      </c>
      <c r="D37" s="41"/>
      <c r="E37" s="35"/>
      <c r="F37" s="35"/>
      <c r="G37" s="41"/>
      <c r="H37" s="41"/>
      <c r="I37" s="41"/>
      <c r="J37" s="41"/>
      <c r="K37" s="41"/>
      <c r="L37" s="42"/>
    </row>
    <row r="38" spans="1:13" s="1" customFormat="1" ht="21">
      <c r="A38" s="402" t="s">
        <v>378</v>
      </c>
      <c r="B38" s="402"/>
      <c r="C38" s="402"/>
      <c r="D38" s="402"/>
      <c r="E38" s="402"/>
      <c r="F38" s="402"/>
      <c r="G38" s="402"/>
      <c r="H38" s="402"/>
      <c r="I38" s="402"/>
      <c r="J38" s="402"/>
      <c r="K38" s="402"/>
      <c r="L38" s="40"/>
    </row>
    <row r="39" spans="1:13" s="1" customFormat="1">
      <c r="A39" s="11"/>
      <c r="B39" s="11"/>
      <c r="C39" s="11"/>
      <c r="D39" s="50"/>
      <c r="E39" s="363"/>
      <c r="F39" s="364"/>
      <c r="G39" s="364"/>
      <c r="H39" s="364"/>
      <c r="I39" s="364"/>
      <c r="J39" s="364"/>
      <c r="K39" s="364"/>
      <c r="L39" s="61"/>
    </row>
    <row r="40" spans="1:13" s="1" customFormat="1">
      <c r="A40" s="11"/>
      <c r="B40" s="11"/>
      <c r="C40" s="11"/>
      <c r="D40" s="50"/>
      <c r="E40" s="363"/>
      <c r="F40" s="364"/>
      <c r="G40" s="364"/>
      <c r="H40" s="364"/>
      <c r="I40" s="364"/>
      <c r="J40" s="364"/>
      <c r="K40" s="364"/>
      <c r="L40" s="61"/>
    </row>
    <row r="41" spans="1:13" s="1" customFormat="1">
      <c r="A41" s="11"/>
      <c r="B41" s="11"/>
      <c r="C41" s="11"/>
      <c r="D41" s="50"/>
      <c r="E41" s="363"/>
      <c r="F41" s="364"/>
      <c r="G41" s="364"/>
      <c r="H41" s="364"/>
      <c r="I41" s="364"/>
      <c r="J41" s="364"/>
      <c r="K41" s="364"/>
      <c r="L41" s="61"/>
    </row>
    <row r="42" spans="1:13">
      <c r="A42" s="51"/>
      <c r="B42" s="51"/>
      <c r="C42" s="51"/>
      <c r="D42" s="50"/>
      <c r="E42" s="363"/>
      <c r="F42" s="364"/>
      <c r="G42" s="364"/>
      <c r="H42" s="364"/>
      <c r="I42" s="364"/>
      <c r="J42" s="364"/>
      <c r="K42" s="364"/>
      <c r="L42" s="61"/>
    </row>
    <row r="43" spans="1:13" ht="68.25" customHeight="1">
      <c r="A43" s="51"/>
      <c r="B43" s="51"/>
      <c r="C43" s="51"/>
      <c r="D43" s="50"/>
      <c r="E43" s="363"/>
      <c r="F43" s="364"/>
      <c r="G43" s="364"/>
      <c r="H43" s="364"/>
      <c r="I43" s="364"/>
      <c r="J43" s="364"/>
      <c r="K43" s="364"/>
      <c r="L43" s="61"/>
    </row>
    <row r="44" spans="1:13">
      <c r="A44" s="51"/>
      <c r="B44" s="51"/>
      <c r="C44" s="51"/>
      <c r="D44" s="50"/>
      <c r="E44" s="363"/>
      <c r="F44" s="364"/>
      <c r="G44" s="364"/>
      <c r="H44" s="364"/>
      <c r="I44" s="364"/>
      <c r="J44" s="364"/>
      <c r="K44" s="364"/>
      <c r="L44" s="61"/>
    </row>
    <row r="45" spans="1:13">
      <c r="A45" s="360"/>
      <c r="B45" s="361"/>
      <c r="C45" s="361"/>
      <c r="D45" s="361"/>
      <c r="E45" s="361"/>
      <c r="F45" s="361"/>
      <c r="G45" s="361"/>
      <c r="H45" s="361"/>
      <c r="I45" s="361"/>
      <c r="J45" s="361"/>
      <c r="K45" s="362"/>
      <c r="L45" s="61"/>
    </row>
    <row r="46" spans="1:13" ht="36" customHeight="1">
      <c r="A46" s="51"/>
      <c r="B46" s="51"/>
      <c r="C46" s="51"/>
      <c r="D46" s="10" t="s">
        <v>82</v>
      </c>
      <c r="E46" s="377" t="s">
        <v>1101</v>
      </c>
      <c r="F46" s="378"/>
      <c r="G46" s="378"/>
      <c r="H46" s="378"/>
      <c r="I46" s="378"/>
      <c r="J46" s="378"/>
      <c r="K46" s="378"/>
      <c r="L46" s="51"/>
      <c r="M46" s="51"/>
    </row>
    <row r="47" spans="1:13" ht="18" customHeight="1">
      <c r="A47" s="51"/>
      <c r="B47" s="51"/>
      <c r="C47" s="51"/>
      <c r="D47" s="10" t="s">
        <v>319</v>
      </c>
      <c r="E47" s="377" t="s">
        <v>1102</v>
      </c>
      <c r="F47" s="378"/>
      <c r="G47" s="378"/>
      <c r="H47" s="378"/>
      <c r="I47" s="378"/>
      <c r="J47" s="378"/>
      <c r="K47" s="378"/>
      <c r="L47" s="51"/>
      <c r="M47" s="51"/>
    </row>
    <row r="48" spans="1:13">
      <c r="A48" s="51"/>
      <c r="B48" s="51"/>
      <c r="C48" s="51"/>
      <c r="D48" s="10" t="s">
        <v>472</v>
      </c>
      <c r="E48" s="377"/>
      <c r="F48" s="378"/>
      <c r="G48" s="378"/>
      <c r="H48" s="378"/>
      <c r="I48" s="378"/>
      <c r="J48" s="378"/>
      <c r="K48" s="378"/>
      <c r="L48" s="51"/>
      <c r="M48" s="51"/>
    </row>
    <row r="50" spans="4:6">
      <c r="D50" s="407" t="s">
        <v>1103</v>
      </c>
      <c r="E50" s="408"/>
      <c r="F50" s="409"/>
    </row>
    <row r="51" spans="4:6">
      <c r="D51" s="407" t="s">
        <v>1104</v>
      </c>
      <c r="E51" s="408"/>
      <c r="F51" s="409"/>
    </row>
    <row r="52" spans="4:6">
      <c r="D52" s="407" t="s">
        <v>1105</v>
      </c>
      <c r="E52" s="408"/>
      <c r="F52" s="409"/>
    </row>
  </sheetData>
  <mergeCells count="38">
    <mergeCell ref="D50:F50"/>
    <mergeCell ref="D51:F51"/>
    <mergeCell ref="D52:F52"/>
    <mergeCell ref="A45:K45"/>
    <mergeCell ref="E48:K48"/>
    <mergeCell ref="E43:K43"/>
    <mergeCell ref="E44:K44"/>
    <mergeCell ref="E46:K46"/>
    <mergeCell ref="E47:K47"/>
    <mergeCell ref="A21:C21"/>
    <mergeCell ref="D21:D23"/>
    <mergeCell ref="G21:K23"/>
    <mergeCell ref="A23:C23"/>
    <mergeCell ref="A30:C30"/>
    <mergeCell ref="D30:D32"/>
    <mergeCell ref="G30:K32"/>
    <mergeCell ref="A32:C32"/>
    <mergeCell ref="E39:K39"/>
    <mergeCell ref="E40:K40"/>
    <mergeCell ref="E41:K41"/>
    <mergeCell ref="A38:K38"/>
    <mergeCell ref="E42:K42"/>
    <mergeCell ref="G5:K5"/>
    <mergeCell ref="A12:C12"/>
    <mergeCell ref="D12:D14"/>
    <mergeCell ref="G12:K14"/>
    <mergeCell ref="A14:C14"/>
    <mergeCell ref="A6:C6"/>
    <mergeCell ref="D6:D8"/>
    <mergeCell ref="A8:C8"/>
    <mergeCell ref="G6:K6"/>
    <mergeCell ref="G7:K7"/>
    <mergeCell ref="G8:K8"/>
    <mergeCell ref="A1:D1"/>
    <mergeCell ref="G1:K1"/>
    <mergeCell ref="G2:K2"/>
    <mergeCell ref="G3:K3"/>
    <mergeCell ref="G4:K4"/>
  </mergeCells>
  <printOptions gridLines="1"/>
  <pageMargins left="0.70866141732283472" right="0.70866141732283472" top="0.78740157480314965" bottom="0.78740157480314965" header="0.31496062992125984" footer="0.31496062992125984"/>
  <pageSetup paperSize="9" scale="70" fitToHeight="3" orientation="landscape" r:id="rId1"/>
  <headerFooter>
    <oddHeader>&amp;L&amp;Pvon&amp;N&amp;C3.1 Lieferantenziele&amp;R&amp;D</oddHead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pageSetUpPr fitToPage="1"/>
  </sheetPr>
  <dimension ref="A1:M57"/>
  <sheetViews>
    <sheetView topLeftCell="A38" zoomScale="80" zoomScaleNormal="80" workbookViewId="0">
      <selection activeCell="G67" sqref="G67"/>
    </sheetView>
  </sheetViews>
  <sheetFormatPr defaultColWidth="11.44140625" defaultRowHeight="14.4"/>
  <cols>
    <col min="1" max="3" width="5.21875" customWidth="1"/>
    <col min="4" max="4" width="29.21875" customWidth="1"/>
    <col min="5" max="6" width="9" customWidth="1"/>
    <col min="7" max="11" width="24.77734375" customWidth="1"/>
    <col min="12" max="12" width="90.77734375" customWidth="1"/>
  </cols>
  <sheetData>
    <row r="1" spans="1:12" s="32" customFormat="1" ht="34.5" customHeight="1" thickBot="1">
      <c r="A1" s="352" t="s">
        <v>1106</v>
      </c>
      <c r="B1" s="353"/>
      <c r="C1" s="353"/>
      <c r="D1" s="353"/>
      <c r="E1" s="31">
        <f>(E3*$B$3*$C$3+E4*$B$4*$C$4+E5*$B$5*$C$5)/$A$5+E6</f>
        <v>0</v>
      </c>
      <c r="F1" s="31">
        <f>(F3*$B$3*$C$3+F4*$B$4*$C$4+F5*$B$5*$C$5)/$A$5+F6</f>
        <v>0</v>
      </c>
      <c r="G1" s="354" t="s">
        <v>253</v>
      </c>
      <c r="H1" s="355"/>
      <c r="I1" s="355"/>
      <c r="J1" s="355"/>
      <c r="K1" s="355"/>
      <c r="L1" s="60" t="s">
        <v>254</v>
      </c>
    </row>
    <row r="2" spans="1:12" ht="22.5" customHeight="1">
      <c r="A2" s="33" t="s">
        <v>68</v>
      </c>
      <c r="B2" s="33" t="s">
        <v>69</v>
      </c>
      <c r="C2" s="33" t="s">
        <v>70</v>
      </c>
      <c r="D2" s="33" t="s">
        <v>71</v>
      </c>
      <c r="E2" s="33" t="s">
        <v>72</v>
      </c>
      <c r="F2" s="33" t="s">
        <v>37</v>
      </c>
      <c r="G2" s="350" t="s">
        <v>1107</v>
      </c>
      <c r="H2" s="351"/>
      <c r="I2" s="351"/>
      <c r="J2" s="351"/>
      <c r="K2" s="351"/>
    </row>
    <row r="3" spans="1:12" ht="18">
      <c r="A3" s="34"/>
      <c r="B3" s="34">
        <v>5</v>
      </c>
      <c r="C3" s="34">
        <v>1</v>
      </c>
      <c r="D3" s="57" t="s">
        <v>255</v>
      </c>
      <c r="E3" s="54">
        <f>E12</f>
        <v>0</v>
      </c>
      <c r="F3" s="54">
        <f>F12</f>
        <v>0</v>
      </c>
      <c r="G3" s="350" t="s">
        <v>1108</v>
      </c>
      <c r="H3" s="351"/>
      <c r="I3" s="351"/>
      <c r="J3" s="351"/>
      <c r="K3" s="351"/>
    </row>
    <row r="4" spans="1:12" ht="18">
      <c r="A4" s="34"/>
      <c r="B4" s="34">
        <v>5</v>
      </c>
      <c r="C4" s="34">
        <v>1</v>
      </c>
      <c r="D4" s="58" t="s">
        <v>202</v>
      </c>
      <c r="E4" s="36">
        <f>E21</f>
        <v>0</v>
      </c>
      <c r="F4" s="36">
        <f>F21</f>
        <v>0</v>
      </c>
      <c r="G4" s="350" t="s">
        <v>1109</v>
      </c>
      <c r="H4" s="351"/>
      <c r="I4" s="351"/>
      <c r="J4" s="351"/>
      <c r="K4" s="351"/>
    </row>
    <row r="5" spans="1:12" ht="18">
      <c r="A5" s="34">
        <f>B5*C5+B4*C4+B3*C3</f>
        <v>12</v>
      </c>
      <c r="B5" s="34">
        <v>2</v>
      </c>
      <c r="C5" s="34">
        <v>1</v>
      </c>
      <c r="D5" s="59" t="s">
        <v>256</v>
      </c>
      <c r="E5" s="35">
        <f>E30</f>
        <v>0</v>
      </c>
      <c r="F5" s="35">
        <f>F30</f>
        <v>0</v>
      </c>
      <c r="G5" s="350" t="s">
        <v>1110</v>
      </c>
      <c r="H5" s="351"/>
      <c r="I5" s="351"/>
      <c r="J5" s="351"/>
      <c r="K5" s="351"/>
    </row>
    <row r="6" spans="1:12" ht="18">
      <c r="A6" s="356"/>
      <c r="B6" s="356"/>
      <c r="C6" s="356"/>
      <c r="D6" s="357" t="s">
        <v>335</v>
      </c>
      <c r="E6" s="47">
        <f>(E$10*$B$10*$C$10+E$11*$B$11*$C$11)/$A$8</f>
        <v>0</v>
      </c>
      <c r="F6" s="47">
        <f>(F$10*$B$10*$C$10+F$11*$B$11*$C$11)/$A$8</f>
        <v>0</v>
      </c>
      <c r="G6" s="350" t="s">
        <v>1111</v>
      </c>
      <c r="H6" s="351"/>
      <c r="I6" s="351"/>
      <c r="J6" s="351"/>
      <c r="K6" s="351"/>
    </row>
    <row r="7" spans="1:12" ht="18">
      <c r="A7" s="48"/>
      <c r="B7" s="49" t="s">
        <v>448</v>
      </c>
      <c r="C7" s="48"/>
      <c r="D7" s="358"/>
      <c r="E7" s="37"/>
      <c r="F7" s="37"/>
      <c r="G7" s="350" t="s">
        <v>1112</v>
      </c>
      <c r="H7" s="351"/>
      <c r="I7" s="351"/>
      <c r="J7" s="351"/>
      <c r="K7" s="351"/>
    </row>
    <row r="8" spans="1:12" ht="18">
      <c r="A8" s="359">
        <f>B10*C10+B11*C11</f>
        <v>5</v>
      </c>
      <c r="B8" s="359"/>
      <c r="C8" s="359"/>
      <c r="D8" s="358"/>
      <c r="E8" s="37"/>
      <c r="F8" s="37"/>
      <c r="G8" s="350" t="s">
        <v>1113</v>
      </c>
      <c r="H8" s="351"/>
      <c r="I8" s="351"/>
      <c r="J8" s="351"/>
      <c r="K8" s="351"/>
    </row>
    <row r="9" spans="1:12">
      <c r="A9" s="40" t="s">
        <v>68</v>
      </c>
      <c r="B9" s="40" t="s">
        <v>69</v>
      </c>
      <c r="C9" s="40" t="s">
        <v>70</v>
      </c>
      <c r="D9" s="40" t="s">
        <v>265</v>
      </c>
      <c r="E9" s="40" t="s">
        <v>75</v>
      </c>
      <c r="F9" s="40" t="s">
        <v>37</v>
      </c>
      <c r="G9" s="40" t="s">
        <v>76</v>
      </c>
      <c r="H9" s="40" t="s">
        <v>77</v>
      </c>
      <c r="I9" s="40" t="s">
        <v>78</v>
      </c>
      <c r="J9" s="40" t="s">
        <v>79</v>
      </c>
      <c r="K9" s="40" t="s">
        <v>80</v>
      </c>
      <c r="L9" s="40"/>
    </row>
    <row r="10" spans="1:12" s="1" customFormat="1" ht="120">
      <c r="A10" s="11">
        <v>1</v>
      </c>
      <c r="B10" s="11">
        <v>5</v>
      </c>
      <c r="C10" s="11">
        <v>1</v>
      </c>
      <c r="D10" s="41" t="s">
        <v>1114</v>
      </c>
      <c r="E10" s="62">
        <v>0</v>
      </c>
      <c r="F10" s="62">
        <v>0</v>
      </c>
      <c r="G10" s="41" t="s">
        <v>1115</v>
      </c>
      <c r="H10" s="41" t="s">
        <v>1116</v>
      </c>
      <c r="I10" s="41" t="s">
        <v>1117</v>
      </c>
      <c r="J10" s="41" t="s">
        <v>1118</v>
      </c>
      <c r="K10" s="41" t="s">
        <v>1119</v>
      </c>
      <c r="L10" s="42"/>
    </row>
    <row r="11" spans="1:12" s="1" customFormat="1" ht="18" hidden="1">
      <c r="A11" s="11">
        <v>0</v>
      </c>
      <c r="B11" s="11">
        <v>0</v>
      </c>
      <c r="C11" s="11">
        <v>0</v>
      </c>
      <c r="D11" s="41"/>
      <c r="E11" s="37">
        <v>0</v>
      </c>
      <c r="F11" s="37">
        <v>0</v>
      </c>
      <c r="G11" s="41"/>
      <c r="H11" s="41"/>
      <c r="I11" s="41"/>
      <c r="J11" s="41"/>
      <c r="K11" s="41"/>
      <c r="L11" s="42"/>
    </row>
    <row r="12" spans="1:12" ht="18">
      <c r="A12" s="365"/>
      <c r="B12" s="365"/>
      <c r="C12" s="365"/>
      <c r="D12" s="366" t="s">
        <v>267</v>
      </c>
      <c r="E12" s="52">
        <f>E13+E14</f>
        <v>0</v>
      </c>
      <c r="F12" s="52">
        <f>F13+F14</f>
        <v>0</v>
      </c>
      <c r="G12" s="367"/>
      <c r="H12" s="368"/>
      <c r="I12" s="368"/>
      <c r="J12" s="368"/>
      <c r="K12" s="369"/>
    </row>
    <row r="13" spans="1:12" ht="18">
      <c r="A13" s="55"/>
      <c r="B13" s="56" t="s">
        <v>448</v>
      </c>
      <c r="C13" s="55"/>
      <c r="D13" s="366"/>
      <c r="E13" s="54"/>
      <c r="F13" s="54"/>
      <c r="G13" s="370"/>
      <c r="H13" s="371"/>
      <c r="I13" s="371"/>
      <c r="J13" s="371"/>
      <c r="K13" s="372"/>
    </row>
    <row r="14" spans="1:12" ht="18">
      <c r="A14" s="376">
        <f>B16*C16+B17*C17+B18*C18+B19*C19+B20*C20</f>
        <v>14</v>
      </c>
      <c r="B14" s="376"/>
      <c r="C14" s="376"/>
      <c r="D14" s="366"/>
      <c r="E14" s="54">
        <f>($B$16*$C$16*E$16+$B$17*$C$17*E$17+$B$18*$C$18*E$18+$B$19*$C$19*E$19+$B$20*$C$20*E$20)/$A$14</f>
        <v>0</v>
      </c>
      <c r="F14" s="54">
        <f>($B$16*$C$16*F$16+$B$17*$C$17*F$17+$B$18*$C$18*F$18+$B$19*$C$19*F$19+$B$20*$C$20*F$20)/$A$14</f>
        <v>0</v>
      </c>
      <c r="G14" s="373"/>
      <c r="H14" s="374"/>
      <c r="I14" s="374"/>
      <c r="J14" s="374"/>
      <c r="K14" s="375"/>
    </row>
    <row r="15" spans="1:12">
      <c r="A15" s="40" t="s">
        <v>68</v>
      </c>
      <c r="B15" s="40" t="s">
        <v>69</v>
      </c>
      <c r="C15" s="40" t="s">
        <v>70</v>
      </c>
      <c r="D15" s="40" t="s">
        <v>265</v>
      </c>
      <c r="E15" s="40" t="s">
        <v>75</v>
      </c>
      <c r="F15" s="40" t="s">
        <v>37</v>
      </c>
      <c r="G15" s="40" t="s">
        <v>76</v>
      </c>
      <c r="H15" s="40" t="s">
        <v>77</v>
      </c>
      <c r="I15" s="40" t="s">
        <v>78</v>
      </c>
      <c r="J15" s="40" t="s">
        <v>79</v>
      </c>
      <c r="K15" s="40" t="s">
        <v>80</v>
      </c>
      <c r="L15" s="40"/>
    </row>
    <row r="16" spans="1:12" s="1" customFormat="1" ht="96">
      <c r="A16" s="11">
        <v>1</v>
      </c>
      <c r="B16" s="11">
        <v>5</v>
      </c>
      <c r="C16" s="11">
        <v>1</v>
      </c>
      <c r="D16" s="41" t="s">
        <v>1120</v>
      </c>
      <c r="E16" s="54"/>
      <c r="F16" s="54"/>
      <c r="G16" s="41" t="s">
        <v>1121</v>
      </c>
      <c r="H16" s="41" t="s">
        <v>1122</v>
      </c>
      <c r="I16" s="41" t="s">
        <v>1123</v>
      </c>
      <c r="J16" s="41" t="s">
        <v>366</v>
      </c>
      <c r="K16" s="41" t="s">
        <v>1124</v>
      </c>
      <c r="L16" s="42"/>
    </row>
    <row r="17" spans="1:12" s="1" customFormat="1" ht="84">
      <c r="A17" s="11">
        <v>2</v>
      </c>
      <c r="B17" s="11">
        <v>5</v>
      </c>
      <c r="C17" s="11">
        <v>1</v>
      </c>
      <c r="D17" s="41" t="s">
        <v>1125</v>
      </c>
      <c r="E17" s="54"/>
      <c r="F17" s="54"/>
      <c r="G17" s="41" t="s">
        <v>1126</v>
      </c>
      <c r="H17" s="41" t="s">
        <v>1127</v>
      </c>
      <c r="I17" s="41" t="s">
        <v>1128</v>
      </c>
      <c r="J17" s="41" t="s">
        <v>366</v>
      </c>
      <c r="K17" s="41" t="s">
        <v>1129</v>
      </c>
      <c r="L17" s="42"/>
    </row>
    <row r="18" spans="1:12" s="1" customFormat="1" ht="72">
      <c r="A18" s="11">
        <v>3</v>
      </c>
      <c r="B18" s="11">
        <v>4</v>
      </c>
      <c r="C18" s="11">
        <v>1</v>
      </c>
      <c r="D18" s="41" t="s">
        <v>1130</v>
      </c>
      <c r="E18" s="54"/>
      <c r="F18" s="54"/>
      <c r="G18" s="41" t="s">
        <v>1131</v>
      </c>
      <c r="H18" s="41" t="s">
        <v>1132</v>
      </c>
      <c r="I18" s="41" t="s">
        <v>1133</v>
      </c>
      <c r="J18" s="41"/>
      <c r="K18" s="41" t="s">
        <v>1134</v>
      </c>
      <c r="L18" s="42"/>
    </row>
    <row r="19" spans="1:12" s="1" customFormat="1" ht="18">
      <c r="A19" s="11">
        <v>4</v>
      </c>
      <c r="B19" s="11">
        <v>0</v>
      </c>
      <c r="C19" s="11">
        <v>0</v>
      </c>
      <c r="D19" s="2"/>
      <c r="E19" s="54"/>
      <c r="F19" s="54"/>
      <c r="G19" s="41"/>
      <c r="H19" s="41"/>
      <c r="I19" s="41"/>
      <c r="J19" s="41"/>
      <c r="K19" s="41"/>
      <c r="L19" s="42"/>
    </row>
    <row r="20" spans="1:12" s="1" customFormat="1" ht="18">
      <c r="A20" s="11">
        <v>5</v>
      </c>
      <c r="B20" s="11">
        <v>0</v>
      </c>
      <c r="C20" s="11">
        <v>0</v>
      </c>
      <c r="D20" s="11"/>
      <c r="E20" s="54"/>
      <c r="F20" s="54"/>
      <c r="G20" s="41"/>
      <c r="H20" s="41"/>
      <c r="I20" s="41"/>
      <c r="J20" s="41"/>
      <c r="K20" s="41"/>
      <c r="L20" s="42"/>
    </row>
    <row r="21" spans="1:12" ht="18">
      <c r="A21" s="379"/>
      <c r="B21" s="379"/>
      <c r="C21" s="379"/>
      <c r="D21" s="380" t="s">
        <v>293</v>
      </c>
      <c r="E21" s="43">
        <f>E22+E23</f>
        <v>0</v>
      </c>
      <c r="F21" s="43">
        <f>F22+F23</f>
        <v>0</v>
      </c>
      <c r="G21" s="381"/>
      <c r="H21" s="382"/>
      <c r="I21" s="382"/>
      <c r="J21" s="382"/>
      <c r="K21" s="383"/>
    </row>
    <row r="22" spans="1:12" ht="18">
      <c r="A22" s="44"/>
      <c r="B22" s="45" t="s">
        <v>448</v>
      </c>
      <c r="C22" s="44"/>
      <c r="D22" s="380"/>
      <c r="E22" s="46"/>
      <c r="F22" s="46"/>
      <c r="G22" s="384"/>
      <c r="H22" s="385"/>
      <c r="I22" s="385"/>
      <c r="J22" s="385"/>
      <c r="K22" s="386"/>
    </row>
    <row r="23" spans="1:12" ht="18">
      <c r="A23" s="379">
        <f>B25*C25+B26*C26+B27*C27+B28*C28+B29*C29</f>
        <v>10</v>
      </c>
      <c r="B23" s="379"/>
      <c r="C23" s="379"/>
      <c r="D23" s="380"/>
      <c r="E23" s="46">
        <f>($B$25*$C$25*E$25+$B$26*$C$26*E$26+$B$27*$C$27*E$27+$B$28*$C$28*E$28+$B$29*$C$29*E$29)/$A$23</f>
        <v>0</v>
      </c>
      <c r="F23" s="46">
        <f>($B$25*$C$25*F$25+$B$26*$C$26*F$26+$B$27*$C$27*F$27+$B$28*$C$28*F$28+$B$29*$C$29*F$29)/$A$23</f>
        <v>0</v>
      </c>
      <c r="G23" s="387"/>
      <c r="H23" s="388"/>
      <c r="I23" s="388"/>
      <c r="J23" s="388"/>
      <c r="K23" s="389"/>
    </row>
    <row r="24" spans="1:12">
      <c r="A24" s="40" t="s">
        <v>68</v>
      </c>
      <c r="B24" s="40" t="s">
        <v>69</v>
      </c>
      <c r="C24" s="40" t="s">
        <v>70</v>
      </c>
      <c r="D24" s="40" t="s">
        <v>265</v>
      </c>
      <c r="E24" s="40" t="s">
        <v>75</v>
      </c>
      <c r="F24" s="40" t="s">
        <v>37</v>
      </c>
      <c r="G24" s="40" t="s">
        <v>76</v>
      </c>
      <c r="H24" s="40" t="s">
        <v>77</v>
      </c>
      <c r="I24" s="40" t="s">
        <v>78</v>
      </c>
      <c r="J24" s="40" t="s">
        <v>79</v>
      </c>
      <c r="K24" s="40" t="s">
        <v>80</v>
      </c>
      <c r="L24" s="40"/>
    </row>
    <row r="25" spans="1:12" s="1" customFormat="1" ht="96">
      <c r="A25" s="11">
        <v>1</v>
      </c>
      <c r="B25" s="11">
        <v>5</v>
      </c>
      <c r="C25" s="11">
        <v>1</v>
      </c>
      <c r="D25" s="41" t="s">
        <v>1135</v>
      </c>
      <c r="E25" s="63"/>
      <c r="F25" s="63"/>
      <c r="G25" s="41" t="s">
        <v>804</v>
      </c>
      <c r="H25" s="41"/>
      <c r="I25" s="41" t="s">
        <v>1137</v>
      </c>
      <c r="J25" s="41" t="s">
        <v>711</v>
      </c>
      <c r="K25" s="41" t="s">
        <v>1139</v>
      </c>
      <c r="L25" s="42"/>
    </row>
    <row r="26" spans="1:12" s="1" customFormat="1" ht="60">
      <c r="A26" s="11">
        <v>2</v>
      </c>
      <c r="B26" s="11">
        <v>5</v>
      </c>
      <c r="C26" s="11">
        <v>1</v>
      </c>
      <c r="D26" s="41" t="s">
        <v>1136</v>
      </c>
      <c r="E26" s="63"/>
      <c r="F26" s="63"/>
      <c r="G26" s="41" t="s">
        <v>804</v>
      </c>
      <c r="H26" s="41"/>
      <c r="I26" s="41" t="s">
        <v>1138</v>
      </c>
      <c r="J26" s="41" t="s">
        <v>711</v>
      </c>
      <c r="K26" s="41" t="s">
        <v>1099</v>
      </c>
      <c r="L26" s="42"/>
    </row>
    <row r="27" spans="1:12" s="1" customFormat="1" ht="18">
      <c r="A27" s="11">
        <v>3</v>
      </c>
      <c r="B27" s="11">
        <v>0</v>
      </c>
      <c r="C27" s="11">
        <v>0</v>
      </c>
      <c r="D27" s="41"/>
      <c r="E27" s="63"/>
      <c r="F27" s="63"/>
      <c r="G27" s="41"/>
      <c r="H27" s="41"/>
      <c r="I27" s="41"/>
      <c r="J27" s="41"/>
      <c r="K27" s="41"/>
      <c r="L27" s="42"/>
    </row>
    <row r="28" spans="1:12" s="1" customFormat="1" ht="18">
      <c r="A28" s="11">
        <v>4</v>
      </c>
      <c r="B28" s="11">
        <v>0</v>
      </c>
      <c r="C28" s="11">
        <v>0</v>
      </c>
      <c r="D28" s="41"/>
      <c r="E28" s="63"/>
      <c r="F28" s="63"/>
      <c r="G28" s="41"/>
      <c r="H28" s="41"/>
      <c r="I28" s="41"/>
      <c r="J28" s="41"/>
      <c r="K28" s="41"/>
      <c r="L28" s="42"/>
    </row>
    <row r="29" spans="1:12" s="1" customFormat="1" ht="18">
      <c r="A29" s="11">
        <v>5</v>
      </c>
      <c r="B29" s="11">
        <v>0</v>
      </c>
      <c r="C29" s="11">
        <v>0</v>
      </c>
      <c r="E29" s="63"/>
      <c r="F29" s="63"/>
      <c r="G29" s="41"/>
      <c r="H29" s="41"/>
      <c r="I29" s="41"/>
      <c r="J29" s="41"/>
      <c r="K29" s="41"/>
      <c r="L29" s="42"/>
    </row>
    <row r="30" spans="1:12" ht="18">
      <c r="A30" s="390"/>
      <c r="B30" s="390"/>
      <c r="C30" s="390"/>
      <c r="D30" s="391" t="s">
        <v>256</v>
      </c>
      <c r="E30" s="53">
        <f>E31+E32</f>
        <v>0</v>
      </c>
      <c r="F30" s="53">
        <f>F31+F32</f>
        <v>0</v>
      </c>
      <c r="G30" s="392"/>
      <c r="H30" s="393"/>
      <c r="I30" s="393"/>
      <c r="J30" s="393"/>
      <c r="K30" s="394"/>
    </row>
    <row r="31" spans="1:12" ht="18">
      <c r="A31" s="38"/>
      <c r="B31" s="39" t="s">
        <v>448</v>
      </c>
      <c r="C31" s="38"/>
      <c r="D31" s="391"/>
      <c r="E31" s="35"/>
      <c r="F31" s="35"/>
      <c r="G31" s="395"/>
      <c r="H31" s="396"/>
      <c r="I31" s="396"/>
      <c r="J31" s="396"/>
      <c r="K31" s="397"/>
    </row>
    <row r="32" spans="1:12" ht="18">
      <c r="A32" s="401">
        <f>B34*C34+B35*C35+B36*C36+B37*C37</f>
        <v>8</v>
      </c>
      <c r="B32" s="401"/>
      <c r="C32" s="401"/>
      <c r="D32" s="391"/>
      <c r="E32" s="35">
        <f>($B$34*$C$34*E$34+$B$35*$C$35*E$35+$B$36*$C$36*E$36+$B$37*$C$37*E$37)/$A$32</f>
        <v>0</v>
      </c>
      <c r="F32" s="35">
        <f>($B$34*$C$34*F$34+$B$35*$C$35*F$35+$B$36*$C$36*F$36+$B$37*$C$37*F$37)/$A$32</f>
        <v>0</v>
      </c>
      <c r="G32" s="398"/>
      <c r="H32" s="399"/>
      <c r="I32" s="399"/>
      <c r="J32" s="399"/>
      <c r="K32" s="400"/>
    </row>
    <row r="33" spans="1:13">
      <c r="A33" s="40" t="s">
        <v>68</v>
      </c>
      <c r="B33" s="40" t="s">
        <v>69</v>
      </c>
      <c r="C33" s="40" t="s">
        <v>70</v>
      </c>
      <c r="D33" s="40" t="s">
        <v>265</v>
      </c>
      <c r="E33" s="40" t="s">
        <v>75</v>
      </c>
      <c r="F33" s="40" t="s">
        <v>37</v>
      </c>
      <c r="G33" s="40" t="s">
        <v>76</v>
      </c>
      <c r="H33" s="40" t="s">
        <v>77</v>
      </c>
      <c r="I33" s="40" t="s">
        <v>78</v>
      </c>
      <c r="J33" s="40" t="s">
        <v>79</v>
      </c>
      <c r="K33" s="40" t="s">
        <v>80</v>
      </c>
      <c r="L33" s="40"/>
    </row>
    <row r="34" spans="1:13" s="1" customFormat="1" ht="36">
      <c r="A34" s="11">
        <v>1</v>
      </c>
      <c r="B34" s="11">
        <v>3</v>
      </c>
      <c r="C34" s="11">
        <v>1</v>
      </c>
      <c r="D34" s="41" t="s">
        <v>310</v>
      </c>
      <c r="E34" s="35"/>
      <c r="F34" s="35"/>
      <c r="G34" s="41" t="s">
        <v>379</v>
      </c>
      <c r="H34" s="41" t="s">
        <v>379</v>
      </c>
      <c r="I34" s="41" t="s">
        <v>379</v>
      </c>
      <c r="J34" s="41" t="s">
        <v>379</v>
      </c>
      <c r="K34" s="41" t="s">
        <v>379</v>
      </c>
      <c r="L34" s="42"/>
    </row>
    <row r="35" spans="1:13" s="1" customFormat="1" ht="72">
      <c r="A35" s="11">
        <v>2</v>
      </c>
      <c r="B35" s="11">
        <v>5</v>
      </c>
      <c r="C35" s="11">
        <v>1</v>
      </c>
      <c r="D35" s="41" t="s">
        <v>1140</v>
      </c>
      <c r="E35" s="35"/>
      <c r="F35" s="35"/>
      <c r="G35" s="41" t="s">
        <v>1141</v>
      </c>
      <c r="H35" s="41" t="s">
        <v>1141</v>
      </c>
      <c r="I35" s="41" t="s">
        <v>1141</v>
      </c>
      <c r="J35" s="41" t="s">
        <v>1141</v>
      </c>
      <c r="K35" s="41" t="s">
        <v>1141</v>
      </c>
      <c r="L35" s="42"/>
    </row>
    <row r="36" spans="1:13" s="1" customFormat="1" ht="18">
      <c r="A36" s="11">
        <v>3</v>
      </c>
      <c r="B36" s="11">
        <v>0</v>
      </c>
      <c r="C36" s="11">
        <v>0</v>
      </c>
      <c r="D36" s="41"/>
      <c r="E36" s="35"/>
      <c r="F36" s="35"/>
      <c r="G36" s="41"/>
      <c r="H36" s="41"/>
      <c r="I36" s="41"/>
      <c r="J36" s="41"/>
      <c r="K36" s="41"/>
      <c r="L36" s="42"/>
    </row>
    <row r="37" spans="1:13" s="1" customFormat="1" ht="18">
      <c r="A37" s="11">
        <v>4</v>
      </c>
      <c r="B37" s="11">
        <v>0</v>
      </c>
      <c r="C37" s="11">
        <v>0</v>
      </c>
      <c r="D37" s="41"/>
      <c r="E37" s="35"/>
      <c r="F37" s="35"/>
      <c r="G37" s="41"/>
      <c r="H37" s="41"/>
      <c r="I37" s="41"/>
      <c r="J37" s="41"/>
      <c r="K37" s="41"/>
      <c r="L37" s="42"/>
    </row>
    <row r="38" spans="1:13" s="1" customFormat="1" ht="21">
      <c r="A38" s="402" t="s">
        <v>1142</v>
      </c>
      <c r="B38" s="402"/>
      <c r="C38" s="402"/>
      <c r="D38" s="402"/>
      <c r="E38" s="402"/>
      <c r="F38" s="402"/>
      <c r="G38" s="402"/>
      <c r="H38" s="402"/>
      <c r="I38" s="402"/>
      <c r="J38" s="402"/>
      <c r="K38" s="402"/>
      <c r="L38" s="40"/>
    </row>
    <row r="39" spans="1:13" s="1" customFormat="1">
      <c r="A39" s="11"/>
      <c r="B39" s="11"/>
      <c r="C39" s="11"/>
      <c r="D39" s="50"/>
      <c r="E39" s="363"/>
      <c r="F39" s="364"/>
      <c r="G39" s="364"/>
      <c r="H39" s="364"/>
      <c r="I39" s="364"/>
      <c r="J39" s="364"/>
      <c r="K39" s="364"/>
      <c r="L39" s="61"/>
    </row>
    <row r="40" spans="1:13" s="1" customFormat="1">
      <c r="A40" s="11"/>
      <c r="B40" s="11"/>
      <c r="C40" s="11"/>
      <c r="D40" s="50"/>
      <c r="E40" s="363"/>
      <c r="F40" s="364"/>
      <c r="G40" s="364"/>
      <c r="H40" s="364"/>
      <c r="I40" s="364"/>
      <c r="J40" s="364"/>
      <c r="K40" s="364"/>
      <c r="L40" s="61"/>
    </row>
    <row r="41" spans="1:13" s="1" customFormat="1">
      <c r="A41" s="11"/>
      <c r="B41" s="11"/>
      <c r="C41" s="11"/>
      <c r="D41" s="50"/>
      <c r="E41" s="363"/>
      <c r="F41" s="364"/>
      <c r="G41" s="364"/>
      <c r="H41" s="364"/>
      <c r="I41" s="364"/>
      <c r="J41" s="364"/>
      <c r="K41" s="364"/>
      <c r="L41" s="61"/>
    </row>
    <row r="42" spans="1:13">
      <c r="A42" s="51"/>
      <c r="B42" s="51"/>
      <c r="C42" s="51"/>
      <c r="D42" s="50"/>
      <c r="E42" s="363"/>
      <c r="F42" s="364"/>
      <c r="G42" s="364"/>
      <c r="H42" s="364"/>
      <c r="I42" s="364"/>
      <c r="J42" s="364"/>
      <c r="K42" s="364"/>
      <c r="L42" s="61"/>
    </row>
    <row r="43" spans="1:13" ht="68.25" customHeight="1">
      <c r="A43" s="51"/>
      <c r="B43" s="51"/>
      <c r="C43" s="51"/>
      <c r="D43" s="50"/>
      <c r="E43" s="363"/>
      <c r="F43" s="364"/>
      <c r="G43" s="364"/>
      <c r="H43" s="364"/>
      <c r="I43" s="364"/>
      <c r="J43" s="364"/>
      <c r="K43" s="364"/>
      <c r="L43" s="61"/>
    </row>
    <row r="44" spans="1:13">
      <c r="A44" s="51"/>
      <c r="B44" s="51"/>
      <c r="C44" s="51"/>
      <c r="D44" s="50"/>
      <c r="E44" s="363"/>
      <c r="F44" s="364"/>
      <c r="G44" s="364"/>
      <c r="H44" s="364"/>
      <c r="I44" s="364"/>
      <c r="J44" s="364"/>
      <c r="K44" s="364"/>
      <c r="L44" s="61"/>
    </row>
    <row r="45" spans="1:13">
      <c r="A45" s="360"/>
      <c r="B45" s="361"/>
      <c r="C45" s="361"/>
      <c r="D45" s="361"/>
      <c r="E45" s="361"/>
      <c r="F45" s="361"/>
      <c r="G45" s="361"/>
      <c r="H45" s="361"/>
      <c r="I45" s="361"/>
      <c r="J45" s="361"/>
      <c r="K45" s="362"/>
      <c r="L45" s="61"/>
    </row>
    <row r="46" spans="1:13" ht="36" customHeight="1">
      <c r="A46" s="51"/>
      <c r="B46" s="51"/>
      <c r="C46" s="51"/>
      <c r="D46" s="10" t="s">
        <v>82</v>
      </c>
      <c r="E46" s="377" t="s">
        <v>1143</v>
      </c>
      <c r="F46" s="378"/>
      <c r="G46" s="378"/>
      <c r="H46" s="378"/>
      <c r="I46" s="378"/>
      <c r="J46" s="378"/>
      <c r="K46" s="378"/>
      <c r="L46" s="51"/>
      <c r="M46" s="51"/>
    </row>
    <row r="47" spans="1:13" ht="18" customHeight="1">
      <c r="A47" s="51"/>
      <c r="B47" s="51"/>
      <c r="C47" s="51"/>
      <c r="D47" s="10" t="s">
        <v>319</v>
      </c>
      <c r="E47" s="377" t="s">
        <v>1144</v>
      </c>
      <c r="F47" s="378"/>
      <c r="G47" s="378"/>
      <c r="H47" s="378"/>
      <c r="I47" s="378"/>
      <c r="J47" s="378"/>
      <c r="K47" s="378"/>
      <c r="L47" s="51"/>
      <c r="M47" s="51"/>
    </row>
    <row r="48" spans="1:13">
      <c r="A48" s="51"/>
      <c r="B48" s="51"/>
      <c r="C48" s="51"/>
      <c r="D48" s="10" t="s">
        <v>472</v>
      </c>
      <c r="E48" s="377"/>
      <c r="F48" s="378"/>
      <c r="G48" s="378"/>
      <c r="H48" s="378"/>
      <c r="I48" s="378"/>
      <c r="J48" s="378"/>
      <c r="K48" s="378"/>
      <c r="L48" s="51"/>
      <c r="M48" s="51"/>
    </row>
    <row r="50" spans="4:6">
      <c r="D50" s="407" t="s">
        <v>1145</v>
      </c>
      <c r="E50" s="408"/>
      <c r="F50" s="409"/>
    </row>
    <row r="51" spans="4:6">
      <c r="D51" s="407" t="s">
        <v>1146</v>
      </c>
      <c r="E51" s="408"/>
      <c r="F51" s="409"/>
    </row>
    <row r="52" spans="4:6">
      <c r="D52" s="407" t="s">
        <v>1147</v>
      </c>
      <c r="E52" s="408"/>
      <c r="F52" s="409"/>
    </row>
    <row r="53" spans="4:6">
      <c r="D53" s="407" t="s">
        <v>1148</v>
      </c>
      <c r="E53" s="408"/>
      <c r="F53" s="409"/>
    </row>
    <row r="54" spans="4:6">
      <c r="D54" s="407" t="s">
        <v>1149</v>
      </c>
      <c r="E54" s="408"/>
      <c r="F54" s="409"/>
    </row>
    <row r="55" spans="4:6">
      <c r="D55" s="407" t="s">
        <v>1150</v>
      </c>
      <c r="E55" s="408"/>
      <c r="F55" s="409"/>
    </row>
    <row r="56" spans="4:6">
      <c r="D56" s="407" t="s">
        <v>1151</v>
      </c>
      <c r="E56" s="408"/>
      <c r="F56" s="409"/>
    </row>
    <row r="57" spans="4:6">
      <c r="D57" s="407" t="s">
        <v>1152</v>
      </c>
      <c r="E57" s="408"/>
      <c r="F57" s="409"/>
    </row>
  </sheetData>
  <mergeCells count="43">
    <mergeCell ref="D55:F55"/>
    <mergeCell ref="D56:F56"/>
    <mergeCell ref="D57:F57"/>
    <mergeCell ref="G4:K4"/>
    <mergeCell ref="D50:F50"/>
    <mergeCell ref="D51:F51"/>
    <mergeCell ref="D52:F52"/>
    <mergeCell ref="D53:F53"/>
    <mergeCell ref="D54:F54"/>
    <mergeCell ref="A1:D1"/>
    <mergeCell ref="A6:C6"/>
    <mergeCell ref="D6:D8"/>
    <mergeCell ref="A8:C8"/>
    <mergeCell ref="G1:K1"/>
    <mergeCell ref="G2:K2"/>
    <mergeCell ref="G3:K3"/>
    <mergeCell ref="G5:K5"/>
    <mergeCell ref="G6:K6"/>
    <mergeCell ref="G7:K7"/>
    <mergeCell ref="G8:K8"/>
    <mergeCell ref="A12:C12"/>
    <mergeCell ref="D12:D14"/>
    <mergeCell ref="A14:C14"/>
    <mergeCell ref="G12:K14"/>
    <mergeCell ref="A21:C21"/>
    <mergeCell ref="D21:D23"/>
    <mergeCell ref="G21:K23"/>
    <mergeCell ref="A23:C23"/>
    <mergeCell ref="A30:C30"/>
    <mergeCell ref="D30:D32"/>
    <mergeCell ref="G30:K32"/>
    <mergeCell ref="A32:C32"/>
    <mergeCell ref="E48:K48"/>
    <mergeCell ref="E43:K43"/>
    <mergeCell ref="E44:K44"/>
    <mergeCell ref="E46:K46"/>
    <mergeCell ref="E47:K47"/>
    <mergeCell ref="A45:K45"/>
    <mergeCell ref="A38:K38"/>
    <mergeCell ref="E39:K39"/>
    <mergeCell ref="E40:K40"/>
    <mergeCell ref="E41:K41"/>
    <mergeCell ref="E42:K42"/>
  </mergeCells>
  <printOptions gridLines="1"/>
  <pageMargins left="0.70866141732283472" right="0.70866141732283472" top="0.78740157480314965" bottom="0.78740157480314965" header="0.31496062992125984" footer="0.31496062992125984"/>
  <pageSetup paperSize="9" scale="70" fitToHeight="3" orientation="landscape" r:id="rId1"/>
  <headerFooter>
    <oddHeader>&amp;L&amp;Pvon&amp;N&amp;C3.2 Vergangenheitsorientierte Lieferantenbewertung&amp;R&amp;D</oddHead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pageSetUpPr fitToPage="1"/>
  </sheetPr>
  <dimension ref="A1:M58"/>
  <sheetViews>
    <sheetView topLeftCell="A40" zoomScale="80" zoomScaleNormal="80" workbookViewId="0">
      <selection activeCell="D58" sqref="D58:F58"/>
    </sheetView>
  </sheetViews>
  <sheetFormatPr defaultColWidth="11.44140625" defaultRowHeight="14.4"/>
  <cols>
    <col min="1" max="3" width="5.21875" customWidth="1"/>
    <col min="4" max="4" width="29.21875" customWidth="1"/>
    <col min="5" max="6" width="9" customWidth="1"/>
    <col min="7" max="11" width="24.77734375" customWidth="1"/>
    <col min="12" max="12" width="90.77734375" customWidth="1"/>
  </cols>
  <sheetData>
    <row r="1" spans="1:12" s="32" customFormat="1" ht="21.75" customHeight="1" thickBot="1">
      <c r="A1" s="352" t="s">
        <v>1153</v>
      </c>
      <c r="B1" s="353"/>
      <c r="C1" s="353"/>
      <c r="D1" s="353"/>
      <c r="E1" s="31">
        <f>(E3*$B$3*$C$3+E4*$B$4*$C$4+E5*$B$5*$C$5)/$A$5+E6</f>
        <v>0</v>
      </c>
      <c r="F1" s="31">
        <f>(F3*$B$3*$C$3+F4*$B$4*$C$4+F5*$B$5*$C$5)/$A$5+F6</f>
        <v>0</v>
      </c>
      <c r="G1" s="354" t="s">
        <v>253</v>
      </c>
      <c r="H1" s="355"/>
      <c r="I1" s="355"/>
      <c r="J1" s="355"/>
      <c r="K1" s="355"/>
      <c r="L1" s="60" t="s">
        <v>254</v>
      </c>
    </row>
    <row r="2" spans="1:12" ht="22.5" customHeight="1">
      <c r="A2" s="33" t="s">
        <v>68</v>
      </c>
      <c r="B2" s="33" t="s">
        <v>69</v>
      </c>
      <c r="C2" s="33" t="s">
        <v>70</v>
      </c>
      <c r="D2" s="33" t="s">
        <v>71</v>
      </c>
      <c r="E2" s="33" t="s">
        <v>72</v>
      </c>
      <c r="F2" s="33" t="s">
        <v>37</v>
      </c>
      <c r="G2" s="350" t="s">
        <v>1154</v>
      </c>
      <c r="H2" s="351"/>
      <c r="I2" s="351"/>
      <c r="J2" s="351"/>
      <c r="K2" s="351"/>
    </row>
    <row r="3" spans="1:12" ht="18">
      <c r="A3" s="34"/>
      <c r="B3" s="34">
        <v>5</v>
      </c>
      <c r="C3" s="34">
        <v>1</v>
      </c>
      <c r="D3" s="57" t="s">
        <v>255</v>
      </c>
      <c r="E3" s="54">
        <f>E12</f>
        <v>0</v>
      </c>
      <c r="F3" s="54">
        <f>F12</f>
        <v>0</v>
      </c>
      <c r="G3" s="350" t="s">
        <v>1155</v>
      </c>
      <c r="H3" s="351"/>
      <c r="I3" s="351"/>
      <c r="J3" s="351"/>
      <c r="K3" s="351"/>
    </row>
    <row r="4" spans="1:12" ht="18">
      <c r="A4" s="34"/>
      <c r="B4" s="34">
        <v>5</v>
      </c>
      <c r="C4" s="34">
        <v>1</v>
      </c>
      <c r="D4" s="58" t="s">
        <v>202</v>
      </c>
      <c r="E4" s="36">
        <f>E21</f>
        <v>0</v>
      </c>
      <c r="F4" s="36">
        <f>F21</f>
        <v>0</v>
      </c>
      <c r="G4" s="350" t="s">
        <v>1156</v>
      </c>
      <c r="H4" s="351"/>
      <c r="I4" s="351"/>
      <c r="J4" s="351"/>
      <c r="K4" s="351"/>
    </row>
    <row r="5" spans="1:12" ht="18">
      <c r="A5" s="34">
        <f>B5*C5+B4*C4+B3*C3</f>
        <v>12</v>
      </c>
      <c r="B5" s="34">
        <v>2</v>
      </c>
      <c r="C5" s="34">
        <v>1</v>
      </c>
      <c r="D5" s="59" t="s">
        <v>256</v>
      </c>
      <c r="E5" s="35">
        <f>E30</f>
        <v>0</v>
      </c>
      <c r="F5" s="35">
        <f>F30</f>
        <v>0</v>
      </c>
      <c r="G5" s="350" t="s">
        <v>1157</v>
      </c>
      <c r="H5" s="351"/>
      <c r="I5" s="351"/>
      <c r="J5" s="351"/>
      <c r="K5" s="351"/>
    </row>
    <row r="6" spans="1:12" ht="18">
      <c r="A6" s="356"/>
      <c r="B6" s="356"/>
      <c r="C6" s="356"/>
      <c r="D6" s="357" t="s">
        <v>335</v>
      </c>
      <c r="E6" s="47">
        <f>(E$10*$B$10*$C$10+E$11*$B$11*$C$11)/$A$8</f>
        <v>0</v>
      </c>
      <c r="F6" s="47">
        <f>(F$10*$B$10*$C$10+F$11*$B$11*$C$11)/$A$8</f>
        <v>0</v>
      </c>
      <c r="G6" s="350" t="s">
        <v>1111</v>
      </c>
      <c r="H6" s="351"/>
      <c r="I6" s="351"/>
      <c r="J6" s="351"/>
      <c r="K6" s="351"/>
    </row>
    <row r="7" spans="1:12" ht="18">
      <c r="A7" s="48"/>
      <c r="B7" s="49" t="s">
        <v>448</v>
      </c>
      <c r="C7" s="48"/>
      <c r="D7" s="358"/>
      <c r="E7" s="37"/>
      <c r="F7" s="37"/>
      <c r="G7" s="350"/>
      <c r="H7" s="351"/>
      <c r="I7" s="351"/>
      <c r="J7" s="351"/>
      <c r="K7" s="351"/>
    </row>
    <row r="8" spans="1:12" ht="18">
      <c r="A8" s="359">
        <f>B10*C10+B11*C11</f>
        <v>5</v>
      </c>
      <c r="B8" s="359"/>
      <c r="C8" s="359"/>
      <c r="D8" s="358"/>
      <c r="E8" s="37"/>
      <c r="F8" s="37"/>
      <c r="G8" s="350" t="s">
        <v>1158</v>
      </c>
      <c r="H8" s="351"/>
      <c r="I8" s="351"/>
      <c r="J8" s="351"/>
      <c r="K8" s="351"/>
    </row>
    <row r="9" spans="1:12">
      <c r="A9" s="40" t="s">
        <v>68</v>
      </c>
      <c r="B9" s="40" t="s">
        <v>69</v>
      </c>
      <c r="C9" s="40" t="s">
        <v>70</v>
      </c>
      <c r="D9" s="40" t="s">
        <v>265</v>
      </c>
      <c r="E9" s="40" t="s">
        <v>75</v>
      </c>
      <c r="F9" s="40" t="s">
        <v>37</v>
      </c>
      <c r="G9" s="40" t="s">
        <v>76</v>
      </c>
      <c r="H9" s="40" t="s">
        <v>77</v>
      </c>
      <c r="I9" s="40" t="s">
        <v>78</v>
      </c>
      <c r="J9" s="40" t="s">
        <v>79</v>
      </c>
      <c r="K9" s="40" t="s">
        <v>80</v>
      </c>
      <c r="L9" s="40"/>
    </row>
    <row r="10" spans="1:12" s="1" customFormat="1" ht="120">
      <c r="A10" s="11">
        <v>1</v>
      </c>
      <c r="B10" s="11">
        <v>5</v>
      </c>
      <c r="C10" s="11">
        <v>1</v>
      </c>
      <c r="D10" s="41" t="s">
        <v>1159</v>
      </c>
      <c r="E10" s="62">
        <v>0</v>
      </c>
      <c r="F10" s="62">
        <v>0</v>
      </c>
      <c r="G10" s="41" t="s">
        <v>1160</v>
      </c>
      <c r="H10" s="41" t="s">
        <v>1161</v>
      </c>
      <c r="I10" s="41" t="s">
        <v>1162</v>
      </c>
      <c r="J10" s="41" t="s">
        <v>1163</v>
      </c>
      <c r="K10" s="41" t="s">
        <v>1119</v>
      </c>
      <c r="L10" s="42"/>
    </row>
    <row r="11" spans="1:12" s="1" customFormat="1" ht="18" hidden="1">
      <c r="A11" s="11">
        <v>0</v>
      </c>
      <c r="B11" s="11">
        <v>0</v>
      </c>
      <c r="C11" s="11">
        <v>0</v>
      </c>
      <c r="D11" s="41"/>
      <c r="E11" s="37">
        <v>0</v>
      </c>
      <c r="F11" s="37">
        <v>0</v>
      </c>
      <c r="G11" s="41"/>
      <c r="H11" s="41"/>
      <c r="I11" s="41"/>
      <c r="J11" s="41"/>
      <c r="K11" s="41"/>
      <c r="L11" s="42"/>
    </row>
    <row r="12" spans="1:12" ht="18">
      <c r="A12" s="365"/>
      <c r="B12" s="365"/>
      <c r="C12" s="365"/>
      <c r="D12" s="366" t="s">
        <v>267</v>
      </c>
      <c r="E12" s="52">
        <f>E13+E14</f>
        <v>0</v>
      </c>
      <c r="F12" s="52">
        <f>F13+F14</f>
        <v>0</v>
      </c>
      <c r="G12" s="367"/>
      <c r="H12" s="368"/>
      <c r="I12" s="368"/>
      <c r="J12" s="368"/>
      <c r="K12" s="369"/>
    </row>
    <row r="13" spans="1:12" ht="18">
      <c r="A13" s="55"/>
      <c r="B13" s="56" t="s">
        <v>448</v>
      </c>
      <c r="C13" s="55"/>
      <c r="D13" s="366"/>
      <c r="E13" s="54"/>
      <c r="F13" s="54"/>
      <c r="G13" s="370"/>
      <c r="H13" s="371"/>
      <c r="I13" s="371"/>
      <c r="J13" s="371"/>
      <c r="K13" s="372"/>
    </row>
    <row r="14" spans="1:12" ht="18">
      <c r="A14" s="376">
        <f>B16*C16+B17*C17+B18*C18+B19*C19+B20*C20</f>
        <v>14</v>
      </c>
      <c r="B14" s="376"/>
      <c r="C14" s="376"/>
      <c r="D14" s="366"/>
      <c r="E14" s="54">
        <f>($B$16*$C$16*E$16+$B$17*$C$17*E$17+$B$18*$C$18*E$18+$B$19*$C$19*E$19+$B$20*$C$20*E$20)/$A$14</f>
        <v>0</v>
      </c>
      <c r="F14" s="54">
        <f>($B$16*$C$16*F$16+$B$17*$C$17*F$17+$B$18*$C$18*F$18+$B$19*$C$19*F$19+$B$20*$C$20*F$20)/$A$14</f>
        <v>0</v>
      </c>
      <c r="G14" s="373"/>
      <c r="H14" s="374"/>
      <c r="I14" s="374"/>
      <c r="J14" s="374"/>
      <c r="K14" s="375"/>
    </row>
    <row r="15" spans="1:12">
      <c r="A15" s="40" t="s">
        <v>68</v>
      </c>
      <c r="B15" s="40" t="s">
        <v>69</v>
      </c>
      <c r="C15" s="40" t="s">
        <v>70</v>
      </c>
      <c r="D15" s="40" t="s">
        <v>265</v>
      </c>
      <c r="E15" s="40" t="s">
        <v>75</v>
      </c>
      <c r="F15" s="40" t="s">
        <v>37</v>
      </c>
      <c r="G15" s="40" t="s">
        <v>76</v>
      </c>
      <c r="H15" s="40" t="s">
        <v>77</v>
      </c>
      <c r="I15" s="40" t="s">
        <v>78</v>
      </c>
      <c r="J15" s="40" t="s">
        <v>79</v>
      </c>
      <c r="K15" s="40" t="s">
        <v>80</v>
      </c>
      <c r="L15" s="40"/>
    </row>
    <row r="16" spans="1:12" s="1" customFormat="1" ht="132">
      <c r="A16" s="11">
        <v>1</v>
      </c>
      <c r="B16" s="11">
        <v>5</v>
      </c>
      <c r="C16" s="11">
        <v>1</v>
      </c>
      <c r="D16" s="41" t="s">
        <v>1164</v>
      </c>
      <c r="E16" s="54"/>
      <c r="F16" s="54"/>
      <c r="G16" s="41" t="s">
        <v>1165</v>
      </c>
      <c r="H16" s="41" t="s">
        <v>1122</v>
      </c>
      <c r="I16" s="41" t="s">
        <v>1123</v>
      </c>
      <c r="J16" s="41" t="s">
        <v>366</v>
      </c>
      <c r="K16" s="41" t="s">
        <v>1166</v>
      </c>
      <c r="L16" s="42"/>
    </row>
    <row r="17" spans="1:12" s="1" customFormat="1" ht="120">
      <c r="A17" s="11">
        <v>2</v>
      </c>
      <c r="B17" s="11">
        <v>5</v>
      </c>
      <c r="C17" s="11">
        <v>1</v>
      </c>
      <c r="D17" s="41" t="s">
        <v>1167</v>
      </c>
      <c r="E17" s="54"/>
      <c r="F17" s="54"/>
      <c r="G17" s="41" t="s">
        <v>1168</v>
      </c>
      <c r="H17" s="41" t="s">
        <v>1169</v>
      </c>
      <c r="I17" s="41" t="s">
        <v>1170</v>
      </c>
      <c r="J17" s="41" t="s">
        <v>366</v>
      </c>
      <c r="K17" s="41" t="s">
        <v>1171</v>
      </c>
      <c r="L17" s="42"/>
    </row>
    <row r="18" spans="1:12" s="1" customFormat="1" ht="108">
      <c r="A18" s="11">
        <v>3</v>
      </c>
      <c r="B18" s="11">
        <v>2</v>
      </c>
      <c r="C18" s="11">
        <v>1</v>
      </c>
      <c r="D18" s="41" t="s">
        <v>1172</v>
      </c>
      <c r="E18" s="54"/>
      <c r="F18" s="54"/>
      <c r="G18" s="41" t="s">
        <v>1173</v>
      </c>
      <c r="H18" s="41"/>
      <c r="I18" s="41" t="s">
        <v>1174</v>
      </c>
      <c r="J18" s="41" t="s">
        <v>366</v>
      </c>
      <c r="K18" s="41" t="s">
        <v>1175</v>
      </c>
      <c r="L18" s="42"/>
    </row>
    <row r="19" spans="1:12" s="1" customFormat="1" ht="84">
      <c r="A19" s="11">
        <v>4</v>
      </c>
      <c r="B19" s="11">
        <v>2</v>
      </c>
      <c r="C19" s="11">
        <v>1</v>
      </c>
      <c r="D19" s="41" t="s">
        <v>1176</v>
      </c>
      <c r="E19" s="54"/>
      <c r="F19" s="54"/>
      <c r="G19" s="41" t="s">
        <v>1131</v>
      </c>
      <c r="H19" s="41"/>
      <c r="I19" s="41" t="s">
        <v>1132</v>
      </c>
      <c r="J19" s="41" t="s">
        <v>1177</v>
      </c>
      <c r="K19" s="41" t="s">
        <v>1178</v>
      </c>
      <c r="L19" s="42"/>
    </row>
    <row r="20" spans="1:12" s="1" customFormat="1" ht="18">
      <c r="A20" s="11">
        <v>5</v>
      </c>
      <c r="B20" s="11">
        <v>0</v>
      </c>
      <c r="C20" s="11">
        <v>0</v>
      </c>
      <c r="D20" s="11"/>
      <c r="E20" s="54"/>
      <c r="F20" s="54"/>
      <c r="G20" s="41"/>
      <c r="H20" s="41"/>
      <c r="I20" s="41"/>
      <c r="J20" s="41"/>
      <c r="K20" s="41"/>
      <c r="L20" s="42"/>
    </row>
    <row r="21" spans="1:12" ht="18">
      <c r="A21" s="379"/>
      <c r="B21" s="379"/>
      <c r="C21" s="379"/>
      <c r="D21" s="380" t="s">
        <v>293</v>
      </c>
      <c r="E21" s="43">
        <f>E22+E23</f>
        <v>0</v>
      </c>
      <c r="F21" s="43">
        <f>F22+F23</f>
        <v>0</v>
      </c>
      <c r="G21" s="381"/>
      <c r="H21" s="382"/>
      <c r="I21" s="382"/>
      <c r="J21" s="382"/>
      <c r="K21" s="383"/>
    </row>
    <row r="22" spans="1:12" ht="18">
      <c r="A22" s="44"/>
      <c r="B22" s="45" t="s">
        <v>448</v>
      </c>
      <c r="C22" s="44"/>
      <c r="D22" s="380"/>
      <c r="E22" s="46"/>
      <c r="F22" s="46"/>
      <c r="G22" s="384"/>
      <c r="H22" s="385"/>
      <c r="I22" s="385"/>
      <c r="J22" s="385"/>
      <c r="K22" s="386"/>
    </row>
    <row r="23" spans="1:12" ht="18">
      <c r="A23" s="379">
        <f>B25*C25+B26*C26+B27*C27+B28*C28+B29*C29</f>
        <v>10</v>
      </c>
      <c r="B23" s="379"/>
      <c r="C23" s="379"/>
      <c r="D23" s="380"/>
      <c r="E23" s="46">
        <f>($B$25*$C$25*E$25+$B$26*$C$26*E$26+$B$27*$C$27*E$27+$B$28*$C$28*E$28+$B$29*$C$29*E$29)/$A$23</f>
        <v>0</v>
      </c>
      <c r="F23" s="46">
        <f>($B$25*$C$25*F$25+$B$26*$C$26*F$26+$B$27*$C$27*F$27+$B$28*$C$28*F$28+$B$29*$C$29*F$29)/$A$23</f>
        <v>0</v>
      </c>
      <c r="G23" s="387"/>
      <c r="H23" s="388"/>
      <c r="I23" s="388"/>
      <c r="J23" s="388"/>
      <c r="K23" s="389"/>
    </row>
    <row r="24" spans="1:12">
      <c r="A24" s="40" t="s">
        <v>68</v>
      </c>
      <c r="B24" s="40" t="s">
        <v>69</v>
      </c>
      <c r="C24" s="40" t="s">
        <v>70</v>
      </c>
      <c r="D24" s="40" t="s">
        <v>265</v>
      </c>
      <c r="E24" s="40" t="s">
        <v>75</v>
      </c>
      <c r="F24" s="40" t="s">
        <v>37</v>
      </c>
      <c r="G24" s="40" t="s">
        <v>76</v>
      </c>
      <c r="H24" s="40" t="s">
        <v>77</v>
      </c>
      <c r="I24" s="40" t="s">
        <v>78</v>
      </c>
      <c r="J24" s="40" t="s">
        <v>79</v>
      </c>
      <c r="K24" s="40" t="s">
        <v>80</v>
      </c>
      <c r="L24" s="40"/>
    </row>
    <row r="25" spans="1:12" s="1" customFormat="1" ht="96">
      <c r="A25" s="11">
        <v>1</v>
      </c>
      <c r="B25" s="11">
        <v>5</v>
      </c>
      <c r="C25" s="11">
        <v>1</v>
      </c>
      <c r="D25" s="41" t="s">
        <v>1179</v>
      </c>
      <c r="E25" s="63"/>
      <c r="F25" s="63"/>
      <c r="G25" s="41" t="s">
        <v>804</v>
      </c>
      <c r="H25" s="41"/>
      <c r="I25" s="41" t="s">
        <v>1181</v>
      </c>
      <c r="J25" s="41" t="s">
        <v>711</v>
      </c>
      <c r="K25" s="41" t="s">
        <v>1183</v>
      </c>
      <c r="L25" s="42"/>
    </row>
    <row r="26" spans="1:12" s="1" customFormat="1" ht="132">
      <c r="A26" s="11">
        <v>2</v>
      </c>
      <c r="B26" s="11">
        <v>5</v>
      </c>
      <c r="C26" s="11">
        <v>1</v>
      </c>
      <c r="D26" s="41" t="s">
        <v>1180</v>
      </c>
      <c r="E26" s="63"/>
      <c r="F26" s="63"/>
      <c r="G26" s="41" t="s">
        <v>804</v>
      </c>
      <c r="H26" s="41"/>
      <c r="I26" s="41" t="s">
        <v>1182</v>
      </c>
      <c r="J26" s="41" t="s">
        <v>711</v>
      </c>
      <c r="K26" s="41" t="s">
        <v>1184</v>
      </c>
      <c r="L26" s="42"/>
    </row>
    <row r="27" spans="1:12" s="1" customFormat="1" ht="18">
      <c r="A27" s="11">
        <v>3</v>
      </c>
      <c r="B27" s="11">
        <v>0</v>
      </c>
      <c r="C27" s="11">
        <v>0</v>
      </c>
      <c r="D27" s="41"/>
      <c r="E27" s="63"/>
      <c r="F27" s="63"/>
      <c r="G27" s="41"/>
      <c r="H27" s="41"/>
      <c r="I27" s="41"/>
      <c r="J27" s="41"/>
      <c r="K27" s="41"/>
      <c r="L27" s="42"/>
    </row>
    <row r="28" spans="1:12" s="1" customFormat="1" ht="18">
      <c r="A28" s="11">
        <v>4</v>
      </c>
      <c r="B28" s="11">
        <v>0</v>
      </c>
      <c r="C28" s="11">
        <v>0</v>
      </c>
      <c r="D28" s="41"/>
      <c r="E28" s="63"/>
      <c r="F28" s="63"/>
      <c r="G28" s="41"/>
      <c r="H28" s="41"/>
      <c r="I28" s="41"/>
      <c r="J28" s="41"/>
      <c r="K28" s="41"/>
      <c r="L28" s="42"/>
    </row>
    <row r="29" spans="1:12" s="1" customFormat="1" ht="18">
      <c r="A29" s="11">
        <v>5</v>
      </c>
      <c r="B29" s="11">
        <v>0</v>
      </c>
      <c r="C29" s="11">
        <v>0</v>
      </c>
      <c r="E29" s="63"/>
      <c r="F29" s="63"/>
      <c r="G29" s="41"/>
      <c r="H29" s="41"/>
      <c r="I29" s="41"/>
      <c r="J29" s="41"/>
      <c r="K29" s="41"/>
      <c r="L29" s="42"/>
    </row>
    <row r="30" spans="1:12" ht="18">
      <c r="A30" s="390"/>
      <c r="B30" s="390"/>
      <c r="C30" s="390"/>
      <c r="D30" s="391" t="s">
        <v>256</v>
      </c>
      <c r="E30" s="53">
        <f>E31+E32</f>
        <v>0</v>
      </c>
      <c r="F30" s="53">
        <f>F31+F32</f>
        <v>0</v>
      </c>
      <c r="G30" s="392"/>
      <c r="H30" s="393"/>
      <c r="I30" s="393"/>
      <c r="J30" s="393"/>
      <c r="K30" s="394"/>
    </row>
    <row r="31" spans="1:12" ht="18">
      <c r="A31" s="38"/>
      <c r="B31" s="39" t="s">
        <v>448</v>
      </c>
      <c r="C31" s="38"/>
      <c r="D31" s="391"/>
      <c r="E31" s="35"/>
      <c r="F31" s="35"/>
      <c r="G31" s="395"/>
      <c r="H31" s="396"/>
      <c r="I31" s="396"/>
      <c r="J31" s="396"/>
      <c r="K31" s="397"/>
    </row>
    <row r="32" spans="1:12" ht="18">
      <c r="A32" s="401">
        <f>B34*C34+B35*C35+B36*C36+B37*C37</f>
        <v>8</v>
      </c>
      <c r="B32" s="401"/>
      <c r="C32" s="401"/>
      <c r="D32" s="391"/>
      <c r="E32" s="35">
        <f>($B$34*$C$34*E$34+$B$35*$C$35*E$35+$B$36*$C$36*E$36+$B$37*$C$37*E$37)/$A$32</f>
        <v>0</v>
      </c>
      <c r="F32" s="35">
        <f>($B$34*$C$34*F$34+$B$35*$C$35*F$35+$B$36*$C$36*F$36+$B$37*$C$37*F$37)/$A$32</f>
        <v>0</v>
      </c>
      <c r="G32" s="398"/>
      <c r="H32" s="399"/>
      <c r="I32" s="399"/>
      <c r="J32" s="399"/>
      <c r="K32" s="400"/>
    </row>
    <row r="33" spans="1:13">
      <c r="A33" s="40" t="s">
        <v>68</v>
      </c>
      <c r="B33" s="40" t="s">
        <v>69</v>
      </c>
      <c r="C33" s="40" t="s">
        <v>70</v>
      </c>
      <c r="D33" s="40" t="s">
        <v>265</v>
      </c>
      <c r="E33" s="40" t="s">
        <v>75</v>
      </c>
      <c r="F33" s="40" t="s">
        <v>37</v>
      </c>
      <c r="G33" s="40" t="s">
        <v>76</v>
      </c>
      <c r="H33" s="40" t="s">
        <v>77</v>
      </c>
      <c r="I33" s="40" t="s">
        <v>78</v>
      </c>
      <c r="J33" s="40" t="s">
        <v>79</v>
      </c>
      <c r="K33" s="40" t="s">
        <v>80</v>
      </c>
      <c r="L33" s="40"/>
    </row>
    <row r="34" spans="1:13" s="1" customFormat="1" ht="36">
      <c r="A34" s="11">
        <v>1</v>
      </c>
      <c r="B34" s="11">
        <v>3</v>
      </c>
      <c r="C34" s="11">
        <v>1</v>
      </c>
      <c r="D34" s="41" t="s">
        <v>310</v>
      </c>
      <c r="E34" s="35"/>
      <c r="F34" s="35"/>
      <c r="G34" s="41" t="s">
        <v>379</v>
      </c>
      <c r="H34" s="41" t="s">
        <v>379</v>
      </c>
      <c r="I34" s="41" t="s">
        <v>379</v>
      </c>
      <c r="J34" s="41" t="s">
        <v>379</v>
      </c>
      <c r="K34" s="41" t="s">
        <v>379</v>
      </c>
      <c r="L34" s="42"/>
    </row>
    <row r="35" spans="1:13" s="1" customFormat="1" ht="84">
      <c r="A35" s="11">
        <v>2</v>
      </c>
      <c r="B35" s="11">
        <v>5</v>
      </c>
      <c r="C35" s="11">
        <v>1</v>
      </c>
      <c r="D35" s="41" t="s">
        <v>1185</v>
      </c>
      <c r="E35" s="35"/>
      <c r="F35" s="35"/>
      <c r="G35" s="41" t="s">
        <v>1186</v>
      </c>
      <c r="H35" s="41" t="s">
        <v>1187</v>
      </c>
      <c r="I35" s="41" t="s">
        <v>1188</v>
      </c>
      <c r="J35" s="41" t="s">
        <v>1189</v>
      </c>
      <c r="K35" s="41" t="s">
        <v>1190</v>
      </c>
      <c r="L35" s="42"/>
    </row>
    <row r="36" spans="1:13" s="1" customFormat="1" ht="18">
      <c r="A36" s="11">
        <v>3</v>
      </c>
      <c r="B36" s="11">
        <v>0</v>
      </c>
      <c r="C36" s="11">
        <v>0</v>
      </c>
      <c r="D36" s="41"/>
      <c r="E36" s="35"/>
      <c r="F36" s="35"/>
      <c r="G36" s="41"/>
      <c r="H36" s="41"/>
      <c r="I36" s="41"/>
      <c r="J36" s="41"/>
      <c r="K36" s="41"/>
      <c r="L36" s="42"/>
    </row>
    <row r="37" spans="1:13" s="1" customFormat="1" ht="18">
      <c r="A37" s="11">
        <v>4</v>
      </c>
      <c r="B37" s="11">
        <v>0</v>
      </c>
      <c r="C37" s="11">
        <v>0</v>
      </c>
      <c r="D37" s="41"/>
      <c r="E37" s="35"/>
      <c r="F37" s="35"/>
      <c r="G37" s="41"/>
      <c r="H37" s="41"/>
      <c r="I37" s="41"/>
      <c r="J37" s="41"/>
      <c r="K37" s="41"/>
      <c r="L37" s="42"/>
    </row>
    <row r="38" spans="1:13" s="1" customFormat="1" ht="21">
      <c r="A38" s="402" t="s">
        <v>378</v>
      </c>
      <c r="B38" s="402"/>
      <c r="C38" s="402"/>
      <c r="D38" s="402"/>
      <c r="E38" s="402"/>
      <c r="F38" s="402"/>
      <c r="G38" s="402"/>
      <c r="H38" s="402"/>
      <c r="I38" s="402"/>
      <c r="J38" s="402"/>
      <c r="K38" s="402"/>
      <c r="L38" s="40"/>
    </row>
    <row r="39" spans="1:13" s="1" customFormat="1">
      <c r="A39" s="11"/>
      <c r="B39" s="11"/>
      <c r="C39" s="11"/>
      <c r="D39" s="50"/>
      <c r="E39" s="363"/>
      <c r="F39" s="364"/>
      <c r="G39" s="364"/>
      <c r="H39" s="364"/>
      <c r="I39" s="364"/>
      <c r="J39" s="364"/>
      <c r="K39" s="364"/>
      <c r="L39" s="61"/>
    </row>
    <row r="40" spans="1:13" s="1" customFormat="1">
      <c r="A40" s="11"/>
      <c r="B40" s="11"/>
      <c r="C40" s="11"/>
      <c r="D40" s="50"/>
      <c r="E40" s="363"/>
      <c r="F40" s="364"/>
      <c r="G40" s="364"/>
      <c r="H40" s="364"/>
      <c r="I40" s="364"/>
      <c r="J40" s="364"/>
      <c r="K40" s="364"/>
      <c r="L40" s="61"/>
    </row>
    <row r="41" spans="1:13" s="1" customFormat="1">
      <c r="A41" s="11"/>
      <c r="B41" s="11"/>
      <c r="C41" s="11"/>
      <c r="D41" s="50"/>
      <c r="E41" s="363"/>
      <c r="F41" s="364"/>
      <c r="G41" s="364"/>
      <c r="H41" s="364"/>
      <c r="I41" s="364"/>
      <c r="J41" s="364"/>
      <c r="K41" s="364"/>
      <c r="L41" s="61"/>
    </row>
    <row r="42" spans="1:13">
      <c r="A42" s="51"/>
      <c r="B42" s="51"/>
      <c r="C42" s="51"/>
      <c r="D42" s="50"/>
      <c r="E42" s="363"/>
      <c r="F42" s="364"/>
      <c r="G42" s="364"/>
      <c r="H42" s="364"/>
      <c r="I42" s="364"/>
      <c r="J42" s="364"/>
      <c r="K42" s="364"/>
      <c r="L42" s="61"/>
    </row>
    <row r="43" spans="1:13" ht="68.25" customHeight="1">
      <c r="A43" s="51"/>
      <c r="B43" s="51"/>
      <c r="C43" s="51"/>
      <c r="D43" s="50"/>
      <c r="E43" s="363"/>
      <c r="F43" s="364"/>
      <c r="G43" s="364"/>
      <c r="H43" s="364"/>
      <c r="I43" s="364"/>
      <c r="J43" s="364"/>
      <c r="K43" s="364"/>
      <c r="L43" s="61"/>
    </row>
    <row r="44" spans="1:13">
      <c r="A44" s="51"/>
      <c r="B44" s="51"/>
      <c r="C44" s="51"/>
      <c r="D44" s="50"/>
      <c r="E44" s="363"/>
      <c r="F44" s="364"/>
      <c r="G44" s="364"/>
      <c r="H44" s="364"/>
      <c r="I44" s="364"/>
      <c r="J44" s="364"/>
      <c r="K44" s="364"/>
      <c r="L44" s="61"/>
    </row>
    <row r="45" spans="1:13">
      <c r="A45" s="360"/>
      <c r="B45" s="361"/>
      <c r="C45" s="361"/>
      <c r="D45" s="361"/>
      <c r="E45" s="361"/>
      <c r="F45" s="361"/>
      <c r="G45" s="361"/>
      <c r="H45" s="361"/>
      <c r="I45" s="361"/>
      <c r="J45" s="361"/>
      <c r="K45" s="362"/>
      <c r="L45" s="61"/>
    </row>
    <row r="46" spans="1:13" ht="33" customHeight="1">
      <c r="A46" s="51"/>
      <c r="B46" s="51"/>
      <c r="C46" s="51"/>
      <c r="D46" s="10" t="s">
        <v>82</v>
      </c>
      <c r="E46" s="377" t="s">
        <v>1191</v>
      </c>
      <c r="F46" s="378"/>
      <c r="G46" s="378"/>
      <c r="H46" s="378"/>
      <c r="I46" s="378"/>
      <c r="J46" s="378"/>
      <c r="K46" s="378"/>
      <c r="L46" s="51"/>
      <c r="M46" s="51"/>
    </row>
    <row r="47" spans="1:13" ht="17.25" customHeight="1">
      <c r="A47" s="51"/>
      <c r="B47" s="51"/>
      <c r="C47" s="51"/>
      <c r="D47" s="10" t="s">
        <v>319</v>
      </c>
      <c r="E47" s="377" t="s">
        <v>1192</v>
      </c>
      <c r="F47" s="378"/>
      <c r="G47" s="378"/>
      <c r="H47" s="378"/>
      <c r="I47" s="378"/>
      <c r="J47" s="378"/>
      <c r="K47" s="378"/>
      <c r="L47" s="51"/>
      <c r="M47" s="51"/>
    </row>
    <row r="48" spans="1:13" ht="34.5" customHeight="1">
      <c r="A48" s="51"/>
      <c r="B48" s="51"/>
      <c r="C48" s="51"/>
      <c r="D48" s="10" t="s">
        <v>472</v>
      </c>
      <c r="E48" s="377" t="s">
        <v>1193</v>
      </c>
      <c r="F48" s="378"/>
      <c r="G48" s="378"/>
      <c r="H48" s="378"/>
      <c r="I48" s="378"/>
      <c r="J48" s="378"/>
      <c r="K48" s="378"/>
      <c r="L48" s="51"/>
      <c r="M48" s="51"/>
    </row>
    <row r="50" spans="4:6">
      <c r="D50" s="407" t="s">
        <v>1194</v>
      </c>
      <c r="E50" s="408"/>
      <c r="F50" s="409"/>
    </row>
    <row r="51" spans="4:6">
      <c r="D51" s="407" t="s">
        <v>1146</v>
      </c>
      <c r="E51" s="408"/>
      <c r="F51" s="409"/>
    </row>
    <row r="52" spans="4:6">
      <c r="D52" s="407" t="s">
        <v>1195</v>
      </c>
      <c r="E52" s="408"/>
      <c r="F52" s="409"/>
    </row>
    <row r="53" spans="4:6">
      <c r="D53" s="407" t="s">
        <v>1196</v>
      </c>
      <c r="E53" s="408"/>
      <c r="F53" s="409"/>
    </row>
    <row r="54" spans="4:6">
      <c r="D54" s="407" t="s">
        <v>1197</v>
      </c>
      <c r="E54" s="408"/>
      <c r="F54" s="409"/>
    </row>
    <row r="55" spans="4:6">
      <c r="D55" s="407" t="s">
        <v>1198</v>
      </c>
      <c r="E55" s="408"/>
      <c r="F55" s="409"/>
    </row>
    <row r="56" spans="4:6">
      <c r="D56" s="407" t="s">
        <v>1199</v>
      </c>
      <c r="E56" s="408"/>
      <c r="F56" s="409"/>
    </row>
    <row r="57" spans="4:6">
      <c r="D57" s="407" t="s">
        <v>1200</v>
      </c>
      <c r="E57" s="408"/>
      <c r="F57" s="409"/>
    </row>
    <row r="58" spans="4:6">
      <c r="D58" s="407" t="s">
        <v>1201</v>
      </c>
      <c r="E58" s="408"/>
      <c r="F58" s="409"/>
    </row>
  </sheetData>
  <mergeCells count="44">
    <mergeCell ref="D55:F55"/>
    <mergeCell ref="D56:F56"/>
    <mergeCell ref="D57:F57"/>
    <mergeCell ref="D58:F58"/>
    <mergeCell ref="D50:F50"/>
    <mergeCell ref="D51:F51"/>
    <mergeCell ref="D52:F52"/>
    <mergeCell ref="D53:F53"/>
    <mergeCell ref="D54:F54"/>
    <mergeCell ref="E48:K48"/>
    <mergeCell ref="A45:K45"/>
    <mergeCell ref="E43:K43"/>
    <mergeCell ref="E44:K44"/>
    <mergeCell ref="E46:K46"/>
    <mergeCell ref="E47:K47"/>
    <mergeCell ref="A21:C21"/>
    <mergeCell ref="D21:D23"/>
    <mergeCell ref="G21:K23"/>
    <mergeCell ref="A23:C23"/>
    <mergeCell ref="A30:C30"/>
    <mergeCell ref="D30:D32"/>
    <mergeCell ref="G30:K32"/>
    <mergeCell ref="A32:C32"/>
    <mergeCell ref="E39:K39"/>
    <mergeCell ref="E40:K40"/>
    <mergeCell ref="E41:K41"/>
    <mergeCell ref="A38:K38"/>
    <mergeCell ref="E42:K42"/>
    <mergeCell ref="G5:K5"/>
    <mergeCell ref="A12:C12"/>
    <mergeCell ref="D12:D14"/>
    <mergeCell ref="G12:K14"/>
    <mergeCell ref="A14:C14"/>
    <mergeCell ref="A6:C6"/>
    <mergeCell ref="D6:D8"/>
    <mergeCell ref="A8:C8"/>
    <mergeCell ref="G6:K6"/>
    <mergeCell ref="G7:K7"/>
    <mergeCell ref="G8:K8"/>
    <mergeCell ref="A1:D1"/>
    <mergeCell ref="G1:K1"/>
    <mergeCell ref="G2:K2"/>
    <mergeCell ref="G3:K3"/>
    <mergeCell ref="G4:K4"/>
  </mergeCells>
  <phoneticPr fontId="32" type="noConversion"/>
  <printOptions gridLines="1"/>
  <pageMargins left="0.70866141732283472" right="0.70866141732283472" top="0.78740157480314965" bottom="0.78740157480314965" header="0.31496062992125984" footer="0.31496062992125984"/>
  <pageSetup paperSize="9" scale="70" fitToHeight="3" orientation="landscape" r:id="rId1"/>
  <headerFooter>
    <oddHeader>&amp;L&amp;Pvon&amp;N&amp;C3.3 Lieferantenpotenzialanalyse&amp;R&amp;D</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P66"/>
  <sheetViews>
    <sheetView showGridLines="0" zoomScale="90" zoomScaleNormal="90" workbookViewId="0">
      <selection activeCell="E6" sqref="E6"/>
    </sheetView>
  </sheetViews>
  <sheetFormatPr defaultColWidth="11.44140625" defaultRowHeight="14.4"/>
  <cols>
    <col min="1" max="1" width="6.77734375" style="114" bestFit="1" customWidth="1"/>
    <col min="2" max="2" width="4.5546875" style="114" bestFit="1" customWidth="1"/>
    <col min="3" max="3" width="52.21875" style="143" bestFit="1" customWidth="1"/>
    <col min="4" max="4" width="6.77734375" style="114" customWidth="1"/>
    <col min="5" max="5" width="10.44140625" style="114" bestFit="1" customWidth="1"/>
    <col min="6" max="6" width="10.44140625" style="114" customWidth="1"/>
    <col min="7" max="7" width="12.77734375" style="114" customWidth="1"/>
    <col min="8" max="8" width="2.77734375" style="114" hidden="1" customWidth="1"/>
    <col min="9" max="11" width="10.44140625" style="114" hidden="1" customWidth="1"/>
    <col min="12" max="12" width="11.5546875" style="114" bestFit="1" customWidth="1"/>
    <col min="13" max="13" width="11.5546875" style="114" customWidth="1"/>
    <col min="14" max="16384" width="11.44140625" style="114"/>
  </cols>
  <sheetData>
    <row r="1" spans="1:16" ht="16.2">
      <c r="D1" s="149"/>
      <c r="E1" s="280" t="s">
        <v>1720</v>
      </c>
      <c r="F1" s="280"/>
      <c r="G1" s="280"/>
      <c r="H1" s="280"/>
      <c r="I1" s="280"/>
      <c r="J1" s="280"/>
      <c r="K1" s="280"/>
      <c r="L1" s="280"/>
    </row>
    <row r="2" spans="1:16" ht="41.4">
      <c r="E2" s="251" t="s">
        <v>155</v>
      </c>
      <c r="F2" s="251" t="s">
        <v>37</v>
      </c>
      <c r="G2" s="253" t="s">
        <v>1719</v>
      </c>
      <c r="H2" s="252"/>
      <c r="I2" s="251" t="s">
        <v>38</v>
      </c>
      <c r="J2" s="251" t="str">
        <f>Namen!A3</f>
        <v>Aktuell</v>
      </c>
      <c r="K2" s="251" t="str">
        <f>Namen!A4</f>
        <v xml:space="preserve">Plan Ende GJ </v>
      </c>
      <c r="L2" s="251" t="s">
        <v>156</v>
      </c>
      <c r="N2" s="250" t="s">
        <v>155</v>
      </c>
      <c r="O2" s="250" t="s">
        <v>37</v>
      </c>
    </row>
    <row r="3" spans="1:16" ht="16.2">
      <c r="A3" s="246"/>
      <c r="B3" s="246"/>
      <c r="C3" s="247" t="s">
        <v>143</v>
      </c>
      <c r="D3" s="248"/>
      <c r="E3" s="249">
        <f>E4*L4+E18*L18+E29*L29+E38*L38+E44*L44</f>
        <v>0</v>
      </c>
      <c r="F3" s="249">
        <f>F4*L4+F18*L18+F29*L29+F38*L38+F44*L44</f>
        <v>0</v>
      </c>
      <c r="G3" s="249">
        <f>G4*L4+G18*L18+G29*L29+G38*L38+G44*L44</f>
        <v>0</v>
      </c>
      <c r="H3" s="248"/>
      <c r="I3" s="248"/>
      <c r="J3" s="248"/>
      <c r="K3" s="248"/>
      <c r="L3" s="248"/>
      <c r="M3" s="149"/>
      <c r="N3" s="207">
        <f>E3</f>
        <v>0</v>
      </c>
      <c r="O3" s="208">
        <f>F3</f>
        <v>0</v>
      </c>
      <c r="P3" s="209"/>
    </row>
    <row r="4" spans="1:16" ht="15.6">
      <c r="A4" s="221" t="s">
        <v>39</v>
      </c>
      <c r="B4" s="221"/>
      <c r="C4" s="222" t="s">
        <v>1721</v>
      </c>
      <c r="D4" s="223"/>
      <c r="E4" s="223">
        <f>E5*$L$5+E6*$L$6+E7*$L$7+E8*$L$8+E9*$L$9+E10*$L$10+E11*$L$11+E12*$L$12+E13*$L$13+E14*$L$14+E15*$L$15+E16*$L$16</f>
        <v>0</v>
      </c>
      <c r="F4" s="223">
        <f>F5*$L$5+F6*$L$6+F7*$L$7+F8*$L$8+F9*$L$9+F10*$L$10+F11*$L$11+F12*$L$12+F13*$L$13+F14*$L$14+F15*$L$15+F16*$L$16</f>
        <v>0</v>
      </c>
      <c r="G4" s="223">
        <f>F4-E4</f>
        <v>0</v>
      </c>
      <c r="H4" s="224"/>
      <c r="I4" s="223" t="e">
        <f>(I$5*($L$5*100)+I$6*($L$6*100)+I$7*($L$7*100)+I$8*($L$8*100)+I$9*($L$9*100)+I$10*($L$10*100)+I$11*($L$11*100)+I$12*($L$12*100)+I$13*($L$13*100)+I$14*($L$14*100)+I$15*($L$15*100)+I$16*($L$16*100))/((SUM($L$5:$L$16)*100))</f>
        <v>#REF!</v>
      </c>
      <c r="J4" s="223" t="e">
        <f>(J$5*($L$5*100)+J$6*($L$6*100)+J$7*($L$7*100)+J$8*($L$8*100)+J$9*($L$9*100)+J$10*($L$10*100)+J$11*($L$11*100)+J$12*($L$12*100)+J$13*($L$13*100)+J$14*($L$14*100)+J$15*($L$15*100)+J$16*($L$16*100))/((SUM($L$5:$L$16)*100))</f>
        <v>#REF!</v>
      </c>
      <c r="K4" s="223" t="e">
        <f>(K$5*($L$5*100)+K$6*($L$6*100)+K$7*($L$7*100)+K$8*($L$8*100)+K$9*($L$9*100)+K$10*($L$10*100)+K$11*($L$11*100)+K$12*($L$12*100)+K$13*($L$13*100)+K$14*($L$14*100)+K$15*($L$15*100)+K$16*($L$16*100))/((SUM($L$5:$L$16)*100))</f>
        <v>#REF!</v>
      </c>
      <c r="L4" s="225">
        <v>0.25</v>
      </c>
      <c r="M4" s="212"/>
      <c r="N4" s="213">
        <f>1-N3</f>
        <v>1</v>
      </c>
      <c r="O4" s="213">
        <f>1-O3</f>
        <v>1</v>
      </c>
    </row>
    <row r="5" spans="1:16" ht="28.8">
      <c r="A5" s="254" t="s">
        <v>1679</v>
      </c>
      <c r="B5" s="147" t="s">
        <v>40</v>
      </c>
      <c r="C5" s="143" t="s">
        <v>145</v>
      </c>
      <c r="D5" s="148" t="s">
        <v>41</v>
      </c>
      <c r="E5" s="148">
        <f>'1.1'!E1</f>
        <v>0</v>
      </c>
      <c r="F5" s="148">
        <f>'1.1'!F1</f>
        <v>0</v>
      </c>
      <c r="G5" s="210">
        <f t="shared" ref="G5:G50" si="0">F5-E5</f>
        <v>0</v>
      </c>
      <c r="H5" s="211"/>
      <c r="I5" s="148" t="e">
        <f>#REF!</f>
        <v>#REF!</v>
      </c>
      <c r="J5" s="148" t="e">
        <f>#REF!</f>
        <v>#REF!</v>
      </c>
      <c r="K5" s="148" t="e">
        <f>#REF!</f>
        <v>#REF!</v>
      </c>
      <c r="L5" s="214">
        <v>0.1</v>
      </c>
      <c r="M5" s="214"/>
      <c r="O5" s="215"/>
    </row>
    <row r="6" spans="1:16">
      <c r="A6" s="254" t="s">
        <v>1680</v>
      </c>
      <c r="B6" s="147" t="s">
        <v>40</v>
      </c>
      <c r="C6" s="99" t="s">
        <v>146</v>
      </c>
      <c r="D6" s="148" t="s">
        <v>41</v>
      </c>
      <c r="E6" s="148">
        <f>'1.2'!E1</f>
        <v>0</v>
      </c>
      <c r="F6" s="148">
        <f>'1.2'!F1</f>
        <v>0</v>
      </c>
      <c r="G6" s="210">
        <f t="shared" si="0"/>
        <v>0</v>
      </c>
      <c r="H6" s="211"/>
      <c r="I6" s="148" t="e">
        <f>#REF!</f>
        <v>#REF!</v>
      </c>
      <c r="J6" s="148" t="e">
        <f>#REF!</f>
        <v>#REF!</v>
      </c>
      <c r="K6" s="148" t="e">
        <f>#REF!</f>
        <v>#REF!</v>
      </c>
      <c r="L6" s="214">
        <v>0.08</v>
      </c>
      <c r="M6" s="214"/>
    </row>
    <row r="7" spans="1:16" ht="28.8">
      <c r="A7" s="254" t="s">
        <v>1681</v>
      </c>
      <c r="B7" s="147" t="s">
        <v>40</v>
      </c>
      <c r="C7" s="143" t="s">
        <v>1729</v>
      </c>
      <c r="D7" s="148" t="s">
        <v>41</v>
      </c>
      <c r="E7" s="148">
        <f>'1.3'!E1</f>
        <v>0</v>
      </c>
      <c r="F7" s="148">
        <f>'1.3'!F1</f>
        <v>0</v>
      </c>
      <c r="G7" s="210">
        <f t="shared" si="0"/>
        <v>0</v>
      </c>
      <c r="H7" s="211"/>
      <c r="I7" s="148" t="e">
        <f>#REF!</f>
        <v>#REF!</v>
      </c>
      <c r="J7" s="148" t="e">
        <f>#REF!</f>
        <v>#REF!</v>
      </c>
      <c r="K7" s="148" t="e">
        <f>#REF!</f>
        <v>#REF!</v>
      </c>
      <c r="L7" s="214">
        <v>0.05</v>
      </c>
      <c r="M7" s="214"/>
    </row>
    <row r="8" spans="1:16">
      <c r="A8" s="254" t="s">
        <v>1682</v>
      </c>
      <c r="B8" s="147" t="s">
        <v>40</v>
      </c>
      <c r="C8" s="143" t="s">
        <v>148</v>
      </c>
      <c r="D8" s="148" t="s">
        <v>41</v>
      </c>
      <c r="E8" s="148">
        <f>'1.4'!E1</f>
        <v>0</v>
      </c>
      <c r="F8" s="148">
        <f>'1.4'!F1</f>
        <v>0</v>
      </c>
      <c r="G8" s="210">
        <f t="shared" si="0"/>
        <v>0</v>
      </c>
      <c r="H8" s="211"/>
      <c r="I8" s="148" t="e">
        <f>#REF!</f>
        <v>#REF!</v>
      </c>
      <c r="J8" s="148" t="e">
        <f>#REF!</f>
        <v>#REF!</v>
      </c>
      <c r="K8" s="148" t="e">
        <f>#REF!</f>
        <v>#REF!</v>
      </c>
      <c r="L8" s="214">
        <v>0.02</v>
      </c>
      <c r="M8" s="214"/>
    </row>
    <row r="9" spans="1:16">
      <c r="A9" s="255" t="s">
        <v>1683</v>
      </c>
      <c r="B9" s="114" t="s">
        <v>42</v>
      </c>
      <c r="C9" s="99" t="s">
        <v>1730</v>
      </c>
      <c r="D9" s="148" t="s">
        <v>43</v>
      </c>
      <c r="E9" s="148">
        <f>'1.5'!E1</f>
        <v>0</v>
      </c>
      <c r="F9" s="148">
        <f>'1.5'!F1</f>
        <v>0</v>
      </c>
      <c r="G9" s="210">
        <f t="shared" si="0"/>
        <v>0</v>
      </c>
      <c r="H9" s="211"/>
      <c r="I9" s="148" t="e">
        <f>#REF!</f>
        <v>#REF!</v>
      </c>
      <c r="J9" s="148" t="e">
        <f>#REF!</f>
        <v>#REF!</v>
      </c>
      <c r="K9" s="148" t="e">
        <f>#REF!</f>
        <v>#REF!</v>
      </c>
      <c r="L9" s="214">
        <v>0.15</v>
      </c>
      <c r="M9" s="214"/>
    </row>
    <row r="10" spans="1:16">
      <c r="A10" s="255" t="s">
        <v>1684</v>
      </c>
      <c r="B10" s="114" t="s">
        <v>42</v>
      </c>
      <c r="C10" s="143" t="s">
        <v>183</v>
      </c>
      <c r="D10" s="148" t="s">
        <v>43</v>
      </c>
      <c r="E10" s="148">
        <f>'1.6'!E1</f>
        <v>0</v>
      </c>
      <c r="F10" s="148">
        <f>'1.6'!F1</f>
        <v>0</v>
      </c>
      <c r="G10" s="210">
        <f t="shared" si="0"/>
        <v>0</v>
      </c>
      <c r="H10" s="211"/>
      <c r="I10" s="148" t="e">
        <f>#REF!</f>
        <v>#REF!</v>
      </c>
      <c r="J10" s="148" t="e">
        <f>#REF!</f>
        <v>#REF!</v>
      </c>
      <c r="K10" s="148" t="e">
        <f>#REF!</f>
        <v>#REF!</v>
      </c>
      <c r="L10" s="214">
        <v>0.05</v>
      </c>
      <c r="M10" s="214"/>
    </row>
    <row r="11" spans="1:16">
      <c r="A11" s="255" t="s">
        <v>1685</v>
      </c>
      <c r="B11" s="114" t="s">
        <v>42</v>
      </c>
      <c r="C11" s="143" t="s">
        <v>150</v>
      </c>
      <c r="D11" s="148" t="s">
        <v>43</v>
      </c>
      <c r="E11" s="148">
        <f>'1.7'!E1</f>
        <v>0</v>
      </c>
      <c r="F11" s="148">
        <f>'1.7'!F1</f>
        <v>0</v>
      </c>
      <c r="G11" s="210">
        <f t="shared" si="0"/>
        <v>0</v>
      </c>
      <c r="H11" s="211"/>
      <c r="I11" s="148" t="e">
        <f>#REF!</f>
        <v>#REF!</v>
      </c>
      <c r="J11" s="148" t="e">
        <f>#REF!</f>
        <v>#REF!</v>
      </c>
      <c r="K11" s="148" t="e">
        <f>#REF!</f>
        <v>#REF!</v>
      </c>
      <c r="L11" s="214">
        <v>0.05</v>
      </c>
      <c r="M11" s="214"/>
    </row>
    <row r="12" spans="1:16">
      <c r="A12" s="255" t="s">
        <v>1686</v>
      </c>
      <c r="B12" s="114" t="s">
        <v>44</v>
      </c>
      <c r="C12" s="143" t="s">
        <v>45</v>
      </c>
      <c r="D12" s="148" t="s">
        <v>46</v>
      </c>
      <c r="E12" s="148">
        <f>'1.8'!E1</f>
        <v>0</v>
      </c>
      <c r="F12" s="148">
        <f>'1.8'!F1</f>
        <v>0</v>
      </c>
      <c r="G12" s="210">
        <f t="shared" si="0"/>
        <v>0</v>
      </c>
      <c r="H12" s="211"/>
      <c r="I12" s="148" t="e">
        <f>#REF!</f>
        <v>#REF!</v>
      </c>
      <c r="J12" s="148" t="e">
        <f>#REF!</f>
        <v>#REF!</v>
      </c>
      <c r="K12" s="148" t="e">
        <f>#REF!</f>
        <v>#REF!</v>
      </c>
      <c r="L12" s="214">
        <v>0.05</v>
      </c>
      <c r="M12" s="214"/>
    </row>
    <row r="13" spans="1:16">
      <c r="A13" s="255" t="s">
        <v>1687</v>
      </c>
      <c r="B13" s="114" t="s">
        <v>44</v>
      </c>
      <c r="C13" s="143" t="s">
        <v>151</v>
      </c>
      <c r="D13" s="148" t="s">
        <v>47</v>
      </c>
      <c r="E13" s="148">
        <f>'1.9'!E1</f>
        <v>0</v>
      </c>
      <c r="F13" s="148">
        <f>'1.9'!F1</f>
        <v>0</v>
      </c>
      <c r="G13" s="210">
        <f t="shared" si="0"/>
        <v>0</v>
      </c>
      <c r="H13" s="211"/>
      <c r="I13" s="148" t="e">
        <f>#REF!</f>
        <v>#REF!</v>
      </c>
      <c r="J13" s="148" t="e">
        <f>#REF!</f>
        <v>#REF!</v>
      </c>
      <c r="K13" s="148" t="e">
        <f>#REF!</f>
        <v>#REF!</v>
      </c>
      <c r="L13" s="214">
        <v>0.2</v>
      </c>
      <c r="M13" s="214"/>
    </row>
    <row r="14" spans="1:16" ht="28.8">
      <c r="A14" s="255" t="s">
        <v>1688</v>
      </c>
      <c r="B14" s="114" t="s">
        <v>48</v>
      </c>
      <c r="C14" s="143" t="s">
        <v>152</v>
      </c>
      <c r="D14" s="148" t="s">
        <v>47</v>
      </c>
      <c r="E14" s="148">
        <f>'1.10'!E1</f>
        <v>0</v>
      </c>
      <c r="F14" s="148">
        <f>'1.10'!F1</f>
        <v>0</v>
      </c>
      <c r="G14" s="210">
        <f t="shared" si="0"/>
        <v>0</v>
      </c>
      <c r="H14" s="211"/>
      <c r="I14" s="148" t="e">
        <f>#REF!</f>
        <v>#REF!</v>
      </c>
      <c r="J14" s="148" t="e">
        <f>#REF!</f>
        <v>#REF!</v>
      </c>
      <c r="K14" s="148" t="e">
        <f>#REF!</f>
        <v>#REF!</v>
      </c>
      <c r="L14" s="214">
        <v>0.1</v>
      </c>
      <c r="M14" s="214"/>
    </row>
    <row r="15" spans="1:16">
      <c r="A15" s="255" t="s">
        <v>1689</v>
      </c>
      <c r="B15" s="114" t="s">
        <v>48</v>
      </c>
      <c r="C15" s="143" t="s">
        <v>153</v>
      </c>
      <c r="D15" s="148" t="s">
        <v>47</v>
      </c>
      <c r="E15" s="148">
        <f>'1.11'!E1</f>
        <v>0</v>
      </c>
      <c r="F15" s="148">
        <f>'1.11'!F1</f>
        <v>0</v>
      </c>
      <c r="G15" s="210">
        <f t="shared" si="0"/>
        <v>0</v>
      </c>
      <c r="H15" s="211"/>
      <c r="I15" s="148" t="e">
        <f>#REF!</f>
        <v>#REF!</v>
      </c>
      <c r="J15" s="148" t="e">
        <f>#REF!</f>
        <v>#REF!</v>
      </c>
      <c r="K15" s="148" t="e">
        <f>#REF!</f>
        <v>#REF!</v>
      </c>
      <c r="L15" s="214">
        <v>0.1</v>
      </c>
      <c r="M15" s="214"/>
    </row>
    <row r="16" spans="1:16">
      <c r="A16" s="255" t="s">
        <v>1690</v>
      </c>
      <c r="B16" s="114" t="s">
        <v>48</v>
      </c>
      <c r="C16" s="143" t="s">
        <v>154</v>
      </c>
      <c r="D16" s="148" t="s">
        <v>47</v>
      </c>
      <c r="E16" s="148">
        <f>'1.12'!E1</f>
        <v>0</v>
      </c>
      <c r="F16" s="148">
        <f>'1.12'!F1</f>
        <v>0</v>
      </c>
      <c r="G16" s="210">
        <f t="shared" si="0"/>
        <v>0</v>
      </c>
      <c r="H16" s="211"/>
      <c r="I16" s="148" t="e">
        <f>#REF!</f>
        <v>#REF!</v>
      </c>
      <c r="J16" s="148" t="e">
        <f>#REF!</f>
        <v>#REF!</v>
      </c>
      <c r="K16" s="148" t="e">
        <f>#REF!</f>
        <v>#REF!</v>
      </c>
      <c r="L16" s="214">
        <v>0.05</v>
      </c>
      <c r="M16" s="214"/>
    </row>
    <row r="17" spans="1:13">
      <c r="A17" s="255"/>
      <c r="D17" s="148"/>
      <c r="E17" s="148"/>
      <c r="F17" s="148"/>
      <c r="G17" s="210"/>
      <c r="H17" s="211"/>
      <c r="I17" s="148"/>
      <c r="J17" s="148"/>
      <c r="K17" s="148"/>
      <c r="L17" s="214"/>
      <c r="M17" s="214"/>
    </row>
    <row r="18" spans="1:13">
      <c r="A18" s="226" t="s">
        <v>49</v>
      </c>
      <c r="B18" s="226"/>
      <c r="C18" s="227" t="s">
        <v>1722</v>
      </c>
      <c r="D18" s="228"/>
      <c r="E18" s="228">
        <f>(E$19*($L$19*100)+E$20*($L$20*100)+E$21*($L$21*100)+E$22*($L$22*100)+E$23*($L$23*100)+E$24*($L$24*100)+E$25*($L$25*100)+E$26*($L$26*100)+E$27*($L$27*100))/((SUM($L$19:$L$27)*100))</f>
        <v>0</v>
      </c>
      <c r="F18" s="228">
        <f>(F$19*($L$19*100)+F$20*($L$20*100)+F$21*($L$21*100)+F$22*($L$22*100)+F$23*($L$23*100)+F$24*($L$24*100)+F$25*($L$25*100)+F$26*($L$26*100)+F$27*($L$27*100))/((SUM($L$19:$L$27)*100))</f>
        <v>0</v>
      </c>
      <c r="G18" s="228">
        <f t="shared" si="0"/>
        <v>0</v>
      </c>
      <c r="H18" s="229"/>
      <c r="I18" s="228" t="e">
        <f>(I$19*($L$19*100)+I$20*($L$20*100)+I$21*($L$21*100)+I$22*($L$22*100)+I$23*($L$23*100)+I$24*($L$24*100)+I$25*($L$25*100)+I$26*($L$26*100)+I$27*($L$27*100))/((SUM($L$19:$L$27)*100))</f>
        <v>#REF!</v>
      </c>
      <c r="J18" s="228" t="e">
        <f>(J$19*($L$19*100)+J$20*($L$20*100)+J$21*($L$21*100)+J$22*($L$22*100)+J$23*($L$23*100)+J$24*($L$24*100)+J$25*($L$25*100)+J$26*($L$26*100)+J$27*($L$27*100))/((SUM($L$19:$L$27)*100))</f>
        <v>#REF!</v>
      </c>
      <c r="K18" s="228" t="e">
        <f>(K$19*($L$19*100)+K$20*($L$20*100)+K$21*($L$21*100)+K$22*($L$22*100)+K$23*($L$23*100)+K$24*($L$24*100)+K$25*($L$25*100)+K$26*($L$26*100)+K$27*($L$27*100))/((SUM($L$19:$L$27)*100))</f>
        <v>#REF!</v>
      </c>
      <c r="L18" s="230">
        <v>0.25</v>
      </c>
      <c r="M18" s="216"/>
    </row>
    <row r="19" spans="1:13">
      <c r="A19" s="255" t="s">
        <v>1691</v>
      </c>
      <c r="B19" s="114" t="s">
        <v>40</v>
      </c>
      <c r="C19" s="143" t="s">
        <v>1724</v>
      </c>
      <c r="D19" s="148" t="s">
        <v>50</v>
      </c>
      <c r="E19" s="148">
        <f>'2.1'!E1</f>
        <v>0</v>
      </c>
      <c r="F19" s="148">
        <f>'2.1'!F1</f>
        <v>0</v>
      </c>
      <c r="G19" s="210">
        <f t="shared" si="0"/>
        <v>0</v>
      </c>
      <c r="H19" s="211"/>
      <c r="I19" s="148" t="e">
        <f>#REF!</f>
        <v>#REF!</v>
      </c>
      <c r="J19" s="148" t="e">
        <f>#REF!</f>
        <v>#REF!</v>
      </c>
      <c r="K19" s="148" t="e">
        <f>#REF!</f>
        <v>#REF!</v>
      </c>
      <c r="L19" s="214">
        <v>0.25</v>
      </c>
      <c r="M19" s="214"/>
    </row>
    <row r="20" spans="1:13">
      <c r="A20" s="255" t="s">
        <v>1692</v>
      </c>
      <c r="B20" s="114" t="s">
        <v>42</v>
      </c>
      <c r="C20" s="143" t="s">
        <v>157</v>
      </c>
      <c r="D20" s="148" t="s">
        <v>51</v>
      </c>
      <c r="E20" s="148">
        <f>'2.2'!E1</f>
        <v>0</v>
      </c>
      <c r="F20" s="148">
        <f>'2.2'!F1</f>
        <v>0</v>
      </c>
      <c r="G20" s="210">
        <f t="shared" si="0"/>
        <v>0</v>
      </c>
      <c r="H20" s="211"/>
      <c r="I20" s="148" t="e">
        <f>#REF!</f>
        <v>#REF!</v>
      </c>
      <c r="J20" s="148" t="e">
        <f>#REF!</f>
        <v>#REF!</v>
      </c>
      <c r="K20" s="148" t="e">
        <f>#REF!</f>
        <v>#REF!</v>
      </c>
      <c r="L20" s="214">
        <v>0.04</v>
      </c>
      <c r="M20" s="214"/>
    </row>
    <row r="21" spans="1:13">
      <c r="A21" s="255" t="s">
        <v>1693</v>
      </c>
      <c r="B21" s="114" t="s">
        <v>42</v>
      </c>
      <c r="C21" s="143" t="s">
        <v>1725</v>
      </c>
      <c r="D21" s="148" t="s">
        <v>52</v>
      </c>
      <c r="E21" s="148">
        <f>'2.3'!E1</f>
        <v>0</v>
      </c>
      <c r="F21" s="148">
        <f>'2.3'!F1</f>
        <v>0</v>
      </c>
      <c r="G21" s="210">
        <f t="shared" si="0"/>
        <v>0</v>
      </c>
      <c r="H21" s="211"/>
      <c r="I21" s="148" t="e">
        <f>#REF!</f>
        <v>#REF!</v>
      </c>
      <c r="J21" s="148" t="e">
        <f>#REF!</f>
        <v>#REF!</v>
      </c>
      <c r="K21" s="148" t="e">
        <f>#REF!</f>
        <v>#REF!</v>
      </c>
      <c r="L21" s="214">
        <v>0.06</v>
      </c>
      <c r="M21" s="214"/>
    </row>
    <row r="22" spans="1:13">
      <c r="A22" s="255" t="s">
        <v>1694</v>
      </c>
      <c r="B22" s="114" t="s">
        <v>42</v>
      </c>
      <c r="C22" s="143" t="s">
        <v>159</v>
      </c>
      <c r="D22" s="148" t="s">
        <v>52</v>
      </c>
      <c r="E22" s="148">
        <f>'2.4'!E1</f>
        <v>0</v>
      </c>
      <c r="F22" s="148">
        <f>'2.4'!F1</f>
        <v>0</v>
      </c>
      <c r="G22" s="210">
        <f t="shared" si="0"/>
        <v>0</v>
      </c>
      <c r="H22" s="211"/>
      <c r="I22" s="148" t="e">
        <f>#REF!</f>
        <v>#REF!</v>
      </c>
      <c r="J22" s="148" t="e">
        <f>#REF!</f>
        <v>#REF!</v>
      </c>
      <c r="K22" s="148" t="e">
        <f>#REF!</f>
        <v>#REF!</v>
      </c>
      <c r="L22" s="214">
        <v>0.05</v>
      </c>
      <c r="M22" s="214"/>
    </row>
    <row r="23" spans="1:13">
      <c r="A23" s="255" t="s">
        <v>1695</v>
      </c>
      <c r="B23" s="114" t="s">
        <v>42</v>
      </c>
      <c r="C23" s="143" t="s">
        <v>160</v>
      </c>
      <c r="D23" s="148" t="s">
        <v>52</v>
      </c>
      <c r="E23" s="148">
        <f>'2.5'!E1</f>
        <v>0</v>
      </c>
      <c r="F23" s="148">
        <f>'2.5'!F1</f>
        <v>0</v>
      </c>
      <c r="G23" s="210">
        <f t="shared" si="0"/>
        <v>0</v>
      </c>
      <c r="H23" s="211"/>
      <c r="I23" s="148" t="e">
        <f>#REF!</f>
        <v>#REF!</v>
      </c>
      <c r="J23" s="148" t="e">
        <f>#REF!</f>
        <v>#REF!</v>
      </c>
      <c r="K23" s="148" t="e">
        <f>#REF!</f>
        <v>#REF!</v>
      </c>
      <c r="L23" s="214">
        <v>0.06</v>
      </c>
      <c r="M23" s="214"/>
    </row>
    <row r="24" spans="1:13">
      <c r="A24" s="255" t="s">
        <v>1696</v>
      </c>
      <c r="B24" s="114" t="s">
        <v>42</v>
      </c>
      <c r="C24" s="143" t="s">
        <v>161</v>
      </c>
      <c r="D24" s="148" t="s">
        <v>52</v>
      </c>
      <c r="E24" s="148">
        <f>'2.6'!E1</f>
        <v>0</v>
      </c>
      <c r="F24" s="148">
        <f>'2.6'!F1</f>
        <v>0</v>
      </c>
      <c r="G24" s="210">
        <f t="shared" si="0"/>
        <v>0</v>
      </c>
      <c r="H24" s="211"/>
      <c r="I24" s="148" t="e">
        <f>#REF!</f>
        <v>#REF!</v>
      </c>
      <c r="J24" s="148" t="e">
        <f>#REF!</f>
        <v>#REF!</v>
      </c>
      <c r="K24" s="148" t="e">
        <f>#REF!</f>
        <v>#REF!</v>
      </c>
      <c r="L24" s="214">
        <v>0.02</v>
      </c>
      <c r="M24" s="214"/>
    </row>
    <row r="25" spans="1:13">
      <c r="A25" s="255" t="s">
        <v>1697</v>
      </c>
      <c r="B25" s="114" t="s">
        <v>42</v>
      </c>
      <c r="C25" s="143" t="s">
        <v>1726</v>
      </c>
      <c r="D25" s="148" t="s">
        <v>52</v>
      </c>
      <c r="E25" s="148">
        <f>'2.7'!E1</f>
        <v>0</v>
      </c>
      <c r="F25" s="148">
        <f>'2.7'!F1</f>
        <v>0</v>
      </c>
      <c r="G25" s="210">
        <f t="shared" si="0"/>
        <v>0</v>
      </c>
      <c r="H25" s="211"/>
      <c r="I25" s="148" t="e">
        <f>#REF!</f>
        <v>#REF!</v>
      </c>
      <c r="J25" s="148" t="e">
        <f>#REF!</f>
        <v>#REF!</v>
      </c>
      <c r="K25" s="148" t="e">
        <f>#REF!</f>
        <v>#REF!</v>
      </c>
      <c r="L25" s="214">
        <v>0.02</v>
      </c>
      <c r="M25" s="214"/>
    </row>
    <row r="26" spans="1:13">
      <c r="A26" s="255" t="s">
        <v>1698</v>
      </c>
      <c r="B26" s="114" t="s">
        <v>44</v>
      </c>
      <c r="C26" s="143" t="s">
        <v>1727</v>
      </c>
      <c r="D26" s="148" t="s">
        <v>53</v>
      </c>
      <c r="E26" s="148">
        <f>'2.8'!E1</f>
        <v>0</v>
      </c>
      <c r="F26" s="148">
        <f>'2.8'!F1</f>
        <v>0</v>
      </c>
      <c r="G26" s="210">
        <f t="shared" si="0"/>
        <v>0</v>
      </c>
      <c r="H26" s="211"/>
      <c r="I26" s="148" t="e">
        <f>#REF!</f>
        <v>#REF!</v>
      </c>
      <c r="J26" s="148" t="e">
        <f>#REF!</f>
        <v>#REF!</v>
      </c>
      <c r="K26" s="148" t="e">
        <f>#REF!</f>
        <v>#REF!</v>
      </c>
      <c r="L26" s="214">
        <v>0.25</v>
      </c>
      <c r="M26" s="214"/>
    </row>
    <row r="27" spans="1:13">
      <c r="A27" s="255" t="s">
        <v>1699</v>
      </c>
      <c r="B27" s="114" t="s">
        <v>48</v>
      </c>
      <c r="C27" s="143" t="s">
        <v>1728</v>
      </c>
      <c r="D27" s="148" t="s">
        <v>53</v>
      </c>
      <c r="E27" s="148">
        <f>'2.9'!E1</f>
        <v>0</v>
      </c>
      <c r="F27" s="148">
        <f>'2.9'!F1</f>
        <v>0</v>
      </c>
      <c r="G27" s="210">
        <f t="shared" si="0"/>
        <v>0</v>
      </c>
      <c r="H27" s="211"/>
      <c r="I27" s="148" t="e">
        <f>#REF!</f>
        <v>#REF!</v>
      </c>
      <c r="J27" s="148" t="e">
        <f>#REF!</f>
        <v>#REF!</v>
      </c>
      <c r="K27" s="148" t="e">
        <f>#REF!</f>
        <v>#REF!</v>
      </c>
      <c r="L27" s="214">
        <v>0.25</v>
      </c>
      <c r="M27" s="214"/>
    </row>
    <row r="28" spans="1:13">
      <c r="A28" s="255"/>
      <c r="G28" s="210"/>
      <c r="H28" s="211"/>
    </row>
    <row r="29" spans="1:13">
      <c r="A29" s="231" t="s">
        <v>1700</v>
      </c>
      <c r="B29" s="231"/>
      <c r="C29" s="232" t="s">
        <v>179</v>
      </c>
      <c r="D29" s="233"/>
      <c r="E29" s="233">
        <f>(E$30*($L$30*100)+E$31*($L$31*100)+E$32*($L$32*100)+E$33*($L$33*100)+E$34*($L$34*100)+E$35*($L$35*100)+E$36*($L$36*100))/((SUM($L$30:$L$36)*100))</f>
        <v>0</v>
      </c>
      <c r="F29" s="233">
        <f>(F$30*($L$30*100)+F$31*($L$31*100)+F$32*($L$32*100)+F$33*($L$33*100)+F$34*($L$34*100)+F$35*($L$35*100)+F$36*($L$36*100))/((SUM($L$30:$L$36)*100))</f>
        <v>0</v>
      </c>
      <c r="G29" s="233">
        <f t="shared" si="0"/>
        <v>0</v>
      </c>
      <c r="H29" s="234"/>
      <c r="I29" s="233" t="e">
        <f>(I$30*($L$30*100)+I$31*($L$31*100)+I$32*($L$32*100)+I$33*($L$33*100)+I$34*($L$34*100)+I$35*($L$35*100)+I$36*($L$36*100))/((SUM($L$30:$L$36)*100))</f>
        <v>#REF!</v>
      </c>
      <c r="J29" s="233" t="e">
        <f>(J$30*($L$30*100)+J$31*($L$31*100)+J$32*($L$32*100)+J$33*($L$33*100)+J$34*($L$34*100)+J$35*($L$35*100)+J$36*($L$36*100))/((SUM($L$30:$L$36)*100))</f>
        <v>#REF!</v>
      </c>
      <c r="K29" s="233" t="e">
        <f>(K$30*($L$30*100)+K$31*($L$31*100)+K$32*($L$32*100)+K$33*($L$33*100)+K$34*($L$34*100)+K$35*($L$35*100)+K$36*($L$36*100))/((SUM($L$30:$L$36)*100))</f>
        <v>#REF!</v>
      </c>
      <c r="L29" s="235">
        <v>0.25</v>
      </c>
      <c r="M29" s="217"/>
    </row>
    <row r="30" spans="1:13">
      <c r="A30" s="255" t="s">
        <v>1701</v>
      </c>
      <c r="B30" s="114" t="s">
        <v>40</v>
      </c>
      <c r="C30" s="101" t="s">
        <v>178</v>
      </c>
      <c r="D30" s="148" t="s">
        <v>54</v>
      </c>
      <c r="E30" s="148">
        <f>'3.1'!E1</f>
        <v>0</v>
      </c>
      <c r="F30" s="148">
        <f>'3.1'!F1</f>
        <v>0</v>
      </c>
      <c r="G30" s="210">
        <f t="shared" si="0"/>
        <v>0</v>
      </c>
      <c r="H30" s="211"/>
      <c r="I30" s="148" t="e">
        <f>#REF!</f>
        <v>#REF!</v>
      </c>
      <c r="J30" s="148" t="e">
        <f>#REF!</f>
        <v>#REF!</v>
      </c>
      <c r="K30" s="148" t="e">
        <f>#REF!</f>
        <v>#REF!</v>
      </c>
      <c r="L30" s="214">
        <v>0.25</v>
      </c>
      <c r="M30" s="214"/>
    </row>
    <row r="31" spans="1:13">
      <c r="A31" s="255" t="s">
        <v>1702</v>
      </c>
      <c r="B31" s="114" t="s">
        <v>42</v>
      </c>
      <c r="C31" s="101" t="s">
        <v>177</v>
      </c>
      <c r="D31" s="148" t="s">
        <v>55</v>
      </c>
      <c r="E31" s="148">
        <f>'3.2'!E1</f>
        <v>0</v>
      </c>
      <c r="F31" s="148">
        <f>'3.2'!F1</f>
        <v>0</v>
      </c>
      <c r="G31" s="210">
        <f t="shared" si="0"/>
        <v>0</v>
      </c>
      <c r="H31" s="211"/>
      <c r="I31" s="148" t="e">
        <f>#REF!</f>
        <v>#REF!</v>
      </c>
      <c r="J31" s="148" t="e">
        <f>#REF!</f>
        <v>#REF!</v>
      </c>
      <c r="K31" s="148" t="e">
        <f>#REF!</f>
        <v>#REF!</v>
      </c>
      <c r="L31" s="214">
        <v>0.15</v>
      </c>
      <c r="M31" s="214"/>
    </row>
    <row r="32" spans="1:13">
      <c r="A32" s="255" t="s">
        <v>1703</v>
      </c>
      <c r="B32" s="114" t="s">
        <v>42</v>
      </c>
      <c r="C32" s="101" t="s">
        <v>176</v>
      </c>
      <c r="D32" s="148" t="s">
        <v>55</v>
      </c>
      <c r="E32" s="148">
        <f>'3.3'!E1</f>
        <v>0</v>
      </c>
      <c r="F32" s="148">
        <f>'3.3'!F1</f>
        <v>0</v>
      </c>
      <c r="G32" s="210">
        <f t="shared" si="0"/>
        <v>0</v>
      </c>
      <c r="H32" s="211"/>
      <c r="I32" s="148" t="e">
        <f>#REF!</f>
        <v>#REF!</v>
      </c>
      <c r="J32" s="148" t="e">
        <f>#REF!</f>
        <v>#REF!</v>
      </c>
      <c r="K32" s="148" t="e">
        <f>#REF!</f>
        <v>#REF!</v>
      </c>
      <c r="L32" s="214">
        <v>0.1</v>
      </c>
      <c r="M32" s="214"/>
    </row>
    <row r="33" spans="1:13">
      <c r="A33" s="255" t="s">
        <v>1704</v>
      </c>
      <c r="B33" s="114" t="s">
        <v>44</v>
      </c>
      <c r="C33" s="101" t="s">
        <v>175</v>
      </c>
      <c r="D33" s="148" t="s">
        <v>54</v>
      </c>
      <c r="E33" s="148">
        <f>'3.4'!E1</f>
        <v>0</v>
      </c>
      <c r="F33" s="148">
        <f>'3.4'!F1</f>
        <v>0</v>
      </c>
      <c r="G33" s="210">
        <f t="shared" si="0"/>
        <v>0</v>
      </c>
      <c r="H33" s="211"/>
      <c r="I33" s="148" t="e">
        <f>#REF!</f>
        <v>#REF!</v>
      </c>
      <c r="J33" s="148" t="e">
        <f>#REF!</f>
        <v>#REF!</v>
      </c>
      <c r="K33" s="148" t="e">
        <f>#REF!</f>
        <v>#REF!</v>
      </c>
      <c r="L33" s="214">
        <v>0.08</v>
      </c>
      <c r="M33" s="214"/>
    </row>
    <row r="34" spans="1:13">
      <c r="A34" s="256" t="s">
        <v>1705</v>
      </c>
      <c r="B34" s="150" t="s">
        <v>44</v>
      </c>
      <c r="C34" s="218" t="s">
        <v>174</v>
      </c>
      <c r="D34" s="148" t="s">
        <v>56</v>
      </c>
      <c r="E34" s="148">
        <f>'3.5'!E1</f>
        <v>0</v>
      </c>
      <c r="F34" s="148">
        <f>'3.5'!F1</f>
        <v>0</v>
      </c>
      <c r="G34" s="210">
        <f t="shared" si="0"/>
        <v>0</v>
      </c>
      <c r="H34" s="211"/>
      <c r="I34" s="148" t="e">
        <f>#REF!</f>
        <v>#REF!</v>
      </c>
      <c r="J34" s="148" t="e">
        <f>#REF!</f>
        <v>#REF!</v>
      </c>
      <c r="K34" s="148" t="e">
        <f>#REF!</f>
        <v>#REF!</v>
      </c>
      <c r="L34" s="214">
        <v>0.08</v>
      </c>
      <c r="M34" s="214"/>
    </row>
    <row r="35" spans="1:13">
      <c r="A35" s="256" t="s">
        <v>1706</v>
      </c>
      <c r="B35" s="114" t="s">
        <v>44</v>
      </c>
      <c r="C35" s="101" t="s">
        <v>173</v>
      </c>
      <c r="D35" s="148" t="s">
        <v>54</v>
      </c>
      <c r="E35" s="148">
        <f>'3.6'!E1</f>
        <v>0</v>
      </c>
      <c r="F35" s="148">
        <f>'3.6'!F1</f>
        <v>0</v>
      </c>
      <c r="G35" s="210">
        <f t="shared" si="0"/>
        <v>0</v>
      </c>
      <c r="H35" s="211"/>
      <c r="I35" s="148" t="e">
        <f>#REF!</f>
        <v>#REF!</v>
      </c>
      <c r="J35" s="148" t="e">
        <f>#REF!</f>
        <v>#REF!</v>
      </c>
      <c r="K35" s="148" t="e">
        <f>#REF!</f>
        <v>#REF!</v>
      </c>
      <c r="L35" s="214">
        <v>0.09</v>
      </c>
      <c r="M35" s="214"/>
    </row>
    <row r="36" spans="1:13">
      <c r="A36" s="255" t="s">
        <v>1707</v>
      </c>
      <c r="B36" s="114" t="s">
        <v>48</v>
      </c>
      <c r="C36" s="101" t="s">
        <v>172</v>
      </c>
      <c r="D36" s="148" t="s">
        <v>54</v>
      </c>
      <c r="E36" s="148">
        <f>'3.7'!E1</f>
        <v>0</v>
      </c>
      <c r="F36" s="148">
        <f>'3.7'!F1</f>
        <v>0</v>
      </c>
      <c r="G36" s="210">
        <f t="shared" si="0"/>
        <v>0</v>
      </c>
      <c r="H36" s="211"/>
      <c r="I36" s="148" t="e">
        <f>#REF!</f>
        <v>#REF!</v>
      </c>
      <c r="J36" s="148" t="e">
        <f>#REF!</f>
        <v>#REF!</v>
      </c>
      <c r="K36" s="148" t="e">
        <f>#REF!</f>
        <v>#REF!</v>
      </c>
      <c r="L36" s="214">
        <v>0.25</v>
      </c>
      <c r="M36" s="214"/>
    </row>
    <row r="37" spans="1:13">
      <c r="A37" s="255"/>
      <c r="G37" s="210"/>
      <c r="H37" s="211"/>
      <c r="L37" s="214"/>
      <c r="M37" s="214"/>
    </row>
    <row r="38" spans="1:13">
      <c r="A38" s="236" t="s">
        <v>57</v>
      </c>
      <c r="B38" s="236"/>
      <c r="C38" s="237" t="s">
        <v>171</v>
      </c>
      <c r="D38" s="238"/>
      <c r="E38" s="238">
        <f>(E$39*($L$39*100)+E$40*($L$40*100)+E$41*($L$41*100)+E$42*($L$42*100))/((SUM($L$39:$L$42)*100))</f>
        <v>0</v>
      </c>
      <c r="F38" s="238">
        <f>(F$39*($L$39*100)+F$40*($L$40*100)+F$41*($L$41*100)+F$42*($L$42*100))/((SUM($L$39:$L$42)*100))</f>
        <v>0</v>
      </c>
      <c r="G38" s="238">
        <f t="shared" si="0"/>
        <v>0</v>
      </c>
      <c r="H38" s="239"/>
      <c r="I38" s="238" t="e">
        <f>(I$39*($L$39*100)+I$40*($L$40*100)+I$41*($L$41*100)+I$42*($L$42*100))/((SUM($L$39:$L$42)*100))</f>
        <v>#REF!</v>
      </c>
      <c r="J38" s="238" t="e">
        <f>(J$39*($L$39*100)+J$40*($L$40*100)+J$41*($L$41*100)+J$42*($L$42*100))/((SUM($L$39:$L$42)*100))</f>
        <v>#REF!</v>
      </c>
      <c r="K38" s="238" t="e">
        <f>(K$39*($L$39*100)+K$40*($L$40*100)+K$41*($L$41*100)+K$42*($L$42*100))/((SUM($L$39:$L$42)*100))</f>
        <v>#REF!</v>
      </c>
      <c r="L38" s="240">
        <v>0.15</v>
      </c>
      <c r="M38" s="219"/>
    </row>
    <row r="39" spans="1:13">
      <c r="A39" s="255" t="s">
        <v>1708</v>
      </c>
      <c r="B39" s="114" t="s">
        <v>40</v>
      </c>
      <c r="C39" s="101" t="s">
        <v>170</v>
      </c>
      <c r="D39" s="148" t="s">
        <v>58</v>
      </c>
      <c r="E39" s="148">
        <f>'4.1'!E1</f>
        <v>0</v>
      </c>
      <c r="F39" s="148">
        <f>'4.1'!F1</f>
        <v>0</v>
      </c>
      <c r="G39" s="210">
        <f t="shared" si="0"/>
        <v>0</v>
      </c>
      <c r="H39" s="211"/>
      <c r="I39" s="148" t="e">
        <f>#REF!</f>
        <v>#REF!</v>
      </c>
      <c r="J39" s="148" t="e">
        <f>#REF!</f>
        <v>#REF!</v>
      </c>
      <c r="K39" s="148" t="e">
        <f>#REF!</f>
        <v>#REF!</v>
      </c>
      <c r="L39" s="214">
        <v>0.25</v>
      </c>
      <c r="M39" s="214"/>
    </row>
    <row r="40" spans="1:13">
      <c r="A40" s="255" t="s">
        <v>1709</v>
      </c>
      <c r="B40" s="114" t="s">
        <v>42</v>
      </c>
      <c r="C40" s="99" t="s">
        <v>164</v>
      </c>
      <c r="D40" s="148" t="s">
        <v>59</v>
      </c>
      <c r="E40" s="148">
        <f>'4.2'!E1</f>
        <v>0</v>
      </c>
      <c r="F40" s="148">
        <f>'4.2'!F1</f>
        <v>0</v>
      </c>
      <c r="G40" s="210">
        <f t="shared" si="0"/>
        <v>0</v>
      </c>
      <c r="H40" s="211"/>
      <c r="I40" s="148" t="e">
        <f>#REF!</f>
        <v>#REF!</v>
      </c>
      <c r="J40" s="148" t="e">
        <f>#REF!</f>
        <v>#REF!</v>
      </c>
      <c r="K40" s="148" t="e">
        <f>#REF!</f>
        <v>#REF!</v>
      </c>
      <c r="L40" s="214">
        <v>0.25</v>
      </c>
      <c r="M40" s="214"/>
    </row>
    <row r="41" spans="1:13">
      <c r="A41" s="255" t="s">
        <v>1710</v>
      </c>
      <c r="B41" s="114" t="s">
        <v>44</v>
      </c>
      <c r="C41" s="101" t="s">
        <v>169</v>
      </c>
      <c r="D41" s="148" t="s">
        <v>58</v>
      </c>
      <c r="E41" s="148">
        <f>'4.3'!E1</f>
        <v>0</v>
      </c>
      <c r="F41" s="148">
        <f>'4.3'!F1</f>
        <v>0</v>
      </c>
      <c r="G41" s="210">
        <f t="shared" si="0"/>
        <v>0</v>
      </c>
      <c r="H41" s="211"/>
      <c r="I41" s="148" t="e">
        <f>#REF!</f>
        <v>#REF!</v>
      </c>
      <c r="J41" s="148" t="e">
        <f>#REF!</f>
        <v>#REF!</v>
      </c>
      <c r="K41" s="148" t="e">
        <f>#REF!</f>
        <v>#REF!</v>
      </c>
      <c r="L41" s="214">
        <v>0.25</v>
      </c>
      <c r="M41" s="214"/>
    </row>
    <row r="42" spans="1:13">
      <c r="A42" s="255" t="s">
        <v>1711</v>
      </c>
      <c r="B42" s="114" t="s">
        <v>48</v>
      </c>
      <c r="C42" s="101" t="s">
        <v>165</v>
      </c>
      <c r="D42" s="148" t="s">
        <v>58</v>
      </c>
      <c r="E42" s="148">
        <f>'4.4'!E1</f>
        <v>0</v>
      </c>
      <c r="F42" s="148">
        <f>'4.4'!F1</f>
        <v>0</v>
      </c>
      <c r="G42" s="210">
        <f t="shared" si="0"/>
        <v>0</v>
      </c>
      <c r="H42" s="211"/>
      <c r="I42" s="148" t="e">
        <f>#REF!</f>
        <v>#REF!</v>
      </c>
      <c r="J42" s="148" t="e">
        <f>#REF!</f>
        <v>#REF!</v>
      </c>
      <c r="K42" s="148" t="e">
        <f>#REF!</f>
        <v>#REF!</v>
      </c>
      <c r="L42" s="214">
        <v>0.25</v>
      </c>
      <c r="M42" s="214"/>
    </row>
    <row r="43" spans="1:13">
      <c r="A43" s="255"/>
      <c r="C43" s="101"/>
      <c r="G43" s="210"/>
      <c r="H43" s="211"/>
    </row>
    <row r="44" spans="1:13">
      <c r="A44" s="241" t="s">
        <v>1712</v>
      </c>
      <c r="B44" s="241"/>
      <c r="C44" s="242" t="s">
        <v>1723</v>
      </c>
      <c r="D44" s="243"/>
      <c r="E44" s="243">
        <f>(E$45*($L$45*100)+E$46*($L$46*100)+E$47*($L$47*100)+E$48*($L$48*100)+E$49*($L$49*100)+E$50*($L$50*100))/((SUM($L$45:$L$50)*100))</f>
        <v>0</v>
      </c>
      <c r="F44" s="243">
        <f>(F$45*($L$45*100)+F$46*($L$46*100)+F$47*($L$47*100)+F$48*($L$48*100)+F$49*($L$49*100)+F$50*($L$50*100))/((SUM($L$45:$L$50)*100))</f>
        <v>0</v>
      </c>
      <c r="G44" s="243">
        <f t="shared" si="0"/>
        <v>0</v>
      </c>
      <c r="H44" s="244"/>
      <c r="I44" s="243" t="e">
        <f>(I$45*($L$45*100)+I$46*($L$46*100)+I$47*($L$47*100)+I$48*($L$48*100)+I$49*($L$49*100)+I$50*($L$50*100))/((SUM($L$45:$L$50)*100))</f>
        <v>#REF!</v>
      </c>
      <c r="J44" s="243" t="e">
        <f>(J$45*($L$45*100)+J$46*($L$46*100)+J$47*($L$47*100)+J$48*($L$48*100)+J$49*($L$49*100)+J$50*($L$50*100))/((SUM($L$45:$L$50)*100))</f>
        <v>#REF!</v>
      </c>
      <c r="K44" s="243" t="e">
        <f>(K$45*($L$45*100)+K$46*($L$46*100)+K$47*($L$47*100)+K$48*($L$48*100)+K$49*($L$49*100)+K$50*($L$50*100))/((SUM($L$45:$L$50)*100))</f>
        <v>#REF!</v>
      </c>
      <c r="L44" s="245">
        <v>0.1</v>
      </c>
      <c r="M44" s="220"/>
    </row>
    <row r="45" spans="1:13">
      <c r="A45" s="255" t="s">
        <v>1713</v>
      </c>
      <c r="C45" s="114" t="s">
        <v>166</v>
      </c>
      <c r="D45" s="148" t="s">
        <v>60</v>
      </c>
      <c r="E45" s="148">
        <f>'5.1'!E1</f>
        <v>0</v>
      </c>
      <c r="F45" s="148">
        <f>'5.1'!F1</f>
        <v>0</v>
      </c>
      <c r="G45" s="210">
        <f t="shared" si="0"/>
        <v>0</v>
      </c>
      <c r="H45" s="211"/>
      <c r="I45" s="148" t="e">
        <f>#REF!</f>
        <v>#REF!</v>
      </c>
      <c r="J45" s="148" t="e">
        <f>#REF!</f>
        <v>#REF!</v>
      </c>
      <c r="K45" s="148" t="e">
        <f>#REF!</f>
        <v>#REF!</v>
      </c>
      <c r="L45" s="214">
        <v>0.25</v>
      </c>
      <c r="M45" s="214"/>
    </row>
    <row r="46" spans="1:13">
      <c r="A46" s="255" t="s">
        <v>1714</v>
      </c>
      <c r="C46" s="114" t="s">
        <v>168</v>
      </c>
      <c r="D46" s="148" t="s">
        <v>60</v>
      </c>
      <c r="E46" s="148">
        <f>'5.2'!E1</f>
        <v>0</v>
      </c>
      <c r="F46" s="148">
        <f>'5.2'!F1</f>
        <v>0</v>
      </c>
      <c r="G46" s="210">
        <f t="shared" si="0"/>
        <v>0</v>
      </c>
      <c r="H46" s="211"/>
      <c r="I46" s="148" t="e">
        <f>#REF!</f>
        <v>#REF!</v>
      </c>
      <c r="J46" s="148" t="e">
        <f>#REF!</f>
        <v>#REF!</v>
      </c>
      <c r="K46" s="148" t="e">
        <f>#REF!</f>
        <v>#REF!</v>
      </c>
      <c r="L46" s="214">
        <v>0.1</v>
      </c>
      <c r="M46" s="214"/>
    </row>
    <row r="47" spans="1:13">
      <c r="A47" s="255" t="s">
        <v>1715</v>
      </c>
      <c r="C47" s="101" t="s">
        <v>184</v>
      </c>
      <c r="D47" s="148" t="s">
        <v>61</v>
      </c>
      <c r="E47" s="148">
        <f>'5.3'!E1</f>
        <v>0</v>
      </c>
      <c r="F47" s="148">
        <f>'5.3'!F1</f>
        <v>0</v>
      </c>
      <c r="G47" s="210">
        <f t="shared" si="0"/>
        <v>0</v>
      </c>
      <c r="H47" s="211"/>
      <c r="I47" s="148" t="e">
        <f>#REF!</f>
        <v>#REF!</v>
      </c>
      <c r="J47" s="148" t="e">
        <f>#REF!</f>
        <v>#REF!</v>
      </c>
      <c r="K47" s="148" t="e">
        <f>#REF!</f>
        <v>#REF!</v>
      </c>
      <c r="L47" s="214">
        <v>0.25</v>
      </c>
      <c r="M47" s="214"/>
    </row>
    <row r="48" spans="1:13">
      <c r="A48" s="255" t="s">
        <v>1716</v>
      </c>
      <c r="C48" s="101" t="s">
        <v>62</v>
      </c>
      <c r="D48" s="148" t="s">
        <v>60</v>
      </c>
      <c r="E48" s="148">
        <f>'5.4'!E1</f>
        <v>0</v>
      </c>
      <c r="F48" s="148">
        <f>'5.4'!F1</f>
        <v>0</v>
      </c>
      <c r="G48" s="210">
        <f t="shared" si="0"/>
        <v>0</v>
      </c>
      <c r="H48" s="211"/>
      <c r="I48" s="148" t="e">
        <f>#REF!</f>
        <v>#REF!</v>
      </c>
      <c r="J48" s="148" t="e">
        <f>#REF!</f>
        <v>#REF!</v>
      </c>
      <c r="K48" s="148" t="e">
        <f>#REF!</f>
        <v>#REF!</v>
      </c>
      <c r="L48" s="214">
        <v>0.15</v>
      </c>
      <c r="M48" s="214"/>
    </row>
    <row r="49" spans="1:13">
      <c r="A49" s="255" t="s">
        <v>1717</v>
      </c>
      <c r="C49" s="101" t="s">
        <v>559</v>
      </c>
      <c r="D49" s="148" t="s">
        <v>60</v>
      </c>
      <c r="E49" s="148">
        <f>'5.5'!E1</f>
        <v>0</v>
      </c>
      <c r="F49" s="148">
        <f>'5.5'!F1</f>
        <v>0</v>
      </c>
      <c r="G49" s="210">
        <f t="shared" si="0"/>
        <v>0</v>
      </c>
      <c r="H49" s="211"/>
      <c r="I49" s="148" t="e">
        <f>#REF!</f>
        <v>#REF!</v>
      </c>
      <c r="J49" s="148" t="e">
        <f>#REF!</f>
        <v>#REF!</v>
      </c>
      <c r="K49" s="148" t="e">
        <f>#REF!</f>
        <v>#REF!</v>
      </c>
      <c r="L49" s="214">
        <v>0.15</v>
      </c>
      <c r="M49" s="214"/>
    </row>
    <row r="50" spans="1:13">
      <c r="A50" s="255" t="s">
        <v>1718</v>
      </c>
      <c r="C50" s="101" t="s">
        <v>196</v>
      </c>
      <c r="D50" s="148" t="s">
        <v>60</v>
      </c>
      <c r="E50" s="148">
        <f>'5.6'!E1</f>
        <v>0</v>
      </c>
      <c r="F50" s="148">
        <f>'5.6'!F1</f>
        <v>0</v>
      </c>
      <c r="G50" s="210">
        <f t="shared" si="0"/>
        <v>0</v>
      </c>
      <c r="H50" s="211"/>
      <c r="I50" s="148" t="e">
        <f>#REF!</f>
        <v>#REF!</v>
      </c>
      <c r="J50" s="148" t="e">
        <f>#REF!</f>
        <v>#REF!</v>
      </c>
      <c r="K50" s="148" t="e">
        <f>#REF!</f>
        <v>#REF!</v>
      </c>
      <c r="L50" s="214">
        <v>0.1</v>
      </c>
      <c r="M50" s="214"/>
    </row>
    <row r="51" spans="1:13">
      <c r="C51" s="101"/>
    </row>
    <row r="53" spans="1:13">
      <c r="A53" s="278" t="s">
        <v>185</v>
      </c>
      <c r="B53" s="279"/>
      <c r="C53" s="279"/>
      <c r="D53" s="279"/>
      <c r="E53" s="279"/>
      <c r="F53" s="279"/>
    </row>
    <row r="54" spans="1:13">
      <c r="A54" s="279"/>
      <c r="B54" s="279"/>
      <c r="C54" s="279"/>
      <c r="D54" s="279"/>
      <c r="E54" s="279"/>
      <c r="F54" s="279"/>
    </row>
    <row r="55" spans="1:13">
      <c r="A55" s="279"/>
      <c r="B55" s="279"/>
      <c r="C55" s="279"/>
      <c r="D55" s="279"/>
      <c r="E55" s="279"/>
      <c r="F55" s="279"/>
    </row>
    <row r="56" spans="1:13">
      <c r="A56" s="279"/>
      <c r="B56" s="279"/>
      <c r="C56" s="279"/>
      <c r="D56" s="279"/>
      <c r="E56" s="279"/>
      <c r="F56" s="279"/>
    </row>
    <row r="57" spans="1:13">
      <c r="A57" s="279"/>
      <c r="B57" s="279"/>
      <c r="C57" s="279"/>
      <c r="D57" s="279"/>
      <c r="E57" s="279"/>
      <c r="F57" s="279"/>
    </row>
    <row r="63" spans="1:13">
      <c r="F63" s="214"/>
    </row>
    <row r="64" spans="1:13">
      <c r="F64" s="214"/>
      <c r="G64" s="214"/>
    </row>
    <row r="65" spans="6:7">
      <c r="F65" s="214"/>
      <c r="G65" s="214"/>
    </row>
    <row r="66" spans="6:7">
      <c r="F66" s="214"/>
      <c r="G66" s="214"/>
    </row>
  </sheetData>
  <mergeCells count="2">
    <mergeCell ref="A53:F57"/>
    <mergeCell ref="E1:L1"/>
  </mergeCells>
  <printOptions gridLines="1"/>
  <pageMargins left="0.23622047244094491" right="0.23622047244094491" top="0.15748031496062992" bottom="0.15748031496062992" header="0.31496062992125984" footer="0.31496062992125984"/>
  <pageSetup paperSize="9" scale="75" orientation="landscape"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pageSetUpPr fitToPage="1"/>
  </sheetPr>
  <dimension ref="A1:M53"/>
  <sheetViews>
    <sheetView topLeftCell="A10" zoomScale="77" zoomScaleNormal="77" workbookViewId="0">
      <selection activeCell="G60" sqref="G60"/>
    </sheetView>
  </sheetViews>
  <sheetFormatPr defaultColWidth="11.44140625" defaultRowHeight="14.4"/>
  <cols>
    <col min="1" max="3" width="5.21875" customWidth="1"/>
    <col min="4" max="4" width="29.21875" customWidth="1"/>
    <col min="5" max="6" width="9" customWidth="1"/>
    <col min="7" max="11" width="24.77734375" customWidth="1"/>
    <col min="12" max="12" width="90.77734375" customWidth="1"/>
  </cols>
  <sheetData>
    <row r="1" spans="1:12" s="32" customFormat="1" ht="21.75" customHeight="1" thickBot="1">
      <c r="A1" s="352" t="s">
        <v>1202</v>
      </c>
      <c r="B1" s="353"/>
      <c r="C1" s="353"/>
      <c r="D1" s="353"/>
      <c r="E1" s="31">
        <f>(E3*$B$3*$C$3+E4*$B$4*$C$4+E5*$B$5*$C$5)/$A$5+E6</f>
        <v>0</v>
      </c>
      <c r="F1" s="31">
        <f>(F3*$B$3*$C$3+F4*$B$4*$C$4+F5*$B$5*$C$5)/$A$5+F6</f>
        <v>0</v>
      </c>
      <c r="G1" s="354" t="s">
        <v>253</v>
      </c>
      <c r="H1" s="355"/>
      <c r="I1" s="355"/>
      <c r="J1" s="355"/>
      <c r="K1" s="355"/>
      <c r="L1" s="60" t="s">
        <v>254</v>
      </c>
    </row>
    <row r="2" spans="1:12" ht="22.5" customHeight="1">
      <c r="A2" s="33" t="s">
        <v>68</v>
      </c>
      <c r="B2" s="33" t="s">
        <v>69</v>
      </c>
      <c r="C2" s="33" t="s">
        <v>70</v>
      </c>
      <c r="D2" s="33" t="s">
        <v>71</v>
      </c>
      <c r="E2" s="33" t="s">
        <v>72</v>
      </c>
      <c r="F2" s="33" t="s">
        <v>37</v>
      </c>
      <c r="G2" s="350" t="s">
        <v>1203</v>
      </c>
      <c r="H2" s="351"/>
      <c r="I2" s="351"/>
      <c r="J2" s="351"/>
      <c r="K2" s="351"/>
    </row>
    <row r="3" spans="1:12" ht="18">
      <c r="A3" s="34"/>
      <c r="B3" s="34">
        <v>5</v>
      </c>
      <c r="C3" s="34">
        <v>1</v>
      </c>
      <c r="D3" s="57" t="s">
        <v>255</v>
      </c>
      <c r="E3" s="54">
        <f>E12</f>
        <v>0</v>
      </c>
      <c r="F3" s="54">
        <f>F12</f>
        <v>0</v>
      </c>
      <c r="G3" s="350" t="s">
        <v>1204</v>
      </c>
      <c r="H3" s="351"/>
      <c r="I3" s="351"/>
      <c r="J3" s="351"/>
      <c r="K3" s="351"/>
    </row>
    <row r="4" spans="1:12" ht="18">
      <c r="A4" s="34"/>
      <c r="B4" s="34">
        <v>5</v>
      </c>
      <c r="C4" s="34">
        <v>1</v>
      </c>
      <c r="D4" s="58" t="s">
        <v>202</v>
      </c>
      <c r="E4" s="36">
        <f>E21</f>
        <v>0</v>
      </c>
      <c r="F4" s="36">
        <f>F21</f>
        <v>0</v>
      </c>
      <c r="G4" s="350" t="s">
        <v>1205</v>
      </c>
      <c r="H4" s="351"/>
      <c r="I4" s="351"/>
      <c r="J4" s="351"/>
      <c r="K4" s="351"/>
    </row>
    <row r="5" spans="1:12" ht="18">
      <c r="A5" s="34">
        <f>B5*C5+B4*C4+B3*C3</f>
        <v>12</v>
      </c>
      <c r="B5" s="34">
        <v>2</v>
      </c>
      <c r="C5" s="34">
        <v>1</v>
      </c>
      <c r="D5" s="59" t="s">
        <v>256</v>
      </c>
      <c r="E5" s="35">
        <f>E30</f>
        <v>0</v>
      </c>
      <c r="F5" s="35">
        <f>F30</f>
        <v>0</v>
      </c>
      <c r="G5" s="350" t="s">
        <v>1206</v>
      </c>
      <c r="H5" s="351"/>
      <c r="I5" s="351"/>
      <c r="J5" s="351"/>
      <c r="K5" s="351"/>
    </row>
    <row r="6" spans="1:12" ht="18">
      <c r="A6" s="356"/>
      <c r="B6" s="356"/>
      <c r="C6" s="356"/>
      <c r="D6" s="357" t="s">
        <v>335</v>
      </c>
      <c r="E6" s="47">
        <f>(E$10*$B$10*$C$10+E$11*$B$11*$C$11)/$A$8</f>
        <v>0</v>
      </c>
      <c r="F6" s="47">
        <f>(F$10*$B$10*$C$10+F$11*$B$11*$C$11)/$A$8</f>
        <v>0</v>
      </c>
      <c r="G6" s="350"/>
      <c r="H6" s="351"/>
      <c r="I6" s="351"/>
      <c r="J6" s="351"/>
      <c r="K6" s="351"/>
    </row>
    <row r="7" spans="1:12" ht="18">
      <c r="A7" s="48"/>
      <c r="B7" s="49" t="s">
        <v>448</v>
      </c>
      <c r="C7" s="48"/>
      <c r="D7" s="358"/>
      <c r="E7" s="37"/>
      <c r="F7" s="37"/>
      <c r="G7" s="350"/>
      <c r="H7" s="351"/>
      <c r="I7" s="351"/>
      <c r="J7" s="351"/>
      <c r="K7" s="351"/>
    </row>
    <row r="8" spans="1:12" ht="18">
      <c r="A8" s="359">
        <f>B10*C10+B11*C11</f>
        <v>5</v>
      </c>
      <c r="B8" s="359"/>
      <c r="C8" s="359"/>
      <c r="D8" s="358"/>
      <c r="E8" s="37"/>
      <c r="F8" s="37"/>
      <c r="G8" s="350"/>
      <c r="H8" s="351"/>
      <c r="I8" s="351"/>
      <c r="J8" s="351"/>
      <c r="K8" s="351"/>
    </row>
    <row r="9" spans="1:12">
      <c r="A9" s="40" t="s">
        <v>68</v>
      </c>
      <c r="B9" s="40" t="s">
        <v>69</v>
      </c>
      <c r="C9" s="40" t="s">
        <v>70</v>
      </c>
      <c r="D9" s="40" t="s">
        <v>265</v>
      </c>
      <c r="E9" s="40" t="s">
        <v>75</v>
      </c>
      <c r="F9" s="40" t="s">
        <v>37</v>
      </c>
      <c r="G9" s="40" t="s">
        <v>76</v>
      </c>
      <c r="H9" s="40" t="s">
        <v>77</v>
      </c>
      <c r="I9" s="40" t="s">
        <v>78</v>
      </c>
      <c r="J9" s="40" t="s">
        <v>79</v>
      </c>
      <c r="K9" s="40" t="s">
        <v>80</v>
      </c>
      <c r="L9" s="40"/>
    </row>
    <row r="10" spans="1:12" s="1" customFormat="1" ht="96">
      <c r="A10" s="11">
        <v>1</v>
      </c>
      <c r="B10" s="11">
        <v>5</v>
      </c>
      <c r="C10" s="11">
        <v>1</v>
      </c>
      <c r="D10" s="41" t="s">
        <v>1207</v>
      </c>
      <c r="E10" s="62">
        <v>0</v>
      </c>
      <c r="F10" s="62">
        <v>0</v>
      </c>
      <c r="G10" s="41" t="s">
        <v>1208</v>
      </c>
      <c r="H10" s="41" t="s">
        <v>1209</v>
      </c>
      <c r="I10" s="41" t="s">
        <v>1210</v>
      </c>
      <c r="J10" s="41" t="s">
        <v>1211</v>
      </c>
      <c r="K10" s="41" t="s">
        <v>1212</v>
      </c>
      <c r="L10" s="42"/>
    </row>
    <row r="11" spans="1:12" s="1" customFormat="1" ht="18" hidden="1">
      <c r="A11" s="11">
        <v>0</v>
      </c>
      <c r="B11" s="11">
        <v>0</v>
      </c>
      <c r="C11" s="11">
        <v>0</v>
      </c>
      <c r="D11" s="41"/>
      <c r="E11" s="37">
        <v>0</v>
      </c>
      <c r="F11" s="37">
        <v>0</v>
      </c>
      <c r="G11" s="41"/>
      <c r="H11" s="41"/>
      <c r="I11" s="41"/>
      <c r="J11" s="41"/>
      <c r="K11" s="41"/>
      <c r="L11" s="42"/>
    </row>
    <row r="12" spans="1:12" ht="18">
      <c r="A12" s="365"/>
      <c r="B12" s="365"/>
      <c r="C12" s="365"/>
      <c r="D12" s="366" t="s">
        <v>267</v>
      </c>
      <c r="E12" s="52">
        <f>E13+E14</f>
        <v>0</v>
      </c>
      <c r="F12" s="52">
        <f>F13+F14</f>
        <v>0</v>
      </c>
      <c r="G12" s="367"/>
      <c r="H12" s="368"/>
      <c r="I12" s="368"/>
      <c r="J12" s="368"/>
      <c r="K12" s="369"/>
    </row>
    <row r="13" spans="1:12" ht="18">
      <c r="A13" s="55"/>
      <c r="B13" s="56" t="s">
        <v>448</v>
      </c>
      <c r="C13" s="55"/>
      <c r="D13" s="366"/>
      <c r="E13" s="54"/>
      <c r="F13" s="54"/>
      <c r="G13" s="370"/>
      <c r="H13" s="371"/>
      <c r="I13" s="371"/>
      <c r="J13" s="371"/>
      <c r="K13" s="372"/>
    </row>
    <row r="14" spans="1:12" ht="18">
      <c r="A14" s="376">
        <f>B16*C16+B17*C17+B18*C18+B19*C19+B20*C20</f>
        <v>5</v>
      </c>
      <c r="B14" s="376"/>
      <c r="C14" s="376"/>
      <c r="D14" s="366"/>
      <c r="E14" s="54">
        <f>($B$16*$C$16*E$16+$B$17*$C$17*E$17+$B$18*$C$18*E$18+$B$19*$C$19*E$19+$B$20*$C$20*E$20)/$A$14</f>
        <v>0</v>
      </c>
      <c r="F14" s="54">
        <f>($B$16*$C$16*F$16+$B$17*$C$17*F$17+$B$18*$C$18*F$18+$B$19*$C$19*F$19+$B$20*$C$20*F$20)/$A$14</f>
        <v>0</v>
      </c>
      <c r="G14" s="373"/>
      <c r="H14" s="374"/>
      <c r="I14" s="374"/>
      <c r="J14" s="374"/>
      <c r="K14" s="375"/>
    </row>
    <row r="15" spans="1:12">
      <c r="A15" s="40" t="s">
        <v>68</v>
      </c>
      <c r="B15" s="40" t="s">
        <v>69</v>
      </c>
      <c r="C15" s="40" t="s">
        <v>70</v>
      </c>
      <c r="D15" s="40" t="s">
        <v>265</v>
      </c>
      <c r="E15" s="40" t="s">
        <v>75</v>
      </c>
      <c r="F15" s="40" t="s">
        <v>37</v>
      </c>
      <c r="G15" s="40" t="s">
        <v>76</v>
      </c>
      <c r="H15" s="40" t="s">
        <v>77</v>
      </c>
      <c r="I15" s="40" t="s">
        <v>78</v>
      </c>
      <c r="J15" s="40" t="s">
        <v>79</v>
      </c>
      <c r="K15" s="40" t="s">
        <v>80</v>
      </c>
      <c r="L15" s="40"/>
    </row>
    <row r="16" spans="1:12" s="1" customFormat="1" ht="96">
      <c r="A16" s="11">
        <v>1</v>
      </c>
      <c r="B16" s="11">
        <v>5</v>
      </c>
      <c r="C16" s="11">
        <v>1</v>
      </c>
      <c r="D16" s="41" t="s">
        <v>1213</v>
      </c>
      <c r="E16" s="54"/>
      <c r="F16" s="54"/>
      <c r="G16" s="41" t="s">
        <v>1214</v>
      </c>
      <c r="H16" s="41" t="s">
        <v>1215</v>
      </c>
      <c r="I16" s="41" t="s">
        <v>1216</v>
      </c>
      <c r="J16" s="41" t="s">
        <v>711</v>
      </c>
      <c r="K16" s="41" t="s">
        <v>1217</v>
      </c>
      <c r="L16" s="42"/>
    </row>
    <row r="17" spans="1:12" s="1" customFormat="1" ht="18">
      <c r="A17" s="11">
        <v>2</v>
      </c>
      <c r="B17" s="11">
        <v>0</v>
      </c>
      <c r="C17" s="11">
        <v>0</v>
      </c>
      <c r="D17" s="41"/>
      <c r="E17" s="54"/>
      <c r="F17" s="54"/>
      <c r="G17" s="41"/>
      <c r="H17" s="41"/>
      <c r="I17" s="41"/>
      <c r="J17" s="41"/>
      <c r="K17" s="41"/>
      <c r="L17" s="42"/>
    </row>
    <row r="18" spans="1:12" s="1" customFormat="1" ht="18">
      <c r="A18" s="11">
        <v>3</v>
      </c>
      <c r="B18" s="11">
        <v>0</v>
      </c>
      <c r="C18" s="11">
        <v>0</v>
      </c>
      <c r="D18" s="41"/>
      <c r="E18" s="54"/>
      <c r="F18" s="54"/>
      <c r="H18" s="41"/>
      <c r="I18" s="41"/>
      <c r="J18" s="41"/>
      <c r="K18" s="41"/>
      <c r="L18" s="42"/>
    </row>
    <row r="19" spans="1:12" s="1" customFormat="1" ht="18">
      <c r="A19" s="11">
        <v>4</v>
      </c>
      <c r="B19" s="11">
        <v>0</v>
      </c>
      <c r="C19" s="11">
        <v>0</v>
      </c>
      <c r="D19" s="2"/>
      <c r="E19" s="54"/>
      <c r="F19" s="54"/>
      <c r="H19" s="41"/>
      <c r="I19" s="41"/>
      <c r="J19" s="41"/>
      <c r="K19" s="41"/>
      <c r="L19" s="42"/>
    </row>
    <row r="20" spans="1:12" s="1" customFormat="1" ht="18">
      <c r="A20" s="11">
        <v>5</v>
      </c>
      <c r="B20" s="11">
        <v>0</v>
      </c>
      <c r="C20" s="11">
        <v>0</v>
      </c>
      <c r="D20" s="11"/>
      <c r="E20" s="54"/>
      <c r="F20" s="54"/>
      <c r="G20" s="41"/>
      <c r="H20" s="41"/>
      <c r="I20" s="41"/>
      <c r="J20" s="41"/>
      <c r="K20" s="41"/>
      <c r="L20" s="42"/>
    </row>
    <row r="21" spans="1:12" ht="18">
      <c r="A21" s="379"/>
      <c r="B21" s="379"/>
      <c r="C21" s="379"/>
      <c r="D21" s="380" t="s">
        <v>293</v>
      </c>
      <c r="E21" s="43">
        <f>E22+E23</f>
        <v>0</v>
      </c>
      <c r="F21" s="43">
        <f>F22+F23</f>
        <v>0</v>
      </c>
      <c r="G21" s="381"/>
      <c r="H21" s="382"/>
      <c r="I21" s="382"/>
      <c r="J21" s="382"/>
      <c r="K21" s="383"/>
    </row>
    <row r="22" spans="1:12" ht="18">
      <c r="A22" s="44"/>
      <c r="B22" s="45" t="s">
        <v>448</v>
      </c>
      <c r="C22" s="44"/>
      <c r="D22" s="380"/>
      <c r="E22" s="46"/>
      <c r="F22" s="46"/>
      <c r="G22" s="384"/>
      <c r="H22" s="385"/>
      <c r="I22" s="385"/>
      <c r="J22" s="385"/>
      <c r="K22" s="386"/>
    </row>
    <row r="23" spans="1:12" ht="18">
      <c r="A23" s="379">
        <f>B25*C25+B26*C26+B27*C27+B28*C28+B29*C29</f>
        <v>7</v>
      </c>
      <c r="B23" s="379"/>
      <c r="C23" s="379"/>
      <c r="D23" s="380"/>
      <c r="E23" s="46">
        <f>($B$25*$C$25*E$25+$B$26*$C$26*E$26+$B$27*$C$27*E$27+$B$28*$C$28*E$28+$B$29*$C$29*E$29)/$A$23</f>
        <v>0</v>
      </c>
      <c r="F23" s="46">
        <f>($B$25*$C$25*F$25+$B$26*$C$26*F$26+$B$27*$C$27*F$27+$B$28*$C$28*F$28+$B$29*$C$29*F$29)/$A$23</f>
        <v>0</v>
      </c>
      <c r="G23" s="387"/>
      <c r="H23" s="388"/>
      <c r="I23" s="388"/>
      <c r="J23" s="388"/>
      <c r="K23" s="389"/>
    </row>
    <row r="24" spans="1:12">
      <c r="A24" s="40" t="s">
        <v>68</v>
      </c>
      <c r="B24" s="40" t="s">
        <v>69</v>
      </c>
      <c r="C24" s="40" t="s">
        <v>70</v>
      </c>
      <c r="D24" s="40" t="s">
        <v>265</v>
      </c>
      <c r="E24" s="40" t="s">
        <v>75</v>
      </c>
      <c r="F24" s="40" t="s">
        <v>37</v>
      </c>
      <c r="G24" s="40" t="s">
        <v>76</v>
      </c>
      <c r="H24" s="40" t="s">
        <v>77</v>
      </c>
      <c r="I24" s="40" t="s">
        <v>78</v>
      </c>
      <c r="J24" s="40" t="s">
        <v>79</v>
      </c>
      <c r="K24" s="40" t="s">
        <v>80</v>
      </c>
      <c r="L24" s="40"/>
    </row>
    <row r="25" spans="1:12" s="1" customFormat="1" ht="84">
      <c r="A25" s="11">
        <v>1</v>
      </c>
      <c r="B25" s="11">
        <v>5</v>
      </c>
      <c r="C25" s="11">
        <v>1</v>
      </c>
      <c r="D25" s="41" t="s">
        <v>1218</v>
      </c>
      <c r="E25" s="63"/>
      <c r="F25" s="63"/>
      <c r="G25" s="41" t="s">
        <v>804</v>
      </c>
      <c r="H25" s="41"/>
      <c r="I25" s="41" t="s">
        <v>1219</v>
      </c>
      <c r="J25" s="41" t="s">
        <v>711</v>
      </c>
      <c r="K25" s="41" t="s">
        <v>1222</v>
      </c>
      <c r="L25" s="42"/>
    </row>
    <row r="26" spans="1:12" s="1" customFormat="1" ht="96">
      <c r="A26" s="11">
        <v>2</v>
      </c>
      <c r="B26" s="11">
        <v>2</v>
      </c>
      <c r="C26" s="11">
        <v>1</v>
      </c>
      <c r="D26" s="41" t="s">
        <v>1221</v>
      </c>
      <c r="E26" s="63"/>
      <c r="F26" s="63"/>
      <c r="G26" s="41" t="s">
        <v>804</v>
      </c>
      <c r="H26" s="41"/>
      <c r="I26" s="41" t="s">
        <v>1220</v>
      </c>
      <c r="J26" s="41"/>
      <c r="K26" s="41" t="s">
        <v>1183</v>
      </c>
      <c r="L26" s="42"/>
    </row>
    <row r="27" spans="1:12" s="1" customFormat="1" ht="18">
      <c r="A27" s="11">
        <v>3</v>
      </c>
      <c r="B27" s="11">
        <v>0</v>
      </c>
      <c r="C27" s="11">
        <v>0</v>
      </c>
      <c r="D27" s="41"/>
      <c r="E27" s="63"/>
      <c r="F27" s="63"/>
      <c r="G27" s="41"/>
      <c r="H27" s="41"/>
      <c r="I27" s="41"/>
      <c r="J27" s="41"/>
      <c r="K27" s="41"/>
      <c r="L27" s="42"/>
    </row>
    <row r="28" spans="1:12" s="1" customFormat="1" ht="18">
      <c r="A28" s="11">
        <v>4</v>
      </c>
      <c r="B28" s="11">
        <v>0</v>
      </c>
      <c r="C28" s="11">
        <v>0</v>
      </c>
      <c r="D28" s="41"/>
      <c r="E28" s="63"/>
      <c r="F28" s="63"/>
      <c r="G28" s="41"/>
      <c r="H28" s="41"/>
      <c r="I28" s="41"/>
      <c r="J28" s="41"/>
      <c r="K28" s="41"/>
      <c r="L28" s="42"/>
    </row>
    <row r="29" spans="1:12" s="1" customFormat="1" ht="18">
      <c r="A29" s="11">
        <v>5</v>
      </c>
      <c r="B29" s="11">
        <v>0</v>
      </c>
      <c r="C29" s="11">
        <v>0</v>
      </c>
      <c r="E29" s="63"/>
      <c r="F29" s="63"/>
      <c r="G29" s="41"/>
      <c r="H29" s="41"/>
      <c r="I29" s="41"/>
      <c r="J29" s="41"/>
      <c r="K29" s="41"/>
      <c r="L29" s="42"/>
    </row>
    <row r="30" spans="1:12" ht="18">
      <c r="A30" s="390"/>
      <c r="B30" s="390"/>
      <c r="C30" s="390"/>
      <c r="D30" s="391" t="s">
        <v>256</v>
      </c>
      <c r="E30" s="53">
        <f>E31+E32</f>
        <v>0</v>
      </c>
      <c r="F30" s="53">
        <f>F31+F32</f>
        <v>0</v>
      </c>
      <c r="G30" s="392"/>
      <c r="H30" s="393"/>
      <c r="I30" s="393"/>
      <c r="J30" s="393"/>
      <c r="K30" s="394"/>
    </row>
    <row r="31" spans="1:12" ht="18">
      <c r="A31" s="38"/>
      <c r="B31" s="39" t="s">
        <v>448</v>
      </c>
      <c r="C31" s="38"/>
      <c r="D31" s="391"/>
      <c r="E31" s="35"/>
      <c r="F31" s="35"/>
      <c r="G31" s="395"/>
      <c r="H31" s="396"/>
      <c r="I31" s="396"/>
      <c r="J31" s="396"/>
      <c r="K31" s="397"/>
    </row>
    <row r="32" spans="1:12" ht="18">
      <c r="A32" s="401">
        <f>B34*C34+B35*C35+B36*C36+B37*C37</f>
        <v>8</v>
      </c>
      <c r="B32" s="401"/>
      <c r="C32" s="401"/>
      <c r="D32" s="391"/>
      <c r="E32" s="35">
        <f>($B$34*$C$34*E$34+$B$35*$C$35*E$35+$B$36*$C$36*E$36+$B$37*$C$37*E$37)/$A$32</f>
        <v>0</v>
      </c>
      <c r="F32" s="35">
        <f>($B$34*$C$34*F$34+$B$35*$C$35*F$35+$B$36*$C$36*F$36+$B$37*$C$37*F$37)/$A$32</f>
        <v>0</v>
      </c>
      <c r="G32" s="398"/>
      <c r="H32" s="399"/>
      <c r="I32" s="399"/>
      <c r="J32" s="399"/>
      <c r="K32" s="400"/>
    </row>
    <row r="33" spans="1:13">
      <c r="A33" s="40" t="s">
        <v>68</v>
      </c>
      <c r="B33" s="40" t="s">
        <v>69</v>
      </c>
      <c r="C33" s="40" t="s">
        <v>70</v>
      </c>
      <c r="D33" s="40" t="s">
        <v>265</v>
      </c>
      <c r="E33" s="40" t="s">
        <v>75</v>
      </c>
      <c r="F33" s="40" t="s">
        <v>37</v>
      </c>
      <c r="G33" s="40" t="s">
        <v>76</v>
      </c>
      <c r="H33" s="40" t="s">
        <v>77</v>
      </c>
      <c r="I33" s="40" t="s">
        <v>78</v>
      </c>
      <c r="J33" s="40" t="s">
        <v>79</v>
      </c>
      <c r="K33" s="40" t="s">
        <v>80</v>
      </c>
      <c r="L33" s="40"/>
    </row>
    <row r="34" spans="1:13" s="1" customFormat="1" ht="36">
      <c r="A34" s="11">
        <v>1</v>
      </c>
      <c r="B34" s="11">
        <v>3</v>
      </c>
      <c r="C34" s="11">
        <v>1</v>
      </c>
      <c r="D34" s="41" t="s">
        <v>310</v>
      </c>
      <c r="E34" s="35"/>
      <c r="F34" s="35"/>
      <c r="G34" s="41" t="s">
        <v>379</v>
      </c>
      <c r="H34" s="41" t="s">
        <v>379</v>
      </c>
      <c r="I34" s="41" t="s">
        <v>379</v>
      </c>
      <c r="J34" s="41" t="s">
        <v>379</v>
      </c>
      <c r="K34" s="41" t="s">
        <v>379</v>
      </c>
      <c r="L34" s="42"/>
    </row>
    <row r="35" spans="1:13" s="1" customFormat="1" ht="72">
      <c r="A35" s="11">
        <v>2</v>
      </c>
      <c r="B35" s="11">
        <v>5</v>
      </c>
      <c r="C35" s="11">
        <v>1</v>
      </c>
      <c r="D35" s="41" t="s">
        <v>1140</v>
      </c>
      <c r="E35" s="35"/>
      <c r="F35" s="35"/>
      <c r="G35" s="41" t="s">
        <v>811</v>
      </c>
      <c r="H35" s="41" t="s">
        <v>811</v>
      </c>
      <c r="I35" s="41" t="s">
        <v>811</v>
      </c>
      <c r="J35" s="41" t="s">
        <v>811</v>
      </c>
      <c r="K35" s="41" t="s">
        <v>811</v>
      </c>
      <c r="L35" s="42"/>
    </row>
    <row r="36" spans="1:13" s="1" customFormat="1" ht="18">
      <c r="A36" s="11">
        <v>3</v>
      </c>
      <c r="B36" s="11">
        <v>0</v>
      </c>
      <c r="C36" s="11">
        <v>0</v>
      </c>
      <c r="D36" s="41"/>
      <c r="E36" s="35"/>
      <c r="F36" s="35"/>
      <c r="G36" s="41"/>
      <c r="H36" s="41"/>
      <c r="I36" s="41"/>
      <c r="J36" s="41"/>
      <c r="K36" s="41"/>
      <c r="L36" s="42"/>
    </row>
    <row r="37" spans="1:13" s="1" customFormat="1" ht="18">
      <c r="A37" s="11">
        <v>4</v>
      </c>
      <c r="B37" s="11">
        <v>0</v>
      </c>
      <c r="C37" s="11">
        <v>0</v>
      </c>
      <c r="D37" s="41"/>
      <c r="E37" s="35"/>
      <c r="F37" s="35"/>
      <c r="G37" s="41"/>
      <c r="H37" s="41"/>
      <c r="I37" s="41"/>
      <c r="J37" s="41"/>
      <c r="K37" s="41"/>
      <c r="L37" s="42"/>
    </row>
    <row r="38" spans="1:13" s="1" customFormat="1" ht="21">
      <c r="A38" s="402" t="s">
        <v>378</v>
      </c>
      <c r="B38" s="402"/>
      <c r="C38" s="402"/>
      <c r="D38" s="402"/>
      <c r="E38" s="402"/>
      <c r="F38" s="402"/>
      <c r="G38" s="402"/>
      <c r="H38" s="402"/>
      <c r="I38" s="402"/>
      <c r="J38" s="402"/>
      <c r="K38" s="402"/>
      <c r="L38" s="40"/>
    </row>
    <row r="39" spans="1:13" s="1" customFormat="1">
      <c r="A39" s="11"/>
      <c r="B39" s="11"/>
      <c r="C39" s="11"/>
      <c r="D39" s="50"/>
      <c r="E39" s="363"/>
      <c r="F39" s="364"/>
      <c r="G39" s="364"/>
      <c r="H39" s="364"/>
      <c r="I39" s="364"/>
      <c r="J39" s="364"/>
      <c r="K39" s="364"/>
      <c r="L39" s="61"/>
    </row>
    <row r="40" spans="1:13" s="1" customFormat="1">
      <c r="A40" s="11"/>
      <c r="B40" s="11"/>
      <c r="C40" s="11"/>
      <c r="D40" s="50"/>
      <c r="E40" s="363"/>
      <c r="F40" s="364"/>
      <c r="G40" s="364"/>
      <c r="H40" s="364"/>
      <c r="I40" s="364"/>
      <c r="J40" s="364"/>
      <c r="K40" s="364"/>
      <c r="L40" s="61"/>
    </row>
    <row r="41" spans="1:13" s="1" customFormat="1">
      <c r="A41" s="11"/>
      <c r="B41" s="11"/>
      <c r="C41" s="11"/>
      <c r="D41" s="50"/>
      <c r="E41" s="363"/>
      <c r="F41" s="364"/>
      <c r="G41" s="364"/>
      <c r="H41" s="364"/>
      <c r="I41" s="364"/>
      <c r="J41" s="364"/>
      <c r="K41" s="364"/>
      <c r="L41" s="61"/>
    </row>
    <row r="42" spans="1:13">
      <c r="A42" s="51"/>
      <c r="B42" s="51"/>
      <c r="C42" s="51"/>
      <c r="D42" s="50"/>
      <c r="E42" s="363"/>
      <c r="F42" s="364"/>
      <c r="G42" s="364"/>
      <c r="H42" s="364"/>
      <c r="I42" s="364"/>
      <c r="J42" s="364"/>
      <c r="K42" s="364"/>
      <c r="L42" s="61"/>
    </row>
    <row r="43" spans="1:13" ht="68.25" customHeight="1">
      <c r="A43" s="51"/>
      <c r="B43" s="51"/>
      <c r="C43" s="51"/>
      <c r="D43" s="50"/>
      <c r="E43" s="363"/>
      <c r="F43" s="364"/>
      <c r="G43" s="364"/>
      <c r="H43" s="364"/>
      <c r="I43" s="364"/>
      <c r="J43" s="364"/>
      <c r="K43" s="364"/>
      <c r="L43" s="61"/>
    </row>
    <row r="44" spans="1:13">
      <c r="A44" s="51"/>
      <c r="B44" s="51"/>
      <c r="C44" s="51"/>
      <c r="D44" s="50"/>
      <c r="E44" s="363"/>
      <c r="F44" s="364"/>
      <c r="G44" s="364"/>
      <c r="H44" s="364"/>
      <c r="I44" s="364"/>
      <c r="J44" s="364"/>
      <c r="K44" s="364"/>
      <c r="L44" s="61"/>
    </row>
    <row r="45" spans="1:13">
      <c r="A45" s="360"/>
      <c r="B45" s="361"/>
      <c r="C45" s="361"/>
      <c r="D45" s="361"/>
      <c r="E45" s="361"/>
      <c r="F45" s="361"/>
      <c r="G45" s="361"/>
      <c r="H45" s="361"/>
      <c r="I45" s="361"/>
      <c r="J45" s="361"/>
      <c r="K45" s="362"/>
      <c r="L45" s="61"/>
    </row>
    <row r="46" spans="1:13" ht="36" customHeight="1">
      <c r="A46" s="51"/>
      <c r="B46" s="51"/>
      <c r="C46" s="51"/>
      <c r="D46" s="10" t="s">
        <v>82</v>
      </c>
      <c r="E46" s="377" t="s">
        <v>1223</v>
      </c>
      <c r="F46" s="378"/>
      <c r="G46" s="378"/>
      <c r="H46" s="378"/>
      <c r="I46" s="378"/>
      <c r="J46" s="378"/>
      <c r="K46" s="378"/>
      <c r="L46" s="51"/>
      <c r="M46" s="51"/>
    </row>
    <row r="47" spans="1:13" ht="18" customHeight="1">
      <c r="A47" s="51"/>
      <c r="B47" s="51"/>
      <c r="C47" s="51"/>
      <c r="D47" s="10" t="s">
        <v>319</v>
      </c>
      <c r="E47" s="377" t="s">
        <v>1224</v>
      </c>
      <c r="F47" s="378"/>
      <c r="G47" s="378"/>
      <c r="H47" s="378"/>
      <c r="I47" s="378"/>
      <c r="J47" s="378"/>
      <c r="K47" s="378"/>
      <c r="L47" s="51"/>
      <c r="M47" s="51"/>
    </row>
    <row r="48" spans="1:13" ht="33.75" customHeight="1">
      <c r="A48" s="51"/>
      <c r="B48" s="51"/>
      <c r="C48" s="51"/>
      <c r="D48" s="10" t="s">
        <v>472</v>
      </c>
      <c r="E48" s="377" t="s">
        <v>1225</v>
      </c>
      <c r="F48" s="378"/>
      <c r="G48" s="378"/>
      <c r="H48" s="378"/>
      <c r="I48" s="378"/>
      <c r="J48" s="378"/>
      <c r="K48" s="378"/>
      <c r="L48" s="51"/>
      <c r="M48" s="51"/>
    </row>
    <row r="50" spans="4:6">
      <c r="D50" s="407" t="s">
        <v>1226</v>
      </c>
      <c r="E50" s="408"/>
      <c r="F50" s="409"/>
    </row>
    <row r="51" spans="4:6">
      <c r="D51" s="407" t="s">
        <v>1227</v>
      </c>
      <c r="E51" s="408"/>
      <c r="F51" s="409"/>
    </row>
    <row r="52" spans="4:6">
      <c r="D52" s="407" t="s">
        <v>1228</v>
      </c>
      <c r="E52" s="408"/>
      <c r="F52" s="409"/>
    </row>
    <row r="53" spans="4:6">
      <c r="D53" s="407" t="s">
        <v>1229</v>
      </c>
      <c r="E53" s="408"/>
      <c r="F53" s="409"/>
    </row>
  </sheetData>
  <mergeCells count="39">
    <mergeCell ref="D50:F50"/>
    <mergeCell ref="D51:F51"/>
    <mergeCell ref="D52:F52"/>
    <mergeCell ref="D53:F53"/>
    <mergeCell ref="E48:K48"/>
    <mergeCell ref="A45:K45"/>
    <mergeCell ref="E43:K43"/>
    <mergeCell ref="E44:K44"/>
    <mergeCell ref="E46:K46"/>
    <mergeCell ref="E47:K47"/>
    <mergeCell ref="A21:C21"/>
    <mergeCell ref="D21:D23"/>
    <mergeCell ref="G21:K23"/>
    <mergeCell ref="A23:C23"/>
    <mergeCell ref="A30:C30"/>
    <mergeCell ref="D30:D32"/>
    <mergeCell ref="G30:K32"/>
    <mergeCell ref="A32:C32"/>
    <mergeCell ref="E39:K39"/>
    <mergeCell ref="E40:K40"/>
    <mergeCell ref="E41:K41"/>
    <mergeCell ref="A38:K38"/>
    <mergeCell ref="E42:K42"/>
    <mergeCell ref="G5:K5"/>
    <mergeCell ref="A12:C12"/>
    <mergeCell ref="D12:D14"/>
    <mergeCell ref="G12:K14"/>
    <mergeCell ref="A14:C14"/>
    <mergeCell ref="A6:C6"/>
    <mergeCell ref="D6:D8"/>
    <mergeCell ref="A8:C8"/>
    <mergeCell ref="G6:K6"/>
    <mergeCell ref="G7:K7"/>
    <mergeCell ref="G8:K8"/>
    <mergeCell ref="A1:D1"/>
    <mergeCell ref="G1:K1"/>
    <mergeCell ref="G2:K2"/>
    <mergeCell ref="G3:K3"/>
    <mergeCell ref="G4:K4"/>
  </mergeCells>
  <printOptions gridLines="1"/>
  <pageMargins left="0.70866141732283472" right="0.70866141732283472" top="0.78740157480314965" bottom="0.78740157480314965" header="0.31496062992125984" footer="0.31496062992125984"/>
  <pageSetup paperSize="9" scale="70" fitToHeight="3" orientation="landscape" r:id="rId1"/>
  <headerFooter>
    <oddHeader>&amp;L&amp;Pvon&amp;N&amp;C3.4 Lieferantenklassifizierung&amp;R&amp;D</oddHead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pageSetUpPr fitToPage="1"/>
  </sheetPr>
  <dimension ref="A1:M54"/>
  <sheetViews>
    <sheetView zoomScale="78" zoomScaleNormal="78" workbookViewId="0">
      <selection activeCell="E62" sqref="E62"/>
    </sheetView>
  </sheetViews>
  <sheetFormatPr defaultColWidth="11.44140625" defaultRowHeight="14.4"/>
  <cols>
    <col min="1" max="3" width="5.21875" customWidth="1"/>
    <col min="4" max="4" width="29.21875" customWidth="1"/>
    <col min="5" max="6" width="9" customWidth="1"/>
    <col min="7" max="11" width="24.77734375" customWidth="1"/>
    <col min="12" max="12" width="90.77734375" customWidth="1"/>
  </cols>
  <sheetData>
    <row r="1" spans="1:12" s="32" customFormat="1" ht="21.75" customHeight="1" thickBot="1">
      <c r="A1" s="352" t="s">
        <v>1230</v>
      </c>
      <c r="B1" s="353"/>
      <c r="C1" s="353"/>
      <c r="D1" s="353"/>
      <c r="E1" s="31">
        <f>(E3*$B$3*$C$3+E4*$B$4*$C$4+E5*$B$5*$C$5)/$A$5+E6</f>
        <v>0</v>
      </c>
      <c r="F1" s="31">
        <f>(F3*$B$3*$C$3+F4*$B$4*$C$4+F5*$B$5*$C$5)/$A$5+F6</f>
        <v>0</v>
      </c>
      <c r="G1" s="354" t="s">
        <v>253</v>
      </c>
      <c r="H1" s="355"/>
      <c r="I1" s="355"/>
      <c r="J1" s="355"/>
      <c r="K1" s="355"/>
      <c r="L1" s="60" t="s">
        <v>254</v>
      </c>
    </row>
    <row r="2" spans="1:12" ht="22.5" customHeight="1">
      <c r="A2" s="33" t="s">
        <v>68</v>
      </c>
      <c r="B2" s="33" t="s">
        <v>69</v>
      </c>
      <c r="C2" s="33" t="s">
        <v>70</v>
      </c>
      <c r="D2" s="33" t="s">
        <v>71</v>
      </c>
      <c r="E2" s="33" t="s">
        <v>72</v>
      </c>
      <c r="F2" s="33" t="s">
        <v>37</v>
      </c>
      <c r="G2" s="350" t="s">
        <v>121</v>
      </c>
      <c r="H2" s="351"/>
      <c r="I2" s="351"/>
      <c r="J2" s="351"/>
      <c r="K2" s="351"/>
    </row>
    <row r="3" spans="1:12" ht="18">
      <c r="A3" s="34"/>
      <c r="B3" s="34">
        <v>5</v>
      </c>
      <c r="C3" s="34">
        <v>1</v>
      </c>
      <c r="D3" s="57" t="s">
        <v>255</v>
      </c>
      <c r="E3" s="54">
        <f>E12</f>
        <v>0</v>
      </c>
      <c r="F3" s="54">
        <f>F12</f>
        <v>0</v>
      </c>
      <c r="G3" s="350" t="s">
        <v>122</v>
      </c>
      <c r="H3" s="351"/>
      <c r="I3" s="351"/>
      <c r="J3" s="351"/>
      <c r="K3" s="351"/>
    </row>
    <row r="4" spans="1:12" ht="18">
      <c r="A4" s="34"/>
      <c r="B4" s="34">
        <v>5</v>
      </c>
      <c r="C4" s="34">
        <v>1</v>
      </c>
      <c r="D4" s="58" t="s">
        <v>202</v>
      </c>
      <c r="E4" s="36">
        <f>E21</f>
        <v>0</v>
      </c>
      <c r="F4" s="36">
        <f>F21</f>
        <v>0</v>
      </c>
      <c r="G4" s="350" t="s">
        <v>123</v>
      </c>
      <c r="H4" s="351"/>
      <c r="I4" s="351"/>
      <c r="J4" s="351"/>
      <c r="K4" s="351"/>
    </row>
    <row r="5" spans="1:12" ht="18">
      <c r="A5" s="34">
        <f>B5*C5+B4*C4+B3*C3</f>
        <v>12</v>
      </c>
      <c r="B5" s="34">
        <v>2</v>
      </c>
      <c r="C5" s="34">
        <v>1</v>
      </c>
      <c r="D5" s="59" t="s">
        <v>256</v>
      </c>
      <c r="E5" s="35">
        <f>E30</f>
        <v>0</v>
      </c>
      <c r="F5" s="35">
        <f>F30</f>
        <v>0</v>
      </c>
      <c r="G5" s="350" t="s">
        <v>124</v>
      </c>
      <c r="H5" s="351"/>
      <c r="I5" s="351"/>
      <c r="J5" s="351"/>
      <c r="K5" s="351"/>
    </row>
    <row r="6" spans="1:12" ht="18">
      <c r="A6" s="356"/>
      <c r="B6" s="356"/>
      <c r="C6" s="356"/>
      <c r="D6" s="357" t="s">
        <v>335</v>
      </c>
      <c r="E6" s="47">
        <f>(E$10*$B$10*$C$10+E$11*$B$11*$C$11)/$A$8</f>
        <v>0</v>
      </c>
      <c r="F6" s="47">
        <f>(F$10*$B$10*$C$10+F$11*$B$11*$C$11)/$A$8</f>
        <v>0</v>
      </c>
      <c r="G6" s="350"/>
      <c r="H6" s="351"/>
      <c r="I6" s="351"/>
      <c r="J6" s="351"/>
      <c r="K6" s="351"/>
    </row>
    <row r="7" spans="1:12" ht="18">
      <c r="A7" s="48"/>
      <c r="B7" s="49" t="s">
        <v>258</v>
      </c>
      <c r="C7" s="48"/>
      <c r="D7" s="358"/>
      <c r="E7" s="37"/>
      <c r="F7" s="37"/>
      <c r="G7" s="350"/>
      <c r="H7" s="351"/>
      <c r="I7" s="351"/>
      <c r="J7" s="351"/>
      <c r="K7" s="351"/>
    </row>
    <row r="8" spans="1:12" ht="18">
      <c r="A8" s="359">
        <f>B10*C10+B11*C11</f>
        <v>5</v>
      </c>
      <c r="B8" s="359"/>
      <c r="C8" s="359"/>
      <c r="D8" s="358"/>
      <c r="E8" s="37"/>
      <c r="F8" s="37"/>
      <c r="G8" s="350"/>
      <c r="H8" s="351"/>
      <c r="I8" s="351"/>
      <c r="J8" s="351"/>
      <c r="K8" s="351"/>
    </row>
    <row r="9" spans="1:12">
      <c r="A9" s="40" t="s">
        <v>68</v>
      </c>
      <c r="B9" s="40" t="s">
        <v>69</v>
      </c>
      <c r="C9" s="40" t="s">
        <v>70</v>
      </c>
      <c r="D9" s="40" t="s">
        <v>265</v>
      </c>
      <c r="E9" s="40" t="s">
        <v>75</v>
      </c>
      <c r="F9" s="40" t="s">
        <v>37</v>
      </c>
      <c r="G9" s="40" t="s">
        <v>76</v>
      </c>
      <c r="H9" s="40" t="s">
        <v>77</v>
      </c>
      <c r="I9" s="40" t="s">
        <v>78</v>
      </c>
      <c r="J9" s="40" t="s">
        <v>79</v>
      </c>
      <c r="K9" s="40" t="s">
        <v>80</v>
      </c>
      <c r="L9" s="40"/>
    </row>
    <row r="10" spans="1:12" s="1" customFormat="1" ht="108">
      <c r="A10" s="11">
        <v>1</v>
      </c>
      <c r="B10" s="11">
        <v>5</v>
      </c>
      <c r="C10" s="11">
        <v>1</v>
      </c>
      <c r="D10" s="41" t="s">
        <v>1231</v>
      </c>
      <c r="E10" s="62">
        <v>0</v>
      </c>
      <c r="F10" s="62">
        <v>0</v>
      </c>
      <c r="G10" s="41" t="s">
        <v>1232</v>
      </c>
      <c r="H10" s="41" t="s">
        <v>1233</v>
      </c>
      <c r="I10" s="41" t="s">
        <v>1234</v>
      </c>
      <c r="J10" s="41" t="s">
        <v>1235</v>
      </c>
      <c r="K10" s="41" t="s">
        <v>1244</v>
      </c>
      <c r="L10" s="42"/>
    </row>
    <row r="11" spans="1:12" s="1" customFormat="1" ht="18" hidden="1">
      <c r="A11" s="11">
        <v>0</v>
      </c>
      <c r="B11" s="11">
        <v>0</v>
      </c>
      <c r="C11" s="11">
        <v>0</v>
      </c>
      <c r="D11" s="41"/>
      <c r="E11" s="37">
        <v>0</v>
      </c>
      <c r="F11" s="37">
        <v>0</v>
      </c>
      <c r="G11" s="41"/>
      <c r="H11" s="41"/>
      <c r="I11" s="41"/>
      <c r="J11" s="41"/>
      <c r="K11" s="41"/>
      <c r="L11" s="42"/>
    </row>
    <row r="12" spans="1:12" ht="18">
      <c r="A12" s="365"/>
      <c r="B12" s="365"/>
      <c r="C12" s="365"/>
      <c r="D12" s="366" t="s">
        <v>267</v>
      </c>
      <c r="E12" s="52">
        <f>E13+E14</f>
        <v>0</v>
      </c>
      <c r="F12" s="52">
        <f>F13+F14</f>
        <v>0</v>
      </c>
      <c r="G12" s="367"/>
      <c r="H12" s="368"/>
      <c r="I12" s="368"/>
      <c r="J12" s="368"/>
      <c r="K12" s="369"/>
    </row>
    <row r="13" spans="1:12" ht="18">
      <c r="A13" s="55"/>
      <c r="B13" s="56" t="s">
        <v>258</v>
      </c>
      <c r="C13" s="55"/>
      <c r="D13" s="366"/>
      <c r="E13" s="54"/>
      <c r="F13" s="54"/>
      <c r="G13" s="370"/>
      <c r="H13" s="371"/>
      <c r="I13" s="371"/>
      <c r="J13" s="371"/>
      <c r="K13" s="372"/>
    </row>
    <row r="14" spans="1:12" ht="18">
      <c r="A14" s="376">
        <f>B16*C16+B17*C17+B18*C18+B19*C19+B20*C20</f>
        <v>7</v>
      </c>
      <c r="B14" s="376"/>
      <c r="C14" s="376"/>
      <c r="D14" s="366"/>
      <c r="E14" s="54">
        <f>($B$16*$C$16*E$16+$B$17*$C$17*E$17+$B$18*$C$18*E$18+$B$19*$C$19*E$19+$B$20*$C$20*E$20)/$A$14</f>
        <v>0</v>
      </c>
      <c r="F14" s="54">
        <f>($B$16*$C$16*F$16+$B$17*$C$17*F$17+$B$18*$C$18*F$18+$B$19*$C$19*F$19+$B$20*$C$20*F$20)/$A$14</f>
        <v>0</v>
      </c>
      <c r="G14" s="373"/>
      <c r="H14" s="374"/>
      <c r="I14" s="374"/>
      <c r="J14" s="374"/>
      <c r="K14" s="375"/>
    </row>
    <row r="15" spans="1:12">
      <c r="A15" s="40" t="s">
        <v>68</v>
      </c>
      <c r="B15" s="40" t="s">
        <v>69</v>
      </c>
      <c r="C15" s="40" t="s">
        <v>70</v>
      </c>
      <c r="D15" s="40" t="s">
        <v>265</v>
      </c>
      <c r="E15" s="40" t="s">
        <v>75</v>
      </c>
      <c r="F15" s="40" t="s">
        <v>37</v>
      </c>
      <c r="G15" s="40" t="s">
        <v>76</v>
      </c>
      <c r="H15" s="40" t="s">
        <v>77</v>
      </c>
      <c r="I15" s="40" t="s">
        <v>78</v>
      </c>
      <c r="J15" s="40" t="s">
        <v>79</v>
      </c>
      <c r="K15" s="40" t="s">
        <v>80</v>
      </c>
      <c r="L15" s="40"/>
    </row>
    <row r="16" spans="1:12" s="1" customFormat="1" ht="96">
      <c r="A16" s="11">
        <v>1</v>
      </c>
      <c r="B16" s="11">
        <v>5</v>
      </c>
      <c r="C16" s="11">
        <v>1</v>
      </c>
      <c r="D16" s="41" t="s">
        <v>1236</v>
      </c>
      <c r="E16" s="54"/>
      <c r="F16" s="54"/>
      <c r="G16" s="41" t="s">
        <v>1237</v>
      </c>
      <c r="H16" s="41"/>
      <c r="I16" s="41" t="s">
        <v>1241</v>
      </c>
      <c r="J16" s="41"/>
      <c r="K16" s="41" t="s">
        <v>1245</v>
      </c>
      <c r="L16" s="42"/>
    </row>
    <row r="17" spans="1:12" s="1" customFormat="1" ht="36">
      <c r="A17" s="11">
        <v>2</v>
      </c>
      <c r="B17" s="11">
        <v>2</v>
      </c>
      <c r="C17" s="11">
        <v>1</v>
      </c>
      <c r="D17" s="41" t="s">
        <v>1238</v>
      </c>
      <c r="E17" s="54"/>
      <c r="F17" s="54"/>
      <c r="G17" s="41" t="s">
        <v>1239</v>
      </c>
      <c r="H17" s="41" t="s">
        <v>1240</v>
      </c>
      <c r="I17" s="41" t="s">
        <v>1242</v>
      </c>
      <c r="J17" s="41" t="s">
        <v>1243</v>
      </c>
      <c r="K17" s="41" t="s">
        <v>1246</v>
      </c>
      <c r="L17" s="42"/>
    </row>
    <row r="18" spans="1:12" s="1" customFormat="1" ht="18">
      <c r="A18" s="11">
        <v>3</v>
      </c>
      <c r="B18" s="11">
        <v>0</v>
      </c>
      <c r="C18" s="11">
        <v>0</v>
      </c>
      <c r="D18" s="41"/>
      <c r="E18" s="54"/>
      <c r="F18" s="54"/>
      <c r="G18" s="11"/>
      <c r="H18" s="41"/>
      <c r="I18" s="41"/>
      <c r="J18" s="41"/>
      <c r="K18" s="41"/>
      <c r="L18" s="42"/>
    </row>
    <row r="19" spans="1:12" s="1" customFormat="1" ht="18">
      <c r="A19" s="11">
        <v>4</v>
      </c>
      <c r="B19" s="11">
        <v>0</v>
      </c>
      <c r="C19" s="11">
        <v>0</v>
      </c>
      <c r="D19" s="2"/>
      <c r="E19" s="54"/>
      <c r="F19" s="54"/>
      <c r="G19" s="11"/>
      <c r="H19" s="41"/>
      <c r="I19" s="41"/>
      <c r="J19" s="41"/>
      <c r="K19" s="41"/>
      <c r="L19" s="42"/>
    </row>
    <row r="20" spans="1:12" s="1" customFormat="1" ht="18">
      <c r="A20" s="11">
        <v>5</v>
      </c>
      <c r="B20" s="11">
        <v>0</v>
      </c>
      <c r="C20" s="11">
        <v>0</v>
      </c>
      <c r="D20" s="11"/>
      <c r="E20" s="54"/>
      <c r="F20" s="54"/>
      <c r="G20" s="41"/>
      <c r="H20" s="41"/>
      <c r="I20" s="41"/>
      <c r="J20" s="41"/>
      <c r="K20" s="41"/>
      <c r="L20" s="42"/>
    </row>
    <row r="21" spans="1:12" ht="18">
      <c r="A21" s="379"/>
      <c r="B21" s="379"/>
      <c r="C21" s="379"/>
      <c r="D21" s="380" t="s">
        <v>293</v>
      </c>
      <c r="E21" s="43">
        <f>E22+E23</f>
        <v>0</v>
      </c>
      <c r="F21" s="43">
        <f>F22+F23</f>
        <v>0</v>
      </c>
      <c r="G21" s="381"/>
      <c r="H21" s="382"/>
      <c r="I21" s="382"/>
      <c r="J21" s="382"/>
      <c r="K21" s="383"/>
    </row>
    <row r="22" spans="1:12" ht="18">
      <c r="A22" s="44"/>
      <c r="B22" s="45" t="s">
        <v>258</v>
      </c>
      <c r="C22" s="44"/>
      <c r="D22" s="380"/>
      <c r="E22" s="46"/>
      <c r="F22" s="46"/>
      <c r="G22" s="384"/>
      <c r="H22" s="385"/>
      <c r="I22" s="385"/>
      <c r="J22" s="385"/>
      <c r="K22" s="386"/>
    </row>
    <row r="23" spans="1:12" ht="18">
      <c r="A23" s="379">
        <f>B25*C25+B26*C26+B27*C27+B28*C28+B29*C29</f>
        <v>5</v>
      </c>
      <c r="B23" s="379"/>
      <c r="C23" s="379"/>
      <c r="D23" s="380"/>
      <c r="E23" s="46">
        <f>($B$25*$C$25*E$25+$B$26*$C$26*E$26+$B$27*$C$27*E$27+$B$28*$C$28*E$28+$B$29*$C$29*E$29)/$A$23</f>
        <v>0</v>
      </c>
      <c r="F23" s="46">
        <f>($B$25*$C$25*F$25+$B$26*$C$26*F$26+$B$27*$C$27*F$27+$B$28*$C$28*F$28+$B$29*$C$29*F$29)/$A$23</f>
        <v>0</v>
      </c>
      <c r="G23" s="387"/>
      <c r="H23" s="388"/>
      <c r="I23" s="388"/>
      <c r="J23" s="388"/>
      <c r="K23" s="389"/>
    </row>
    <row r="24" spans="1:12">
      <c r="A24" s="40" t="s">
        <v>68</v>
      </c>
      <c r="B24" s="40" t="s">
        <v>69</v>
      </c>
      <c r="C24" s="40" t="s">
        <v>70</v>
      </c>
      <c r="D24" s="40" t="s">
        <v>265</v>
      </c>
      <c r="E24" s="40" t="s">
        <v>75</v>
      </c>
      <c r="F24" s="40" t="s">
        <v>37</v>
      </c>
      <c r="G24" s="40" t="s">
        <v>76</v>
      </c>
      <c r="H24" s="40" t="s">
        <v>77</v>
      </c>
      <c r="I24" s="40" t="s">
        <v>78</v>
      </c>
      <c r="J24" s="40" t="s">
        <v>79</v>
      </c>
      <c r="K24" s="40" t="s">
        <v>80</v>
      </c>
      <c r="L24" s="40"/>
    </row>
    <row r="25" spans="1:12" s="1" customFormat="1" ht="156">
      <c r="A25" s="11">
        <v>1</v>
      </c>
      <c r="B25" s="11">
        <v>5</v>
      </c>
      <c r="C25" s="11">
        <v>1</v>
      </c>
      <c r="D25" s="41" t="s">
        <v>1247</v>
      </c>
      <c r="E25" s="63"/>
      <c r="F25" s="63"/>
      <c r="G25" s="41" t="s">
        <v>804</v>
      </c>
      <c r="H25" s="41" t="s">
        <v>1248</v>
      </c>
      <c r="I25" s="41" t="s">
        <v>1249</v>
      </c>
      <c r="J25" s="41" t="s">
        <v>711</v>
      </c>
      <c r="K25" s="41" t="s">
        <v>1250</v>
      </c>
      <c r="L25" s="42"/>
    </row>
    <row r="26" spans="1:12" s="1" customFormat="1" ht="18">
      <c r="A26" s="11">
        <v>2</v>
      </c>
      <c r="B26" s="11">
        <v>0</v>
      </c>
      <c r="C26" s="11">
        <v>0</v>
      </c>
      <c r="D26" s="41"/>
      <c r="E26" s="63"/>
      <c r="F26" s="63"/>
      <c r="G26" s="41"/>
      <c r="H26" s="41"/>
      <c r="I26" s="41"/>
      <c r="J26" s="41"/>
      <c r="K26" s="41"/>
      <c r="L26" s="42"/>
    </row>
    <row r="27" spans="1:12" s="1" customFormat="1" ht="18">
      <c r="A27" s="11">
        <v>3</v>
      </c>
      <c r="B27" s="11">
        <v>0</v>
      </c>
      <c r="C27" s="11">
        <v>0</v>
      </c>
      <c r="D27" s="41"/>
      <c r="E27" s="63"/>
      <c r="F27" s="63"/>
      <c r="G27" s="41"/>
      <c r="H27" s="41"/>
      <c r="I27" s="41"/>
      <c r="J27" s="41"/>
      <c r="K27" s="41"/>
      <c r="L27" s="42"/>
    </row>
    <row r="28" spans="1:12" s="1" customFormat="1" ht="18">
      <c r="A28" s="11">
        <v>4</v>
      </c>
      <c r="B28" s="11">
        <v>0</v>
      </c>
      <c r="C28" s="11">
        <v>0</v>
      </c>
      <c r="D28" s="41"/>
      <c r="E28" s="63"/>
      <c r="F28" s="63"/>
      <c r="G28" s="41"/>
      <c r="H28" s="41"/>
      <c r="I28" s="41"/>
      <c r="J28" s="41"/>
      <c r="K28" s="41"/>
      <c r="L28" s="42"/>
    </row>
    <row r="29" spans="1:12" s="1" customFormat="1" ht="18">
      <c r="A29" s="11">
        <v>5</v>
      </c>
      <c r="B29" s="11">
        <v>0</v>
      </c>
      <c r="C29" s="11">
        <v>0</v>
      </c>
      <c r="E29" s="63"/>
      <c r="F29" s="63"/>
      <c r="G29" s="41"/>
      <c r="H29" s="41"/>
      <c r="I29" s="41"/>
      <c r="J29" s="41"/>
      <c r="K29" s="41"/>
      <c r="L29" s="42"/>
    </row>
    <row r="30" spans="1:12" ht="18">
      <c r="A30" s="390"/>
      <c r="B30" s="390"/>
      <c r="C30" s="390"/>
      <c r="D30" s="391" t="s">
        <v>256</v>
      </c>
      <c r="E30" s="53">
        <f>E31+E32</f>
        <v>0</v>
      </c>
      <c r="F30" s="53">
        <f>F31+F32</f>
        <v>0</v>
      </c>
      <c r="G30" s="392"/>
      <c r="H30" s="393"/>
      <c r="I30" s="393"/>
      <c r="J30" s="393"/>
      <c r="K30" s="394"/>
    </row>
    <row r="31" spans="1:12" ht="18">
      <c r="A31" s="38"/>
      <c r="B31" s="39" t="s">
        <v>258</v>
      </c>
      <c r="C31" s="38"/>
      <c r="D31" s="391"/>
      <c r="E31" s="35"/>
      <c r="F31" s="35"/>
      <c r="G31" s="395"/>
      <c r="H31" s="396"/>
      <c r="I31" s="396"/>
      <c r="J31" s="396"/>
      <c r="K31" s="397"/>
    </row>
    <row r="32" spans="1:12" ht="18">
      <c r="A32" s="401">
        <f>B34*C34+B35*C35+B36*C36+B37*C37</f>
        <v>8</v>
      </c>
      <c r="B32" s="401"/>
      <c r="C32" s="401"/>
      <c r="D32" s="391"/>
      <c r="E32" s="35">
        <f>($B$34*$C$34*E$34+$B$35*$C$35*E$35+$B$36*$C$36*E$36+$B$37*$C$37*E$37)/$A$32</f>
        <v>0</v>
      </c>
      <c r="F32" s="35">
        <f>($B$34*$C$34*F$34+$B$35*$C$35*F$35+$B$36*$C$36*F$36+$B$37*$C$37*F$37)/$A$32</f>
        <v>0</v>
      </c>
      <c r="G32" s="398"/>
      <c r="H32" s="399"/>
      <c r="I32" s="399"/>
      <c r="J32" s="399"/>
      <c r="K32" s="400"/>
    </row>
    <row r="33" spans="1:13">
      <c r="A33" s="40" t="s">
        <v>68</v>
      </c>
      <c r="B33" s="40" t="s">
        <v>69</v>
      </c>
      <c r="C33" s="40" t="s">
        <v>70</v>
      </c>
      <c r="D33" s="40" t="s">
        <v>265</v>
      </c>
      <c r="E33" s="40" t="s">
        <v>75</v>
      </c>
      <c r="F33" s="40" t="s">
        <v>37</v>
      </c>
      <c r="G33" s="40" t="s">
        <v>76</v>
      </c>
      <c r="H33" s="40" t="s">
        <v>77</v>
      </c>
      <c r="I33" s="40" t="s">
        <v>78</v>
      </c>
      <c r="J33" s="40" t="s">
        <v>79</v>
      </c>
      <c r="K33" s="40" t="s">
        <v>80</v>
      </c>
      <c r="L33" s="40"/>
    </row>
    <row r="34" spans="1:13" s="1" customFormat="1" ht="36">
      <c r="A34" s="11">
        <v>1</v>
      </c>
      <c r="B34" s="11">
        <v>3</v>
      </c>
      <c r="C34" s="11">
        <v>1</v>
      </c>
      <c r="D34" s="41" t="s">
        <v>310</v>
      </c>
      <c r="E34" s="35"/>
      <c r="F34" s="35"/>
      <c r="G34" s="41" t="s">
        <v>379</v>
      </c>
      <c r="H34" s="41" t="s">
        <v>379</v>
      </c>
      <c r="I34" s="41" t="s">
        <v>379</v>
      </c>
      <c r="J34" s="41" t="s">
        <v>379</v>
      </c>
      <c r="K34" s="41" t="s">
        <v>379</v>
      </c>
      <c r="L34" s="42"/>
    </row>
    <row r="35" spans="1:13" s="1" customFormat="1" ht="72">
      <c r="A35" s="11">
        <v>2</v>
      </c>
      <c r="B35" s="11">
        <v>5</v>
      </c>
      <c r="C35" s="11">
        <v>1</v>
      </c>
      <c r="D35" s="41" t="s">
        <v>1140</v>
      </c>
      <c r="E35" s="35"/>
      <c r="F35" s="35"/>
      <c r="G35" s="41" t="s">
        <v>811</v>
      </c>
      <c r="H35" s="41" t="s">
        <v>811</v>
      </c>
      <c r="I35" s="41" t="s">
        <v>811</v>
      </c>
      <c r="J35" s="41" t="s">
        <v>811</v>
      </c>
      <c r="K35" s="41" t="s">
        <v>811</v>
      </c>
      <c r="L35" s="42"/>
    </row>
    <row r="36" spans="1:13" s="1" customFormat="1" ht="18">
      <c r="A36" s="11">
        <v>3</v>
      </c>
      <c r="B36" s="11">
        <v>0</v>
      </c>
      <c r="C36" s="11">
        <v>0</v>
      </c>
      <c r="D36" s="41"/>
      <c r="E36" s="35"/>
      <c r="F36" s="35"/>
      <c r="G36" s="41"/>
      <c r="H36" s="41"/>
      <c r="I36" s="41"/>
      <c r="J36" s="41"/>
      <c r="K36" s="41"/>
      <c r="L36" s="42"/>
    </row>
    <row r="37" spans="1:13" s="1" customFormat="1" ht="18">
      <c r="A37" s="11">
        <v>4</v>
      </c>
      <c r="B37" s="11">
        <v>0</v>
      </c>
      <c r="C37" s="11">
        <v>0</v>
      </c>
      <c r="D37" s="41"/>
      <c r="E37" s="35"/>
      <c r="F37" s="35"/>
      <c r="G37" s="41"/>
      <c r="H37" s="41"/>
      <c r="I37" s="41"/>
      <c r="J37" s="41"/>
      <c r="K37" s="41"/>
      <c r="L37" s="42"/>
    </row>
    <row r="38" spans="1:13" s="1" customFormat="1" ht="21">
      <c r="A38" s="402" t="s">
        <v>378</v>
      </c>
      <c r="B38" s="402"/>
      <c r="C38" s="402"/>
      <c r="D38" s="402"/>
      <c r="E38" s="402"/>
      <c r="F38" s="402"/>
      <c r="G38" s="402"/>
      <c r="H38" s="402"/>
      <c r="I38" s="402"/>
      <c r="J38" s="402"/>
      <c r="K38" s="402"/>
      <c r="L38" s="40"/>
    </row>
    <row r="39" spans="1:13" s="1" customFormat="1">
      <c r="A39" s="11"/>
      <c r="B39" s="11"/>
      <c r="C39" s="11"/>
      <c r="D39" s="50"/>
      <c r="E39" s="363"/>
      <c r="F39" s="364"/>
      <c r="G39" s="364"/>
      <c r="H39" s="364"/>
      <c r="I39" s="364"/>
      <c r="J39" s="364"/>
      <c r="K39" s="364"/>
      <c r="L39" s="61"/>
    </row>
    <row r="40" spans="1:13" s="1" customFormat="1">
      <c r="A40" s="11"/>
      <c r="B40" s="11"/>
      <c r="C40" s="11"/>
      <c r="D40" s="50"/>
      <c r="E40" s="363"/>
      <c r="F40" s="364"/>
      <c r="G40" s="364"/>
      <c r="H40" s="364"/>
      <c r="I40" s="364"/>
      <c r="J40" s="364"/>
      <c r="K40" s="364"/>
      <c r="L40" s="61"/>
    </row>
    <row r="41" spans="1:13" s="1" customFormat="1">
      <c r="A41" s="11"/>
      <c r="B41" s="11"/>
      <c r="C41" s="11"/>
      <c r="D41" s="50"/>
      <c r="E41" s="363"/>
      <c r="F41" s="364"/>
      <c r="G41" s="364"/>
      <c r="H41" s="364"/>
      <c r="I41" s="364"/>
      <c r="J41" s="364"/>
      <c r="K41" s="364"/>
      <c r="L41" s="61"/>
    </row>
    <row r="42" spans="1:13">
      <c r="A42" s="51"/>
      <c r="B42" s="51"/>
      <c r="C42" s="51"/>
      <c r="D42" s="50"/>
      <c r="E42" s="363"/>
      <c r="F42" s="364"/>
      <c r="G42" s="364"/>
      <c r="H42" s="364"/>
      <c r="I42" s="364"/>
      <c r="J42" s="364"/>
      <c r="K42" s="364"/>
      <c r="L42" s="61"/>
    </row>
    <row r="43" spans="1:13" ht="68.25" customHeight="1">
      <c r="A43" s="51"/>
      <c r="B43" s="51"/>
      <c r="C43" s="51"/>
      <c r="D43" s="50"/>
      <c r="E43" s="363"/>
      <c r="F43" s="364"/>
      <c r="G43" s="364"/>
      <c r="H43" s="364"/>
      <c r="I43" s="364"/>
      <c r="J43" s="364"/>
      <c r="K43" s="364"/>
      <c r="L43" s="61"/>
    </row>
    <row r="44" spans="1:13">
      <c r="A44" s="51"/>
      <c r="B44" s="51"/>
      <c r="C44" s="51"/>
      <c r="D44" s="50"/>
      <c r="E44" s="363"/>
      <c r="F44" s="364"/>
      <c r="G44" s="364"/>
      <c r="H44" s="364"/>
      <c r="I44" s="364"/>
      <c r="J44" s="364"/>
      <c r="K44" s="364"/>
      <c r="L44" s="61"/>
    </row>
    <row r="45" spans="1:13">
      <c r="A45" s="360"/>
      <c r="B45" s="361"/>
      <c r="C45" s="361"/>
      <c r="D45" s="361"/>
      <c r="E45" s="361"/>
      <c r="F45" s="361"/>
      <c r="G45" s="361"/>
      <c r="H45" s="361"/>
      <c r="I45" s="361"/>
      <c r="J45" s="361"/>
      <c r="K45" s="362"/>
      <c r="L45" s="61"/>
    </row>
    <row r="46" spans="1:13" ht="33" customHeight="1">
      <c r="A46" s="51"/>
      <c r="B46" s="51"/>
      <c r="C46" s="51"/>
      <c r="D46" s="10" t="s">
        <v>82</v>
      </c>
      <c r="E46" s="377" t="s">
        <v>1252</v>
      </c>
      <c r="F46" s="378"/>
      <c r="G46" s="378"/>
      <c r="H46" s="378"/>
      <c r="I46" s="378"/>
      <c r="J46" s="378"/>
      <c r="K46" s="378"/>
      <c r="L46" s="51"/>
      <c r="M46" s="51"/>
    </row>
    <row r="47" spans="1:13" ht="17.25" customHeight="1">
      <c r="A47" s="51"/>
      <c r="B47" s="51"/>
      <c r="C47" s="51"/>
      <c r="D47" s="10" t="s">
        <v>319</v>
      </c>
      <c r="E47" s="377" t="s">
        <v>1253</v>
      </c>
      <c r="F47" s="378"/>
      <c r="G47" s="378"/>
      <c r="H47" s="378"/>
      <c r="I47" s="378"/>
      <c r="J47" s="378"/>
      <c r="K47" s="378"/>
      <c r="L47" s="51"/>
      <c r="M47" s="51"/>
    </row>
    <row r="48" spans="1:13" ht="33.75" customHeight="1">
      <c r="A48" s="51"/>
      <c r="B48" s="51"/>
      <c r="C48" s="51"/>
      <c r="D48" s="10" t="s">
        <v>1251</v>
      </c>
      <c r="E48" s="377" t="s">
        <v>1254</v>
      </c>
      <c r="F48" s="378"/>
      <c r="G48" s="378"/>
      <c r="H48" s="378"/>
      <c r="I48" s="378"/>
      <c r="J48" s="378"/>
      <c r="K48" s="378"/>
      <c r="L48" s="51"/>
      <c r="M48" s="51"/>
    </row>
    <row r="50" spans="4:6">
      <c r="D50" s="407" t="s">
        <v>1255</v>
      </c>
      <c r="E50" s="408"/>
      <c r="F50" s="409"/>
    </row>
    <row r="51" spans="4:6">
      <c r="D51" s="407" t="s">
        <v>1256</v>
      </c>
      <c r="E51" s="408"/>
      <c r="F51" s="409"/>
    </row>
    <row r="52" spans="4:6">
      <c r="D52" s="407" t="s">
        <v>1257</v>
      </c>
      <c r="E52" s="408"/>
      <c r="F52" s="409"/>
    </row>
    <row r="53" spans="4:6">
      <c r="D53" s="407" t="s">
        <v>1258</v>
      </c>
      <c r="E53" s="408"/>
      <c r="F53" s="409"/>
    </row>
    <row r="54" spans="4:6">
      <c r="D54" s="407" t="s">
        <v>1259</v>
      </c>
      <c r="E54" s="408"/>
      <c r="F54" s="409"/>
    </row>
  </sheetData>
  <mergeCells count="40">
    <mergeCell ref="D50:F50"/>
    <mergeCell ref="D51:F51"/>
    <mergeCell ref="D52:F52"/>
    <mergeCell ref="D53:F53"/>
    <mergeCell ref="D54:F54"/>
    <mergeCell ref="E48:K48"/>
    <mergeCell ref="A45:K45"/>
    <mergeCell ref="E43:K43"/>
    <mergeCell ref="E44:K44"/>
    <mergeCell ref="E46:K46"/>
    <mergeCell ref="E47:K47"/>
    <mergeCell ref="A21:C21"/>
    <mergeCell ref="D21:D23"/>
    <mergeCell ref="G21:K23"/>
    <mergeCell ref="A23:C23"/>
    <mergeCell ref="A30:C30"/>
    <mergeCell ref="D30:D32"/>
    <mergeCell ref="G30:K32"/>
    <mergeCell ref="A32:C32"/>
    <mergeCell ref="E39:K39"/>
    <mergeCell ref="E40:K40"/>
    <mergeCell ref="E41:K41"/>
    <mergeCell ref="A38:K38"/>
    <mergeCell ref="E42:K42"/>
    <mergeCell ref="A12:C12"/>
    <mergeCell ref="D12:D14"/>
    <mergeCell ref="G12:K14"/>
    <mergeCell ref="A14:C14"/>
    <mergeCell ref="A6:C6"/>
    <mergeCell ref="D6:D8"/>
    <mergeCell ref="A8:C8"/>
    <mergeCell ref="G6:K6"/>
    <mergeCell ref="G7:K7"/>
    <mergeCell ref="G8:K8"/>
    <mergeCell ref="A1:D1"/>
    <mergeCell ref="G1:K1"/>
    <mergeCell ref="G2:K2"/>
    <mergeCell ref="G3:K3"/>
    <mergeCell ref="G5:K5"/>
    <mergeCell ref="G4:K4"/>
  </mergeCells>
  <printOptions gridLines="1"/>
  <pageMargins left="0.70866141732283472" right="0.70866141732283472" top="0.78740157480314965" bottom="0.78740157480314965" header="0.31496062992125984" footer="0.31496062992125984"/>
  <pageSetup paperSize="9" scale="70" fitToHeight="3" orientation="landscape" r:id="rId1"/>
  <headerFooter>
    <oddHeader>&amp;L&amp;Pvon&amp;N&amp;C3.5 Lieferantenfreigabe&amp;R&amp;D</oddHead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pageSetUpPr fitToPage="1"/>
  </sheetPr>
  <dimension ref="A1:M56"/>
  <sheetViews>
    <sheetView topLeftCell="A10" zoomScale="82" zoomScaleNormal="82" workbookViewId="0">
      <selection activeCell="D16" sqref="D16"/>
    </sheetView>
  </sheetViews>
  <sheetFormatPr defaultColWidth="11.44140625" defaultRowHeight="14.4"/>
  <cols>
    <col min="1" max="3" width="5.21875" customWidth="1"/>
    <col min="4" max="4" width="29.21875" customWidth="1"/>
    <col min="5" max="6" width="9" customWidth="1"/>
    <col min="7" max="11" width="24.77734375" customWidth="1"/>
    <col min="12" max="12" width="90.77734375" customWidth="1"/>
  </cols>
  <sheetData>
    <row r="1" spans="1:12" s="32" customFormat="1" ht="21.75" customHeight="1" thickBot="1">
      <c r="A1" s="352" t="s">
        <v>1260</v>
      </c>
      <c r="B1" s="353"/>
      <c r="C1" s="353"/>
      <c r="D1" s="353"/>
      <c r="E1" s="31">
        <f>(E3*$B$3*$C$3+E4*$B$4*$C$4+E5*$B$5*$C$5)/$A$5+E6</f>
        <v>0</v>
      </c>
      <c r="F1" s="31">
        <f>(F3*$B$3*$C$3+F4*$B$4*$C$4+F5*$B$5*$C$5)/$A$5+F6</f>
        <v>0</v>
      </c>
      <c r="G1" s="354" t="s">
        <v>253</v>
      </c>
      <c r="H1" s="355"/>
      <c r="I1" s="355"/>
      <c r="J1" s="355"/>
      <c r="K1" s="355"/>
      <c r="L1" s="60" t="s">
        <v>254</v>
      </c>
    </row>
    <row r="2" spans="1:12" ht="22.5" customHeight="1">
      <c r="A2" s="33" t="s">
        <v>68</v>
      </c>
      <c r="B2" s="33" t="s">
        <v>69</v>
      </c>
      <c r="C2" s="33" t="s">
        <v>70</v>
      </c>
      <c r="D2" s="33" t="s">
        <v>71</v>
      </c>
      <c r="E2" s="33" t="s">
        <v>72</v>
      </c>
      <c r="F2" s="33" t="s">
        <v>37</v>
      </c>
      <c r="G2" s="350" t="s">
        <v>1262</v>
      </c>
      <c r="H2" s="351"/>
      <c r="I2" s="351"/>
      <c r="J2" s="351"/>
      <c r="K2" s="351"/>
    </row>
    <row r="3" spans="1:12" ht="18">
      <c r="A3" s="34"/>
      <c r="B3" s="34">
        <v>5</v>
      </c>
      <c r="C3" s="34">
        <v>1</v>
      </c>
      <c r="D3" s="57" t="s">
        <v>255</v>
      </c>
      <c r="E3" s="54">
        <f>E12</f>
        <v>0</v>
      </c>
      <c r="F3" s="54">
        <f>F12</f>
        <v>0</v>
      </c>
      <c r="G3" s="350" t="s">
        <v>1263</v>
      </c>
      <c r="H3" s="351"/>
      <c r="I3" s="351"/>
      <c r="J3" s="351"/>
      <c r="K3" s="351"/>
    </row>
    <row r="4" spans="1:12" ht="18">
      <c r="A4" s="34"/>
      <c r="B4" s="34">
        <v>5</v>
      </c>
      <c r="C4" s="34">
        <v>1</v>
      </c>
      <c r="D4" s="58" t="s">
        <v>202</v>
      </c>
      <c r="E4" s="36">
        <f>E21</f>
        <v>0</v>
      </c>
      <c r="F4" s="36">
        <f>F21</f>
        <v>0</v>
      </c>
      <c r="G4" s="350" t="s">
        <v>1264</v>
      </c>
      <c r="H4" s="351"/>
      <c r="I4" s="351"/>
      <c r="J4" s="351"/>
      <c r="K4" s="351"/>
    </row>
    <row r="5" spans="1:12" ht="18">
      <c r="A5" s="34">
        <f>B5*C5+B4*C4+B3*C3</f>
        <v>12</v>
      </c>
      <c r="B5" s="34">
        <v>2</v>
      </c>
      <c r="C5" s="34">
        <v>1</v>
      </c>
      <c r="D5" s="59" t="s">
        <v>256</v>
      </c>
      <c r="E5" s="35">
        <f>E30</f>
        <v>0</v>
      </c>
      <c r="F5" s="35">
        <f>F30</f>
        <v>0</v>
      </c>
      <c r="G5" s="350" t="s">
        <v>1265</v>
      </c>
      <c r="H5" s="351"/>
      <c r="I5" s="351"/>
      <c r="J5" s="351"/>
      <c r="K5" s="351"/>
    </row>
    <row r="6" spans="1:12" ht="18">
      <c r="A6" s="356"/>
      <c r="B6" s="356"/>
      <c r="C6" s="356"/>
      <c r="D6" s="357" t="s">
        <v>1261</v>
      </c>
      <c r="E6" s="47">
        <f>(E$10*$B$10*$C$10+E$11*$B$11*$C$11)/$A$8</f>
        <v>0</v>
      </c>
      <c r="F6" s="47">
        <f>(F$10*$B$10*$C$10+F$11*$B$11*$C$11)/$A$8</f>
        <v>0</v>
      </c>
      <c r="G6" s="350" t="s">
        <v>1266</v>
      </c>
      <c r="H6" s="351"/>
      <c r="I6" s="351"/>
      <c r="J6" s="351"/>
      <c r="K6" s="351"/>
    </row>
    <row r="7" spans="1:12" ht="18">
      <c r="A7" s="48"/>
      <c r="B7" s="49" t="s">
        <v>258</v>
      </c>
      <c r="C7" s="48"/>
      <c r="D7" s="358"/>
      <c r="E7" s="37"/>
      <c r="F7" s="37"/>
      <c r="G7" s="350" t="s">
        <v>1267</v>
      </c>
      <c r="H7" s="351"/>
      <c r="I7" s="351"/>
      <c r="J7" s="351"/>
      <c r="K7" s="351"/>
    </row>
    <row r="8" spans="1:12" ht="18">
      <c r="A8" s="359">
        <f>B10*C10+B11*C11</f>
        <v>5</v>
      </c>
      <c r="B8" s="359"/>
      <c r="C8" s="359"/>
      <c r="D8" s="358"/>
      <c r="E8" s="37"/>
      <c r="F8" s="37"/>
      <c r="G8" s="350"/>
      <c r="H8" s="351"/>
      <c r="I8" s="351"/>
      <c r="J8" s="351"/>
      <c r="K8" s="351"/>
    </row>
    <row r="9" spans="1:12">
      <c r="A9" s="40" t="s">
        <v>68</v>
      </c>
      <c r="B9" s="40" t="s">
        <v>69</v>
      </c>
      <c r="C9" s="40" t="s">
        <v>70</v>
      </c>
      <c r="D9" s="40" t="s">
        <v>265</v>
      </c>
      <c r="E9" s="40" t="s">
        <v>75</v>
      </c>
      <c r="F9" s="40" t="s">
        <v>37</v>
      </c>
      <c r="G9" s="40" t="s">
        <v>76</v>
      </c>
      <c r="H9" s="40" t="s">
        <v>77</v>
      </c>
      <c r="I9" s="40" t="s">
        <v>78</v>
      </c>
      <c r="J9" s="40" t="s">
        <v>79</v>
      </c>
      <c r="K9" s="40" t="s">
        <v>80</v>
      </c>
      <c r="L9" s="40"/>
    </row>
    <row r="10" spans="1:12" s="1" customFormat="1" ht="132">
      <c r="A10" s="11">
        <v>1</v>
      </c>
      <c r="B10" s="11">
        <v>5</v>
      </c>
      <c r="C10" s="11">
        <v>1</v>
      </c>
      <c r="D10" s="41" t="s">
        <v>1268</v>
      </c>
      <c r="E10" s="62">
        <v>0</v>
      </c>
      <c r="F10" s="62">
        <v>0</v>
      </c>
      <c r="G10" s="41" t="s">
        <v>125</v>
      </c>
      <c r="H10" s="41" t="s">
        <v>126</v>
      </c>
      <c r="I10" s="41" t="s">
        <v>127</v>
      </c>
      <c r="J10" s="41" t="s">
        <v>128</v>
      </c>
      <c r="K10" s="41" t="s">
        <v>129</v>
      </c>
      <c r="L10" s="42"/>
    </row>
    <row r="11" spans="1:12" s="1" customFormat="1" ht="18" hidden="1">
      <c r="A11" s="11">
        <v>0</v>
      </c>
      <c r="B11" s="11">
        <v>0</v>
      </c>
      <c r="C11" s="11">
        <v>0</v>
      </c>
      <c r="D11" s="41"/>
      <c r="E11" s="37">
        <v>0</v>
      </c>
      <c r="F11" s="37">
        <v>0</v>
      </c>
      <c r="G11" s="41"/>
      <c r="H11" s="41"/>
      <c r="I11" s="41"/>
      <c r="J11" s="41"/>
      <c r="K11" s="41"/>
      <c r="L11" s="42"/>
    </row>
    <row r="12" spans="1:12" ht="18">
      <c r="A12" s="365"/>
      <c r="B12" s="365"/>
      <c r="C12" s="365"/>
      <c r="D12" s="366" t="s">
        <v>267</v>
      </c>
      <c r="E12" s="52">
        <f>E13+E14</f>
        <v>0</v>
      </c>
      <c r="F12" s="52">
        <f>F13+F14</f>
        <v>0</v>
      </c>
      <c r="G12" s="367"/>
      <c r="H12" s="368"/>
      <c r="I12" s="368"/>
      <c r="J12" s="368"/>
      <c r="K12" s="369"/>
    </row>
    <row r="13" spans="1:12" ht="18">
      <c r="A13" s="55"/>
      <c r="B13" s="56" t="s">
        <v>73</v>
      </c>
      <c r="C13" s="55"/>
      <c r="D13" s="366"/>
      <c r="E13" s="54"/>
      <c r="F13" s="54"/>
      <c r="G13" s="370"/>
      <c r="H13" s="371"/>
      <c r="I13" s="371"/>
      <c r="J13" s="371"/>
      <c r="K13" s="372"/>
    </row>
    <row r="14" spans="1:12" ht="18">
      <c r="A14" s="376">
        <f>B16*C16+B17*C17+B18*C18+B19*C19+B20*C20</f>
        <v>9</v>
      </c>
      <c r="B14" s="376"/>
      <c r="C14" s="376"/>
      <c r="D14" s="366"/>
      <c r="E14" s="54">
        <f>($B$16*$C$16*E$16+$B$17*$C$17*E$17+$B$18*$C$18*E$18+$B$19*$C$19*E$19+$B$20*$C$20*E$20)/$A$14</f>
        <v>0</v>
      </c>
      <c r="F14" s="54">
        <f>($B$16*$C$16*F$16+$B$17*$C$17*F$17+$B$18*$C$18*F$18+$B$19*$C$19*F$19+$B$20*$C$20*F$20)/$A$14</f>
        <v>0</v>
      </c>
      <c r="G14" s="373"/>
      <c r="H14" s="374"/>
      <c r="I14" s="374"/>
      <c r="J14" s="374"/>
      <c r="K14" s="375"/>
    </row>
    <row r="15" spans="1:12">
      <c r="A15" s="40" t="s">
        <v>68</v>
      </c>
      <c r="B15" s="40" t="s">
        <v>69</v>
      </c>
      <c r="C15" s="40" t="s">
        <v>70</v>
      </c>
      <c r="D15" s="40" t="s">
        <v>265</v>
      </c>
      <c r="E15" s="40" t="s">
        <v>75</v>
      </c>
      <c r="F15" s="40" t="s">
        <v>37</v>
      </c>
      <c r="G15" s="40" t="s">
        <v>76</v>
      </c>
      <c r="H15" s="40" t="s">
        <v>77</v>
      </c>
      <c r="I15" s="40" t="s">
        <v>78</v>
      </c>
      <c r="J15" s="40" t="s">
        <v>79</v>
      </c>
      <c r="K15" s="40" t="s">
        <v>80</v>
      </c>
      <c r="L15" s="40"/>
    </row>
    <row r="16" spans="1:12" s="1" customFormat="1" ht="216">
      <c r="A16" s="11">
        <v>1</v>
      </c>
      <c r="B16" s="11">
        <v>5</v>
      </c>
      <c r="C16" s="11">
        <v>1</v>
      </c>
      <c r="D16" s="41" t="s">
        <v>1269</v>
      </c>
      <c r="E16" s="54"/>
      <c r="F16" s="54"/>
      <c r="G16" s="41" t="s">
        <v>1270</v>
      </c>
      <c r="H16" s="41" t="s">
        <v>1271</v>
      </c>
      <c r="I16" s="41" t="s">
        <v>1272</v>
      </c>
      <c r="J16" s="41" t="s">
        <v>711</v>
      </c>
      <c r="K16" s="41" t="s">
        <v>1273</v>
      </c>
      <c r="L16" s="42"/>
    </row>
    <row r="17" spans="1:12" s="1" customFormat="1" ht="72">
      <c r="A17" s="11">
        <v>2</v>
      </c>
      <c r="B17" s="11">
        <v>4</v>
      </c>
      <c r="C17" s="11">
        <v>1</v>
      </c>
      <c r="D17" s="41" t="s">
        <v>1274</v>
      </c>
      <c r="E17" s="54"/>
      <c r="F17" s="54"/>
      <c r="G17" s="41" t="s">
        <v>1040</v>
      </c>
      <c r="H17" s="41"/>
      <c r="I17" s="41" t="s">
        <v>1041</v>
      </c>
      <c r="J17" s="41"/>
      <c r="K17" s="41" t="s">
        <v>1275</v>
      </c>
      <c r="L17" s="42"/>
    </row>
    <row r="18" spans="1:12" s="1" customFormat="1" ht="18">
      <c r="A18" s="11">
        <v>3</v>
      </c>
      <c r="B18" s="11">
        <v>0</v>
      </c>
      <c r="C18" s="11">
        <v>0</v>
      </c>
      <c r="D18" s="41"/>
      <c r="E18" s="54"/>
      <c r="F18" s="54"/>
      <c r="G18" s="41"/>
      <c r="H18" s="41"/>
      <c r="I18" s="41"/>
      <c r="J18" s="41"/>
      <c r="K18" s="41"/>
      <c r="L18" s="42"/>
    </row>
    <row r="19" spans="1:12" s="1" customFormat="1" ht="18">
      <c r="A19" s="11">
        <v>4</v>
      </c>
      <c r="B19" s="11">
        <v>0</v>
      </c>
      <c r="C19" s="11">
        <v>0</v>
      </c>
      <c r="D19" s="2"/>
      <c r="E19" s="54"/>
      <c r="F19" s="54"/>
      <c r="H19" s="41"/>
      <c r="I19" s="41"/>
      <c r="J19" s="41"/>
      <c r="K19" s="41"/>
      <c r="L19" s="42"/>
    </row>
    <row r="20" spans="1:12" s="1" customFormat="1" ht="18">
      <c r="A20" s="11">
        <v>5</v>
      </c>
      <c r="B20" s="11">
        <v>0</v>
      </c>
      <c r="C20" s="11">
        <v>0</v>
      </c>
      <c r="D20" s="11"/>
      <c r="E20" s="54"/>
      <c r="F20" s="54"/>
      <c r="G20" s="41"/>
      <c r="H20" s="41"/>
      <c r="I20" s="41"/>
      <c r="J20" s="41"/>
      <c r="K20" s="41"/>
      <c r="L20" s="42"/>
    </row>
    <row r="21" spans="1:12" ht="18">
      <c r="A21" s="379"/>
      <c r="B21" s="379"/>
      <c r="C21" s="379"/>
      <c r="D21" s="380" t="s">
        <v>293</v>
      </c>
      <c r="E21" s="43">
        <f>E22+E23</f>
        <v>0</v>
      </c>
      <c r="F21" s="43">
        <f>F22+F23</f>
        <v>0</v>
      </c>
      <c r="G21" s="381"/>
      <c r="H21" s="382"/>
      <c r="I21" s="382"/>
      <c r="J21" s="382"/>
      <c r="K21" s="383"/>
    </row>
    <row r="22" spans="1:12" ht="18">
      <c r="A22" s="44"/>
      <c r="B22" s="45" t="s">
        <v>258</v>
      </c>
      <c r="C22" s="44"/>
      <c r="D22" s="380"/>
      <c r="E22" s="46"/>
      <c r="F22" s="46"/>
      <c r="G22" s="384"/>
      <c r="H22" s="385"/>
      <c r="I22" s="385"/>
      <c r="J22" s="385"/>
      <c r="K22" s="386"/>
    </row>
    <row r="23" spans="1:12" ht="18">
      <c r="A23" s="379">
        <f>B25*C25+B26*C26+B27*C27+B28*C28+B29*C29</f>
        <v>11</v>
      </c>
      <c r="B23" s="379"/>
      <c r="C23" s="379"/>
      <c r="D23" s="380"/>
      <c r="E23" s="46">
        <f>($B$25*$C$25*E$25+$B$26*$C$26*E$26+$B$27*$C$27*E$27+$B$28*$C$28*E$28+$B$29*$C$29*E$29)/$A$23</f>
        <v>0</v>
      </c>
      <c r="F23" s="46">
        <f>($B$25*$C$25*F$25+$B$26*$C$26*F$26+$B$27*$C$27*F$27+$B$28*$C$28*F$28+$B$29*$C$29*F$29)/$A$23</f>
        <v>0</v>
      </c>
      <c r="G23" s="387"/>
      <c r="H23" s="388"/>
      <c r="I23" s="388"/>
      <c r="J23" s="388"/>
      <c r="K23" s="389"/>
    </row>
    <row r="24" spans="1:12">
      <c r="A24" s="40" t="s">
        <v>68</v>
      </c>
      <c r="B24" s="40" t="s">
        <v>69</v>
      </c>
      <c r="C24" s="40" t="s">
        <v>70</v>
      </c>
      <c r="D24" s="40" t="s">
        <v>265</v>
      </c>
      <c r="E24" s="40" t="s">
        <v>75</v>
      </c>
      <c r="F24" s="40" t="s">
        <v>37</v>
      </c>
      <c r="G24" s="40" t="s">
        <v>76</v>
      </c>
      <c r="H24" s="40" t="s">
        <v>77</v>
      </c>
      <c r="I24" s="40" t="s">
        <v>78</v>
      </c>
      <c r="J24" s="40" t="s">
        <v>79</v>
      </c>
      <c r="K24" s="40" t="s">
        <v>80</v>
      </c>
      <c r="L24" s="40"/>
    </row>
    <row r="25" spans="1:12" s="1" customFormat="1" ht="108">
      <c r="A25" s="11">
        <v>1</v>
      </c>
      <c r="B25" s="11">
        <v>5</v>
      </c>
      <c r="C25" s="11">
        <v>1</v>
      </c>
      <c r="D25" s="41" t="s">
        <v>1276</v>
      </c>
      <c r="E25" s="63"/>
      <c r="F25" s="63"/>
      <c r="G25" s="41" t="s">
        <v>804</v>
      </c>
      <c r="H25" s="41" t="s">
        <v>1044</v>
      </c>
      <c r="I25" s="41" t="s">
        <v>1045</v>
      </c>
      <c r="J25" s="41" t="s">
        <v>1282</v>
      </c>
      <c r="K25" s="41" t="s">
        <v>1046</v>
      </c>
      <c r="L25" s="42"/>
    </row>
    <row r="26" spans="1:12" s="1" customFormat="1" ht="36">
      <c r="A26" s="11">
        <v>2</v>
      </c>
      <c r="B26" s="11">
        <v>3</v>
      </c>
      <c r="C26" s="11">
        <v>1</v>
      </c>
      <c r="D26" s="41" t="s">
        <v>1277</v>
      </c>
      <c r="E26" s="63"/>
      <c r="F26" s="63"/>
      <c r="G26" s="41" t="s">
        <v>617</v>
      </c>
      <c r="H26" s="41" t="s">
        <v>1047</v>
      </c>
      <c r="I26" s="41" t="s">
        <v>1048</v>
      </c>
      <c r="J26" s="41" t="s">
        <v>1283</v>
      </c>
      <c r="K26" s="41" t="s">
        <v>1049</v>
      </c>
      <c r="L26" s="42"/>
    </row>
    <row r="27" spans="1:12" s="1" customFormat="1" ht="108">
      <c r="A27" s="11">
        <v>3</v>
      </c>
      <c r="B27" s="11">
        <v>3</v>
      </c>
      <c r="C27" s="11">
        <v>1</v>
      </c>
      <c r="D27" s="41" t="s">
        <v>1278</v>
      </c>
      <c r="E27" s="63"/>
      <c r="F27" s="63"/>
      <c r="G27" s="41" t="s">
        <v>1279</v>
      </c>
      <c r="H27" s="41" t="s">
        <v>1280</v>
      </c>
      <c r="I27" s="41" t="s">
        <v>1281</v>
      </c>
      <c r="J27" s="41" t="s">
        <v>1284</v>
      </c>
      <c r="K27" s="41" t="s">
        <v>1285</v>
      </c>
      <c r="L27" s="42"/>
    </row>
    <row r="28" spans="1:12" s="1" customFormat="1" ht="18">
      <c r="A28" s="11">
        <v>4</v>
      </c>
      <c r="B28" s="11">
        <v>0</v>
      </c>
      <c r="C28" s="11">
        <v>0</v>
      </c>
      <c r="D28" s="41"/>
      <c r="E28" s="63"/>
      <c r="F28" s="63"/>
      <c r="G28" s="41"/>
      <c r="H28" s="41"/>
      <c r="I28" s="41"/>
      <c r="J28" s="41"/>
      <c r="K28" s="41"/>
      <c r="L28" s="42"/>
    </row>
    <row r="29" spans="1:12" s="1" customFormat="1" ht="18">
      <c r="A29" s="11">
        <v>5</v>
      </c>
      <c r="B29" s="11">
        <v>0</v>
      </c>
      <c r="C29" s="11">
        <v>0</v>
      </c>
      <c r="E29" s="63"/>
      <c r="F29" s="63"/>
      <c r="G29" s="41"/>
      <c r="H29" s="41"/>
      <c r="I29" s="41"/>
      <c r="J29" s="41"/>
      <c r="K29" s="41"/>
      <c r="L29" s="42"/>
    </row>
    <row r="30" spans="1:12" ht="18">
      <c r="A30" s="390"/>
      <c r="B30" s="390"/>
      <c r="C30" s="390"/>
      <c r="D30" s="391" t="s">
        <v>256</v>
      </c>
      <c r="E30" s="53">
        <f>E31+E32</f>
        <v>0</v>
      </c>
      <c r="F30" s="53">
        <f>F31+F32</f>
        <v>0</v>
      </c>
      <c r="G30" s="392"/>
      <c r="H30" s="393"/>
      <c r="I30" s="393"/>
      <c r="J30" s="393"/>
      <c r="K30" s="394"/>
    </row>
    <row r="31" spans="1:12" ht="18">
      <c r="A31" s="38"/>
      <c r="B31" s="39" t="s">
        <v>258</v>
      </c>
      <c r="C31" s="38"/>
      <c r="D31" s="391"/>
      <c r="E31" s="35"/>
      <c r="F31" s="35"/>
      <c r="G31" s="395"/>
      <c r="H31" s="396"/>
      <c r="I31" s="396"/>
      <c r="J31" s="396"/>
      <c r="K31" s="397"/>
    </row>
    <row r="32" spans="1:12" ht="18">
      <c r="A32" s="401">
        <f>B34*C34+B35*C35+B36*C36+B37*C37</f>
        <v>8</v>
      </c>
      <c r="B32" s="401"/>
      <c r="C32" s="401"/>
      <c r="D32" s="391"/>
      <c r="E32" s="35">
        <f>($B$34*$C$34*E$34+$B$35*$C$35*E$35+$B$36*$C$36*E$36+$B$37*$C$37*E$37)/$A$32</f>
        <v>0</v>
      </c>
      <c r="F32" s="35">
        <f>($B$34*$C$34*F$34+$B$35*$C$35*F$35+$B$36*$C$36*F$36+$B$37*$C$37*F$37)/$A$32</f>
        <v>0</v>
      </c>
      <c r="G32" s="398"/>
      <c r="H32" s="399"/>
      <c r="I32" s="399"/>
      <c r="J32" s="399"/>
      <c r="K32" s="400"/>
    </row>
    <row r="33" spans="1:13">
      <c r="A33" s="40" t="s">
        <v>68</v>
      </c>
      <c r="B33" s="40" t="s">
        <v>69</v>
      </c>
      <c r="C33" s="40" t="s">
        <v>70</v>
      </c>
      <c r="D33" s="40" t="s">
        <v>265</v>
      </c>
      <c r="E33" s="40" t="s">
        <v>75</v>
      </c>
      <c r="F33" s="40" t="s">
        <v>37</v>
      </c>
      <c r="G33" s="40" t="s">
        <v>76</v>
      </c>
      <c r="H33" s="40" t="s">
        <v>77</v>
      </c>
      <c r="I33" s="40" t="s">
        <v>78</v>
      </c>
      <c r="J33" s="40" t="s">
        <v>79</v>
      </c>
      <c r="K33" s="40" t="s">
        <v>80</v>
      </c>
      <c r="L33" s="40"/>
    </row>
    <row r="34" spans="1:13" s="1" customFormat="1" ht="36">
      <c r="A34" s="11">
        <v>1</v>
      </c>
      <c r="B34" s="11">
        <v>3</v>
      </c>
      <c r="C34" s="11">
        <v>1</v>
      </c>
      <c r="D34" s="41" t="s">
        <v>1286</v>
      </c>
      <c r="E34" s="35"/>
      <c r="F34" s="35"/>
      <c r="G34" s="41" t="s">
        <v>379</v>
      </c>
      <c r="H34" s="41" t="s">
        <v>379</v>
      </c>
      <c r="I34" s="41" t="s">
        <v>379</v>
      </c>
      <c r="J34" s="41" t="s">
        <v>379</v>
      </c>
      <c r="K34" s="41" t="s">
        <v>379</v>
      </c>
      <c r="L34" s="42"/>
    </row>
    <row r="35" spans="1:13" s="1" customFormat="1" ht="84">
      <c r="A35" s="11">
        <v>2</v>
      </c>
      <c r="B35" s="11">
        <v>5</v>
      </c>
      <c r="C35" s="11">
        <v>1</v>
      </c>
      <c r="D35" s="41" t="s">
        <v>1287</v>
      </c>
      <c r="E35" s="35"/>
      <c r="F35" s="35"/>
      <c r="G35" s="41" t="s">
        <v>1288</v>
      </c>
      <c r="H35" s="41" t="s">
        <v>1289</v>
      </c>
      <c r="I35" s="41" t="s">
        <v>1290</v>
      </c>
      <c r="J35" s="41" t="s">
        <v>1291</v>
      </c>
      <c r="K35" s="41" t="s">
        <v>1292</v>
      </c>
      <c r="L35" s="42"/>
    </row>
    <row r="36" spans="1:13" s="1" customFormat="1" ht="18">
      <c r="A36" s="11">
        <v>3</v>
      </c>
      <c r="B36" s="11">
        <v>0</v>
      </c>
      <c r="C36" s="11">
        <v>0</v>
      </c>
      <c r="D36" s="41"/>
      <c r="E36" s="35"/>
      <c r="F36" s="35"/>
      <c r="G36" s="41"/>
      <c r="H36" s="41"/>
      <c r="I36" s="41"/>
      <c r="J36" s="41"/>
      <c r="K36" s="41"/>
      <c r="L36" s="42"/>
    </row>
    <row r="37" spans="1:13" s="1" customFormat="1" ht="18">
      <c r="A37" s="11">
        <v>4</v>
      </c>
      <c r="B37" s="11">
        <v>0</v>
      </c>
      <c r="C37" s="11">
        <v>0</v>
      </c>
      <c r="D37" s="41"/>
      <c r="E37" s="35"/>
      <c r="F37" s="35"/>
      <c r="G37" s="41"/>
      <c r="H37" s="41"/>
      <c r="I37" s="41"/>
      <c r="J37" s="41"/>
      <c r="K37" s="41"/>
      <c r="L37" s="42"/>
    </row>
    <row r="38" spans="1:13" s="1" customFormat="1" ht="21">
      <c r="A38" s="402" t="s">
        <v>378</v>
      </c>
      <c r="B38" s="402"/>
      <c r="C38" s="402"/>
      <c r="D38" s="402"/>
      <c r="E38" s="402"/>
      <c r="F38" s="402"/>
      <c r="G38" s="402"/>
      <c r="H38" s="402"/>
      <c r="I38" s="402"/>
      <c r="J38" s="402"/>
      <c r="K38" s="402"/>
      <c r="L38" s="40"/>
    </row>
    <row r="39" spans="1:13" s="1" customFormat="1">
      <c r="A39" s="11"/>
      <c r="B39" s="11"/>
      <c r="C39" s="11"/>
      <c r="D39" s="50"/>
      <c r="E39" s="363"/>
      <c r="F39" s="364"/>
      <c r="G39" s="364"/>
      <c r="H39" s="364"/>
      <c r="I39" s="364"/>
      <c r="J39" s="364"/>
      <c r="K39" s="364"/>
      <c r="L39" s="61"/>
    </row>
    <row r="40" spans="1:13" s="1" customFormat="1">
      <c r="A40" s="11"/>
      <c r="B40" s="11"/>
      <c r="C40" s="11"/>
      <c r="D40" s="50"/>
      <c r="E40" s="363"/>
      <c r="F40" s="364"/>
      <c r="G40" s="364"/>
      <c r="H40" s="364"/>
      <c r="I40" s="364"/>
      <c r="J40" s="364"/>
      <c r="K40" s="364"/>
      <c r="L40" s="61"/>
    </row>
    <row r="41" spans="1:13" s="1" customFormat="1">
      <c r="A41" s="11"/>
      <c r="B41" s="11"/>
      <c r="C41" s="11"/>
      <c r="D41" s="50"/>
      <c r="E41" s="363"/>
      <c r="F41" s="364"/>
      <c r="G41" s="364"/>
      <c r="H41" s="364"/>
      <c r="I41" s="364"/>
      <c r="J41" s="364"/>
      <c r="K41" s="364"/>
      <c r="L41" s="61"/>
    </row>
    <row r="42" spans="1:13">
      <c r="A42" s="51"/>
      <c r="B42" s="51"/>
      <c r="C42" s="51"/>
      <c r="D42" s="50"/>
      <c r="E42" s="363"/>
      <c r="F42" s="364"/>
      <c r="G42" s="364"/>
      <c r="H42" s="364"/>
      <c r="I42" s="364"/>
      <c r="J42" s="364"/>
      <c r="K42" s="364"/>
      <c r="L42" s="61"/>
    </row>
    <row r="43" spans="1:13" ht="68.25" customHeight="1">
      <c r="A43" s="51"/>
      <c r="B43" s="51"/>
      <c r="C43" s="51"/>
      <c r="D43" s="50"/>
      <c r="E43" s="363"/>
      <c r="F43" s="364"/>
      <c r="G43" s="364"/>
      <c r="H43" s="364"/>
      <c r="I43" s="364"/>
      <c r="J43" s="364"/>
      <c r="K43" s="364"/>
      <c r="L43" s="61"/>
    </row>
    <row r="44" spans="1:13">
      <c r="A44" s="51"/>
      <c r="B44" s="51"/>
      <c r="C44" s="51"/>
      <c r="D44" s="50"/>
      <c r="E44" s="363"/>
      <c r="F44" s="364"/>
      <c r="G44" s="364"/>
      <c r="H44" s="364"/>
      <c r="I44" s="364"/>
      <c r="J44" s="364"/>
      <c r="K44" s="364"/>
      <c r="L44" s="61"/>
    </row>
    <row r="45" spans="1:13">
      <c r="A45" s="360"/>
      <c r="B45" s="361"/>
      <c r="C45" s="361"/>
      <c r="D45" s="361"/>
      <c r="E45" s="361"/>
      <c r="F45" s="361"/>
      <c r="G45" s="361"/>
      <c r="H45" s="361"/>
      <c r="I45" s="361"/>
      <c r="J45" s="361"/>
      <c r="K45" s="362"/>
      <c r="L45" s="61"/>
    </row>
    <row r="46" spans="1:13" ht="33.75" customHeight="1">
      <c r="A46" s="51"/>
      <c r="B46" s="51"/>
      <c r="C46" s="51"/>
      <c r="D46" s="10" t="s">
        <v>82</v>
      </c>
      <c r="E46" s="377" t="s">
        <v>1293</v>
      </c>
      <c r="F46" s="378"/>
      <c r="G46" s="378"/>
      <c r="H46" s="378"/>
      <c r="I46" s="378"/>
      <c r="J46" s="378"/>
      <c r="K46" s="378"/>
      <c r="L46" s="51"/>
      <c r="M46" s="51"/>
    </row>
    <row r="47" spans="1:13" ht="20.25" customHeight="1">
      <c r="A47" s="51"/>
      <c r="B47" s="51"/>
      <c r="C47" s="51"/>
      <c r="D47" s="10" t="s">
        <v>319</v>
      </c>
      <c r="E47" s="377" t="s">
        <v>1294</v>
      </c>
      <c r="F47" s="378"/>
      <c r="G47" s="378"/>
      <c r="H47" s="378"/>
      <c r="I47" s="378"/>
      <c r="J47" s="378"/>
      <c r="K47" s="378"/>
      <c r="L47" s="51"/>
      <c r="M47" s="51"/>
    </row>
    <row r="48" spans="1:13">
      <c r="A48" s="51"/>
      <c r="B48" s="51"/>
      <c r="C48" s="51"/>
      <c r="D48" s="10" t="s">
        <v>472</v>
      </c>
      <c r="E48" s="377"/>
      <c r="F48" s="378"/>
      <c r="G48" s="378"/>
      <c r="H48" s="378"/>
      <c r="I48" s="378"/>
      <c r="J48" s="378"/>
      <c r="K48" s="378"/>
      <c r="L48" s="51"/>
      <c r="M48" s="51"/>
    </row>
    <row r="50" spans="5:7">
      <c r="E50" s="407" t="s">
        <v>1295</v>
      </c>
      <c r="F50" s="408"/>
      <c r="G50" s="409"/>
    </row>
    <row r="51" spans="5:7">
      <c r="E51" s="407" t="s">
        <v>1296</v>
      </c>
      <c r="F51" s="408"/>
      <c r="G51" s="409"/>
    </row>
    <row r="52" spans="5:7">
      <c r="E52" s="407" t="s">
        <v>1297</v>
      </c>
      <c r="F52" s="408"/>
      <c r="G52" s="409"/>
    </row>
    <row r="53" spans="5:7">
      <c r="E53" s="407" t="s">
        <v>1298</v>
      </c>
      <c r="F53" s="408"/>
      <c r="G53" s="409"/>
    </row>
    <row r="54" spans="5:7">
      <c r="E54" s="407" t="s">
        <v>1299</v>
      </c>
      <c r="F54" s="408"/>
      <c r="G54" s="409"/>
    </row>
    <row r="55" spans="5:7">
      <c r="E55" s="407" t="s">
        <v>1300</v>
      </c>
      <c r="F55" s="408"/>
      <c r="G55" s="409"/>
    </row>
    <row r="56" spans="5:7">
      <c r="E56" s="407" t="s">
        <v>1301</v>
      </c>
      <c r="F56" s="408"/>
      <c r="G56" s="409"/>
    </row>
  </sheetData>
  <mergeCells count="42">
    <mergeCell ref="A45:K45"/>
    <mergeCell ref="E48:K48"/>
    <mergeCell ref="E43:K43"/>
    <mergeCell ref="E44:K44"/>
    <mergeCell ref="E46:K46"/>
    <mergeCell ref="E47:K47"/>
    <mergeCell ref="A21:C21"/>
    <mergeCell ref="D21:D23"/>
    <mergeCell ref="G21:K23"/>
    <mergeCell ref="A23:C23"/>
    <mergeCell ref="A30:C30"/>
    <mergeCell ref="D30:D32"/>
    <mergeCell ref="G30:K32"/>
    <mergeCell ref="A32:C32"/>
    <mergeCell ref="E39:K39"/>
    <mergeCell ref="E40:K40"/>
    <mergeCell ref="E41:K41"/>
    <mergeCell ref="A38:K38"/>
    <mergeCell ref="E42:K42"/>
    <mergeCell ref="G5:K5"/>
    <mergeCell ref="A12:C12"/>
    <mergeCell ref="D12:D14"/>
    <mergeCell ref="G12:K14"/>
    <mergeCell ref="A14:C14"/>
    <mergeCell ref="A6:C6"/>
    <mergeCell ref="D6:D8"/>
    <mergeCell ref="A8:C8"/>
    <mergeCell ref="G6:K6"/>
    <mergeCell ref="G7:K7"/>
    <mergeCell ref="G8:K8"/>
    <mergeCell ref="A1:D1"/>
    <mergeCell ref="G1:K1"/>
    <mergeCell ref="G2:K2"/>
    <mergeCell ref="G3:K3"/>
    <mergeCell ref="G4:K4"/>
    <mergeCell ref="E55:G55"/>
    <mergeCell ref="E56:G56"/>
    <mergeCell ref="E50:G50"/>
    <mergeCell ref="E51:G51"/>
    <mergeCell ref="E52:G52"/>
    <mergeCell ref="E53:G53"/>
    <mergeCell ref="E54:G54"/>
  </mergeCells>
  <phoneticPr fontId="32" type="noConversion"/>
  <printOptions gridLines="1"/>
  <pageMargins left="0.70866141732283472" right="0.70866141732283472" top="0.78740157480314965" bottom="0.78740157480314965" header="0.31496062992125984" footer="0.31496062992125984"/>
  <pageSetup paperSize="9" scale="70" fitToHeight="3" orientation="landscape" r:id="rId1"/>
  <headerFooter>
    <oddHeader>&amp;L&amp;Pvon&amp;N&amp;C3.6 Definition Lieferantenstrategien&amp;R&amp;D</oddHead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pageSetUpPr fitToPage="1"/>
  </sheetPr>
  <dimension ref="A1:M50"/>
  <sheetViews>
    <sheetView zoomScale="89" zoomScaleNormal="89" workbookViewId="0">
      <selection activeCell="D16" sqref="D16"/>
    </sheetView>
  </sheetViews>
  <sheetFormatPr defaultColWidth="11.44140625" defaultRowHeight="14.4"/>
  <cols>
    <col min="1" max="3" width="5.21875" customWidth="1"/>
    <col min="4" max="4" width="29.21875" customWidth="1"/>
    <col min="5" max="6" width="9" customWidth="1"/>
    <col min="7" max="11" width="24.77734375" customWidth="1"/>
    <col min="12" max="12" width="90.77734375" customWidth="1"/>
  </cols>
  <sheetData>
    <row r="1" spans="1:12" s="32" customFormat="1" ht="21.75" customHeight="1" thickBot="1">
      <c r="A1" s="352" t="s">
        <v>130</v>
      </c>
      <c r="B1" s="353"/>
      <c r="C1" s="353"/>
      <c r="D1" s="353"/>
      <c r="E1" s="31">
        <f>(E3*$B$3*$C$3+E4*$B$4*$C$4+E5*$B$5*$C$5)/$A$5+E6</f>
        <v>0</v>
      </c>
      <c r="F1" s="31">
        <f>(F3*$B$3*$C$3+F4*$B$4*$C$4+F5*$B$5*$C$5)/$A$5+F6</f>
        <v>0</v>
      </c>
      <c r="G1" s="354" t="s">
        <v>253</v>
      </c>
      <c r="H1" s="355"/>
      <c r="I1" s="355"/>
      <c r="J1" s="355"/>
      <c r="K1" s="355"/>
      <c r="L1" s="60" t="s">
        <v>254</v>
      </c>
    </row>
    <row r="2" spans="1:12" ht="22.5" customHeight="1">
      <c r="A2" s="33" t="s">
        <v>68</v>
      </c>
      <c r="B2" s="33" t="s">
        <v>69</v>
      </c>
      <c r="C2" s="33" t="s">
        <v>70</v>
      </c>
      <c r="D2" s="33" t="s">
        <v>71</v>
      </c>
      <c r="E2" s="33" t="s">
        <v>72</v>
      </c>
      <c r="F2" s="33" t="s">
        <v>37</v>
      </c>
      <c r="G2" s="350" t="s">
        <v>1302</v>
      </c>
      <c r="H2" s="351"/>
      <c r="I2" s="351"/>
      <c r="J2" s="351"/>
      <c r="K2" s="351"/>
    </row>
    <row r="3" spans="1:12" ht="18">
      <c r="A3" s="34"/>
      <c r="B3" s="34">
        <v>5</v>
      </c>
      <c r="C3" s="34">
        <v>1</v>
      </c>
      <c r="D3" s="57" t="s">
        <v>255</v>
      </c>
      <c r="E3" s="54">
        <f>E12</f>
        <v>0</v>
      </c>
      <c r="F3" s="54">
        <f>F12</f>
        <v>0</v>
      </c>
      <c r="G3" s="350"/>
      <c r="H3" s="351"/>
      <c r="I3" s="351"/>
      <c r="J3" s="351"/>
      <c r="K3" s="351"/>
    </row>
    <row r="4" spans="1:12" ht="18">
      <c r="A4" s="34"/>
      <c r="B4" s="34">
        <v>5</v>
      </c>
      <c r="C4" s="34">
        <v>1</v>
      </c>
      <c r="D4" s="58" t="s">
        <v>202</v>
      </c>
      <c r="E4" s="36">
        <f>E21</f>
        <v>0</v>
      </c>
      <c r="F4" s="36">
        <f>F21</f>
        <v>0</v>
      </c>
      <c r="G4" s="350"/>
      <c r="H4" s="351"/>
      <c r="I4" s="351"/>
      <c r="J4" s="351"/>
      <c r="K4" s="351"/>
    </row>
    <row r="5" spans="1:12" ht="18">
      <c r="A5" s="34">
        <f>B5*C5+B4*C4+B3*C3</f>
        <v>12</v>
      </c>
      <c r="B5" s="34">
        <v>2</v>
      </c>
      <c r="C5" s="34">
        <v>1</v>
      </c>
      <c r="D5" s="59" t="s">
        <v>256</v>
      </c>
      <c r="E5" s="35">
        <f>E30</f>
        <v>0</v>
      </c>
      <c r="F5" s="35">
        <f>F30</f>
        <v>0</v>
      </c>
      <c r="G5" s="350"/>
      <c r="H5" s="351"/>
      <c r="I5" s="351"/>
      <c r="J5" s="351"/>
      <c r="K5" s="351"/>
    </row>
    <row r="6" spans="1:12" ht="18">
      <c r="A6" s="356"/>
      <c r="B6" s="356"/>
      <c r="C6" s="356"/>
      <c r="D6" s="357" t="s">
        <v>335</v>
      </c>
      <c r="E6" s="47">
        <f>(E$10*$B$10*$C$10+E$11*$B$11*$C$11)/$A$8</f>
        <v>0</v>
      </c>
      <c r="F6" s="47">
        <f>(F$10*$B$10*$C$10+F$11*$B$11*$C$11)/$A$8</f>
        <v>0</v>
      </c>
      <c r="G6" s="350"/>
      <c r="H6" s="351"/>
      <c r="I6" s="351"/>
      <c r="J6" s="351"/>
      <c r="K6" s="351"/>
    </row>
    <row r="7" spans="1:12" ht="18">
      <c r="A7" s="48"/>
      <c r="B7" s="49" t="s">
        <v>258</v>
      </c>
      <c r="C7" s="48"/>
      <c r="D7" s="358"/>
      <c r="E7" s="37"/>
      <c r="F7" s="37"/>
      <c r="G7" s="350"/>
      <c r="H7" s="351"/>
      <c r="I7" s="351"/>
      <c r="J7" s="351"/>
      <c r="K7" s="351"/>
    </row>
    <row r="8" spans="1:12" ht="18">
      <c r="A8" s="359">
        <f>B10*C10+B11*C11</f>
        <v>5</v>
      </c>
      <c r="B8" s="359"/>
      <c r="C8" s="359"/>
      <c r="D8" s="358"/>
      <c r="E8" s="37"/>
      <c r="F8" s="37"/>
      <c r="G8" s="350"/>
      <c r="H8" s="351"/>
      <c r="I8" s="351"/>
      <c r="J8" s="351"/>
      <c r="K8" s="351"/>
    </row>
    <row r="9" spans="1:12">
      <c r="A9" s="40" t="s">
        <v>68</v>
      </c>
      <c r="B9" s="40" t="s">
        <v>69</v>
      </c>
      <c r="C9" s="40" t="s">
        <v>70</v>
      </c>
      <c r="D9" s="40" t="s">
        <v>265</v>
      </c>
      <c r="E9" s="40" t="s">
        <v>75</v>
      </c>
      <c r="F9" s="40" t="s">
        <v>37</v>
      </c>
      <c r="G9" s="40" t="s">
        <v>76</v>
      </c>
      <c r="H9" s="40" t="s">
        <v>77</v>
      </c>
      <c r="I9" s="40" t="s">
        <v>78</v>
      </c>
      <c r="J9" s="40" t="s">
        <v>79</v>
      </c>
      <c r="K9" s="40" t="s">
        <v>80</v>
      </c>
      <c r="L9" s="40"/>
    </row>
    <row r="10" spans="1:12" s="1" customFormat="1" ht="72">
      <c r="A10" s="11">
        <v>1</v>
      </c>
      <c r="B10" s="11">
        <v>5</v>
      </c>
      <c r="C10" s="11">
        <v>1</v>
      </c>
      <c r="D10" s="41" t="s">
        <v>1303</v>
      </c>
      <c r="E10" s="62">
        <v>0</v>
      </c>
      <c r="F10" s="62">
        <v>0</v>
      </c>
      <c r="G10" s="41" t="s">
        <v>1304</v>
      </c>
      <c r="H10" s="41" t="s">
        <v>1305</v>
      </c>
      <c r="I10" s="41" t="s">
        <v>1306</v>
      </c>
      <c r="J10" s="41" t="s">
        <v>1307</v>
      </c>
      <c r="K10" s="41" t="s">
        <v>1308</v>
      </c>
      <c r="L10" s="42"/>
    </row>
    <row r="11" spans="1:12" s="1" customFormat="1" ht="18" hidden="1">
      <c r="A11" s="11">
        <v>0</v>
      </c>
      <c r="B11" s="11">
        <v>0</v>
      </c>
      <c r="C11" s="11">
        <v>0</v>
      </c>
      <c r="D11" s="41"/>
      <c r="E11" s="37">
        <v>0</v>
      </c>
      <c r="F11" s="37">
        <v>0</v>
      </c>
      <c r="G11" s="41"/>
      <c r="H11" s="41"/>
      <c r="I11" s="41"/>
      <c r="J11" s="41"/>
      <c r="K11" s="41"/>
      <c r="L11" s="42"/>
    </row>
    <row r="12" spans="1:12" ht="18">
      <c r="A12" s="365"/>
      <c r="B12" s="365"/>
      <c r="C12" s="365"/>
      <c r="D12" s="366" t="s">
        <v>267</v>
      </c>
      <c r="E12" s="52">
        <f>E13+E14</f>
        <v>0</v>
      </c>
      <c r="F12" s="52">
        <f>F13+F14</f>
        <v>0</v>
      </c>
      <c r="G12" s="367"/>
      <c r="H12" s="368"/>
      <c r="I12" s="368"/>
      <c r="J12" s="368"/>
      <c r="K12" s="369"/>
    </row>
    <row r="13" spans="1:12" ht="18">
      <c r="A13" s="55"/>
      <c r="B13" s="56" t="s">
        <v>258</v>
      </c>
      <c r="C13" s="55"/>
      <c r="D13" s="366"/>
      <c r="E13" s="54"/>
      <c r="F13" s="54"/>
      <c r="G13" s="370"/>
      <c r="H13" s="371"/>
      <c r="I13" s="371"/>
      <c r="J13" s="371"/>
      <c r="K13" s="372"/>
    </row>
    <row r="14" spans="1:12" ht="18">
      <c r="A14" s="376">
        <f>B16*C16+B17*C17+B18*C18+B19*C19+B20*C20</f>
        <v>9</v>
      </c>
      <c r="B14" s="376"/>
      <c r="C14" s="376"/>
      <c r="D14" s="366"/>
      <c r="E14" s="54">
        <f>($B$16*$C$16*E$16+$B$17*$C$17*E$17+$B$18*$C$18*E$18+$B$19*$C$19*E$19+$B$20*$C$20*E$20)/$A$14</f>
        <v>0</v>
      </c>
      <c r="F14" s="54">
        <f>($B$16*$C$16*F$16+$B$17*$C$17*F$17+$B$18*$C$18*F$18+$B$19*$C$19*F$19+$B$20*$C$20*F$20)/$A$14</f>
        <v>0</v>
      </c>
      <c r="G14" s="373"/>
      <c r="H14" s="374"/>
      <c r="I14" s="374"/>
      <c r="J14" s="374"/>
      <c r="K14" s="375"/>
    </row>
    <row r="15" spans="1:12">
      <c r="A15" s="40" t="s">
        <v>68</v>
      </c>
      <c r="B15" s="40" t="s">
        <v>69</v>
      </c>
      <c r="C15" s="40" t="s">
        <v>70</v>
      </c>
      <c r="D15" s="40" t="s">
        <v>265</v>
      </c>
      <c r="E15" s="40" t="s">
        <v>75</v>
      </c>
      <c r="F15" s="40" t="s">
        <v>37</v>
      </c>
      <c r="G15" s="40" t="s">
        <v>76</v>
      </c>
      <c r="H15" s="40" t="s">
        <v>77</v>
      </c>
      <c r="I15" s="40" t="s">
        <v>78</v>
      </c>
      <c r="J15" s="40" t="s">
        <v>79</v>
      </c>
      <c r="K15" s="40" t="s">
        <v>80</v>
      </c>
      <c r="L15" s="40"/>
    </row>
    <row r="16" spans="1:12" s="1" customFormat="1" ht="96">
      <c r="A16" s="11">
        <v>1</v>
      </c>
      <c r="B16" s="11">
        <v>5</v>
      </c>
      <c r="C16" s="11">
        <v>1</v>
      </c>
      <c r="D16" s="41" t="s">
        <v>1065</v>
      </c>
      <c r="E16" s="54"/>
      <c r="F16" s="54"/>
      <c r="G16" s="41" t="s">
        <v>1066</v>
      </c>
      <c r="H16" s="41" t="s">
        <v>1309</v>
      </c>
      <c r="I16" s="41" t="s">
        <v>1310</v>
      </c>
      <c r="J16" s="41" t="s">
        <v>1311</v>
      </c>
      <c r="K16" s="41" t="s">
        <v>730</v>
      </c>
      <c r="L16" s="42"/>
    </row>
    <row r="17" spans="1:12" s="1" customFormat="1" ht="60">
      <c r="A17" s="11">
        <v>2</v>
      </c>
      <c r="B17" s="11">
        <v>4</v>
      </c>
      <c r="C17" s="11">
        <v>1</v>
      </c>
      <c r="D17" s="41" t="s">
        <v>731</v>
      </c>
      <c r="E17" s="54"/>
      <c r="F17" s="54"/>
      <c r="G17" s="41" t="s">
        <v>732</v>
      </c>
      <c r="H17" s="41" t="s">
        <v>1312</v>
      </c>
      <c r="I17" s="41" t="s">
        <v>1313</v>
      </c>
      <c r="J17" s="41" t="s">
        <v>568</v>
      </c>
      <c r="K17" s="41" t="s">
        <v>735</v>
      </c>
      <c r="L17" s="42"/>
    </row>
    <row r="18" spans="1:12" s="1" customFormat="1" ht="18">
      <c r="A18" s="11">
        <v>3</v>
      </c>
      <c r="B18" s="11">
        <v>0</v>
      </c>
      <c r="C18" s="11">
        <v>0</v>
      </c>
      <c r="D18" s="41"/>
      <c r="E18" s="54"/>
      <c r="F18" s="54"/>
      <c r="H18" s="41"/>
      <c r="I18" s="41"/>
      <c r="J18" s="41"/>
      <c r="K18" s="41"/>
      <c r="L18" s="42"/>
    </row>
    <row r="19" spans="1:12" s="1" customFormat="1" ht="18">
      <c r="A19" s="11">
        <v>4</v>
      </c>
      <c r="B19" s="11">
        <v>0</v>
      </c>
      <c r="C19" s="11">
        <v>0</v>
      </c>
      <c r="D19" s="2"/>
      <c r="E19" s="54"/>
      <c r="F19" s="54"/>
      <c r="H19" s="41"/>
      <c r="I19" s="41"/>
      <c r="J19" s="41"/>
      <c r="K19" s="41"/>
      <c r="L19" s="42"/>
    </row>
    <row r="20" spans="1:12" s="1" customFormat="1" ht="18">
      <c r="A20" s="11">
        <v>5</v>
      </c>
      <c r="B20" s="11">
        <v>0</v>
      </c>
      <c r="C20" s="11">
        <v>0</v>
      </c>
      <c r="D20" s="11"/>
      <c r="E20" s="54"/>
      <c r="F20" s="54"/>
      <c r="G20" s="41"/>
      <c r="H20" s="41"/>
      <c r="I20" s="41"/>
      <c r="J20" s="41"/>
      <c r="K20" s="41"/>
      <c r="L20" s="42"/>
    </row>
    <row r="21" spans="1:12" ht="18">
      <c r="A21" s="379"/>
      <c r="B21" s="379"/>
      <c r="C21" s="379"/>
      <c r="D21" s="380" t="s">
        <v>293</v>
      </c>
      <c r="E21" s="43">
        <f>E22+E23</f>
        <v>0</v>
      </c>
      <c r="F21" s="43">
        <f>F22+F23</f>
        <v>0</v>
      </c>
      <c r="G21" s="381"/>
      <c r="H21" s="382"/>
      <c r="I21" s="382"/>
      <c r="J21" s="382"/>
      <c r="K21" s="383"/>
    </row>
    <row r="22" spans="1:12" ht="18">
      <c r="A22" s="44"/>
      <c r="B22" s="45" t="s">
        <v>258</v>
      </c>
      <c r="C22" s="44"/>
      <c r="D22" s="380"/>
      <c r="E22" s="46"/>
      <c r="F22" s="46"/>
      <c r="G22" s="384"/>
      <c r="H22" s="385"/>
      <c r="I22" s="385"/>
      <c r="J22" s="385"/>
      <c r="K22" s="386"/>
    </row>
    <row r="23" spans="1:12" ht="18">
      <c r="A23" s="379">
        <f>B25*C25+B26*C26+B27*C27+B28*C28+B29*C29</f>
        <v>5</v>
      </c>
      <c r="B23" s="379"/>
      <c r="C23" s="379"/>
      <c r="D23" s="380"/>
      <c r="E23" s="46">
        <f>($B$25*$C$25*E$25+$B$26*$C$26*E$26+$B$27*$C$27*E$27+$B$28*$C$28*E$28+$B$29*$C$29*E$29)/$A$23</f>
        <v>0</v>
      </c>
      <c r="F23" s="46">
        <f>($B$25*$C$25*F$25+$B$26*$C$26*F$26+$B$27*$C$27*F$27+$B$28*$C$28*F$28+$B$29*$C$29*F$29)/$A$23</f>
        <v>0</v>
      </c>
      <c r="G23" s="387"/>
      <c r="H23" s="388"/>
      <c r="I23" s="388"/>
      <c r="J23" s="388"/>
      <c r="K23" s="389"/>
    </row>
    <row r="24" spans="1:12">
      <c r="A24" s="40" t="s">
        <v>68</v>
      </c>
      <c r="B24" s="40" t="s">
        <v>69</v>
      </c>
      <c r="C24" s="40" t="s">
        <v>70</v>
      </c>
      <c r="D24" s="40" t="s">
        <v>265</v>
      </c>
      <c r="E24" s="40" t="s">
        <v>75</v>
      </c>
      <c r="F24" s="40" t="s">
        <v>37</v>
      </c>
      <c r="G24" s="40" t="s">
        <v>76</v>
      </c>
      <c r="H24" s="40" t="s">
        <v>77</v>
      </c>
      <c r="I24" s="40" t="s">
        <v>78</v>
      </c>
      <c r="J24" s="40" t="s">
        <v>79</v>
      </c>
      <c r="K24" s="40" t="s">
        <v>80</v>
      </c>
      <c r="L24" s="40"/>
    </row>
    <row r="25" spans="1:12" s="1" customFormat="1" ht="108">
      <c r="A25" s="11">
        <v>1</v>
      </c>
      <c r="B25" s="11">
        <v>5</v>
      </c>
      <c r="C25" s="11">
        <v>1</v>
      </c>
      <c r="D25" s="41" t="s">
        <v>1072</v>
      </c>
      <c r="E25" s="63"/>
      <c r="F25" s="63"/>
      <c r="G25" s="41" t="s">
        <v>1073</v>
      </c>
      <c r="H25" s="41" t="s">
        <v>1074</v>
      </c>
      <c r="I25" s="41" t="s">
        <v>1075</v>
      </c>
      <c r="J25" s="41" t="s">
        <v>1314</v>
      </c>
      <c r="K25" s="41" t="s">
        <v>1077</v>
      </c>
      <c r="L25" s="42"/>
    </row>
    <row r="26" spans="1:12" s="1" customFormat="1" ht="18">
      <c r="A26" s="11">
        <v>2</v>
      </c>
      <c r="B26" s="11">
        <v>0</v>
      </c>
      <c r="C26" s="11">
        <v>0</v>
      </c>
      <c r="D26" s="41"/>
      <c r="E26" s="63"/>
      <c r="F26" s="63"/>
      <c r="G26" s="41"/>
      <c r="H26" s="41"/>
      <c r="I26" s="41"/>
      <c r="J26" s="41"/>
      <c r="K26" s="41"/>
      <c r="L26" s="42"/>
    </row>
    <row r="27" spans="1:12" s="1" customFormat="1" ht="18">
      <c r="A27" s="11">
        <v>3</v>
      </c>
      <c r="B27" s="11">
        <v>0</v>
      </c>
      <c r="C27" s="11">
        <v>0</v>
      </c>
      <c r="D27" s="41"/>
      <c r="E27" s="63"/>
      <c r="F27" s="63"/>
      <c r="G27" s="41"/>
      <c r="H27" s="41"/>
      <c r="I27" s="41"/>
      <c r="J27" s="41"/>
      <c r="K27" s="41"/>
      <c r="L27" s="42"/>
    </row>
    <row r="28" spans="1:12" s="1" customFormat="1" ht="18">
      <c r="A28" s="11">
        <v>4</v>
      </c>
      <c r="B28" s="11">
        <v>0</v>
      </c>
      <c r="C28" s="11">
        <v>0</v>
      </c>
      <c r="D28" s="41"/>
      <c r="E28" s="63"/>
      <c r="F28" s="63"/>
      <c r="G28" s="41"/>
      <c r="H28" s="41"/>
      <c r="I28" s="41"/>
      <c r="J28" s="41"/>
      <c r="K28" s="41"/>
      <c r="L28" s="42"/>
    </row>
    <row r="29" spans="1:12" s="1" customFormat="1" ht="18">
      <c r="A29" s="11">
        <v>5</v>
      </c>
      <c r="B29" s="11">
        <v>0</v>
      </c>
      <c r="C29" s="11">
        <v>0</v>
      </c>
      <c r="E29" s="63"/>
      <c r="F29" s="63"/>
      <c r="G29" s="41"/>
      <c r="H29" s="41"/>
      <c r="I29" s="41"/>
      <c r="J29" s="41"/>
      <c r="K29" s="41"/>
      <c r="L29" s="42"/>
    </row>
    <row r="30" spans="1:12" ht="18">
      <c r="A30" s="390"/>
      <c r="B30" s="390"/>
      <c r="C30" s="390"/>
      <c r="D30" s="391" t="s">
        <v>256</v>
      </c>
      <c r="E30" s="53">
        <f>E31+E32</f>
        <v>0</v>
      </c>
      <c r="F30" s="53">
        <f>F31+F32</f>
        <v>0</v>
      </c>
      <c r="G30" s="392"/>
      <c r="H30" s="393"/>
      <c r="I30" s="393"/>
      <c r="J30" s="393"/>
      <c r="K30" s="394"/>
    </row>
    <row r="31" spans="1:12" ht="18">
      <c r="A31" s="38"/>
      <c r="B31" s="39" t="s">
        <v>258</v>
      </c>
      <c r="C31" s="38"/>
      <c r="D31" s="391"/>
      <c r="E31" s="35"/>
      <c r="F31" s="35"/>
      <c r="G31" s="395"/>
      <c r="H31" s="396"/>
      <c r="I31" s="396"/>
      <c r="J31" s="396"/>
      <c r="K31" s="397"/>
    </row>
    <row r="32" spans="1:12" ht="18">
      <c r="A32" s="401">
        <f>B34*C34+B35*C35+B36*C36+B37*C37</f>
        <v>8</v>
      </c>
      <c r="B32" s="401"/>
      <c r="C32" s="401"/>
      <c r="D32" s="391"/>
      <c r="E32" s="35">
        <f>($B$34*$C$34*E$34+$B$35*$C$35*E$35+$B$36*$C$36*E$36+$B$37*$C$37*E$37)/$A$32</f>
        <v>0</v>
      </c>
      <c r="F32" s="35">
        <f>($B$34*$C$34*F$34+$B$35*$C$35*F$35+$B$36*$C$36*F$36+$B$37*$C$37*F$37)/$A$32</f>
        <v>0</v>
      </c>
      <c r="G32" s="398"/>
      <c r="H32" s="399"/>
      <c r="I32" s="399"/>
      <c r="J32" s="399"/>
      <c r="K32" s="400"/>
    </row>
    <row r="33" spans="1:13">
      <c r="A33" s="40" t="s">
        <v>68</v>
      </c>
      <c r="B33" s="40" t="s">
        <v>69</v>
      </c>
      <c r="C33" s="40" t="s">
        <v>70</v>
      </c>
      <c r="D33" s="40" t="s">
        <v>265</v>
      </c>
      <c r="E33" s="40" t="s">
        <v>75</v>
      </c>
      <c r="F33" s="40" t="s">
        <v>37</v>
      </c>
      <c r="G33" s="40" t="s">
        <v>76</v>
      </c>
      <c r="H33" s="40" t="s">
        <v>77</v>
      </c>
      <c r="I33" s="40" t="s">
        <v>78</v>
      </c>
      <c r="J33" s="40" t="s">
        <v>79</v>
      </c>
      <c r="K33" s="40" t="s">
        <v>80</v>
      </c>
      <c r="L33" s="40"/>
    </row>
    <row r="34" spans="1:13" s="1" customFormat="1" ht="36">
      <c r="A34" s="11">
        <v>1</v>
      </c>
      <c r="B34" s="11">
        <v>3</v>
      </c>
      <c r="C34" s="11">
        <v>1</v>
      </c>
      <c r="D34" s="41" t="s">
        <v>310</v>
      </c>
      <c r="E34" s="35"/>
      <c r="F34" s="35"/>
      <c r="G34" s="41" t="s">
        <v>379</v>
      </c>
      <c r="H34" s="41" t="s">
        <v>379</v>
      </c>
      <c r="I34" s="41" t="s">
        <v>379</v>
      </c>
      <c r="J34" s="41" t="s">
        <v>379</v>
      </c>
      <c r="K34" s="41" t="s">
        <v>379</v>
      </c>
      <c r="L34" s="42"/>
    </row>
    <row r="35" spans="1:13" s="1" customFormat="1" ht="72">
      <c r="A35" s="11">
        <v>2</v>
      </c>
      <c r="B35" s="11">
        <v>5</v>
      </c>
      <c r="C35" s="11">
        <v>1</v>
      </c>
      <c r="D35" s="41" t="s">
        <v>1140</v>
      </c>
      <c r="E35" s="35"/>
      <c r="F35" s="35"/>
      <c r="G35" s="41" t="s">
        <v>811</v>
      </c>
      <c r="H35" s="41" t="s">
        <v>811</v>
      </c>
      <c r="I35" s="41" t="s">
        <v>811</v>
      </c>
      <c r="J35" s="41" t="s">
        <v>811</v>
      </c>
      <c r="K35" s="41" t="s">
        <v>811</v>
      </c>
      <c r="L35" s="42"/>
    </row>
    <row r="36" spans="1:13" s="1" customFormat="1" ht="18">
      <c r="A36" s="11">
        <v>3</v>
      </c>
      <c r="B36" s="11">
        <v>0</v>
      </c>
      <c r="C36" s="11">
        <v>0</v>
      </c>
      <c r="D36" s="41"/>
      <c r="E36" s="35"/>
      <c r="F36" s="35"/>
      <c r="G36" s="41"/>
      <c r="H36" s="41"/>
      <c r="I36" s="41"/>
      <c r="J36" s="41"/>
      <c r="K36" s="41"/>
      <c r="L36" s="42"/>
    </row>
    <row r="37" spans="1:13" s="1" customFormat="1" ht="18">
      <c r="A37" s="11">
        <v>4</v>
      </c>
      <c r="B37" s="11">
        <v>0</v>
      </c>
      <c r="C37" s="11">
        <v>0</v>
      </c>
      <c r="D37" s="41"/>
      <c r="E37" s="35"/>
      <c r="F37" s="35"/>
      <c r="G37" s="41"/>
      <c r="H37" s="41"/>
      <c r="I37" s="41"/>
      <c r="J37" s="41"/>
      <c r="K37" s="41"/>
      <c r="L37" s="42"/>
    </row>
    <row r="38" spans="1:13" s="1" customFormat="1" ht="21">
      <c r="A38" s="402" t="s">
        <v>378</v>
      </c>
      <c r="B38" s="402"/>
      <c r="C38" s="402"/>
      <c r="D38" s="402"/>
      <c r="E38" s="402"/>
      <c r="F38" s="402"/>
      <c r="G38" s="402"/>
      <c r="H38" s="402"/>
      <c r="I38" s="402"/>
      <c r="J38" s="402"/>
      <c r="K38" s="402"/>
      <c r="L38" s="40"/>
    </row>
    <row r="39" spans="1:13" s="1" customFormat="1">
      <c r="A39" s="11"/>
      <c r="B39" s="11"/>
      <c r="C39" s="11"/>
      <c r="D39" s="50"/>
      <c r="E39" s="363"/>
      <c r="F39" s="364"/>
      <c r="G39" s="364"/>
      <c r="H39" s="364"/>
      <c r="I39" s="364"/>
      <c r="J39" s="364"/>
      <c r="K39" s="364"/>
      <c r="L39" s="61"/>
    </row>
    <row r="40" spans="1:13" s="1" customFormat="1">
      <c r="A40" s="11"/>
      <c r="B40" s="11"/>
      <c r="C40" s="11"/>
      <c r="D40" s="50"/>
      <c r="E40" s="363"/>
      <c r="F40" s="364"/>
      <c r="G40" s="364"/>
      <c r="H40" s="364"/>
      <c r="I40" s="364"/>
      <c r="J40" s="364"/>
      <c r="K40" s="364"/>
      <c r="L40" s="61"/>
    </row>
    <row r="41" spans="1:13" s="1" customFormat="1">
      <c r="A41" s="11"/>
      <c r="B41" s="11"/>
      <c r="C41" s="11"/>
      <c r="D41" s="50"/>
      <c r="E41" s="363"/>
      <c r="F41" s="364"/>
      <c r="G41" s="364"/>
      <c r="H41" s="364"/>
      <c r="I41" s="364"/>
      <c r="J41" s="364"/>
      <c r="K41" s="364"/>
      <c r="L41" s="61"/>
    </row>
    <row r="42" spans="1:13">
      <c r="A42" s="51"/>
      <c r="B42" s="51"/>
      <c r="C42" s="51"/>
      <c r="D42" s="50"/>
      <c r="E42" s="363"/>
      <c r="F42" s="364"/>
      <c r="G42" s="364"/>
      <c r="H42" s="364"/>
      <c r="I42" s="364"/>
      <c r="J42" s="364"/>
      <c r="K42" s="364"/>
      <c r="L42" s="61"/>
    </row>
    <row r="43" spans="1:13" ht="68.25" customHeight="1">
      <c r="A43" s="51"/>
      <c r="B43" s="51"/>
      <c r="C43" s="51"/>
      <c r="D43" s="50"/>
      <c r="E43" s="363"/>
      <c r="F43" s="364"/>
      <c r="G43" s="364"/>
      <c r="H43" s="364"/>
      <c r="I43" s="364"/>
      <c r="J43" s="364"/>
      <c r="K43" s="364"/>
      <c r="L43" s="61"/>
    </row>
    <row r="44" spans="1:13">
      <c r="A44" s="51"/>
      <c r="B44" s="51"/>
      <c r="C44" s="51"/>
      <c r="D44" s="50"/>
      <c r="E44" s="363"/>
      <c r="F44" s="364"/>
      <c r="G44" s="364"/>
      <c r="H44" s="364"/>
      <c r="I44" s="364"/>
      <c r="J44" s="364"/>
      <c r="K44" s="364"/>
      <c r="L44" s="61"/>
    </row>
    <row r="45" spans="1:13">
      <c r="A45" s="360"/>
      <c r="B45" s="361"/>
      <c r="C45" s="361"/>
      <c r="D45" s="361"/>
      <c r="E45" s="361"/>
      <c r="F45" s="361"/>
      <c r="G45" s="361"/>
      <c r="H45" s="361"/>
      <c r="I45" s="361"/>
      <c r="J45" s="361"/>
      <c r="K45" s="362"/>
      <c r="L45" s="61"/>
    </row>
    <row r="46" spans="1:13" ht="20.25" customHeight="1">
      <c r="A46" s="51"/>
      <c r="B46" s="51"/>
      <c r="C46" s="51"/>
      <c r="D46" s="10" t="s">
        <v>82</v>
      </c>
      <c r="E46" s="377" t="s">
        <v>1316</v>
      </c>
      <c r="F46" s="378"/>
      <c r="G46" s="378"/>
      <c r="H46" s="378"/>
      <c r="I46" s="378"/>
      <c r="J46" s="378"/>
      <c r="K46" s="378"/>
      <c r="L46" s="51"/>
      <c r="M46" s="51"/>
    </row>
    <row r="47" spans="1:13" ht="20.25" customHeight="1">
      <c r="A47" s="51"/>
      <c r="B47" s="51"/>
      <c r="C47" s="51"/>
      <c r="D47" s="10" t="s">
        <v>1315</v>
      </c>
      <c r="E47" s="377" t="s">
        <v>1317</v>
      </c>
      <c r="F47" s="378"/>
      <c r="G47" s="378"/>
      <c r="H47" s="378"/>
      <c r="I47" s="378"/>
      <c r="J47" s="378"/>
      <c r="K47" s="378"/>
      <c r="L47" s="51"/>
      <c r="M47" s="51"/>
    </row>
    <row r="48" spans="1:13" ht="15.75" customHeight="1">
      <c r="A48" s="51"/>
      <c r="B48" s="51"/>
      <c r="C48" s="51"/>
      <c r="D48" s="10" t="s">
        <v>472</v>
      </c>
      <c r="E48" s="377" t="s">
        <v>1318</v>
      </c>
      <c r="F48" s="378"/>
      <c r="G48" s="378"/>
      <c r="H48" s="378"/>
      <c r="I48" s="378"/>
      <c r="J48" s="378"/>
      <c r="K48" s="378"/>
      <c r="L48" s="51"/>
      <c r="M48" s="51"/>
    </row>
    <row r="49" spans="5:13">
      <c r="M49" s="66"/>
    </row>
    <row r="50" spans="5:13">
      <c r="E50" s="407" t="s">
        <v>1319</v>
      </c>
      <c r="F50" s="408"/>
      <c r="G50" s="409"/>
    </row>
  </sheetData>
  <mergeCells count="36">
    <mergeCell ref="E48:K48"/>
    <mergeCell ref="A45:K45"/>
    <mergeCell ref="E43:K43"/>
    <mergeCell ref="E44:K44"/>
    <mergeCell ref="E46:K46"/>
    <mergeCell ref="E47:K47"/>
    <mergeCell ref="E42:K42"/>
    <mergeCell ref="A21:C21"/>
    <mergeCell ref="D21:D23"/>
    <mergeCell ref="G21:K23"/>
    <mergeCell ref="A23:C23"/>
    <mergeCell ref="A30:C30"/>
    <mergeCell ref="D30:D32"/>
    <mergeCell ref="G30:K32"/>
    <mergeCell ref="A32:C32"/>
    <mergeCell ref="G8:K8"/>
    <mergeCell ref="E39:K39"/>
    <mergeCell ref="E40:K40"/>
    <mergeCell ref="E41:K41"/>
    <mergeCell ref="A38:K38"/>
    <mergeCell ref="E50:G50"/>
    <mergeCell ref="A1:D1"/>
    <mergeCell ref="G1:K1"/>
    <mergeCell ref="G2:K2"/>
    <mergeCell ref="G3:K3"/>
    <mergeCell ref="G4:K4"/>
    <mergeCell ref="G5:K5"/>
    <mergeCell ref="A12:C12"/>
    <mergeCell ref="D12:D14"/>
    <mergeCell ref="G12:K14"/>
    <mergeCell ref="A14:C14"/>
    <mergeCell ref="A6:C6"/>
    <mergeCell ref="D6:D8"/>
    <mergeCell ref="A8:C8"/>
    <mergeCell ref="G6:K6"/>
    <mergeCell ref="G7:K7"/>
  </mergeCells>
  <printOptions gridLines="1"/>
  <pageMargins left="0.70866141732283472" right="0.70866141732283472" top="0.78740157480314965" bottom="0.78740157480314965" header="0.31496062992125984" footer="0.31496062992125984"/>
  <pageSetup paperSize="9" scale="70" fitToHeight="3" orientation="landscape" r:id="rId1"/>
  <headerFooter>
    <oddHeader>&amp;L&amp;Pvon&amp;N&amp;C3.7 Steuerung der Lieferantenstrategien&amp;R&amp;D</oddHead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pageSetUpPr fitToPage="1"/>
  </sheetPr>
  <dimension ref="A1:M54"/>
  <sheetViews>
    <sheetView topLeftCell="A14" zoomScale="78" zoomScaleNormal="78" workbookViewId="0">
      <selection activeCell="H54" sqref="H54:H55"/>
    </sheetView>
  </sheetViews>
  <sheetFormatPr defaultColWidth="11.44140625" defaultRowHeight="14.4"/>
  <cols>
    <col min="1" max="3" width="5.21875" customWidth="1"/>
    <col min="4" max="4" width="29.21875" customWidth="1"/>
    <col min="5" max="6" width="9" customWidth="1"/>
    <col min="7" max="11" width="24.77734375" customWidth="1"/>
    <col min="12" max="12" width="90.77734375" customWidth="1"/>
  </cols>
  <sheetData>
    <row r="1" spans="1:12" s="32" customFormat="1" ht="21.75" customHeight="1" thickBot="1">
      <c r="A1" s="352" t="s">
        <v>1320</v>
      </c>
      <c r="B1" s="353"/>
      <c r="C1" s="353"/>
      <c r="D1" s="353"/>
      <c r="E1" s="31">
        <f>(E3*$B$3*$C$3+E4*$B$4*$C$4+E5*$B$5*$C$5)/$A$5+E6</f>
        <v>0</v>
      </c>
      <c r="F1" s="31">
        <f>(F3*$B$3*$C$3+F4*$B$4*$C$4+F5*$B$5*$C$5)/$A$5+F6</f>
        <v>0</v>
      </c>
      <c r="G1" s="354" t="s">
        <v>253</v>
      </c>
      <c r="H1" s="355"/>
      <c r="I1" s="355"/>
      <c r="J1" s="355"/>
      <c r="K1" s="355"/>
      <c r="L1" s="60" t="s">
        <v>254</v>
      </c>
    </row>
    <row r="2" spans="1:12" ht="22.5" customHeight="1">
      <c r="A2" s="33" t="s">
        <v>68</v>
      </c>
      <c r="B2" s="33" t="s">
        <v>69</v>
      </c>
      <c r="C2" s="33" t="s">
        <v>70</v>
      </c>
      <c r="D2" s="33" t="s">
        <v>71</v>
      </c>
      <c r="E2" s="33" t="s">
        <v>72</v>
      </c>
      <c r="F2" s="33" t="s">
        <v>37</v>
      </c>
      <c r="G2" s="350" t="s">
        <v>1321</v>
      </c>
      <c r="H2" s="351"/>
      <c r="I2" s="351"/>
      <c r="J2" s="351"/>
      <c r="K2" s="351"/>
    </row>
    <row r="3" spans="1:12" ht="18">
      <c r="A3" s="34"/>
      <c r="B3" s="34">
        <v>5</v>
      </c>
      <c r="C3" s="34">
        <v>1</v>
      </c>
      <c r="D3" s="57" t="s">
        <v>255</v>
      </c>
      <c r="E3" s="54">
        <f>E12</f>
        <v>0</v>
      </c>
      <c r="F3" s="54">
        <f>F12</f>
        <v>0</v>
      </c>
      <c r="G3" s="350" t="s">
        <v>1322</v>
      </c>
      <c r="H3" s="351"/>
      <c r="I3" s="351"/>
      <c r="J3" s="351"/>
      <c r="K3" s="351"/>
    </row>
    <row r="4" spans="1:12" ht="18">
      <c r="A4" s="34"/>
      <c r="B4" s="34">
        <v>5</v>
      </c>
      <c r="C4" s="34">
        <v>1</v>
      </c>
      <c r="D4" s="58" t="s">
        <v>202</v>
      </c>
      <c r="E4" s="36">
        <f>E21</f>
        <v>0</v>
      </c>
      <c r="F4" s="36">
        <f>F21</f>
        <v>0</v>
      </c>
      <c r="G4" s="411" t="s">
        <v>1323</v>
      </c>
      <c r="H4" s="351"/>
      <c r="I4" s="351"/>
      <c r="J4" s="351"/>
      <c r="K4" s="351"/>
    </row>
    <row r="5" spans="1:12" ht="18">
      <c r="A5" s="34">
        <f>B5*C5+B4*C4+B3*C3</f>
        <v>12</v>
      </c>
      <c r="B5" s="34">
        <v>2</v>
      </c>
      <c r="C5" s="34">
        <v>1</v>
      </c>
      <c r="D5" s="59" t="s">
        <v>256</v>
      </c>
      <c r="E5" s="35">
        <f>E30</f>
        <v>0</v>
      </c>
      <c r="F5" s="35">
        <f>F30</f>
        <v>0</v>
      </c>
      <c r="G5" s="350"/>
      <c r="H5" s="351"/>
      <c r="I5" s="351"/>
      <c r="J5" s="351"/>
      <c r="K5" s="351"/>
    </row>
    <row r="6" spans="1:12" ht="18">
      <c r="A6" s="356"/>
      <c r="B6" s="356"/>
      <c r="C6" s="356"/>
      <c r="D6" s="357" t="s">
        <v>335</v>
      </c>
      <c r="E6" s="47">
        <f>(E$10*$B$10*$C$10+E$11*$B$11*$C$11)/$A$8</f>
        <v>0</v>
      </c>
      <c r="F6" s="47">
        <f>(F$10*$B$10*$C$10+F$11*$B$11*$C$11)/$A$8</f>
        <v>0</v>
      </c>
      <c r="G6" s="350"/>
      <c r="H6" s="351"/>
      <c r="I6" s="351"/>
      <c r="J6" s="351"/>
      <c r="K6" s="351"/>
    </row>
    <row r="7" spans="1:12" ht="18">
      <c r="A7" s="48"/>
      <c r="B7" s="49" t="s">
        <v>258</v>
      </c>
      <c r="C7" s="48"/>
      <c r="D7" s="358"/>
      <c r="E7" s="37"/>
      <c r="F7" s="37"/>
      <c r="G7" s="350"/>
      <c r="H7" s="351"/>
      <c r="I7" s="351"/>
      <c r="J7" s="351"/>
      <c r="K7" s="351"/>
    </row>
    <row r="8" spans="1:12" ht="18">
      <c r="A8" s="359">
        <f>B10*C10+B11*C11</f>
        <v>5</v>
      </c>
      <c r="B8" s="359"/>
      <c r="C8" s="359"/>
      <c r="D8" s="358"/>
      <c r="E8" s="37"/>
      <c r="F8" s="37"/>
      <c r="G8" s="350"/>
      <c r="H8" s="351"/>
      <c r="I8" s="351"/>
      <c r="J8" s="351"/>
      <c r="K8" s="351"/>
    </row>
    <row r="9" spans="1:12">
      <c r="A9" s="40" t="s">
        <v>68</v>
      </c>
      <c r="B9" s="40" t="s">
        <v>69</v>
      </c>
      <c r="C9" s="40" t="s">
        <v>70</v>
      </c>
      <c r="D9" s="40" t="s">
        <v>265</v>
      </c>
      <c r="E9" s="40" t="s">
        <v>75</v>
      </c>
      <c r="F9" s="40" t="s">
        <v>37</v>
      </c>
      <c r="G9" s="40" t="s">
        <v>76</v>
      </c>
      <c r="H9" s="40" t="s">
        <v>77</v>
      </c>
      <c r="I9" s="40" t="s">
        <v>78</v>
      </c>
      <c r="J9" s="40" t="s">
        <v>79</v>
      </c>
      <c r="K9" s="40" t="s">
        <v>80</v>
      </c>
      <c r="L9" s="40"/>
    </row>
    <row r="10" spans="1:12" s="1" customFormat="1" ht="96">
      <c r="A10" s="11">
        <v>1</v>
      </c>
      <c r="B10" s="11">
        <v>5</v>
      </c>
      <c r="C10" s="11">
        <v>1</v>
      </c>
      <c r="D10" s="41" t="s">
        <v>1324</v>
      </c>
      <c r="E10" s="62">
        <v>0</v>
      </c>
      <c r="F10" s="62">
        <v>0</v>
      </c>
      <c r="G10" s="41" t="s">
        <v>1325</v>
      </c>
      <c r="H10" s="41" t="s">
        <v>1326</v>
      </c>
      <c r="I10" s="41" t="s">
        <v>1327</v>
      </c>
      <c r="J10" s="41" t="s">
        <v>1328</v>
      </c>
      <c r="K10" s="41" t="s">
        <v>1329</v>
      </c>
      <c r="L10" s="42"/>
    </row>
    <row r="11" spans="1:12" s="1" customFormat="1" ht="18" hidden="1">
      <c r="A11" s="11">
        <v>0</v>
      </c>
      <c r="B11" s="11">
        <v>0</v>
      </c>
      <c r="C11" s="11">
        <v>0</v>
      </c>
      <c r="D11" s="41"/>
      <c r="E11" s="37">
        <v>0</v>
      </c>
      <c r="F11" s="37">
        <v>0</v>
      </c>
      <c r="G11" s="41"/>
      <c r="H11" s="41"/>
      <c r="I11" s="41"/>
      <c r="J11" s="41"/>
      <c r="K11" s="41"/>
      <c r="L11" s="42"/>
    </row>
    <row r="12" spans="1:12" ht="18">
      <c r="A12" s="365"/>
      <c r="B12" s="365"/>
      <c r="C12" s="365"/>
      <c r="D12" s="366" t="s">
        <v>267</v>
      </c>
      <c r="E12" s="52">
        <f>E13+E14</f>
        <v>0</v>
      </c>
      <c r="F12" s="52">
        <f>F13+F14</f>
        <v>0</v>
      </c>
      <c r="G12" s="367"/>
      <c r="H12" s="368"/>
      <c r="I12" s="368"/>
      <c r="J12" s="368"/>
      <c r="K12" s="369"/>
    </row>
    <row r="13" spans="1:12" ht="18">
      <c r="A13" s="55"/>
      <c r="B13" s="56" t="s">
        <v>258</v>
      </c>
      <c r="C13" s="55"/>
      <c r="D13" s="366"/>
      <c r="E13" s="54"/>
      <c r="F13" s="54"/>
      <c r="G13" s="370"/>
      <c r="H13" s="371"/>
      <c r="I13" s="371"/>
      <c r="J13" s="371"/>
      <c r="K13" s="372"/>
    </row>
    <row r="14" spans="1:12" ht="18">
      <c r="A14" s="376">
        <f>B16*C16+B17*C17+B18*C18+B19*C19+B20*C20</f>
        <v>8</v>
      </c>
      <c r="B14" s="376"/>
      <c r="C14" s="376"/>
      <c r="D14" s="366"/>
      <c r="E14" s="54">
        <f>($B$16*$C$16*E$16+$B$17*$C$17*E$17+$B$18*$C$18*E$18+$B$19*$C$19*E$19+$B$20*$C$20*E$20)/$A$14</f>
        <v>0</v>
      </c>
      <c r="F14" s="54">
        <f>($B$16*$C$16*F$16+$B$17*$C$17*F$17+$B$18*$C$18*F$18+$B$19*$C$19*F$19+$B$20*$C$20*F$20)/$A$14</f>
        <v>0</v>
      </c>
      <c r="G14" s="373"/>
      <c r="H14" s="374"/>
      <c r="I14" s="374"/>
      <c r="J14" s="374"/>
      <c r="K14" s="375"/>
    </row>
    <row r="15" spans="1:12">
      <c r="A15" s="40" t="s">
        <v>68</v>
      </c>
      <c r="B15" s="40" t="s">
        <v>69</v>
      </c>
      <c r="C15" s="40" t="s">
        <v>70</v>
      </c>
      <c r="D15" s="40" t="s">
        <v>265</v>
      </c>
      <c r="E15" s="40" t="s">
        <v>75</v>
      </c>
      <c r="F15" s="40" t="s">
        <v>37</v>
      </c>
      <c r="G15" s="40" t="s">
        <v>76</v>
      </c>
      <c r="H15" s="40" t="s">
        <v>77</v>
      </c>
      <c r="I15" s="40" t="s">
        <v>78</v>
      </c>
      <c r="J15" s="40" t="s">
        <v>79</v>
      </c>
      <c r="K15" s="40" t="s">
        <v>80</v>
      </c>
      <c r="L15" s="40"/>
    </row>
    <row r="16" spans="1:12" s="1" customFormat="1" ht="120">
      <c r="A16" s="11">
        <v>1</v>
      </c>
      <c r="B16" s="11">
        <v>5</v>
      </c>
      <c r="C16" s="11">
        <v>1</v>
      </c>
      <c r="D16" s="41" t="s">
        <v>1330</v>
      </c>
      <c r="E16" s="54"/>
      <c r="F16" s="54"/>
      <c r="G16" s="41" t="s">
        <v>1331</v>
      </c>
      <c r="H16" s="41" t="s">
        <v>1332</v>
      </c>
      <c r="I16" s="41" t="s">
        <v>1333</v>
      </c>
      <c r="J16" s="41" t="s">
        <v>711</v>
      </c>
      <c r="K16" s="41" t="s">
        <v>1334</v>
      </c>
      <c r="L16" s="42"/>
    </row>
    <row r="17" spans="1:12" s="1" customFormat="1" ht="84">
      <c r="A17" s="11">
        <v>2</v>
      </c>
      <c r="B17" s="11">
        <v>3</v>
      </c>
      <c r="C17" s="11">
        <v>0</v>
      </c>
      <c r="D17" s="41" t="s">
        <v>1335</v>
      </c>
      <c r="E17" s="54"/>
      <c r="F17" s="54"/>
      <c r="G17" s="41" t="s">
        <v>131</v>
      </c>
      <c r="H17" s="41" t="s">
        <v>1337</v>
      </c>
      <c r="I17" s="41" t="s">
        <v>1338</v>
      </c>
      <c r="J17" s="41" t="s">
        <v>1339</v>
      </c>
      <c r="K17" s="41" t="s">
        <v>1340</v>
      </c>
      <c r="L17" s="42"/>
    </row>
    <row r="18" spans="1:12" s="1" customFormat="1" ht="96">
      <c r="A18" s="11">
        <v>3</v>
      </c>
      <c r="B18" s="11">
        <v>3</v>
      </c>
      <c r="C18" s="11">
        <v>1</v>
      </c>
      <c r="D18" s="41" t="s">
        <v>1336</v>
      </c>
      <c r="E18" s="54"/>
      <c r="F18" s="54"/>
      <c r="G18" s="41" t="s">
        <v>1131</v>
      </c>
      <c r="H18" s="41" t="s">
        <v>1132</v>
      </c>
      <c r="I18" s="41" t="s">
        <v>1133</v>
      </c>
      <c r="J18" s="41"/>
      <c r="K18" s="41" t="s">
        <v>1341</v>
      </c>
      <c r="L18" s="42"/>
    </row>
    <row r="19" spans="1:12" s="1" customFormat="1" ht="18">
      <c r="A19" s="11">
        <v>4</v>
      </c>
      <c r="B19" s="11">
        <v>0</v>
      </c>
      <c r="C19" s="11">
        <v>0</v>
      </c>
      <c r="D19" s="11"/>
      <c r="E19" s="54"/>
      <c r="F19" s="54"/>
      <c r="H19" s="41"/>
      <c r="I19" s="41"/>
      <c r="J19" s="41"/>
      <c r="K19" s="41"/>
      <c r="L19" s="42"/>
    </row>
    <row r="20" spans="1:12" s="1" customFormat="1" ht="18">
      <c r="A20" s="11">
        <v>5</v>
      </c>
      <c r="B20" s="11">
        <v>0</v>
      </c>
      <c r="C20" s="11">
        <v>0</v>
      </c>
      <c r="D20" s="11"/>
      <c r="E20" s="54"/>
      <c r="F20" s="54"/>
      <c r="G20" s="41"/>
      <c r="H20" s="41"/>
      <c r="I20" s="41"/>
      <c r="J20" s="41"/>
      <c r="K20" s="41"/>
      <c r="L20" s="42"/>
    </row>
    <row r="21" spans="1:12" ht="18">
      <c r="A21" s="379"/>
      <c r="B21" s="379"/>
      <c r="C21" s="379"/>
      <c r="D21" s="380" t="s">
        <v>293</v>
      </c>
      <c r="E21" s="43">
        <f>E22+E23</f>
        <v>0</v>
      </c>
      <c r="F21" s="43">
        <f>F22+F23</f>
        <v>0</v>
      </c>
      <c r="G21" s="381"/>
      <c r="H21" s="382"/>
      <c r="I21" s="382"/>
      <c r="J21" s="382"/>
      <c r="K21" s="383"/>
    </row>
    <row r="22" spans="1:12" ht="18">
      <c r="A22" s="44"/>
      <c r="B22" s="45" t="s">
        <v>258</v>
      </c>
      <c r="C22" s="44"/>
      <c r="D22" s="380"/>
      <c r="E22" s="46"/>
      <c r="F22" s="46"/>
      <c r="G22" s="384"/>
      <c r="H22" s="385"/>
      <c r="I22" s="385"/>
      <c r="J22" s="385"/>
      <c r="K22" s="386"/>
    </row>
    <row r="23" spans="1:12" ht="18">
      <c r="A23" s="379">
        <f>B25*C25+B26*C26+B27*C27+B28*C28+B29*C29</f>
        <v>8</v>
      </c>
      <c r="B23" s="379"/>
      <c r="C23" s="379"/>
      <c r="D23" s="380"/>
      <c r="E23" s="46">
        <f>($B$25*$C$25*E$25+$B$26*$C$26*E$26+$B$27*$C$27*E$27+$B$28*$C$28*E$28+$B$29*$C$29*E$29)/$A$23</f>
        <v>0</v>
      </c>
      <c r="F23" s="46">
        <f>($B$25*$C$25*F$25+$B$26*$C$26*F$26+$B$27*$C$27*F$27+$B$28*$C$28*F$28+$B$29*$C$29*F$29)/$A$23</f>
        <v>0</v>
      </c>
      <c r="G23" s="387"/>
      <c r="H23" s="388"/>
      <c r="I23" s="388"/>
      <c r="J23" s="388"/>
      <c r="K23" s="389"/>
    </row>
    <row r="24" spans="1:12">
      <c r="A24" s="40" t="s">
        <v>68</v>
      </c>
      <c r="B24" s="40" t="s">
        <v>69</v>
      </c>
      <c r="C24" s="40" t="s">
        <v>70</v>
      </c>
      <c r="D24" s="40" t="s">
        <v>265</v>
      </c>
      <c r="E24" s="40" t="s">
        <v>75</v>
      </c>
      <c r="F24" s="40" t="s">
        <v>37</v>
      </c>
      <c r="G24" s="40" t="s">
        <v>76</v>
      </c>
      <c r="H24" s="40" t="s">
        <v>77</v>
      </c>
      <c r="I24" s="40" t="s">
        <v>78</v>
      </c>
      <c r="J24" s="40" t="s">
        <v>79</v>
      </c>
      <c r="K24" s="40" t="s">
        <v>80</v>
      </c>
      <c r="L24" s="40"/>
    </row>
    <row r="25" spans="1:12" s="1" customFormat="1" ht="60">
      <c r="A25" s="11">
        <v>1</v>
      </c>
      <c r="B25" s="11">
        <v>5</v>
      </c>
      <c r="C25" s="11">
        <v>1</v>
      </c>
      <c r="D25" s="41" t="s">
        <v>1342</v>
      </c>
      <c r="E25" s="63"/>
      <c r="F25" s="63"/>
      <c r="G25" s="41" t="s">
        <v>804</v>
      </c>
      <c r="H25" s="41"/>
      <c r="I25" s="41" t="s">
        <v>1346</v>
      </c>
      <c r="J25" s="41" t="s">
        <v>568</v>
      </c>
      <c r="K25" s="41" t="s">
        <v>1348</v>
      </c>
      <c r="L25" s="42"/>
    </row>
    <row r="26" spans="1:12" s="1" customFormat="1" ht="60">
      <c r="A26" s="11">
        <v>2</v>
      </c>
      <c r="B26" s="11">
        <v>3</v>
      </c>
      <c r="C26" s="11">
        <v>1</v>
      </c>
      <c r="D26" s="41" t="s">
        <v>1343</v>
      </c>
      <c r="E26" s="63"/>
      <c r="F26" s="63"/>
      <c r="G26" s="41" t="s">
        <v>1344</v>
      </c>
      <c r="H26" s="41" t="s">
        <v>1345</v>
      </c>
      <c r="I26" s="41" t="s">
        <v>1347</v>
      </c>
      <c r="J26" s="41" t="s">
        <v>568</v>
      </c>
      <c r="K26" s="41" t="s">
        <v>1349</v>
      </c>
      <c r="L26" s="42"/>
    </row>
    <row r="27" spans="1:12" s="1" customFormat="1" ht="18">
      <c r="A27" s="11">
        <v>3</v>
      </c>
      <c r="B27" s="11">
        <v>0</v>
      </c>
      <c r="C27" s="11">
        <v>0</v>
      </c>
      <c r="D27" s="41"/>
      <c r="E27" s="63"/>
      <c r="F27" s="63"/>
      <c r="G27" s="41"/>
      <c r="H27" s="41"/>
      <c r="I27" s="41"/>
      <c r="J27" s="41"/>
      <c r="K27" s="41"/>
      <c r="L27" s="42"/>
    </row>
    <row r="28" spans="1:12" s="1" customFormat="1" ht="18">
      <c r="A28" s="11">
        <v>4</v>
      </c>
      <c r="B28" s="11">
        <v>0</v>
      </c>
      <c r="C28" s="11">
        <v>0</v>
      </c>
      <c r="D28" s="41"/>
      <c r="E28" s="63"/>
      <c r="F28" s="63"/>
      <c r="G28" s="41"/>
      <c r="H28" s="41"/>
      <c r="I28" s="41"/>
      <c r="J28" s="41"/>
      <c r="K28" s="41"/>
      <c r="L28" s="42"/>
    </row>
    <row r="29" spans="1:12" s="1" customFormat="1" ht="18">
      <c r="A29" s="11">
        <v>5</v>
      </c>
      <c r="B29" s="11">
        <v>0</v>
      </c>
      <c r="C29" s="11">
        <v>0</v>
      </c>
      <c r="E29" s="63"/>
      <c r="F29" s="63"/>
      <c r="G29" s="41"/>
      <c r="H29" s="41"/>
      <c r="I29" s="41"/>
      <c r="J29" s="41"/>
      <c r="K29" s="41"/>
      <c r="L29" s="42"/>
    </row>
    <row r="30" spans="1:12" ht="18">
      <c r="A30" s="390"/>
      <c r="B30" s="390"/>
      <c r="C30" s="390"/>
      <c r="D30" s="391" t="s">
        <v>256</v>
      </c>
      <c r="E30" s="53">
        <f>E31+E32</f>
        <v>0</v>
      </c>
      <c r="F30" s="53">
        <f>F31+F32</f>
        <v>0</v>
      </c>
      <c r="G30" s="392"/>
      <c r="H30" s="393"/>
      <c r="I30" s="393"/>
      <c r="J30" s="393"/>
      <c r="K30" s="394"/>
    </row>
    <row r="31" spans="1:12" ht="18">
      <c r="A31" s="38"/>
      <c r="B31" s="39" t="s">
        <v>258</v>
      </c>
      <c r="C31" s="38"/>
      <c r="D31" s="391"/>
      <c r="E31" s="35"/>
      <c r="F31" s="35"/>
      <c r="G31" s="395"/>
      <c r="H31" s="396"/>
      <c r="I31" s="396"/>
      <c r="J31" s="396"/>
      <c r="K31" s="397"/>
    </row>
    <row r="32" spans="1:12" ht="18">
      <c r="A32" s="401">
        <f>B34*C34+B35*C35+B36*C36+B37*C37</f>
        <v>8</v>
      </c>
      <c r="B32" s="401"/>
      <c r="C32" s="401"/>
      <c r="D32" s="391"/>
      <c r="E32" s="35">
        <f>($B$34*$C$34*E$34+$B$35*$C$35*E$35+$B$36*$C$36*E$36+$B$37*$C$37*E$37)/$A$32</f>
        <v>0</v>
      </c>
      <c r="F32" s="35">
        <f>($B$34*$C$34*F$34+$B$35*$C$35*F$35+$B$36*$C$36*F$36+$B$37*$C$37*F$37)/$A$32</f>
        <v>0</v>
      </c>
      <c r="G32" s="398"/>
      <c r="H32" s="399"/>
      <c r="I32" s="399"/>
      <c r="J32" s="399"/>
      <c r="K32" s="400"/>
    </row>
    <row r="33" spans="1:13">
      <c r="A33" s="40" t="s">
        <v>68</v>
      </c>
      <c r="B33" s="40" t="s">
        <v>69</v>
      </c>
      <c r="C33" s="40" t="s">
        <v>70</v>
      </c>
      <c r="D33" s="40" t="s">
        <v>265</v>
      </c>
      <c r="E33" s="40" t="s">
        <v>75</v>
      </c>
      <c r="F33" s="40" t="s">
        <v>37</v>
      </c>
      <c r="G33" s="40" t="s">
        <v>76</v>
      </c>
      <c r="H33" s="40" t="s">
        <v>77</v>
      </c>
      <c r="I33" s="40" t="s">
        <v>78</v>
      </c>
      <c r="J33" s="40" t="s">
        <v>79</v>
      </c>
      <c r="K33" s="40" t="s">
        <v>80</v>
      </c>
      <c r="L33" s="40"/>
    </row>
    <row r="34" spans="1:13" s="1" customFormat="1" ht="36">
      <c r="A34" s="11">
        <v>1</v>
      </c>
      <c r="B34" s="11">
        <v>3</v>
      </c>
      <c r="C34" s="11">
        <v>1</v>
      </c>
      <c r="D34" s="41" t="s">
        <v>310</v>
      </c>
      <c r="E34" s="35"/>
      <c r="F34" s="35"/>
      <c r="G34" s="41" t="s">
        <v>379</v>
      </c>
      <c r="H34" s="41" t="s">
        <v>379</v>
      </c>
      <c r="I34" s="41" t="s">
        <v>379</v>
      </c>
      <c r="J34" s="41" t="s">
        <v>379</v>
      </c>
      <c r="K34" s="41" t="s">
        <v>379</v>
      </c>
      <c r="L34"/>
    </row>
    <row r="35" spans="1:13" s="1" customFormat="1" ht="60">
      <c r="A35" s="11">
        <v>2</v>
      </c>
      <c r="B35" s="11">
        <v>5</v>
      </c>
      <c r="C35" s="11">
        <v>1</v>
      </c>
      <c r="D35" s="41" t="s">
        <v>1350</v>
      </c>
      <c r="E35" s="35"/>
      <c r="F35" s="35"/>
      <c r="G35" s="41" t="s">
        <v>379</v>
      </c>
      <c r="H35" s="41" t="s">
        <v>379</v>
      </c>
      <c r="I35" s="41" t="s">
        <v>379</v>
      </c>
      <c r="J35" s="41" t="s">
        <v>379</v>
      </c>
      <c r="K35" s="41" t="s">
        <v>379</v>
      </c>
      <c r="L35" s="42"/>
    </row>
    <row r="36" spans="1:13" s="1" customFormat="1" ht="18">
      <c r="A36" s="11">
        <v>3</v>
      </c>
      <c r="B36" s="11">
        <v>0</v>
      </c>
      <c r="C36" s="11">
        <v>0</v>
      </c>
      <c r="D36" s="41"/>
      <c r="E36" s="35"/>
      <c r="F36" s="35"/>
      <c r="G36" s="41"/>
      <c r="H36" s="41"/>
      <c r="I36" s="41"/>
      <c r="J36" s="41"/>
      <c r="K36" s="41"/>
      <c r="L36" s="42"/>
    </row>
    <row r="37" spans="1:13" s="1" customFormat="1" ht="18">
      <c r="A37" s="11">
        <v>4</v>
      </c>
      <c r="B37" s="11">
        <v>0</v>
      </c>
      <c r="C37" s="11">
        <v>0</v>
      </c>
      <c r="D37" s="41"/>
      <c r="E37" s="35"/>
      <c r="F37" s="35"/>
      <c r="G37" s="41"/>
      <c r="H37" s="41"/>
      <c r="I37" s="41"/>
      <c r="J37" s="41"/>
      <c r="K37" s="41"/>
      <c r="L37" s="42"/>
    </row>
    <row r="38" spans="1:13" s="1" customFormat="1" ht="21">
      <c r="A38" s="402" t="s">
        <v>378</v>
      </c>
      <c r="B38" s="402"/>
      <c r="C38" s="402"/>
      <c r="D38" s="402"/>
      <c r="E38" s="402"/>
      <c r="F38" s="402"/>
      <c r="G38" s="402"/>
      <c r="H38" s="402"/>
      <c r="I38" s="402"/>
      <c r="J38" s="402"/>
      <c r="K38" s="402"/>
      <c r="L38" s="40"/>
    </row>
    <row r="39" spans="1:13" s="1" customFormat="1">
      <c r="A39" s="11"/>
      <c r="B39" s="11"/>
      <c r="C39" s="11"/>
      <c r="D39" s="50"/>
      <c r="E39" s="363"/>
      <c r="F39" s="364"/>
      <c r="G39" s="364"/>
      <c r="H39" s="364"/>
      <c r="I39" s="364"/>
      <c r="J39" s="364"/>
      <c r="K39" s="364"/>
      <c r="L39" s="61"/>
    </row>
    <row r="40" spans="1:13" s="1" customFormat="1">
      <c r="A40" s="11"/>
      <c r="B40" s="11"/>
      <c r="C40" s="11"/>
      <c r="D40" s="50"/>
      <c r="E40" s="363"/>
      <c r="F40" s="364"/>
      <c r="G40" s="364"/>
      <c r="H40" s="364"/>
      <c r="I40" s="364"/>
      <c r="J40" s="364"/>
      <c r="K40" s="364"/>
      <c r="L40" s="61"/>
    </row>
    <row r="41" spans="1:13" s="1" customFormat="1">
      <c r="A41" s="11"/>
      <c r="B41" s="11"/>
      <c r="C41" s="11"/>
      <c r="D41" s="50"/>
      <c r="E41" s="363"/>
      <c r="F41" s="364"/>
      <c r="G41" s="364"/>
      <c r="H41" s="364"/>
      <c r="I41" s="364"/>
      <c r="J41" s="364"/>
      <c r="K41" s="364"/>
      <c r="L41" s="61"/>
    </row>
    <row r="42" spans="1:13">
      <c r="A42" s="51"/>
      <c r="B42" s="51"/>
      <c r="C42" s="51"/>
      <c r="D42" s="50"/>
      <c r="E42" s="363"/>
      <c r="F42" s="364"/>
      <c r="G42" s="364"/>
      <c r="H42" s="364"/>
      <c r="I42" s="364"/>
      <c r="J42" s="364"/>
      <c r="K42" s="364"/>
      <c r="L42" s="61"/>
    </row>
    <row r="43" spans="1:13" ht="68.25" customHeight="1">
      <c r="A43" s="51"/>
      <c r="B43" s="51"/>
      <c r="C43" s="51"/>
      <c r="D43" s="50"/>
      <c r="E43" s="363"/>
      <c r="F43" s="364"/>
      <c r="G43" s="364"/>
      <c r="H43" s="364"/>
      <c r="I43" s="364"/>
      <c r="J43" s="364"/>
      <c r="K43" s="364"/>
      <c r="L43" s="61"/>
    </row>
    <row r="44" spans="1:13">
      <c r="A44" s="51"/>
      <c r="B44" s="51"/>
      <c r="C44" s="51"/>
      <c r="D44" s="50"/>
      <c r="E44" s="363"/>
      <c r="F44" s="364"/>
      <c r="G44" s="364"/>
      <c r="H44" s="364"/>
      <c r="I44" s="364"/>
      <c r="J44" s="364"/>
      <c r="K44" s="364"/>
      <c r="L44" s="61"/>
    </row>
    <row r="45" spans="1:13">
      <c r="A45" s="360"/>
      <c r="B45" s="361"/>
      <c r="C45" s="361"/>
      <c r="D45" s="361"/>
      <c r="E45" s="361"/>
      <c r="F45" s="361"/>
      <c r="G45" s="361"/>
      <c r="H45" s="361"/>
      <c r="I45" s="361"/>
      <c r="J45" s="361"/>
      <c r="K45" s="362"/>
      <c r="L45" s="61"/>
    </row>
    <row r="46" spans="1:13" ht="33" customHeight="1">
      <c r="A46" s="51"/>
      <c r="B46" s="51"/>
      <c r="C46" s="51"/>
      <c r="D46" s="10" t="s">
        <v>82</v>
      </c>
      <c r="E46" s="377" t="s">
        <v>1351</v>
      </c>
      <c r="F46" s="378"/>
      <c r="G46" s="378"/>
      <c r="H46" s="378"/>
      <c r="I46" s="378"/>
      <c r="J46" s="378"/>
      <c r="K46" s="378"/>
      <c r="L46" s="51"/>
      <c r="M46" s="51"/>
    </row>
    <row r="47" spans="1:13" ht="18.75" customHeight="1">
      <c r="A47" s="51"/>
      <c r="B47" s="51"/>
      <c r="C47" s="51"/>
      <c r="D47" s="10" t="s">
        <v>319</v>
      </c>
      <c r="E47" s="377" t="s">
        <v>1352</v>
      </c>
      <c r="F47" s="378"/>
      <c r="G47" s="378"/>
      <c r="H47" s="378"/>
      <c r="I47" s="378"/>
      <c r="J47" s="378"/>
      <c r="K47" s="378"/>
      <c r="L47" s="51"/>
      <c r="M47" s="51"/>
    </row>
    <row r="48" spans="1:13" ht="66.75" customHeight="1">
      <c r="A48" s="51"/>
      <c r="B48" s="51"/>
      <c r="C48" s="51"/>
      <c r="D48" s="10" t="s">
        <v>472</v>
      </c>
      <c r="E48" s="377" t="s">
        <v>1353</v>
      </c>
      <c r="F48" s="378"/>
      <c r="G48" s="378"/>
      <c r="H48" s="378"/>
      <c r="I48" s="378"/>
      <c r="J48" s="378"/>
      <c r="K48" s="378"/>
      <c r="L48" s="51"/>
      <c r="M48" s="51"/>
    </row>
    <row r="50" spans="5:7">
      <c r="E50" s="407" t="s">
        <v>1354</v>
      </c>
      <c r="F50" s="408"/>
      <c r="G50" s="409"/>
    </row>
    <row r="51" spans="5:7">
      <c r="E51" s="407" t="s">
        <v>1355</v>
      </c>
      <c r="F51" s="408"/>
      <c r="G51" s="409"/>
    </row>
    <row r="52" spans="5:7">
      <c r="E52" s="407" t="s">
        <v>1356</v>
      </c>
      <c r="F52" s="408"/>
      <c r="G52" s="409"/>
    </row>
    <row r="53" spans="5:7">
      <c r="E53" s="407" t="s">
        <v>1357</v>
      </c>
      <c r="F53" s="408"/>
      <c r="G53" s="409"/>
    </row>
    <row r="54" spans="5:7">
      <c r="E54" s="407" t="s">
        <v>1358</v>
      </c>
      <c r="F54" s="408"/>
      <c r="G54" s="409"/>
    </row>
  </sheetData>
  <mergeCells count="40">
    <mergeCell ref="E48:K48"/>
    <mergeCell ref="A45:K45"/>
    <mergeCell ref="E43:K43"/>
    <mergeCell ref="E44:K44"/>
    <mergeCell ref="E46:K46"/>
    <mergeCell ref="E47:K47"/>
    <mergeCell ref="A21:C21"/>
    <mergeCell ref="D21:D23"/>
    <mergeCell ref="G21:K23"/>
    <mergeCell ref="A23:C23"/>
    <mergeCell ref="A30:C30"/>
    <mergeCell ref="D30:D32"/>
    <mergeCell ref="G30:K32"/>
    <mergeCell ref="A32:C32"/>
    <mergeCell ref="E39:K39"/>
    <mergeCell ref="E40:K40"/>
    <mergeCell ref="E41:K41"/>
    <mergeCell ref="A38:K38"/>
    <mergeCell ref="E42:K42"/>
    <mergeCell ref="G5:K5"/>
    <mergeCell ref="A12:C12"/>
    <mergeCell ref="D12:D14"/>
    <mergeCell ref="G12:K14"/>
    <mergeCell ref="A14:C14"/>
    <mergeCell ref="A6:C6"/>
    <mergeCell ref="D6:D8"/>
    <mergeCell ref="A8:C8"/>
    <mergeCell ref="G6:K6"/>
    <mergeCell ref="G7:K7"/>
    <mergeCell ref="G8:K8"/>
    <mergeCell ref="A1:D1"/>
    <mergeCell ref="G1:K1"/>
    <mergeCell ref="G2:K2"/>
    <mergeCell ref="G3:K3"/>
    <mergeCell ref="G4:K4"/>
    <mergeCell ref="E50:G50"/>
    <mergeCell ref="E51:G51"/>
    <mergeCell ref="E52:G52"/>
    <mergeCell ref="E53:G53"/>
    <mergeCell ref="E54:G54"/>
  </mergeCells>
  <printOptions gridLines="1"/>
  <pageMargins left="0.70866141732283472" right="0.70866141732283472" top="0.78740157480314965" bottom="0.78740157480314965" header="0.31496062992125984" footer="0.31496062992125984"/>
  <pageSetup paperSize="9" scale="70" fitToHeight="3" orientation="landscape" r:id="rId1"/>
  <headerFooter>
    <oddHeader>&amp;L&amp;Pvon&amp;N&amp;C4.1 Prozessziele&amp;R&amp;D</oddHead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pageSetUpPr fitToPage="1"/>
  </sheetPr>
  <dimension ref="A1:M55"/>
  <sheetViews>
    <sheetView topLeftCell="A8" zoomScale="77" zoomScaleNormal="77" workbookViewId="0">
      <selection activeCell="J60" sqref="J60"/>
    </sheetView>
  </sheetViews>
  <sheetFormatPr defaultColWidth="11.44140625" defaultRowHeight="14.4"/>
  <cols>
    <col min="1" max="3" width="5.21875" customWidth="1"/>
    <col min="4" max="4" width="29.21875" customWidth="1"/>
    <col min="5" max="6" width="9" customWidth="1"/>
    <col min="7" max="11" width="24.77734375" customWidth="1"/>
    <col min="12" max="12" width="90.77734375" customWidth="1"/>
  </cols>
  <sheetData>
    <row r="1" spans="1:12" s="32" customFormat="1" ht="36" customHeight="1" thickBot="1">
      <c r="A1" s="352" t="s">
        <v>1359</v>
      </c>
      <c r="B1" s="353"/>
      <c r="C1" s="353"/>
      <c r="D1" s="353"/>
      <c r="E1" s="31">
        <f>(E3*$B$3*$C$3+E4*$B$4*$C$4+E5*$B$5*$C$5)/$A$5+E6</f>
        <v>0</v>
      </c>
      <c r="F1" s="31">
        <f>(F3*$B$3*$C$3+F4*$B$4*$C$4+F5*$B$5*$C$5)/$A$5+F6</f>
        <v>0</v>
      </c>
      <c r="G1" s="354" t="s">
        <v>253</v>
      </c>
      <c r="H1" s="355"/>
      <c r="I1" s="355"/>
      <c r="J1" s="355"/>
      <c r="K1" s="355"/>
      <c r="L1" s="60" t="s">
        <v>254</v>
      </c>
    </row>
    <row r="2" spans="1:12" ht="22.5" customHeight="1">
      <c r="A2" s="33" t="s">
        <v>68</v>
      </c>
      <c r="B2" s="33" t="s">
        <v>69</v>
      </c>
      <c r="C2" s="33" t="s">
        <v>70</v>
      </c>
      <c r="D2" s="33" t="s">
        <v>71</v>
      </c>
      <c r="E2" s="33" t="s">
        <v>72</v>
      </c>
      <c r="F2" s="33" t="s">
        <v>37</v>
      </c>
      <c r="G2" s="350" t="s">
        <v>1360</v>
      </c>
      <c r="H2" s="351"/>
      <c r="I2" s="351"/>
      <c r="J2" s="351"/>
      <c r="K2" s="351"/>
    </row>
    <row r="3" spans="1:12" ht="18">
      <c r="A3" s="34"/>
      <c r="B3" s="34">
        <v>5</v>
      </c>
      <c r="C3" s="34">
        <v>1</v>
      </c>
      <c r="D3" s="57" t="s">
        <v>255</v>
      </c>
      <c r="E3" s="54">
        <f>E12</f>
        <v>0</v>
      </c>
      <c r="F3" s="54">
        <f>F12</f>
        <v>0</v>
      </c>
      <c r="G3" s="350" t="s">
        <v>1361</v>
      </c>
      <c r="H3" s="351"/>
      <c r="I3" s="351"/>
      <c r="J3" s="351"/>
      <c r="K3" s="351"/>
    </row>
    <row r="4" spans="1:12" ht="18">
      <c r="A4" s="34"/>
      <c r="B4" s="34">
        <v>5</v>
      </c>
      <c r="C4" s="34">
        <v>1</v>
      </c>
      <c r="D4" s="58" t="s">
        <v>202</v>
      </c>
      <c r="E4" s="36">
        <f>E21</f>
        <v>0</v>
      </c>
      <c r="F4" s="36">
        <f>F21</f>
        <v>0</v>
      </c>
      <c r="G4" s="350" t="s">
        <v>1362</v>
      </c>
      <c r="H4" s="351"/>
      <c r="I4" s="351"/>
      <c r="J4" s="351"/>
      <c r="K4" s="351"/>
    </row>
    <row r="5" spans="1:12" ht="18">
      <c r="A5" s="34">
        <f>B5*C5+B4*C4+B3*C3</f>
        <v>12</v>
      </c>
      <c r="B5" s="34">
        <v>2</v>
      </c>
      <c r="C5" s="34">
        <v>1</v>
      </c>
      <c r="D5" s="59" t="s">
        <v>256</v>
      </c>
      <c r="E5" s="35">
        <f>E30</f>
        <v>0</v>
      </c>
      <c r="F5" s="35">
        <f>F30</f>
        <v>0</v>
      </c>
      <c r="G5" s="350" t="s">
        <v>1363</v>
      </c>
      <c r="H5" s="351"/>
      <c r="I5" s="351"/>
      <c r="J5" s="351"/>
      <c r="K5" s="351"/>
    </row>
    <row r="6" spans="1:12" ht="18">
      <c r="A6" s="356"/>
      <c r="B6" s="356"/>
      <c r="C6" s="356"/>
      <c r="D6" s="357" t="s">
        <v>335</v>
      </c>
      <c r="E6" s="47">
        <f>(E$10*$B$10*$C$10+E$11*$B$11*$C$11)/$A$8</f>
        <v>0</v>
      </c>
      <c r="F6" s="47">
        <f>(F$10*$B$10*$C$10+F$11*$B$11*$C$11)/$A$8</f>
        <v>0</v>
      </c>
      <c r="G6" s="350" t="s">
        <v>1364</v>
      </c>
      <c r="H6" s="351"/>
      <c r="I6" s="351"/>
      <c r="J6" s="351"/>
      <c r="K6" s="351"/>
    </row>
    <row r="7" spans="1:12" ht="18">
      <c r="A7" s="48"/>
      <c r="B7" s="49" t="s">
        <v>258</v>
      </c>
      <c r="C7" s="48"/>
      <c r="D7" s="358"/>
      <c r="E7" s="37"/>
      <c r="F7" s="37"/>
      <c r="G7" s="350" t="s">
        <v>1365</v>
      </c>
      <c r="H7" s="351"/>
      <c r="I7" s="351"/>
      <c r="J7" s="351"/>
      <c r="K7" s="351"/>
    </row>
    <row r="8" spans="1:12" ht="18">
      <c r="A8" s="359">
        <f>B10*C10+B11*C11</f>
        <v>5</v>
      </c>
      <c r="B8" s="359"/>
      <c r="C8" s="359"/>
      <c r="D8" s="358"/>
      <c r="E8" s="37"/>
      <c r="F8" s="37"/>
      <c r="G8" s="350"/>
      <c r="H8" s="351"/>
      <c r="I8" s="351"/>
      <c r="J8" s="351"/>
      <c r="K8" s="351"/>
    </row>
    <row r="9" spans="1:12">
      <c r="A9" s="40" t="s">
        <v>68</v>
      </c>
      <c r="B9" s="40" t="s">
        <v>69</v>
      </c>
      <c r="C9" s="40" t="s">
        <v>70</v>
      </c>
      <c r="D9" s="40" t="s">
        <v>265</v>
      </c>
      <c r="E9" s="40" t="s">
        <v>75</v>
      </c>
      <c r="F9" s="40" t="s">
        <v>37</v>
      </c>
      <c r="G9" s="40" t="s">
        <v>76</v>
      </c>
      <c r="H9" s="40" t="s">
        <v>77</v>
      </c>
      <c r="I9" s="40" t="s">
        <v>78</v>
      </c>
      <c r="J9" s="40" t="s">
        <v>79</v>
      </c>
      <c r="K9" s="40" t="s">
        <v>80</v>
      </c>
      <c r="L9" s="40"/>
    </row>
    <row r="10" spans="1:12" s="1" customFormat="1" ht="96">
      <c r="A10" s="11">
        <v>1</v>
      </c>
      <c r="B10" s="11">
        <v>5</v>
      </c>
      <c r="C10" s="11">
        <v>1</v>
      </c>
      <c r="D10" s="41" t="s">
        <v>1366</v>
      </c>
      <c r="E10" s="62">
        <v>0</v>
      </c>
      <c r="F10" s="62">
        <v>0</v>
      </c>
      <c r="G10" s="41" t="s">
        <v>1367</v>
      </c>
      <c r="H10" s="41" t="s">
        <v>1368</v>
      </c>
      <c r="I10" s="41" t="s">
        <v>1369</v>
      </c>
      <c r="J10" s="41" t="s">
        <v>1370</v>
      </c>
      <c r="K10" s="41" t="s">
        <v>1371</v>
      </c>
      <c r="L10" s="42"/>
    </row>
    <row r="11" spans="1:12" s="1" customFormat="1" ht="18" hidden="1">
      <c r="A11" s="11">
        <v>0</v>
      </c>
      <c r="B11" s="11">
        <v>0</v>
      </c>
      <c r="C11" s="11">
        <v>0</v>
      </c>
      <c r="D11" s="41"/>
      <c r="E11" s="37">
        <v>0</v>
      </c>
      <c r="F11" s="37">
        <v>0</v>
      </c>
      <c r="G11" s="41"/>
      <c r="H11" s="41"/>
      <c r="I11" s="41"/>
      <c r="J11" s="41"/>
      <c r="K11" s="41"/>
      <c r="L11" s="42"/>
    </row>
    <row r="12" spans="1:12" ht="18">
      <c r="A12" s="365"/>
      <c r="B12" s="365"/>
      <c r="C12" s="365"/>
      <c r="D12" s="366" t="s">
        <v>267</v>
      </c>
      <c r="E12" s="52">
        <f>E13+E14</f>
        <v>0</v>
      </c>
      <c r="F12" s="52">
        <f>F13+F14</f>
        <v>0</v>
      </c>
      <c r="G12" s="367"/>
      <c r="H12" s="368"/>
      <c r="I12" s="368"/>
      <c r="J12" s="368"/>
      <c r="K12" s="369"/>
    </row>
    <row r="13" spans="1:12" ht="18">
      <c r="A13" s="55"/>
      <c r="B13" s="56" t="s">
        <v>258</v>
      </c>
      <c r="C13" s="55"/>
      <c r="D13" s="366"/>
      <c r="E13" s="54"/>
      <c r="F13" s="54"/>
      <c r="G13" s="370"/>
      <c r="H13" s="371"/>
      <c r="I13" s="371"/>
      <c r="J13" s="371"/>
      <c r="K13" s="372"/>
    </row>
    <row r="14" spans="1:12" ht="18">
      <c r="A14" s="376">
        <f>B16*C16+B17*C17+B18*C18+B19*C19+B20*C20</f>
        <v>13</v>
      </c>
      <c r="B14" s="376"/>
      <c r="C14" s="376"/>
      <c r="D14" s="366"/>
      <c r="E14" s="54">
        <f>($B$16*$C$16*E$16+$B$17*$C$17*E$17+$B$18*$C$18*E$18+$B$19*$C$19*E$19+$B$20*$C$20*E$20)/$A$14</f>
        <v>0</v>
      </c>
      <c r="F14" s="54">
        <f>($B$16*$C$16*F$16+$B$17*$C$17*F$17+$B$18*$C$18*F$18+$B$19*$C$19*F$19+$B$20*$C$20*F$20)/$A$14</f>
        <v>0</v>
      </c>
      <c r="G14" s="373"/>
      <c r="H14" s="374"/>
      <c r="I14" s="374"/>
      <c r="J14" s="374"/>
      <c r="K14" s="375"/>
    </row>
    <row r="15" spans="1:12">
      <c r="A15" s="40" t="s">
        <v>68</v>
      </c>
      <c r="B15" s="40" t="s">
        <v>69</v>
      </c>
      <c r="C15" s="40" t="s">
        <v>70</v>
      </c>
      <c r="D15" s="40" t="s">
        <v>265</v>
      </c>
      <c r="E15" s="40" t="s">
        <v>75</v>
      </c>
      <c r="F15" s="40" t="s">
        <v>37</v>
      </c>
      <c r="G15" s="40" t="s">
        <v>76</v>
      </c>
      <c r="H15" s="40" t="s">
        <v>77</v>
      </c>
      <c r="I15" s="40" t="s">
        <v>78</v>
      </c>
      <c r="J15" s="40" t="s">
        <v>79</v>
      </c>
      <c r="K15" s="40" t="s">
        <v>80</v>
      </c>
      <c r="L15" s="40"/>
    </row>
    <row r="16" spans="1:12" s="1" customFormat="1" ht="96">
      <c r="A16" s="11">
        <v>1</v>
      </c>
      <c r="B16" s="11">
        <v>5</v>
      </c>
      <c r="C16" s="11">
        <v>1</v>
      </c>
      <c r="D16" s="41" t="s">
        <v>1372</v>
      </c>
      <c r="E16" s="54"/>
      <c r="F16" s="54"/>
      <c r="G16" s="41" t="s">
        <v>1375</v>
      </c>
      <c r="H16" s="41" t="s">
        <v>1378</v>
      </c>
      <c r="I16" s="41" t="s">
        <v>1381</v>
      </c>
      <c r="J16" s="41" t="s">
        <v>1384</v>
      </c>
      <c r="K16" s="41" t="s">
        <v>1385</v>
      </c>
      <c r="L16" s="42"/>
    </row>
    <row r="17" spans="1:12" s="1" customFormat="1" ht="132">
      <c r="A17" s="11">
        <v>2</v>
      </c>
      <c r="B17" s="11">
        <v>5</v>
      </c>
      <c r="C17" s="11">
        <v>1</v>
      </c>
      <c r="D17" s="41" t="s">
        <v>1373</v>
      </c>
      <c r="E17" s="54"/>
      <c r="F17" s="54"/>
      <c r="G17" s="41" t="s">
        <v>1376</v>
      </c>
      <c r="H17" s="41" t="s">
        <v>1379</v>
      </c>
      <c r="I17" s="41" t="s">
        <v>1382</v>
      </c>
      <c r="J17" s="41" t="s">
        <v>1384</v>
      </c>
      <c r="K17" s="41" t="s">
        <v>1386</v>
      </c>
      <c r="L17" s="42"/>
    </row>
    <row r="18" spans="1:12" s="1" customFormat="1" ht="84">
      <c r="A18" s="11">
        <v>3</v>
      </c>
      <c r="B18" s="11">
        <v>3</v>
      </c>
      <c r="C18" s="11">
        <v>1</v>
      </c>
      <c r="D18" s="41" t="s">
        <v>1374</v>
      </c>
      <c r="E18" s="54"/>
      <c r="F18" s="54"/>
      <c r="G18" s="41" t="s">
        <v>1377</v>
      </c>
      <c r="H18" s="41" t="s">
        <v>1380</v>
      </c>
      <c r="I18" s="41" t="s">
        <v>1383</v>
      </c>
      <c r="J18" s="41"/>
      <c r="K18" s="41" t="s">
        <v>1387</v>
      </c>
      <c r="L18" s="42"/>
    </row>
    <row r="19" spans="1:12" s="1" customFormat="1" ht="18">
      <c r="A19" s="11">
        <v>4</v>
      </c>
      <c r="B19" s="11">
        <v>0</v>
      </c>
      <c r="C19" s="11">
        <v>0</v>
      </c>
      <c r="D19" s="11"/>
      <c r="E19" s="54"/>
      <c r="F19" s="54"/>
      <c r="H19" s="41"/>
      <c r="I19" s="41"/>
      <c r="J19" s="41"/>
      <c r="K19" s="41"/>
      <c r="L19" s="42"/>
    </row>
    <row r="20" spans="1:12" s="1" customFormat="1" ht="18">
      <c r="A20" s="11">
        <v>5</v>
      </c>
      <c r="B20" s="11">
        <v>0</v>
      </c>
      <c r="C20" s="11">
        <v>0</v>
      </c>
      <c r="D20" s="11"/>
      <c r="E20" s="54"/>
      <c r="F20" s="54"/>
      <c r="G20" s="41"/>
      <c r="H20" s="41"/>
      <c r="I20" s="41"/>
      <c r="J20" s="41"/>
      <c r="K20" s="41"/>
      <c r="L20" s="42"/>
    </row>
    <row r="21" spans="1:12" ht="18">
      <c r="A21" s="379"/>
      <c r="B21" s="379"/>
      <c r="C21" s="379"/>
      <c r="D21" s="380" t="s">
        <v>293</v>
      </c>
      <c r="E21" s="43">
        <f>E22+E23</f>
        <v>0</v>
      </c>
      <c r="F21" s="43">
        <f>F22+F23</f>
        <v>0</v>
      </c>
      <c r="G21" s="381"/>
      <c r="H21" s="382"/>
      <c r="I21" s="382"/>
      <c r="J21" s="382"/>
      <c r="K21" s="383"/>
    </row>
    <row r="22" spans="1:12" ht="18">
      <c r="A22" s="44"/>
      <c r="B22" s="45" t="s">
        <v>258</v>
      </c>
      <c r="C22" s="44"/>
      <c r="D22" s="380"/>
      <c r="E22" s="46"/>
      <c r="F22" s="46"/>
      <c r="G22" s="384"/>
      <c r="H22" s="385"/>
      <c r="I22" s="385"/>
      <c r="J22" s="385"/>
      <c r="K22" s="386"/>
    </row>
    <row r="23" spans="1:12" ht="18">
      <c r="A23" s="379">
        <f>B25*C25+B26*C26+B27*C27+B28*C28+B29*C29</f>
        <v>13</v>
      </c>
      <c r="B23" s="379"/>
      <c r="C23" s="379"/>
      <c r="D23" s="380"/>
      <c r="E23" s="46">
        <f>($B$25*$C$25*E$25+$B$26*$C$26*E$26+$B$27*$C$27*E$27+$B$28*$C$28*E$28+$B$29*$C$29*E$29)/$A$23</f>
        <v>0</v>
      </c>
      <c r="F23" s="46">
        <f>($B$25*$C$25*F$25+$B$26*$C$26*F$26+$B$27*$C$27*F$27+$B$28*$C$28*F$28+$B$29*$C$29*F$29)/$A$23</f>
        <v>0</v>
      </c>
      <c r="G23" s="387"/>
      <c r="H23" s="388"/>
      <c r="I23" s="388"/>
      <c r="J23" s="388"/>
      <c r="K23" s="389"/>
    </row>
    <row r="24" spans="1:12">
      <c r="A24" s="40" t="s">
        <v>68</v>
      </c>
      <c r="B24" s="40" t="s">
        <v>69</v>
      </c>
      <c r="C24" s="40" t="s">
        <v>70</v>
      </c>
      <c r="D24" s="40" t="s">
        <v>265</v>
      </c>
      <c r="E24" s="40" t="s">
        <v>75</v>
      </c>
      <c r="F24" s="40" t="s">
        <v>37</v>
      </c>
      <c r="G24" s="40" t="s">
        <v>76</v>
      </c>
      <c r="H24" s="40" t="s">
        <v>77</v>
      </c>
      <c r="I24" s="40" t="s">
        <v>78</v>
      </c>
      <c r="J24" s="40" t="s">
        <v>79</v>
      </c>
      <c r="K24" s="40" t="s">
        <v>80</v>
      </c>
      <c r="L24" s="40"/>
    </row>
    <row r="25" spans="1:12" s="1" customFormat="1" ht="96">
      <c r="A25" s="11">
        <v>1</v>
      </c>
      <c r="B25" s="11">
        <v>5</v>
      </c>
      <c r="C25" s="11">
        <v>1</v>
      </c>
      <c r="D25" s="41" t="s">
        <v>1388</v>
      </c>
      <c r="E25" s="63"/>
      <c r="F25" s="63"/>
      <c r="G25" s="41" t="s">
        <v>804</v>
      </c>
      <c r="H25" s="41"/>
      <c r="I25" s="41" t="s">
        <v>1392</v>
      </c>
      <c r="J25" s="41" t="s">
        <v>711</v>
      </c>
      <c r="K25" s="41" t="s">
        <v>1395</v>
      </c>
      <c r="L25" s="42"/>
    </row>
    <row r="26" spans="1:12" s="1" customFormat="1" ht="84">
      <c r="A26" s="11">
        <v>2</v>
      </c>
      <c r="B26" s="11">
        <v>5</v>
      </c>
      <c r="C26" s="11">
        <v>1</v>
      </c>
      <c r="D26" s="41" t="s">
        <v>1389</v>
      </c>
      <c r="E26" s="63"/>
      <c r="F26" s="63"/>
      <c r="G26" s="41" t="s">
        <v>804</v>
      </c>
      <c r="H26" s="41"/>
      <c r="I26" s="41" t="s">
        <v>1393</v>
      </c>
      <c r="J26" s="41" t="s">
        <v>711</v>
      </c>
      <c r="K26" s="41" t="s">
        <v>1396</v>
      </c>
      <c r="L26" s="42"/>
    </row>
    <row r="27" spans="1:12" s="1" customFormat="1" ht="60">
      <c r="A27" s="11">
        <v>3</v>
      </c>
      <c r="B27" s="11">
        <v>3</v>
      </c>
      <c r="C27" s="11">
        <v>1</v>
      </c>
      <c r="D27" s="41" t="s">
        <v>1390</v>
      </c>
      <c r="E27" s="63"/>
      <c r="F27" s="63"/>
      <c r="G27" s="41" t="s">
        <v>1344</v>
      </c>
      <c r="H27" s="41" t="s">
        <v>1391</v>
      </c>
      <c r="I27" s="41" t="s">
        <v>1394</v>
      </c>
      <c r="J27" s="41" t="s">
        <v>711</v>
      </c>
      <c r="K27" s="41" t="s">
        <v>1397</v>
      </c>
      <c r="L27" s="42"/>
    </row>
    <row r="28" spans="1:12" s="1" customFormat="1" ht="18">
      <c r="A28" s="11">
        <v>4</v>
      </c>
      <c r="B28" s="11">
        <v>0</v>
      </c>
      <c r="C28" s="11">
        <v>0</v>
      </c>
      <c r="D28" s="41"/>
      <c r="E28" s="63"/>
      <c r="F28" s="63"/>
      <c r="G28" s="41"/>
      <c r="H28" s="41"/>
      <c r="I28" s="41"/>
      <c r="J28" s="41"/>
      <c r="K28" s="41"/>
      <c r="L28" s="42"/>
    </row>
    <row r="29" spans="1:12" s="1" customFormat="1" ht="18">
      <c r="A29" s="11">
        <v>5</v>
      </c>
      <c r="B29" s="11">
        <v>0</v>
      </c>
      <c r="C29" s="11">
        <v>0</v>
      </c>
      <c r="E29" s="63"/>
      <c r="F29" s="63"/>
      <c r="G29" s="41"/>
      <c r="H29" s="41"/>
      <c r="I29" s="41"/>
      <c r="J29" s="41"/>
      <c r="K29" s="41"/>
      <c r="L29" s="42"/>
    </row>
    <row r="30" spans="1:12" ht="18">
      <c r="A30" s="390"/>
      <c r="B30" s="390"/>
      <c r="C30" s="390"/>
      <c r="D30" s="391" t="s">
        <v>256</v>
      </c>
      <c r="E30" s="53">
        <f>E31+E32</f>
        <v>0</v>
      </c>
      <c r="F30" s="53">
        <f>F31+F32</f>
        <v>0</v>
      </c>
      <c r="G30" s="392"/>
      <c r="H30" s="393"/>
      <c r="I30" s="393"/>
      <c r="J30" s="393"/>
      <c r="K30" s="394"/>
    </row>
    <row r="31" spans="1:12" ht="18">
      <c r="A31" s="38"/>
      <c r="B31" s="39" t="s">
        <v>258</v>
      </c>
      <c r="C31" s="38"/>
      <c r="D31" s="391"/>
      <c r="E31" s="35"/>
      <c r="F31" s="35"/>
      <c r="G31" s="395"/>
      <c r="H31" s="396"/>
      <c r="I31" s="396"/>
      <c r="J31" s="396"/>
      <c r="K31" s="397"/>
    </row>
    <row r="32" spans="1:12" ht="18">
      <c r="A32" s="401">
        <f>B34*C34+B35*C35+B36*C36+B37*C37</f>
        <v>8</v>
      </c>
      <c r="B32" s="401"/>
      <c r="C32" s="401"/>
      <c r="D32" s="391"/>
      <c r="E32" s="35">
        <f>($B$34*$C$34*E$34+$B$35*$C$35*E$35+$B$36*$C$36*E$36+$B$37*$C$37*E$37)/$A$32</f>
        <v>0</v>
      </c>
      <c r="F32" s="35">
        <f>($B$34*$C$34*F$34+$B$35*$C$35*F$35+$B$36*$C$36*F$36+$B$37*$C$37*F$37)/$A$32</f>
        <v>0</v>
      </c>
      <c r="G32" s="398"/>
      <c r="H32" s="399"/>
      <c r="I32" s="399"/>
      <c r="J32" s="399"/>
      <c r="K32" s="400"/>
    </row>
    <row r="33" spans="1:13">
      <c r="A33" s="40" t="s">
        <v>68</v>
      </c>
      <c r="B33" s="40" t="s">
        <v>69</v>
      </c>
      <c r="C33" s="40" t="s">
        <v>70</v>
      </c>
      <c r="D33" s="40" t="s">
        <v>265</v>
      </c>
      <c r="E33" s="40" t="s">
        <v>75</v>
      </c>
      <c r="F33" s="40" t="s">
        <v>37</v>
      </c>
      <c r="G33" s="40" t="s">
        <v>76</v>
      </c>
      <c r="H33" s="40" t="s">
        <v>77</v>
      </c>
      <c r="I33" s="40" t="s">
        <v>78</v>
      </c>
      <c r="J33" s="40" t="s">
        <v>79</v>
      </c>
      <c r="K33" s="40" t="s">
        <v>80</v>
      </c>
      <c r="L33" s="40"/>
    </row>
    <row r="34" spans="1:13" s="1" customFormat="1" ht="36">
      <c r="A34" s="11">
        <v>1</v>
      </c>
      <c r="B34" s="11">
        <v>3</v>
      </c>
      <c r="C34" s="11">
        <v>1</v>
      </c>
      <c r="D34" s="41" t="s">
        <v>310</v>
      </c>
      <c r="E34" s="35"/>
      <c r="F34" s="35"/>
      <c r="G34" s="41" t="s">
        <v>379</v>
      </c>
      <c r="H34" s="41" t="s">
        <v>379</v>
      </c>
      <c r="I34" s="41" t="s">
        <v>379</v>
      </c>
      <c r="J34" s="41" t="s">
        <v>379</v>
      </c>
      <c r="K34" s="41" t="s">
        <v>379</v>
      </c>
      <c r="L34" s="42"/>
    </row>
    <row r="35" spans="1:13" s="1" customFormat="1" ht="48">
      <c r="A35" s="11">
        <v>2</v>
      </c>
      <c r="B35" s="11">
        <v>5</v>
      </c>
      <c r="C35" s="11">
        <v>1</v>
      </c>
      <c r="D35" s="41" t="s">
        <v>1398</v>
      </c>
      <c r="E35" s="35"/>
      <c r="F35" s="35"/>
      <c r="G35" s="41" t="s">
        <v>379</v>
      </c>
      <c r="H35" s="41" t="s">
        <v>379</v>
      </c>
      <c r="I35" s="41" t="s">
        <v>379</v>
      </c>
      <c r="J35" s="41" t="s">
        <v>379</v>
      </c>
      <c r="K35" s="41" t="s">
        <v>379</v>
      </c>
      <c r="L35" s="42"/>
    </row>
    <row r="36" spans="1:13" s="1" customFormat="1" ht="18">
      <c r="A36" s="11">
        <v>3</v>
      </c>
      <c r="B36" s="11">
        <v>0</v>
      </c>
      <c r="C36" s="11">
        <v>0</v>
      </c>
      <c r="D36" s="41"/>
      <c r="E36" s="35"/>
      <c r="F36" s="35"/>
      <c r="G36" s="41"/>
      <c r="H36" s="41"/>
      <c r="I36" s="41"/>
      <c r="J36" s="41"/>
      <c r="K36" s="41"/>
      <c r="L36" s="42"/>
    </row>
    <row r="37" spans="1:13" s="1" customFormat="1" ht="18">
      <c r="A37" s="11">
        <v>4</v>
      </c>
      <c r="B37" s="11">
        <v>0</v>
      </c>
      <c r="C37" s="11">
        <v>0</v>
      </c>
      <c r="D37" s="41"/>
      <c r="E37" s="35"/>
      <c r="F37" s="35"/>
      <c r="G37" s="41"/>
      <c r="H37" s="41"/>
      <c r="I37" s="41"/>
      <c r="J37" s="41"/>
      <c r="K37" s="41"/>
      <c r="L37" s="42"/>
    </row>
    <row r="38" spans="1:13" s="1" customFormat="1" ht="21">
      <c r="A38" s="402" t="s">
        <v>378</v>
      </c>
      <c r="B38" s="402"/>
      <c r="C38" s="402"/>
      <c r="D38" s="402"/>
      <c r="E38" s="402"/>
      <c r="F38" s="402"/>
      <c r="G38" s="402"/>
      <c r="H38" s="402"/>
      <c r="I38" s="402"/>
      <c r="J38" s="402"/>
      <c r="K38" s="402"/>
      <c r="L38" s="40"/>
    </row>
    <row r="39" spans="1:13" s="1" customFormat="1">
      <c r="A39" s="11"/>
      <c r="B39" s="11"/>
      <c r="C39" s="11"/>
      <c r="D39" s="50"/>
      <c r="E39" s="363"/>
      <c r="F39" s="364"/>
      <c r="G39" s="364"/>
      <c r="H39" s="364"/>
      <c r="I39" s="364"/>
      <c r="J39" s="364"/>
      <c r="K39" s="364"/>
      <c r="L39" s="61"/>
    </row>
    <row r="40" spans="1:13" s="1" customFormat="1">
      <c r="A40" s="11"/>
      <c r="B40" s="11"/>
      <c r="C40" s="11"/>
      <c r="D40" s="50"/>
      <c r="E40" s="363"/>
      <c r="F40" s="364"/>
      <c r="G40" s="364"/>
      <c r="H40" s="364"/>
      <c r="I40" s="364"/>
      <c r="J40" s="364"/>
      <c r="K40" s="364"/>
      <c r="L40" s="61"/>
    </row>
    <row r="41" spans="1:13" s="1" customFormat="1">
      <c r="A41" s="11"/>
      <c r="B41" s="11"/>
      <c r="C41" s="11"/>
      <c r="D41" s="50"/>
      <c r="E41" s="363"/>
      <c r="F41" s="364"/>
      <c r="G41" s="364"/>
      <c r="H41" s="364"/>
      <c r="I41" s="364"/>
      <c r="J41" s="364"/>
      <c r="K41" s="364"/>
      <c r="L41" s="61"/>
    </row>
    <row r="42" spans="1:13">
      <c r="A42" s="51"/>
      <c r="B42" s="51"/>
      <c r="C42" s="51"/>
      <c r="D42" s="50"/>
      <c r="E42" s="363"/>
      <c r="F42" s="364"/>
      <c r="G42" s="364"/>
      <c r="H42" s="364"/>
      <c r="I42" s="364"/>
      <c r="J42" s="364"/>
      <c r="K42" s="364"/>
      <c r="L42" s="61"/>
    </row>
    <row r="43" spans="1:13" ht="68.25" customHeight="1">
      <c r="A43" s="51"/>
      <c r="B43" s="51"/>
      <c r="C43" s="51"/>
      <c r="D43" s="50"/>
      <c r="E43" s="363"/>
      <c r="F43" s="364"/>
      <c r="G43" s="364"/>
      <c r="H43" s="364"/>
      <c r="I43" s="364"/>
      <c r="J43" s="364"/>
      <c r="K43" s="364"/>
      <c r="L43" s="61"/>
    </row>
    <row r="44" spans="1:13">
      <c r="A44" s="51"/>
      <c r="B44" s="51"/>
      <c r="C44" s="51"/>
      <c r="D44" s="50"/>
      <c r="E44" s="363"/>
      <c r="F44" s="364"/>
      <c r="G44" s="364"/>
      <c r="H44" s="364"/>
      <c r="I44" s="364"/>
      <c r="J44" s="364"/>
      <c r="K44" s="364"/>
      <c r="L44" s="61"/>
    </row>
    <row r="45" spans="1:13">
      <c r="A45" s="360"/>
      <c r="B45" s="361"/>
      <c r="C45" s="361"/>
      <c r="D45" s="361"/>
      <c r="E45" s="361"/>
      <c r="F45" s="361"/>
      <c r="G45" s="361"/>
      <c r="H45" s="361"/>
      <c r="I45" s="361"/>
      <c r="J45" s="361"/>
      <c r="K45" s="362"/>
      <c r="L45" s="61"/>
    </row>
    <row r="46" spans="1:13" ht="33" customHeight="1">
      <c r="A46" s="51"/>
      <c r="B46" s="51"/>
      <c r="C46" s="51"/>
      <c r="D46" s="10" t="s">
        <v>82</v>
      </c>
      <c r="E46" s="377" t="s">
        <v>1399</v>
      </c>
      <c r="F46" s="378"/>
      <c r="G46" s="378"/>
      <c r="H46" s="378"/>
      <c r="I46" s="378"/>
      <c r="J46" s="378"/>
      <c r="K46" s="378"/>
      <c r="L46" s="51"/>
      <c r="M46" s="51"/>
    </row>
    <row r="47" spans="1:13" ht="19.5" customHeight="1">
      <c r="A47" s="51"/>
      <c r="B47" s="51"/>
      <c r="C47" s="51"/>
      <c r="D47" s="10" t="s">
        <v>319</v>
      </c>
      <c r="E47" s="377" t="s">
        <v>1400</v>
      </c>
      <c r="F47" s="378"/>
      <c r="G47" s="378"/>
      <c r="H47" s="378"/>
      <c r="I47" s="378"/>
      <c r="J47" s="378"/>
      <c r="K47" s="378"/>
      <c r="L47" s="51"/>
      <c r="M47" s="51"/>
    </row>
    <row r="48" spans="1:13" ht="64.5" customHeight="1">
      <c r="A48" s="51"/>
      <c r="B48" s="51"/>
      <c r="C48" s="51"/>
      <c r="D48" s="10" t="s">
        <v>472</v>
      </c>
      <c r="E48" s="377" t="s">
        <v>1401</v>
      </c>
      <c r="F48" s="378"/>
      <c r="G48" s="378"/>
      <c r="H48" s="378"/>
      <c r="I48" s="378"/>
      <c r="J48" s="378"/>
      <c r="K48" s="378"/>
      <c r="L48" s="51"/>
      <c r="M48" s="51"/>
    </row>
    <row r="50" spans="5:7">
      <c r="E50" s="407" t="s">
        <v>1402</v>
      </c>
      <c r="F50" s="408"/>
      <c r="G50" s="409"/>
    </row>
    <row r="51" spans="5:7">
      <c r="E51" s="407" t="s">
        <v>1403</v>
      </c>
      <c r="F51" s="408"/>
      <c r="G51" s="409"/>
    </row>
    <row r="52" spans="5:7">
      <c r="E52" s="407" t="s">
        <v>1404</v>
      </c>
      <c r="F52" s="408"/>
      <c r="G52" s="409"/>
    </row>
    <row r="53" spans="5:7">
      <c r="E53" s="407" t="s">
        <v>1405</v>
      </c>
      <c r="F53" s="408"/>
      <c r="G53" s="409"/>
    </row>
    <row r="54" spans="5:7">
      <c r="E54" s="407" t="s">
        <v>1406</v>
      </c>
      <c r="F54" s="408"/>
      <c r="G54" s="409"/>
    </row>
    <row r="55" spans="5:7">
      <c r="E55" s="407" t="s">
        <v>1407</v>
      </c>
      <c r="F55" s="408"/>
      <c r="G55" s="409"/>
    </row>
  </sheetData>
  <mergeCells count="41">
    <mergeCell ref="E48:K48"/>
    <mergeCell ref="A45:K45"/>
    <mergeCell ref="E43:K43"/>
    <mergeCell ref="E44:K44"/>
    <mergeCell ref="E46:K46"/>
    <mergeCell ref="E47:K47"/>
    <mergeCell ref="A21:C21"/>
    <mergeCell ref="D21:D23"/>
    <mergeCell ref="G21:K23"/>
    <mergeCell ref="A23:C23"/>
    <mergeCell ref="A30:C30"/>
    <mergeCell ref="D30:D32"/>
    <mergeCell ref="G30:K32"/>
    <mergeCell ref="A32:C32"/>
    <mergeCell ref="E39:K39"/>
    <mergeCell ref="E40:K40"/>
    <mergeCell ref="E41:K41"/>
    <mergeCell ref="A38:K38"/>
    <mergeCell ref="E42:K42"/>
    <mergeCell ref="G5:K5"/>
    <mergeCell ref="A12:C12"/>
    <mergeCell ref="D12:D14"/>
    <mergeCell ref="G12:K14"/>
    <mergeCell ref="A14:C14"/>
    <mergeCell ref="A6:C6"/>
    <mergeCell ref="D6:D8"/>
    <mergeCell ref="A8:C8"/>
    <mergeCell ref="G6:K6"/>
    <mergeCell ref="G7:K7"/>
    <mergeCell ref="G8:K8"/>
    <mergeCell ref="A1:D1"/>
    <mergeCell ref="G1:K1"/>
    <mergeCell ref="G2:K2"/>
    <mergeCell ref="G3:K3"/>
    <mergeCell ref="G4:K4"/>
    <mergeCell ref="E55:G55"/>
    <mergeCell ref="E50:G50"/>
    <mergeCell ref="E51:G51"/>
    <mergeCell ref="E52:G52"/>
    <mergeCell ref="E53:G53"/>
    <mergeCell ref="E54:G54"/>
  </mergeCells>
  <printOptions gridLines="1"/>
  <pageMargins left="0.70866141732283472" right="0.70866141732283472" top="0.78740157480314965" bottom="0.78740157480314965" header="0.31496062992125984" footer="0.31496062992125984"/>
  <pageSetup paperSize="9" scale="70" fitToHeight="3" orientation="landscape" r:id="rId1"/>
  <headerFooter>
    <oddHeader>&amp;L&amp;Pvon&amp;N&amp;C4.2 Prozessdokumentation und -analyse&amp;R&amp;D</oddHead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pageSetUpPr fitToPage="1"/>
  </sheetPr>
  <dimension ref="A1:M53"/>
  <sheetViews>
    <sheetView zoomScale="73" zoomScaleNormal="73" workbookViewId="0">
      <selection activeCell="H50" sqref="H50:H51"/>
    </sheetView>
  </sheetViews>
  <sheetFormatPr defaultColWidth="11.44140625" defaultRowHeight="14.4"/>
  <cols>
    <col min="1" max="3" width="5.21875" customWidth="1"/>
    <col min="4" max="4" width="29.21875" customWidth="1"/>
    <col min="5" max="6" width="9" customWidth="1"/>
    <col min="7" max="11" width="24.77734375" customWidth="1"/>
    <col min="12" max="12" width="90.77734375" customWidth="1"/>
  </cols>
  <sheetData>
    <row r="1" spans="1:12" s="32" customFormat="1" ht="21.75" customHeight="1" thickBot="1">
      <c r="A1" s="352" t="s">
        <v>1408</v>
      </c>
      <c r="B1" s="353"/>
      <c r="C1" s="353"/>
      <c r="D1" s="353"/>
      <c r="E1" s="31">
        <f>(E3*$B$3*$C$3+E4*$B$4*$C$4+E5*$B$5*$C$5)/$A$5+E6</f>
        <v>0</v>
      </c>
      <c r="F1" s="31">
        <f>(F3*$B$3*$C$3+F4*$B$4*$C$4+F5*$B$5*$C$5)/$A$5+F6</f>
        <v>0</v>
      </c>
      <c r="G1" s="354" t="s">
        <v>253</v>
      </c>
      <c r="H1" s="355"/>
      <c r="I1" s="355"/>
      <c r="J1" s="355"/>
      <c r="K1" s="355"/>
      <c r="L1" s="60" t="s">
        <v>254</v>
      </c>
    </row>
    <row r="2" spans="1:12" ht="22.5" customHeight="1">
      <c r="A2" s="33" t="s">
        <v>68</v>
      </c>
      <c r="B2" s="33" t="s">
        <v>69</v>
      </c>
      <c r="C2" s="33" t="s">
        <v>70</v>
      </c>
      <c r="D2" s="33" t="s">
        <v>71</v>
      </c>
      <c r="E2" s="33" t="s">
        <v>72</v>
      </c>
      <c r="F2" s="33" t="s">
        <v>37</v>
      </c>
      <c r="G2" s="350" t="s">
        <v>1409</v>
      </c>
      <c r="H2" s="351"/>
      <c r="I2" s="351"/>
      <c r="J2" s="351"/>
      <c r="K2" s="351"/>
    </row>
    <row r="3" spans="1:12" ht="18">
      <c r="A3" s="34"/>
      <c r="B3" s="34">
        <v>5</v>
      </c>
      <c r="C3" s="34">
        <v>1</v>
      </c>
      <c r="D3" s="57" t="s">
        <v>255</v>
      </c>
      <c r="E3" s="54">
        <f>E12</f>
        <v>0</v>
      </c>
      <c r="F3" s="54">
        <f>F12</f>
        <v>0</v>
      </c>
      <c r="G3" s="350" t="s">
        <v>1410</v>
      </c>
      <c r="H3" s="351"/>
      <c r="I3" s="351"/>
      <c r="J3" s="351"/>
      <c r="K3" s="351"/>
    </row>
    <row r="4" spans="1:12" ht="18">
      <c r="A4" s="34"/>
      <c r="B4" s="34">
        <v>5</v>
      </c>
      <c r="C4" s="34">
        <v>1</v>
      </c>
      <c r="D4" s="58" t="s">
        <v>202</v>
      </c>
      <c r="E4" s="36">
        <f>E21</f>
        <v>0</v>
      </c>
      <c r="F4" s="36">
        <f>F21</f>
        <v>0</v>
      </c>
      <c r="G4" s="350"/>
      <c r="H4" s="351"/>
      <c r="I4" s="351"/>
      <c r="J4" s="351"/>
      <c r="K4" s="351"/>
    </row>
    <row r="5" spans="1:12" ht="18">
      <c r="A5" s="34">
        <f>B5*C5+B4*C4+B3*C3</f>
        <v>12</v>
      </c>
      <c r="B5" s="34">
        <v>2</v>
      </c>
      <c r="C5" s="34">
        <v>1</v>
      </c>
      <c r="D5" s="59" t="s">
        <v>256</v>
      </c>
      <c r="E5" s="35">
        <f>E30</f>
        <v>0</v>
      </c>
      <c r="F5" s="35">
        <f>F30</f>
        <v>0</v>
      </c>
      <c r="G5" s="350"/>
      <c r="H5" s="351"/>
      <c r="I5" s="351"/>
      <c r="J5" s="351"/>
      <c r="K5" s="351"/>
    </row>
    <row r="6" spans="1:12" ht="18">
      <c r="A6" s="356"/>
      <c r="B6" s="356"/>
      <c r="C6" s="356"/>
      <c r="D6" s="357" t="s">
        <v>335</v>
      </c>
      <c r="E6" s="47">
        <f>(E$10*$B$10*$C$10+E$11*$B$11*$C$11)/$A$8</f>
        <v>0</v>
      </c>
      <c r="F6" s="47">
        <f>(F$10*$B$10*$C$10+F$11*$B$11*$C$11)/$A$8</f>
        <v>0</v>
      </c>
      <c r="G6" s="350"/>
      <c r="H6" s="351"/>
      <c r="I6" s="351"/>
      <c r="J6" s="351"/>
      <c r="K6" s="351"/>
    </row>
    <row r="7" spans="1:12" ht="18">
      <c r="A7" s="48"/>
      <c r="B7" s="49" t="s">
        <v>258</v>
      </c>
      <c r="C7" s="48"/>
      <c r="D7" s="358"/>
      <c r="E7" s="37"/>
      <c r="F7" s="37"/>
      <c r="G7" s="350"/>
      <c r="H7" s="351"/>
      <c r="I7" s="351"/>
      <c r="J7" s="351"/>
      <c r="K7" s="351"/>
    </row>
    <row r="8" spans="1:12" ht="18">
      <c r="A8" s="359">
        <f>B10*C10+B11*C11</f>
        <v>5</v>
      </c>
      <c r="B8" s="359"/>
      <c r="C8" s="359"/>
      <c r="D8" s="358"/>
      <c r="E8" s="37"/>
      <c r="F8" s="37"/>
      <c r="G8" s="350"/>
      <c r="H8" s="351"/>
      <c r="I8" s="351"/>
      <c r="J8" s="351"/>
      <c r="K8" s="351"/>
    </row>
    <row r="9" spans="1:12">
      <c r="A9" s="40" t="s">
        <v>68</v>
      </c>
      <c r="B9" s="40" t="s">
        <v>69</v>
      </c>
      <c r="C9" s="40" t="s">
        <v>70</v>
      </c>
      <c r="D9" s="40" t="s">
        <v>265</v>
      </c>
      <c r="E9" s="40" t="s">
        <v>75</v>
      </c>
      <c r="F9" s="40" t="s">
        <v>37</v>
      </c>
      <c r="G9" s="40" t="s">
        <v>76</v>
      </c>
      <c r="H9" s="40" t="s">
        <v>77</v>
      </c>
      <c r="I9" s="40" t="s">
        <v>78</v>
      </c>
      <c r="J9" s="40" t="s">
        <v>79</v>
      </c>
      <c r="K9" s="40" t="s">
        <v>80</v>
      </c>
      <c r="L9" s="40"/>
    </row>
    <row r="10" spans="1:12" s="1" customFormat="1" ht="60">
      <c r="A10" s="11">
        <v>1</v>
      </c>
      <c r="B10" s="11">
        <v>5</v>
      </c>
      <c r="C10" s="11">
        <v>1</v>
      </c>
      <c r="D10" s="41" t="s">
        <v>1411</v>
      </c>
      <c r="E10" s="62">
        <v>0</v>
      </c>
      <c r="F10" s="62">
        <v>0</v>
      </c>
      <c r="G10" s="41" t="s">
        <v>1412</v>
      </c>
      <c r="H10" s="41" t="s">
        <v>1413</v>
      </c>
      <c r="I10" s="41" t="s">
        <v>1414</v>
      </c>
      <c r="J10" s="41" t="s">
        <v>1415</v>
      </c>
      <c r="K10" s="41" t="s">
        <v>1416</v>
      </c>
      <c r="L10" s="42"/>
    </row>
    <row r="11" spans="1:12" s="1" customFormat="1" ht="18" hidden="1">
      <c r="A11" s="11">
        <v>0</v>
      </c>
      <c r="B11" s="11">
        <v>0</v>
      </c>
      <c r="C11" s="11">
        <v>0</v>
      </c>
      <c r="D11" s="41"/>
      <c r="E11" s="37">
        <v>0</v>
      </c>
      <c r="F11" s="37">
        <v>0</v>
      </c>
      <c r="G11" s="41"/>
      <c r="H11" s="41"/>
      <c r="I11" s="41"/>
      <c r="J11" s="41"/>
      <c r="K11" s="41"/>
      <c r="L11" s="42"/>
    </row>
    <row r="12" spans="1:12" ht="18">
      <c r="A12" s="365"/>
      <c r="B12" s="365"/>
      <c r="C12" s="365"/>
      <c r="D12" s="366" t="s">
        <v>267</v>
      </c>
      <c r="E12" s="52">
        <f>E13+E14</f>
        <v>0</v>
      </c>
      <c r="F12" s="52">
        <f>F13+F14</f>
        <v>0</v>
      </c>
      <c r="G12" s="367"/>
      <c r="H12" s="368"/>
      <c r="I12" s="368"/>
      <c r="J12" s="368"/>
      <c r="K12" s="369"/>
    </row>
    <row r="13" spans="1:12" ht="18">
      <c r="A13" s="55"/>
      <c r="B13" s="56" t="s">
        <v>258</v>
      </c>
      <c r="C13" s="55"/>
      <c r="D13" s="366"/>
      <c r="E13" s="54"/>
      <c r="F13" s="54"/>
      <c r="G13" s="370"/>
      <c r="H13" s="371"/>
      <c r="I13" s="371"/>
      <c r="J13" s="371"/>
      <c r="K13" s="372"/>
    </row>
    <row r="14" spans="1:12" ht="18">
      <c r="A14" s="376">
        <f>B16*C16+B17*C17+B18*C18+B19*C19+B20*C20</f>
        <v>11</v>
      </c>
      <c r="B14" s="376"/>
      <c r="C14" s="376"/>
      <c r="D14" s="366"/>
      <c r="E14" s="54">
        <f>($B$16*$C$16*E$16+$B$17*$C$17*E$17+$B$18*$C$18*E$18+$B$19*$C$19*E$19+$B$20*$C$20*E$20)/$A$14</f>
        <v>0</v>
      </c>
      <c r="F14" s="54">
        <f>($B$16*$C$16*F$16+$B$17*$C$17*F$17+$B$18*$C$18*F$18+$B$19*$C$19*F$19+$B$20*$C$20*F$20)/$A$14</f>
        <v>0</v>
      </c>
      <c r="G14" s="373"/>
      <c r="H14" s="374"/>
      <c r="I14" s="374"/>
      <c r="J14" s="374"/>
      <c r="K14" s="375"/>
    </row>
    <row r="15" spans="1:12">
      <c r="A15" s="40" t="s">
        <v>68</v>
      </c>
      <c r="B15" s="40" t="s">
        <v>69</v>
      </c>
      <c r="C15" s="40" t="s">
        <v>70</v>
      </c>
      <c r="D15" s="40" t="s">
        <v>265</v>
      </c>
      <c r="E15" s="40" t="s">
        <v>75</v>
      </c>
      <c r="F15" s="40" t="s">
        <v>37</v>
      </c>
      <c r="G15" s="40" t="s">
        <v>76</v>
      </c>
      <c r="H15" s="40" t="s">
        <v>77</v>
      </c>
      <c r="I15" s="40" t="s">
        <v>78</v>
      </c>
      <c r="J15" s="40" t="s">
        <v>79</v>
      </c>
      <c r="K15" s="40" t="s">
        <v>80</v>
      </c>
      <c r="L15" s="40"/>
    </row>
    <row r="16" spans="1:12" s="1" customFormat="1" ht="231.75" customHeight="1">
      <c r="A16" s="11">
        <v>1</v>
      </c>
      <c r="B16" s="11">
        <v>5</v>
      </c>
      <c r="C16" s="11">
        <v>1</v>
      </c>
      <c r="D16" s="41" t="s">
        <v>1417</v>
      </c>
      <c r="E16" s="54"/>
      <c r="F16" s="54"/>
      <c r="G16" s="41" t="s">
        <v>1420</v>
      </c>
      <c r="H16" s="41" t="s">
        <v>1423</v>
      </c>
      <c r="I16" s="41" t="s">
        <v>1424</v>
      </c>
      <c r="J16" s="41" t="s">
        <v>1427</v>
      </c>
      <c r="K16" s="41" t="s">
        <v>1034</v>
      </c>
      <c r="L16" s="42"/>
    </row>
    <row r="17" spans="1:12" s="1" customFormat="1" ht="123.75" customHeight="1">
      <c r="A17" s="11">
        <v>2</v>
      </c>
      <c r="B17" s="11">
        <v>5</v>
      </c>
      <c r="C17" s="11">
        <v>1</v>
      </c>
      <c r="D17" s="41" t="s">
        <v>1418</v>
      </c>
      <c r="E17" s="54"/>
      <c r="F17" s="54"/>
      <c r="G17" s="41" t="s">
        <v>1421</v>
      </c>
      <c r="H17" s="41"/>
      <c r="I17" s="41" t="s">
        <v>1425</v>
      </c>
      <c r="J17" s="41"/>
      <c r="K17" s="41" t="s">
        <v>1428</v>
      </c>
      <c r="L17" s="42"/>
    </row>
    <row r="18" spans="1:12" s="1" customFormat="1" ht="60">
      <c r="A18" s="11">
        <v>3</v>
      </c>
      <c r="B18" s="11">
        <v>1</v>
      </c>
      <c r="C18" s="11">
        <v>1</v>
      </c>
      <c r="D18" s="41" t="s">
        <v>1419</v>
      </c>
      <c r="E18" s="54"/>
      <c r="F18" s="54"/>
      <c r="G18" s="41" t="s">
        <v>1422</v>
      </c>
      <c r="H18" s="41"/>
      <c r="I18" s="41" t="s">
        <v>1426</v>
      </c>
      <c r="J18" s="41"/>
      <c r="K18" s="41" t="s">
        <v>1429</v>
      </c>
      <c r="L18" s="42"/>
    </row>
    <row r="19" spans="1:12" s="1" customFormat="1" ht="18">
      <c r="A19" s="11">
        <v>4</v>
      </c>
      <c r="B19" s="11">
        <v>0</v>
      </c>
      <c r="C19" s="11">
        <v>0</v>
      </c>
      <c r="D19" s="2"/>
      <c r="E19" s="54"/>
      <c r="F19" s="54"/>
      <c r="H19" s="41"/>
      <c r="I19" s="41"/>
      <c r="J19" s="41"/>
      <c r="K19" s="41"/>
      <c r="L19" s="42"/>
    </row>
    <row r="20" spans="1:12" s="1" customFormat="1" ht="18">
      <c r="A20" s="11">
        <v>5</v>
      </c>
      <c r="B20" s="11">
        <v>0</v>
      </c>
      <c r="C20" s="11">
        <v>0</v>
      </c>
      <c r="D20" s="11"/>
      <c r="E20" s="54"/>
      <c r="F20" s="54"/>
      <c r="G20" s="41"/>
      <c r="H20" s="41"/>
      <c r="I20" s="41"/>
      <c r="J20" s="41"/>
      <c r="K20" s="41"/>
      <c r="L20" s="42"/>
    </row>
    <row r="21" spans="1:12" ht="18">
      <c r="A21" s="379"/>
      <c r="B21" s="379"/>
      <c r="C21" s="379"/>
      <c r="D21" s="380" t="s">
        <v>293</v>
      </c>
      <c r="E21" s="43">
        <f>E22+E23</f>
        <v>0</v>
      </c>
      <c r="F21" s="43">
        <f>F22+F23</f>
        <v>0</v>
      </c>
      <c r="G21" s="381"/>
      <c r="H21" s="382"/>
      <c r="I21" s="382"/>
      <c r="J21" s="382"/>
      <c r="K21" s="383"/>
    </row>
    <row r="22" spans="1:12" ht="18">
      <c r="A22" s="44"/>
      <c r="B22" s="45" t="s">
        <v>258</v>
      </c>
      <c r="C22" s="44"/>
      <c r="D22" s="380"/>
      <c r="E22" s="46"/>
      <c r="F22" s="46"/>
      <c r="G22" s="384"/>
      <c r="H22" s="385"/>
      <c r="I22" s="385"/>
      <c r="J22" s="385"/>
      <c r="K22" s="386"/>
    </row>
    <row r="23" spans="1:12" ht="18">
      <c r="A23" s="379">
        <f>B25*C25+B26*C26+B27*C27+B28*C28+B29*C29</f>
        <v>8</v>
      </c>
      <c r="B23" s="379"/>
      <c r="C23" s="379"/>
      <c r="D23" s="380"/>
      <c r="E23" s="46">
        <f>($B$25*$C$25*E$25+$B$26*$C$26*E$26+$B$27*$C$27*E$27+$B$28*$C$28*E$28+$B$29*$C$29*E$29)/$A$23</f>
        <v>0</v>
      </c>
      <c r="F23" s="46">
        <f>($B$25*$C$25*F$25+$B$26*$C$26*F$26+$B$27*$C$27*F$27+$B$28*$C$28*F$28+$B$29*$C$29*F$29)/$A$23</f>
        <v>0</v>
      </c>
      <c r="G23" s="387"/>
      <c r="H23" s="388"/>
      <c r="I23" s="388"/>
      <c r="J23" s="388"/>
      <c r="K23" s="389"/>
    </row>
    <row r="24" spans="1:12">
      <c r="A24" s="40" t="s">
        <v>68</v>
      </c>
      <c r="B24" s="40" t="s">
        <v>69</v>
      </c>
      <c r="C24" s="40" t="s">
        <v>70</v>
      </c>
      <c r="D24" s="40" t="s">
        <v>265</v>
      </c>
      <c r="E24" s="40" t="s">
        <v>75</v>
      </c>
      <c r="F24" s="40" t="s">
        <v>37</v>
      </c>
      <c r="G24" s="40" t="s">
        <v>76</v>
      </c>
      <c r="H24" s="40" t="s">
        <v>77</v>
      </c>
      <c r="I24" s="40" t="s">
        <v>78</v>
      </c>
      <c r="J24" s="40" t="s">
        <v>79</v>
      </c>
      <c r="K24" s="40" t="s">
        <v>80</v>
      </c>
      <c r="L24" s="40"/>
    </row>
    <row r="25" spans="1:12" s="1" customFormat="1" ht="48">
      <c r="A25" s="11">
        <v>1</v>
      </c>
      <c r="B25" s="11">
        <v>5</v>
      </c>
      <c r="C25" s="11">
        <v>1</v>
      </c>
      <c r="D25" s="41" t="s">
        <v>1430</v>
      </c>
      <c r="E25" s="63"/>
      <c r="F25" s="63"/>
      <c r="G25" s="41" t="s">
        <v>804</v>
      </c>
      <c r="H25" s="41" t="s">
        <v>1044</v>
      </c>
      <c r="I25" s="41" t="s">
        <v>1045</v>
      </c>
      <c r="J25" s="41" t="s">
        <v>807</v>
      </c>
      <c r="K25" s="41" t="s">
        <v>1435</v>
      </c>
      <c r="L25" s="42"/>
    </row>
    <row r="26" spans="1:12" s="1" customFormat="1" ht="129" customHeight="1">
      <c r="A26" s="11">
        <v>2</v>
      </c>
      <c r="B26" s="11">
        <v>3</v>
      </c>
      <c r="C26" s="11">
        <v>1</v>
      </c>
      <c r="D26" s="41" t="s">
        <v>1431</v>
      </c>
      <c r="E26" s="63"/>
      <c r="F26" s="63"/>
      <c r="G26" s="41" t="s">
        <v>1432</v>
      </c>
      <c r="H26" s="41" t="s">
        <v>1433</v>
      </c>
      <c r="I26" s="41" t="s">
        <v>1434</v>
      </c>
      <c r="J26" s="41" t="s">
        <v>1243</v>
      </c>
      <c r="K26" s="41" t="s">
        <v>1436</v>
      </c>
      <c r="L26" s="42"/>
    </row>
    <row r="27" spans="1:12" s="1" customFormat="1" ht="18">
      <c r="A27" s="11">
        <v>3</v>
      </c>
      <c r="B27" s="11">
        <v>0</v>
      </c>
      <c r="C27" s="11">
        <v>0</v>
      </c>
      <c r="D27" s="41"/>
      <c r="E27" s="63"/>
      <c r="F27" s="63"/>
      <c r="G27" s="41"/>
      <c r="H27" s="41"/>
      <c r="I27" s="41"/>
      <c r="J27" s="41"/>
      <c r="K27" s="41"/>
      <c r="L27" s="42"/>
    </row>
    <row r="28" spans="1:12" s="1" customFormat="1" ht="18">
      <c r="A28" s="11">
        <v>4</v>
      </c>
      <c r="B28" s="11">
        <v>0</v>
      </c>
      <c r="C28" s="11">
        <v>0</v>
      </c>
      <c r="D28" s="41"/>
      <c r="E28" s="63"/>
      <c r="F28" s="63"/>
      <c r="G28" s="41"/>
      <c r="H28" s="41"/>
      <c r="I28" s="41"/>
      <c r="J28" s="41"/>
      <c r="K28" s="41"/>
      <c r="L28" s="42"/>
    </row>
    <row r="29" spans="1:12" s="1" customFormat="1" ht="18">
      <c r="A29" s="11">
        <v>5</v>
      </c>
      <c r="B29" s="11">
        <v>0</v>
      </c>
      <c r="C29" s="11">
        <v>0</v>
      </c>
      <c r="E29" s="63"/>
      <c r="F29" s="63"/>
      <c r="G29" s="41"/>
      <c r="H29" s="41"/>
      <c r="I29" s="41"/>
      <c r="J29" s="41"/>
      <c r="K29" s="41"/>
      <c r="L29" s="42"/>
    </row>
    <row r="30" spans="1:12" ht="18">
      <c r="A30" s="390"/>
      <c r="B30" s="390"/>
      <c r="C30" s="390"/>
      <c r="D30" s="391" t="s">
        <v>256</v>
      </c>
      <c r="E30" s="53">
        <f>E31+E32</f>
        <v>0</v>
      </c>
      <c r="F30" s="53">
        <f>F31+F32</f>
        <v>0</v>
      </c>
      <c r="G30" s="392"/>
      <c r="H30" s="393"/>
      <c r="I30" s="393"/>
      <c r="J30" s="393"/>
      <c r="K30" s="394"/>
    </row>
    <row r="31" spans="1:12" ht="18">
      <c r="A31" s="38"/>
      <c r="B31" s="39" t="s">
        <v>258</v>
      </c>
      <c r="C31" s="38"/>
      <c r="D31" s="391"/>
      <c r="E31" s="35"/>
      <c r="F31" s="35"/>
      <c r="G31" s="395"/>
      <c r="H31" s="396"/>
      <c r="I31" s="396"/>
      <c r="J31" s="396"/>
      <c r="K31" s="397"/>
    </row>
    <row r="32" spans="1:12" ht="18">
      <c r="A32" s="401">
        <f>B34*C34+B35*C35+B36*C36+B37*C37</f>
        <v>11</v>
      </c>
      <c r="B32" s="401"/>
      <c r="C32" s="401"/>
      <c r="D32" s="391"/>
      <c r="E32" s="35">
        <f>($B$34*$C$34*E$34+$B$35*$C$35*E$35+$B$36*$C$36*E$36+$B$37*$C$37*E$37)/$A$32</f>
        <v>0</v>
      </c>
      <c r="F32" s="35">
        <f>($B$34*$C$34*F$34+$B$35*$C$35*F$35+$B$36*$C$36*F$36+$B$37*$C$37*F$37)/$A$32</f>
        <v>0</v>
      </c>
      <c r="G32" s="398"/>
      <c r="H32" s="399"/>
      <c r="I32" s="399"/>
      <c r="J32" s="399"/>
      <c r="K32" s="400"/>
    </row>
    <row r="33" spans="1:13">
      <c r="A33" s="40" t="s">
        <v>68</v>
      </c>
      <c r="B33" s="40" t="s">
        <v>69</v>
      </c>
      <c r="C33" s="40" t="s">
        <v>70</v>
      </c>
      <c r="D33" s="40" t="s">
        <v>265</v>
      </c>
      <c r="E33" s="40" t="s">
        <v>75</v>
      </c>
      <c r="F33" s="40" t="s">
        <v>37</v>
      </c>
      <c r="G33" s="40" t="s">
        <v>76</v>
      </c>
      <c r="H33" s="40" t="s">
        <v>77</v>
      </c>
      <c r="I33" s="40" t="s">
        <v>78</v>
      </c>
      <c r="J33" s="40" t="s">
        <v>79</v>
      </c>
      <c r="K33" s="40" t="s">
        <v>80</v>
      </c>
      <c r="L33" s="40"/>
    </row>
    <row r="34" spans="1:13" s="1" customFormat="1" ht="36">
      <c r="A34" s="11">
        <v>1</v>
      </c>
      <c r="B34" s="11">
        <v>3</v>
      </c>
      <c r="C34" s="11">
        <v>1</v>
      </c>
      <c r="D34" s="41" t="s">
        <v>310</v>
      </c>
      <c r="E34" s="35"/>
      <c r="F34" s="35"/>
      <c r="G34" s="41" t="s">
        <v>379</v>
      </c>
      <c r="H34" s="41" t="s">
        <v>379</v>
      </c>
      <c r="I34" s="41" t="s">
        <v>379</v>
      </c>
      <c r="J34" s="41" t="s">
        <v>379</v>
      </c>
      <c r="K34" s="41" t="s">
        <v>379</v>
      </c>
      <c r="L34" s="42"/>
    </row>
    <row r="35" spans="1:13" s="1" customFormat="1" ht="48">
      <c r="A35" s="11">
        <v>2</v>
      </c>
      <c r="B35" s="11">
        <v>5</v>
      </c>
      <c r="C35" s="11">
        <v>1</v>
      </c>
      <c r="D35" s="41" t="s">
        <v>1398</v>
      </c>
      <c r="E35" s="35"/>
      <c r="F35" s="35"/>
      <c r="G35" s="41" t="s">
        <v>379</v>
      </c>
      <c r="H35" s="41" t="s">
        <v>379</v>
      </c>
      <c r="I35" s="41" t="s">
        <v>379</v>
      </c>
      <c r="J35" s="41" t="s">
        <v>379</v>
      </c>
      <c r="K35" s="41" t="s">
        <v>379</v>
      </c>
      <c r="L35" s="42"/>
    </row>
    <row r="36" spans="1:13" s="1" customFormat="1" ht="72">
      <c r="A36" s="11">
        <v>3</v>
      </c>
      <c r="B36" s="11">
        <v>3</v>
      </c>
      <c r="C36" s="11">
        <v>1</v>
      </c>
      <c r="D36" s="41" t="s">
        <v>1437</v>
      </c>
      <c r="E36" s="35"/>
      <c r="F36" s="35"/>
      <c r="G36" s="41" t="s">
        <v>379</v>
      </c>
      <c r="H36" s="41" t="s">
        <v>379</v>
      </c>
      <c r="I36" s="41" t="s">
        <v>379</v>
      </c>
      <c r="J36" s="41" t="s">
        <v>379</v>
      </c>
      <c r="K36" s="41" t="s">
        <v>379</v>
      </c>
      <c r="L36"/>
    </row>
    <row r="37" spans="1:13" s="1" customFormat="1" ht="18">
      <c r="A37" s="11">
        <v>4</v>
      </c>
      <c r="B37" s="11">
        <v>0</v>
      </c>
      <c r="C37" s="11">
        <v>0</v>
      </c>
      <c r="D37" s="41"/>
      <c r="E37" s="35"/>
      <c r="F37" s="35"/>
      <c r="G37" s="41"/>
      <c r="H37" s="41"/>
      <c r="I37" s="41"/>
      <c r="J37" s="41"/>
      <c r="K37" s="41"/>
      <c r="L37"/>
    </row>
    <row r="38" spans="1:13" s="1" customFormat="1" ht="21">
      <c r="A38" s="402" t="s">
        <v>378</v>
      </c>
      <c r="B38" s="402"/>
      <c r="C38" s="402"/>
      <c r="D38" s="402"/>
      <c r="E38" s="402"/>
      <c r="F38" s="402"/>
      <c r="G38" s="402"/>
      <c r="H38" s="402"/>
      <c r="I38" s="402"/>
      <c r="J38" s="402"/>
      <c r="K38" s="402"/>
      <c r="L38" s="40"/>
    </row>
    <row r="39" spans="1:13" s="1" customFormat="1">
      <c r="A39" s="11"/>
      <c r="B39" s="11"/>
      <c r="C39" s="11"/>
      <c r="D39" s="50"/>
      <c r="E39" s="363"/>
      <c r="F39" s="364"/>
      <c r="G39" s="364"/>
      <c r="H39" s="364"/>
      <c r="I39" s="364"/>
      <c r="J39" s="364"/>
      <c r="K39" s="364"/>
      <c r="L39" s="61"/>
    </row>
    <row r="40" spans="1:13" s="1" customFormat="1">
      <c r="A40" s="11"/>
      <c r="B40" s="11"/>
      <c r="C40" s="11"/>
      <c r="D40" s="50"/>
      <c r="E40" s="363"/>
      <c r="F40" s="364"/>
      <c r="G40" s="364"/>
      <c r="H40" s="364"/>
      <c r="I40" s="364"/>
      <c r="J40" s="364"/>
      <c r="K40" s="364"/>
      <c r="L40" s="61"/>
    </row>
    <row r="41" spans="1:13" s="1" customFormat="1">
      <c r="A41" s="11"/>
      <c r="B41" s="11"/>
      <c r="C41" s="11"/>
      <c r="D41" s="50"/>
      <c r="E41" s="363"/>
      <c r="F41" s="364"/>
      <c r="G41" s="364"/>
      <c r="H41" s="364"/>
      <c r="I41" s="364"/>
      <c r="J41" s="364"/>
      <c r="K41" s="364"/>
      <c r="L41" s="61"/>
    </row>
    <row r="42" spans="1:13">
      <c r="A42" s="51"/>
      <c r="B42" s="51"/>
      <c r="C42" s="51"/>
      <c r="D42" s="50"/>
      <c r="E42" s="363"/>
      <c r="F42" s="364"/>
      <c r="G42" s="364"/>
      <c r="H42" s="364"/>
      <c r="I42" s="364"/>
      <c r="J42" s="364"/>
      <c r="K42" s="364"/>
      <c r="L42" s="61"/>
    </row>
    <row r="43" spans="1:13" ht="68.25" customHeight="1">
      <c r="A43" s="51"/>
      <c r="B43" s="51"/>
      <c r="C43" s="51"/>
      <c r="D43" s="50"/>
      <c r="E43" s="363"/>
      <c r="F43" s="364"/>
      <c r="G43" s="364"/>
      <c r="H43" s="364"/>
      <c r="I43" s="364"/>
      <c r="J43" s="364"/>
      <c r="K43" s="364"/>
      <c r="L43" s="61"/>
    </row>
    <row r="44" spans="1:13">
      <c r="A44" s="51"/>
      <c r="B44" s="51"/>
      <c r="C44" s="51"/>
      <c r="D44" s="50"/>
      <c r="E44" s="363"/>
      <c r="F44" s="364"/>
      <c r="G44" s="364"/>
      <c r="H44" s="364"/>
      <c r="I44" s="364"/>
      <c r="J44" s="364"/>
      <c r="K44" s="364"/>
      <c r="L44" s="61"/>
    </row>
    <row r="45" spans="1:13">
      <c r="A45" s="360"/>
      <c r="B45" s="361"/>
      <c r="C45" s="361"/>
      <c r="D45" s="361"/>
      <c r="E45" s="361"/>
      <c r="F45" s="361"/>
      <c r="G45" s="361"/>
      <c r="H45" s="361"/>
      <c r="I45" s="361"/>
      <c r="J45" s="361"/>
      <c r="K45" s="362"/>
      <c r="L45" s="61"/>
    </row>
    <row r="46" spans="1:13" ht="35.25" customHeight="1">
      <c r="A46" s="51"/>
      <c r="B46" s="51"/>
      <c r="C46" s="51"/>
      <c r="D46" s="10" t="s">
        <v>82</v>
      </c>
      <c r="E46" s="377" t="s">
        <v>1438</v>
      </c>
      <c r="F46" s="378"/>
      <c r="G46" s="378"/>
      <c r="H46" s="378"/>
      <c r="I46" s="378"/>
      <c r="J46" s="378"/>
      <c r="K46" s="378"/>
      <c r="L46" s="51"/>
      <c r="M46" s="51"/>
    </row>
    <row r="47" spans="1:13" ht="21" customHeight="1">
      <c r="A47" s="51"/>
      <c r="B47" s="51"/>
      <c r="C47" s="51"/>
      <c r="D47" s="10" t="s">
        <v>319</v>
      </c>
      <c r="E47" s="377" t="s">
        <v>1439</v>
      </c>
      <c r="F47" s="378"/>
      <c r="G47" s="378"/>
      <c r="H47" s="378"/>
      <c r="I47" s="378"/>
      <c r="J47" s="378"/>
      <c r="K47" s="378"/>
      <c r="L47" s="51"/>
      <c r="M47" s="51"/>
    </row>
    <row r="48" spans="1:13" ht="34.5" customHeight="1">
      <c r="A48" s="51"/>
      <c r="B48" s="51"/>
      <c r="C48" s="51"/>
      <c r="D48" s="10" t="s">
        <v>472</v>
      </c>
      <c r="E48" s="377" t="s">
        <v>1440</v>
      </c>
      <c r="F48" s="378"/>
      <c r="G48" s="378"/>
      <c r="H48" s="378"/>
      <c r="I48" s="378"/>
      <c r="J48" s="378"/>
      <c r="K48" s="378"/>
      <c r="L48" s="51"/>
      <c r="M48" s="51"/>
    </row>
    <row r="50" spans="5:7">
      <c r="E50" s="407" t="s">
        <v>1441</v>
      </c>
      <c r="F50" s="408"/>
      <c r="G50" s="409"/>
    </row>
    <row r="51" spans="5:7">
      <c r="E51" s="407" t="s">
        <v>1442</v>
      </c>
      <c r="F51" s="408"/>
      <c r="G51" s="409"/>
    </row>
    <row r="52" spans="5:7">
      <c r="E52" s="407" t="s">
        <v>1443</v>
      </c>
      <c r="F52" s="408"/>
      <c r="G52" s="409"/>
    </row>
    <row r="53" spans="5:7">
      <c r="E53" s="407" t="s">
        <v>1444</v>
      </c>
      <c r="F53" s="408"/>
      <c r="G53" s="409"/>
    </row>
  </sheetData>
  <mergeCells count="39">
    <mergeCell ref="E48:K48"/>
    <mergeCell ref="A45:K45"/>
    <mergeCell ref="E43:K43"/>
    <mergeCell ref="E44:K44"/>
    <mergeCell ref="E46:K46"/>
    <mergeCell ref="E47:K47"/>
    <mergeCell ref="E40:K40"/>
    <mergeCell ref="E41:K41"/>
    <mergeCell ref="A38:K38"/>
    <mergeCell ref="E42:K42"/>
    <mergeCell ref="A21:C21"/>
    <mergeCell ref="D21:D23"/>
    <mergeCell ref="G21:K23"/>
    <mergeCell ref="A23:C23"/>
    <mergeCell ref="A30:C30"/>
    <mergeCell ref="D30:D32"/>
    <mergeCell ref="G30:K32"/>
    <mergeCell ref="A32:C32"/>
    <mergeCell ref="A8:C8"/>
    <mergeCell ref="G6:K6"/>
    <mergeCell ref="G7:K7"/>
    <mergeCell ref="G8:K8"/>
    <mergeCell ref="E39:K39"/>
    <mergeCell ref="E50:G50"/>
    <mergeCell ref="E51:G51"/>
    <mergeCell ref="E52:G52"/>
    <mergeCell ref="E53:G53"/>
    <mergeCell ref="A1:D1"/>
    <mergeCell ref="G1:K1"/>
    <mergeCell ref="G2:K2"/>
    <mergeCell ref="G3:K3"/>
    <mergeCell ref="G4:K4"/>
    <mergeCell ref="G5:K5"/>
    <mergeCell ref="A12:C12"/>
    <mergeCell ref="D12:D14"/>
    <mergeCell ref="G12:K14"/>
    <mergeCell ref="A14:C14"/>
    <mergeCell ref="A6:C6"/>
    <mergeCell ref="D6:D8"/>
  </mergeCells>
  <printOptions gridLines="1"/>
  <pageMargins left="0.70866141732283472" right="0.70866141732283472" top="0.78740157480314965" bottom="0.78740157480314965" header="0.31496062992125984" footer="0.31496062992125984"/>
  <pageSetup paperSize="9" scale="70" fitToHeight="3" orientation="landscape" r:id="rId1"/>
  <headerFooter>
    <oddHeader>&amp;L&amp;Pvon&amp;D&amp;C4.3 Definition Prozessstrategien&amp;R&amp;D</oddHead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M51"/>
  <sheetViews>
    <sheetView topLeftCell="A25" zoomScale="89" zoomScaleNormal="89" workbookViewId="0">
      <selection activeCell="D50" sqref="D50"/>
    </sheetView>
  </sheetViews>
  <sheetFormatPr defaultColWidth="11.44140625" defaultRowHeight="14.4"/>
  <cols>
    <col min="1" max="3" width="5.21875" customWidth="1"/>
    <col min="4" max="4" width="29.21875" customWidth="1"/>
    <col min="5" max="6" width="9" customWidth="1"/>
    <col min="7" max="11" width="24.77734375" customWidth="1"/>
    <col min="12" max="12" width="90.77734375" customWidth="1"/>
  </cols>
  <sheetData>
    <row r="1" spans="1:12" s="32" customFormat="1" ht="21.75" customHeight="1" thickBot="1">
      <c r="A1" s="352" t="s">
        <v>1445</v>
      </c>
      <c r="B1" s="353"/>
      <c r="C1" s="353"/>
      <c r="D1" s="353"/>
      <c r="E1" s="31">
        <f>(E3*$B$3*$C$3+E4*$B$4*$C$4+E5*$B$5*$C$5)/$A$5+E6</f>
        <v>0</v>
      </c>
      <c r="F1" s="31">
        <f>(F3*$B$3*$C$3+F4*$B$4*$C$4+F5*$B$5*$C$5)/$A$5+F6</f>
        <v>0</v>
      </c>
      <c r="G1" s="354" t="s">
        <v>253</v>
      </c>
      <c r="H1" s="355"/>
      <c r="I1" s="355"/>
      <c r="J1" s="355"/>
      <c r="K1" s="355"/>
      <c r="L1" s="60" t="s">
        <v>254</v>
      </c>
    </row>
    <row r="2" spans="1:12" ht="22.5" customHeight="1">
      <c r="A2" s="33" t="s">
        <v>68</v>
      </c>
      <c r="B2" s="33" t="s">
        <v>69</v>
      </c>
      <c r="C2" s="33" t="s">
        <v>70</v>
      </c>
      <c r="D2" s="33" t="s">
        <v>71</v>
      </c>
      <c r="E2" s="33" t="s">
        <v>72</v>
      </c>
      <c r="F2" s="33" t="s">
        <v>37</v>
      </c>
      <c r="G2" s="350" t="s">
        <v>1446</v>
      </c>
      <c r="H2" s="351"/>
      <c r="I2" s="351"/>
      <c r="J2" s="351"/>
      <c r="K2" s="351"/>
    </row>
    <row r="3" spans="1:12" ht="18">
      <c r="A3" s="34"/>
      <c r="B3" s="34">
        <v>5</v>
      </c>
      <c r="C3" s="34">
        <v>1</v>
      </c>
      <c r="D3" s="57" t="s">
        <v>255</v>
      </c>
      <c r="E3" s="54">
        <f>E12</f>
        <v>0</v>
      </c>
      <c r="F3" s="54">
        <f>F12</f>
        <v>0</v>
      </c>
      <c r="G3" s="350"/>
      <c r="H3" s="351"/>
      <c r="I3" s="351"/>
      <c r="J3" s="351"/>
      <c r="K3" s="351"/>
    </row>
    <row r="4" spans="1:12" ht="18">
      <c r="A4" s="34"/>
      <c r="B4" s="34">
        <v>5</v>
      </c>
      <c r="C4" s="34">
        <v>1</v>
      </c>
      <c r="D4" s="58" t="s">
        <v>202</v>
      </c>
      <c r="E4" s="36">
        <f>E21</f>
        <v>0</v>
      </c>
      <c r="F4" s="36">
        <f>F21</f>
        <v>0</v>
      </c>
      <c r="G4" s="350"/>
      <c r="H4" s="351"/>
      <c r="I4" s="351"/>
      <c r="J4" s="351"/>
      <c r="K4" s="351"/>
    </row>
    <row r="5" spans="1:12" ht="18">
      <c r="A5" s="34">
        <f>B5*C5+B4*C4+B3*C3</f>
        <v>12</v>
      </c>
      <c r="B5" s="34">
        <v>2</v>
      </c>
      <c r="C5" s="34">
        <v>1</v>
      </c>
      <c r="D5" s="59" t="s">
        <v>256</v>
      </c>
      <c r="E5" s="35">
        <f>E30</f>
        <v>0</v>
      </c>
      <c r="F5" s="35">
        <f>F30</f>
        <v>0</v>
      </c>
      <c r="G5" s="350"/>
      <c r="H5" s="351"/>
      <c r="I5" s="351"/>
      <c r="J5" s="351"/>
      <c r="K5" s="351"/>
    </row>
    <row r="6" spans="1:12" ht="18">
      <c r="A6" s="356"/>
      <c r="B6" s="356"/>
      <c r="C6" s="356"/>
      <c r="D6" s="357" t="s">
        <v>257</v>
      </c>
      <c r="E6" s="47">
        <f>(E$10*$B$10*$C$10+E$11*$B$11*$C$11)/$A$8</f>
        <v>0</v>
      </c>
      <c r="F6" s="47">
        <f>(F$10*$B$10*$C$10+F$11*$B$11*$C$11)/$A$8</f>
        <v>0</v>
      </c>
      <c r="G6" s="350"/>
      <c r="H6" s="351"/>
      <c r="I6" s="351"/>
      <c r="J6" s="351"/>
      <c r="K6" s="351"/>
    </row>
    <row r="7" spans="1:12" ht="18">
      <c r="A7" s="48"/>
      <c r="B7" s="49" t="s">
        <v>258</v>
      </c>
      <c r="C7" s="48"/>
      <c r="D7" s="358"/>
      <c r="E7" s="37"/>
      <c r="F7" s="37"/>
      <c r="G7" s="350"/>
      <c r="H7" s="351"/>
      <c r="I7" s="351"/>
      <c r="J7" s="351"/>
      <c r="K7" s="351"/>
    </row>
    <row r="8" spans="1:12" ht="18">
      <c r="A8" s="359">
        <f>B10*C10+B11*C11</f>
        <v>5</v>
      </c>
      <c r="B8" s="359"/>
      <c r="C8" s="359"/>
      <c r="D8" s="358"/>
      <c r="E8" s="37"/>
      <c r="F8" s="37"/>
      <c r="G8" s="350"/>
      <c r="H8" s="351"/>
      <c r="I8" s="351"/>
      <c r="J8" s="351"/>
      <c r="K8" s="351"/>
    </row>
    <row r="9" spans="1:12">
      <c r="A9" s="40" t="s">
        <v>68</v>
      </c>
      <c r="B9" s="40" t="s">
        <v>69</v>
      </c>
      <c r="C9" s="40" t="s">
        <v>70</v>
      </c>
      <c r="D9" s="40" t="s">
        <v>265</v>
      </c>
      <c r="E9" s="40" t="s">
        <v>75</v>
      </c>
      <c r="F9" s="40" t="s">
        <v>37</v>
      </c>
      <c r="G9" s="40" t="s">
        <v>76</v>
      </c>
      <c r="H9" s="40" t="s">
        <v>77</v>
      </c>
      <c r="I9" s="40" t="s">
        <v>78</v>
      </c>
      <c r="J9" s="40" t="s">
        <v>79</v>
      </c>
      <c r="K9" s="40" t="s">
        <v>80</v>
      </c>
      <c r="L9" s="40"/>
    </row>
    <row r="10" spans="1:12" s="1" customFormat="1" ht="72">
      <c r="A10" s="11">
        <v>1</v>
      </c>
      <c r="B10" s="11">
        <v>5</v>
      </c>
      <c r="C10" s="11">
        <v>1</v>
      </c>
      <c r="D10" s="41" t="s">
        <v>1447</v>
      </c>
      <c r="E10" s="62">
        <v>0</v>
      </c>
      <c r="F10" s="62">
        <v>0</v>
      </c>
      <c r="G10" s="41" t="s">
        <v>1448</v>
      </c>
      <c r="H10" s="41" t="s">
        <v>1449</v>
      </c>
      <c r="I10" s="41" t="s">
        <v>1450</v>
      </c>
      <c r="J10" s="41" t="s">
        <v>1451</v>
      </c>
      <c r="K10" s="41" t="s">
        <v>1452</v>
      </c>
      <c r="L10" s="42"/>
    </row>
    <row r="11" spans="1:12" s="1" customFormat="1" ht="18" hidden="1">
      <c r="A11" s="11">
        <v>0</v>
      </c>
      <c r="B11" s="11">
        <v>0</v>
      </c>
      <c r="C11" s="11">
        <v>0</v>
      </c>
      <c r="D11" s="41"/>
      <c r="E11" s="37">
        <v>0</v>
      </c>
      <c r="F11" s="37">
        <v>0</v>
      </c>
      <c r="G11" s="41"/>
      <c r="H11" s="41"/>
      <c r="I11" s="41"/>
      <c r="J11" s="41"/>
      <c r="K11" s="41"/>
      <c r="L11" s="42"/>
    </row>
    <row r="12" spans="1:12" ht="18">
      <c r="A12" s="365"/>
      <c r="B12" s="365"/>
      <c r="C12" s="365"/>
      <c r="D12" s="366" t="s">
        <v>267</v>
      </c>
      <c r="E12" s="52">
        <f>E13+E14</f>
        <v>0</v>
      </c>
      <c r="F12" s="52">
        <f>F13+F14</f>
        <v>0</v>
      </c>
      <c r="G12" s="367"/>
      <c r="H12" s="368"/>
      <c r="I12" s="368"/>
      <c r="J12" s="368"/>
      <c r="K12" s="369"/>
    </row>
    <row r="13" spans="1:12" ht="18">
      <c r="A13" s="55"/>
      <c r="B13" s="56" t="s">
        <v>258</v>
      </c>
      <c r="C13" s="55"/>
      <c r="D13" s="366"/>
      <c r="E13" s="54"/>
      <c r="F13" s="54"/>
      <c r="G13" s="370"/>
      <c r="H13" s="371"/>
      <c r="I13" s="371"/>
      <c r="J13" s="371"/>
      <c r="K13" s="372"/>
    </row>
    <row r="14" spans="1:12" ht="18">
      <c r="A14" s="376">
        <f>B16*C16+B17*C17+B18*C18+B19*C19+B20*C20</f>
        <v>9</v>
      </c>
      <c r="B14" s="376"/>
      <c r="C14" s="376"/>
      <c r="D14" s="366"/>
      <c r="E14" s="54">
        <f>($B$16*$C$16*E$16+$B$17*$C$17*E$17+$B$18*$C$18*E$18+$B$19*$C$19*E$19+$B$20*$C$20*E$20)/$A$14</f>
        <v>0</v>
      </c>
      <c r="F14" s="54">
        <f>($B$16*$C$16*F$16+$B$17*$C$17*F$17+$B$18*$C$18*F$18+$B$19*$C$19*F$19+$B$20*$C$20*F$20)/$A$14</f>
        <v>0</v>
      </c>
      <c r="G14" s="373"/>
      <c r="H14" s="374"/>
      <c r="I14" s="374"/>
      <c r="J14" s="374"/>
      <c r="K14" s="375"/>
    </row>
    <row r="15" spans="1:12">
      <c r="A15" s="40" t="s">
        <v>68</v>
      </c>
      <c r="B15" s="40" t="s">
        <v>69</v>
      </c>
      <c r="C15" s="40" t="s">
        <v>70</v>
      </c>
      <c r="D15" s="40" t="s">
        <v>265</v>
      </c>
      <c r="E15" s="40" t="s">
        <v>75</v>
      </c>
      <c r="F15" s="40" t="s">
        <v>37</v>
      </c>
      <c r="G15" s="40" t="s">
        <v>76</v>
      </c>
      <c r="H15" s="40" t="s">
        <v>77</v>
      </c>
      <c r="I15" s="40" t="s">
        <v>78</v>
      </c>
      <c r="J15" s="40" t="s">
        <v>79</v>
      </c>
      <c r="K15" s="40" t="s">
        <v>80</v>
      </c>
      <c r="L15" s="40"/>
    </row>
    <row r="16" spans="1:12" s="1" customFormat="1" ht="96">
      <c r="A16" s="11">
        <v>1</v>
      </c>
      <c r="B16" s="11">
        <v>5</v>
      </c>
      <c r="C16" s="11">
        <v>1</v>
      </c>
      <c r="D16" s="41" t="s">
        <v>1065</v>
      </c>
      <c r="E16" s="54"/>
      <c r="F16" s="54"/>
      <c r="G16" s="41" t="s">
        <v>1453</v>
      </c>
      <c r="H16" s="41" t="s">
        <v>1454</v>
      </c>
      <c r="I16" s="41" t="s">
        <v>1455</v>
      </c>
      <c r="J16" s="41" t="s">
        <v>1311</v>
      </c>
      <c r="K16" s="41" t="s">
        <v>730</v>
      </c>
      <c r="L16" s="42"/>
    </row>
    <row r="17" spans="1:12" s="1" customFormat="1" ht="60">
      <c r="A17" s="11">
        <v>2</v>
      </c>
      <c r="B17" s="11">
        <v>4</v>
      </c>
      <c r="C17" s="11">
        <v>1</v>
      </c>
      <c r="D17" s="41" t="s">
        <v>731</v>
      </c>
      <c r="E17" s="54"/>
      <c r="F17" s="54"/>
      <c r="G17" s="41" t="s">
        <v>732</v>
      </c>
      <c r="H17" s="41" t="s">
        <v>1312</v>
      </c>
      <c r="I17" s="41" t="s">
        <v>1456</v>
      </c>
      <c r="J17" s="41" t="s">
        <v>711</v>
      </c>
      <c r="K17" s="41" t="s">
        <v>735</v>
      </c>
      <c r="L17" s="42"/>
    </row>
    <row r="18" spans="1:12" s="1" customFormat="1" ht="18">
      <c r="A18" s="11">
        <v>3</v>
      </c>
      <c r="B18" s="11">
        <v>0</v>
      </c>
      <c r="C18" s="11">
        <v>0</v>
      </c>
      <c r="D18" s="11"/>
      <c r="E18" s="54"/>
      <c r="F18" s="54"/>
      <c r="H18" s="41"/>
      <c r="I18" s="41"/>
      <c r="J18" s="41"/>
      <c r="K18" s="41"/>
      <c r="L18" s="42"/>
    </row>
    <row r="19" spans="1:12" s="1" customFormat="1" ht="18">
      <c r="A19" s="11">
        <v>4</v>
      </c>
      <c r="B19" s="11">
        <v>0</v>
      </c>
      <c r="C19" s="11">
        <v>0</v>
      </c>
      <c r="D19" s="11"/>
      <c r="E19" s="54"/>
      <c r="F19" s="54"/>
      <c r="H19" s="41"/>
      <c r="I19" s="41"/>
      <c r="J19" s="41"/>
      <c r="K19" s="41"/>
      <c r="L19" s="42"/>
    </row>
    <row r="20" spans="1:12" s="1" customFormat="1" ht="18">
      <c r="A20" s="11">
        <v>5</v>
      </c>
      <c r="B20" s="11">
        <v>0</v>
      </c>
      <c r="C20" s="11">
        <v>0</v>
      </c>
      <c r="D20" s="11"/>
      <c r="E20" s="54"/>
      <c r="F20" s="54"/>
      <c r="G20" s="41"/>
      <c r="H20" s="41"/>
      <c r="I20" s="41"/>
      <c r="J20" s="41"/>
      <c r="K20" s="41"/>
      <c r="L20" s="42"/>
    </row>
    <row r="21" spans="1:12" ht="18">
      <c r="A21" s="379"/>
      <c r="B21" s="379"/>
      <c r="C21" s="379"/>
      <c r="D21" s="380" t="s">
        <v>293</v>
      </c>
      <c r="E21" s="43">
        <f>E22+E23</f>
        <v>0</v>
      </c>
      <c r="F21" s="43">
        <f>F22+F23</f>
        <v>0</v>
      </c>
      <c r="G21" s="381"/>
      <c r="H21" s="382"/>
      <c r="I21" s="382"/>
      <c r="J21" s="382"/>
      <c r="K21" s="383"/>
    </row>
    <row r="22" spans="1:12" ht="18">
      <c r="A22" s="44"/>
      <c r="B22" s="45" t="s">
        <v>258</v>
      </c>
      <c r="C22" s="44"/>
      <c r="D22" s="380"/>
      <c r="E22" s="46"/>
      <c r="F22" s="46"/>
      <c r="G22" s="384"/>
      <c r="H22" s="385"/>
      <c r="I22" s="385"/>
      <c r="J22" s="385"/>
      <c r="K22" s="386"/>
    </row>
    <row r="23" spans="1:12" ht="18">
      <c r="A23" s="379">
        <f>B25*C25+B26*C26+B27*C27+B28*C28+B29*C29</f>
        <v>5</v>
      </c>
      <c r="B23" s="379"/>
      <c r="C23" s="379"/>
      <c r="D23" s="380"/>
      <c r="E23" s="46">
        <f>($B$25*$C$25*E$25+$B$26*$C$26*E$26+$B$27*$C$27*E$27+$B$28*$C$28*E$28+$B$29*$C$29*E$29)/$A$23</f>
        <v>0</v>
      </c>
      <c r="F23" s="46">
        <f>($B$25*$C$25*F$25+$B$26*$C$26*F$26+$B$27*$C$27*F$27+$B$28*$C$28*F$28+$B$29*$C$29*F$29)/$A$23</f>
        <v>0</v>
      </c>
      <c r="G23" s="387"/>
      <c r="H23" s="388"/>
      <c r="I23" s="388"/>
      <c r="J23" s="388"/>
      <c r="K23" s="389"/>
    </row>
    <row r="24" spans="1:12">
      <c r="A24" s="40" t="s">
        <v>68</v>
      </c>
      <c r="B24" s="40" t="s">
        <v>69</v>
      </c>
      <c r="C24" s="40" t="s">
        <v>70</v>
      </c>
      <c r="D24" s="40" t="s">
        <v>265</v>
      </c>
      <c r="E24" s="40" t="s">
        <v>75</v>
      </c>
      <c r="F24" s="40" t="s">
        <v>37</v>
      </c>
      <c r="G24" s="40" t="s">
        <v>76</v>
      </c>
      <c r="H24" s="40" t="s">
        <v>77</v>
      </c>
      <c r="I24" s="40" t="s">
        <v>78</v>
      </c>
      <c r="J24" s="40" t="s">
        <v>79</v>
      </c>
      <c r="K24" s="40" t="s">
        <v>80</v>
      </c>
      <c r="L24" s="40"/>
    </row>
    <row r="25" spans="1:12" s="1" customFormat="1" ht="120">
      <c r="A25" s="11">
        <v>1</v>
      </c>
      <c r="B25" s="11">
        <v>5</v>
      </c>
      <c r="C25" s="11">
        <v>1</v>
      </c>
      <c r="D25" s="41" t="s">
        <v>1072</v>
      </c>
      <c r="E25" s="63"/>
      <c r="F25" s="63"/>
      <c r="G25" s="41" t="s">
        <v>1073</v>
      </c>
      <c r="H25" s="41" t="s">
        <v>1074</v>
      </c>
      <c r="I25" s="41" t="s">
        <v>1457</v>
      </c>
      <c r="J25" s="41" t="s">
        <v>1314</v>
      </c>
      <c r="K25" s="41" t="s">
        <v>1458</v>
      </c>
      <c r="L25" s="42"/>
    </row>
    <row r="26" spans="1:12" s="1" customFormat="1" ht="18">
      <c r="A26" s="11">
        <v>2</v>
      </c>
      <c r="B26" s="11">
        <v>0</v>
      </c>
      <c r="C26" s="11">
        <v>0</v>
      </c>
      <c r="D26" s="41"/>
      <c r="E26" s="63"/>
      <c r="F26" s="63"/>
      <c r="G26" s="41"/>
      <c r="H26" s="41"/>
      <c r="I26" s="41"/>
      <c r="J26" s="41"/>
      <c r="K26" s="41"/>
      <c r="L26" s="42"/>
    </row>
    <row r="27" spans="1:12" s="1" customFormat="1" ht="18">
      <c r="A27" s="11">
        <v>3</v>
      </c>
      <c r="B27" s="11">
        <v>0</v>
      </c>
      <c r="C27" s="11">
        <v>0</v>
      </c>
      <c r="D27" s="41"/>
      <c r="E27" s="63"/>
      <c r="F27" s="63"/>
      <c r="G27" s="41"/>
      <c r="H27" s="41"/>
      <c r="I27" s="41"/>
      <c r="J27" s="41"/>
      <c r="K27" s="41"/>
      <c r="L27" s="42"/>
    </row>
    <row r="28" spans="1:12" s="1" customFormat="1" ht="18">
      <c r="A28" s="11">
        <v>4</v>
      </c>
      <c r="B28" s="11">
        <v>0</v>
      </c>
      <c r="C28" s="11">
        <v>0</v>
      </c>
      <c r="D28" s="41"/>
      <c r="E28" s="63"/>
      <c r="F28" s="63"/>
      <c r="G28" s="41"/>
      <c r="H28" s="41"/>
      <c r="I28" s="41"/>
      <c r="J28" s="41"/>
      <c r="K28" s="41"/>
      <c r="L28" s="42"/>
    </row>
    <row r="29" spans="1:12" s="1" customFormat="1" ht="18">
      <c r="A29" s="11">
        <v>5</v>
      </c>
      <c r="B29" s="11">
        <v>0</v>
      </c>
      <c r="C29" s="11">
        <v>0</v>
      </c>
      <c r="E29" s="63"/>
      <c r="F29" s="63"/>
      <c r="G29" s="41"/>
      <c r="H29" s="41"/>
      <c r="I29" s="41"/>
      <c r="J29" s="41"/>
      <c r="K29" s="41"/>
      <c r="L29" s="42"/>
    </row>
    <row r="30" spans="1:12" ht="18">
      <c r="A30" s="390"/>
      <c r="B30" s="390"/>
      <c r="C30" s="390"/>
      <c r="D30" s="391" t="s">
        <v>256</v>
      </c>
      <c r="E30" s="53">
        <f>E31+E32</f>
        <v>0</v>
      </c>
      <c r="F30" s="53">
        <f>F31+F32</f>
        <v>0</v>
      </c>
      <c r="G30" s="392"/>
      <c r="H30" s="393"/>
      <c r="I30" s="393"/>
      <c r="J30" s="393"/>
      <c r="K30" s="394"/>
    </row>
    <row r="31" spans="1:12" ht="18">
      <c r="A31" s="38"/>
      <c r="B31" s="39" t="s">
        <v>258</v>
      </c>
      <c r="C31" s="38"/>
      <c r="D31" s="391"/>
      <c r="E31" s="35"/>
      <c r="F31" s="35"/>
      <c r="G31" s="395"/>
      <c r="H31" s="396"/>
      <c r="I31" s="396"/>
      <c r="J31" s="396"/>
      <c r="K31" s="397"/>
    </row>
    <row r="32" spans="1:12" ht="18">
      <c r="A32" s="401">
        <f>B34*C34+B35*C35+B36*C36+B37*C37</f>
        <v>8</v>
      </c>
      <c r="B32" s="401"/>
      <c r="C32" s="401"/>
      <c r="D32" s="391"/>
      <c r="E32" s="35">
        <f>($B$34*$C$34*E$34+$B$35*$C$35*E$35+$B$36*$C$36*E$36+$B$37*$C$37*E$37)/$A$32</f>
        <v>0</v>
      </c>
      <c r="F32" s="35">
        <f>($B$34*$C$34*F$34+$B$35*$C$35*F$35+$B$36*$C$36*F$36+$B$37*$C$37*F$37)/$A$32</f>
        <v>0</v>
      </c>
      <c r="G32" s="398"/>
      <c r="H32" s="399"/>
      <c r="I32" s="399"/>
      <c r="J32" s="399"/>
      <c r="K32" s="400"/>
    </row>
    <row r="33" spans="1:13">
      <c r="A33" s="40" t="s">
        <v>68</v>
      </c>
      <c r="B33" s="40" t="s">
        <v>69</v>
      </c>
      <c r="C33" s="40" t="s">
        <v>70</v>
      </c>
      <c r="D33" s="40" t="s">
        <v>265</v>
      </c>
      <c r="E33" s="40" t="s">
        <v>75</v>
      </c>
      <c r="F33" s="40" t="s">
        <v>37</v>
      </c>
      <c r="G33" s="40" t="s">
        <v>76</v>
      </c>
      <c r="H33" s="40" t="s">
        <v>77</v>
      </c>
      <c r="I33" s="40" t="s">
        <v>78</v>
      </c>
      <c r="J33" s="40" t="s">
        <v>79</v>
      </c>
      <c r="K33" s="40" t="s">
        <v>80</v>
      </c>
      <c r="L33" s="40"/>
    </row>
    <row r="34" spans="1:13" s="1" customFormat="1" ht="36">
      <c r="A34" s="11">
        <v>1</v>
      </c>
      <c r="B34" s="11">
        <v>3</v>
      </c>
      <c r="C34" s="11">
        <v>1</v>
      </c>
      <c r="D34" s="41" t="s">
        <v>310</v>
      </c>
      <c r="E34" s="35"/>
      <c r="F34" s="35"/>
      <c r="G34" s="41" t="s">
        <v>379</v>
      </c>
      <c r="H34" s="41" t="s">
        <v>379</v>
      </c>
      <c r="I34" s="41" t="s">
        <v>379</v>
      </c>
      <c r="J34" s="41" t="s">
        <v>379</v>
      </c>
      <c r="K34" s="41" t="s">
        <v>379</v>
      </c>
      <c r="L34" s="42"/>
    </row>
    <row r="35" spans="1:13" s="1" customFormat="1" ht="48">
      <c r="A35" s="11">
        <v>2</v>
      </c>
      <c r="B35" s="11">
        <v>5</v>
      </c>
      <c r="C35" s="11">
        <v>1</v>
      </c>
      <c r="D35" s="41" t="s">
        <v>1398</v>
      </c>
      <c r="E35" s="35"/>
      <c r="F35" s="35"/>
      <c r="G35" s="41" t="s">
        <v>379</v>
      </c>
      <c r="H35" s="41" t="s">
        <v>379</v>
      </c>
      <c r="I35" s="41" t="s">
        <v>379</v>
      </c>
      <c r="J35" s="41" t="s">
        <v>379</v>
      </c>
      <c r="K35" s="41" t="s">
        <v>379</v>
      </c>
      <c r="L35" s="42"/>
    </row>
    <row r="36" spans="1:13" s="1" customFormat="1" ht="18">
      <c r="A36" s="11">
        <v>3</v>
      </c>
      <c r="B36" s="11">
        <v>0</v>
      </c>
      <c r="C36" s="11">
        <v>0</v>
      </c>
      <c r="D36" s="41"/>
      <c r="E36" s="35"/>
      <c r="F36" s="35"/>
      <c r="G36" s="41"/>
      <c r="H36" s="41"/>
      <c r="I36" s="41"/>
      <c r="J36" s="41"/>
      <c r="K36" s="41"/>
      <c r="L36" s="42"/>
    </row>
    <row r="37" spans="1:13" s="1" customFormat="1" ht="18">
      <c r="A37" s="11">
        <v>4</v>
      </c>
      <c r="B37" s="11">
        <v>0</v>
      </c>
      <c r="C37" s="11">
        <v>0</v>
      </c>
      <c r="D37" s="41"/>
      <c r="E37" s="35"/>
      <c r="F37" s="35"/>
      <c r="G37" s="41"/>
      <c r="H37" s="41"/>
      <c r="I37" s="41"/>
      <c r="J37" s="41"/>
      <c r="K37" s="41"/>
      <c r="L37" s="42"/>
    </row>
    <row r="38" spans="1:13" s="1" customFormat="1" ht="21">
      <c r="A38" s="402" t="s">
        <v>378</v>
      </c>
      <c r="B38" s="402"/>
      <c r="C38" s="402"/>
      <c r="D38" s="402"/>
      <c r="E38" s="402"/>
      <c r="F38" s="402"/>
      <c r="G38" s="402"/>
      <c r="H38" s="402"/>
      <c r="I38" s="402"/>
      <c r="J38" s="402"/>
      <c r="K38" s="402"/>
      <c r="L38" s="40"/>
    </row>
    <row r="39" spans="1:13" s="1" customFormat="1">
      <c r="A39" s="11"/>
      <c r="B39" s="11"/>
      <c r="C39" s="11"/>
      <c r="D39" s="50"/>
      <c r="E39" s="363"/>
      <c r="F39" s="364"/>
      <c r="G39" s="364"/>
      <c r="H39" s="364"/>
      <c r="I39" s="364"/>
      <c r="J39" s="364"/>
      <c r="K39" s="364"/>
      <c r="L39" s="61"/>
    </row>
    <row r="40" spans="1:13" s="1" customFormat="1">
      <c r="A40" s="11"/>
      <c r="B40" s="11"/>
      <c r="C40" s="11"/>
      <c r="D40" s="50"/>
      <c r="E40" s="363"/>
      <c r="F40" s="364"/>
      <c r="G40" s="364"/>
      <c r="H40" s="364"/>
      <c r="I40" s="364"/>
      <c r="J40" s="364"/>
      <c r="K40" s="364"/>
      <c r="L40" s="61"/>
    </row>
    <row r="41" spans="1:13" s="1" customFormat="1">
      <c r="A41" s="11"/>
      <c r="B41" s="11"/>
      <c r="C41" s="11"/>
      <c r="D41" s="50"/>
      <c r="E41" s="363"/>
      <c r="F41" s="364"/>
      <c r="G41" s="364"/>
      <c r="H41" s="364"/>
      <c r="I41" s="364"/>
      <c r="J41" s="364"/>
      <c r="K41" s="364"/>
      <c r="L41" s="61"/>
    </row>
    <row r="42" spans="1:13">
      <c r="A42" s="51"/>
      <c r="B42" s="51"/>
      <c r="C42" s="51"/>
      <c r="D42" s="50"/>
      <c r="E42" s="363"/>
      <c r="F42" s="364"/>
      <c r="G42" s="364"/>
      <c r="H42" s="364"/>
      <c r="I42" s="364"/>
      <c r="J42" s="364"/>
      <c r="K42" s="364"/>
      <c r="L42" s="61"/>
    </row>
    <row r="43" spans="1:13" ht="68.25" customHeight="1">
      <c r="A43" s="51"/>
      <c r="B43" s="51"/>
      <c r="C43" s="51"/>
      <c r="D43" s="50"/>
      <c r="E43" s="363"/>
      <c r="F43" s="364"/>
      <c r="G43" s="364"/>
      <c r="H43" s="364"/>
      <c r="I43" s="364"/>
      <c r="J43" s="364"/>
      <c r="K43" s="364"/>
      <c r="L43" s="61"/>
    </row>
    <row r="44" spans="1:13">
      <c r="A44" s="51"/>
      <c r="B44" s="51"/>
      <c r="C44" s="51"/>
      <c r="D44" s="50"/>
      <c r="E44" s="363"/>
      <c r="F44" s="364"/>
      <c r="G44" s="364"/>
      <c r="H44" s="364"/>
      <c r="I44" s="364"/>
      <c r="J44" s="364"/>
      <c r="K44" s="364"/>
      <c r="L44" s="61"/>
    </row>
    <row r="45" spans="1:13">
      <c r="A45" s="360"/>
      <c r="B45" s="361"/>
      <c r="C45" s="361"/>
      <c r="D45" s="361"/>
      <c r="E45" s="361"/>
      <c r="F45" s="361"/>
      <c r="G45" s="361"/>
      <c r="H45" s="361"/>
      <c r="I45" s="361"/>
      <c r="J45" s="361"/>
      <c r="K45" s="362"/>
      <c r="L45" s="61"/>
    </row>
    <row r="46" spans="1:13" ht="18.75" customHeight="1">
      <c r="A46" s="51"/>
      <c r="B46" s="51"/>
      <c r="C46" s="51"/>
      <c r="D46" s="10" t="s">
        <v>82</v>
      </c>
      <c r="E46" s="377" t="s">
        <v>1459</v>
      </c>
      <c r="F46" s="378"/>
      <c r="G46" s="378"/>
      <c r="H46" s="378"/>
      <c r="I46" s="378"/>
      <c r="J46" s="378"/>
      <c r="K46" s="378"/>
      <c r="L46" s="51"/>
      <c r="M46" s="51"/>
    </row>
    <row r="47" spans="1:13" ht="20.25" customHeight="1">
      <c r="A47" s="51"/>
      <c r="B47" s="51"/>
      <c r="C47" s="51"/>
      <c r="D47" s="10" t="s">
        <v>319</v>
      </c>
      <c r="E47" s="377" t="s">
        <v>1460</v>
      </c>
      <c r="F47" s="378"/>
      <c r="G47" s="378"/>
      <c r="H47" s="378"/>
      <c r="I47" s="378"/>
      <c r="J47" s="378"/>
      <c r="K47" s="378"/>
      <c r="L47" s="51"/>
      <c r="M47" s="51"/>
    </row>
    <row r="48" spans="1:13" ht="15.75" customHeight="1">
      <c r="A48" s="51"/>
      <c r="B48" s="51"/>
      <c r="C48" s="51"/>
      <c r="D48" s="10" t="s">
        <v>472</v>
      </c>
      <c r="E48" s="377" t="s">
        <v>1461</v>
      </c>
      <c r="F48" s="378"/>
      <c r="G48" s="378"/>
      <c r="H48" s="378"/>
      <c r="I48" s="378"/>
      <c r="J48" s="378"/>
      <c r="K48" s="378"/>
      <c r="L48" s="51"/>
      <c r="M48" s="51"/>
    </row>
    <row r="50" spans="5:7">
      <c r="E50" s="407" t="s">
        <v>1462</v>
      </c>
      <c r="F50" s="408"/>
      <c r="G50" s="409"/>
    </row>
    <row r="51" spans="5:7">
      <c r="E51" s="407" t="s">
        <v>1463</v>
      </c>
      <c r="F51" s="408"/>
      <c r="G51" s="409"/>
    </row>
  </sheetData>
  <mergeCells count="37">
    <mergeCell ref="E48:K48"/>
    <mergeCell ref="A45:K45"/>
    <mergeCell ref="E43:K43"/>
    <mergeCell ref="E44:K44"/>
    <mergeCell ref="E46:K46"/>
    <mergeCell ref="E47:K47"/>
    <mergeCell ref="E42:K42"/>
    <mergeCell ref="A21:C21"/>
    <mergeCell ref="D21:D23"/>
    <mergeCell ref="G21:K23"/>
    <mergeCell ref="A23:C23"/>
    <mergeCell ref="A30:C30"/>
    <mergeCell ref="D30:D32"/>
    <mergeCell ref="G30:K32"/>
    <mergeCell ref="A32:C32"/>
    <mergeCell ref="G7:K7"/>
    <mergeCell ref="G8:K8"/>
    <mergeCell ref="E39:K39"/>
    <mergeCell ref="E40:K40"/>
    <mergeCell ref="E41:K41"/>
    <mergeCell ref="A38:K38"/>
    <mergeCell ref="E50:G50"/>
    <mergeCell ref="E51:G51"/>
    <mergeCell ref="A1:D1"/>
    <mergeCell ref="G1:K1"/>
    <mergeCell ref="G2:K2"/>
    <mergeCell ref="G3:K3"/>
    <mergeCell ref="G4:K4"/>
    <mergeCell ref="G5:K5"/>
    <mergeCell ref="A12:C12"/>
    <mergeCell ref="D12:D14"/>
    <mergeCell ref="G12:K14"/>
    <mergeCell ref="A14:C14"/>
    <mergeCell ref="A6:C6"/>
    <mergeCell ref="D6:D8"/>
    <mergeCell ref="A8:C8"/>
    <mergeCell ref="G6:K6"/>
  </mergeCells>
  <printOptions gridLines="1"/>
  <pageMargins left="0.70866141732283472" right="0.70866141732283472" top="0.78740157480314965" bottom="0.78740157480314965" header="0.31496062992125984" footer="0.31496062992125984"/>
  <pageSetup paperSize="9" scale="70" fitToHeight="3" orientation="landscape" r:id="rId1"/>
  <headerFooter>
    <oddHeader>&amp;L&amp;Pvon&amp;N&amp;C4.4 Steuerung der Prozessstrategien&amp;R&amp;D</oddHead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M53"/>
  <sheetViews>
    <sheetView topLeftCell="A9" zoomScale="80" zoomScaleNormal="80" workbookViewId="0">
      <selection activeCell="E53" sqref="E53:G53"/>
    </sheetView>
  </sheetViews>
  <sheetFormatPr defaultColWidth="11.44140625" defaultRowHeight="14.4"/>
  <cols>
    <col min="1" max="3" width="5.21875" customWidth="1"/>
    <col min="4" max="4" width="29.21875" customWidth="1"/>
    <col min="5" max="6" width="9" customWidth="1"/>
    <col min="7" max="11" width="24.77734375" customWidth="1"/>
    <col min="12" max="12" width="90.77734375" customWidth="1"/>
  </cols>
  <sheetData>
    <row r="1" spans="1:12" s="32" customFormat="1" ht="21.75" customHeight="1" thickBot="1">
      <c r="A1" s="352" t="s">
        <v>1464</v>
      </c>
      <c r="B1" s="353"/>
      <c r="C1" s="353"/>
      <c r="D1" s="353"/>
      <c r="E1" s="31">
        <f>(E3*$B$3*$C$3+E4*$B$4*$C$4+E5*$B$5*$C$5)/$A$5+E6</f>
        <v>0</v>
      </c>
      <c r="F1" s="31">
        <f>(F3*$B$3*$C$3+F4*$B$4*$C$4+F5*$B$5*$C$5)/$A$5+F6</f>
        <v>0</v>
      </c>
      <c r="G1" s="354" t="s">
        <v>253</v>
      </c>
      <c r="H1" s="355"/>
      <c r="I1" s="355"/>
      <c r="J1" s="355"/>
      <c r="K1" s="355"/>
      <c r="L1" s="60" t="s">
        <v>254</v>
      </c>
    </row>
    <row r="2" spans="1:12" ht="22.5" customHeight="1">
      <c r="A2" s="33" t="s">
        <v>68</v>
      </c>
      <c r="B2" s="33" t="s">
        <v>69</v>
      </c>
      <c r="C2" s="33" t="s">
        <v>70</v>
      </c>
      <c r="D2" s="33" t="s">
        <v>71</v>
      </c>
      <c r="E2" s="33" t="s">
        <v>72</v>
      </c>
      <c r="F2" s="33" t="s">
        <v>37</v>
      </c>
      <c r="G2" s="350" t="s">
        <v>1465</v>
      </c>
      <c r="H2" s="351"/>
      <c r="I2" s="351"/>
      <c r="J2" s="351"/>
      <c r="K2" s="351"/>
    </row>
    <row r="3" spans="1:12" ht="18">
      <c r="A3" s="34"/>
      <c r="B3" s="34">
        <v>5</v>
      </c>
      <c r="C3" s="34">
        <v>1</v>
      </c>
      <c r="D3" s="57" t="s">
        <v>255</v>
      </c>
      <c r="E3" s="54">
        <f>E12</f>
        <v>0</v>
      </c>
      <c r="F3" s="54">
        <f>F12</f>
        <v>0</v>
      </c>
      <c r="G3" s="350" t="s">
        <v>1466</v>
      </c>
      <c r="H3" s="351"/>
      <c r="I3" s="351"/>
      <c r="J3" s="351"/>
      <c r="K3" s="351"/>
    </row>
    <row r="4" spans="1:12" ht="18">
      <c r="A4" s="34"/>
      <c r="B4" s="34">
        <v>5</v>
      </c>
      <c r="C4" s="34">
        <v>1</v>
      </c>
      <c r="D4" s="58" t="s">
        <v>202</v>
      </c>
      <c r="E4" s="36">
        <f>E21</f>
        <v>0</v>
      </c>
      <c r="F4" s="36">
        <f>F21</f>
        <v>0</v>
      </c>
      <c r="G4" s="350" t="s">
        <v>1467</v>
      </c>
      <c r="H4" s="351"/>
      <c r="I4" s="351"/>
      <c r="J4" s="351"/>
      <c r="K4" s="351"/>
    </row>
    <row r="5" spans="1:12" ht="18">
      <c r="A5" s="34">
        <f>B5*C5+B4*C4+B3*C3</f>
        <v>12</v>
      </c>
      <c r="B5" s="34">
        <v>2</v>
      </c>
      <c r="C5" s="34">
        <v>1</v>
      </c>
      <c r="D5" s="59" t="s">
        <v>256</v>
      </c>
      <c r="E5" s="35">
        <f>E30</f>
        <v>0</v>
      </c>
      <c r="F5" s="35">
        <f>F30</f>
        <v>0</v>
      </c>
      <c r="G5" s="350" t="s">
        <v>1468</v>
      </c>
      <c r="H5" s="351"/>
      <c r="I5" s="351"/>
      <c r="J5" s="351"/>
      <c r="K5" s="351"/>
    </row>
    <row r="6" spans="1:12" ht="18">
      <c r="A6" s="356"/>
      <c r="B6" s="356"/>
      <c r="C6" s="356"/>
      <c r="D6" s="357" t="s">
        <v>335</v>
      </c>
      <c r="E6" s="47">
        <f>(E$10*$B$10*$C$10+E$11*$B$11*$C$11)/$A$8</f>
        <v>0</v>
      </c>
      <c r="F6" s="47">
        <f>(F$10*$B$10*$C$10+F$11*$B$11*$C$11)/$A$8</f>
        <v>0</v>
      </c>
      <c r="G6" s="350" t="s">
        <v>1469</v>
      </c>
      <c r="H6" s="351"/>
      <c r="I6" s="351"/>
      <c r="J6" s="351"/>
      <c r="K6" s="351"/>
    </row>
    <row r="7" spans="1:12" ht="18">
      <c r="A7" s="48"/>
      <c r="B7" s="49" t="s">
        <v>258</v>
      </c>
      <c r="C7" s="48"/>
      <c r="D7" s="358"/>
      <c r="E7" s="37"/>
      <c r="F7" s="37"/>
      <c r="G7" s="350" t="s">
        <v>1470</v>
      </c>
      <c r="H7" s="351"/>
      <c r="I7" s="351"/>
      <c r="J7" s="351"/>
      <c r="K7" s="351"/>
    </row>
    <row r="8" spans="1:12" ht="18">
      <c r="A8" s="359">
        <f>B10*C10+B11*C11</f>
        <v>5</v>
      </c>
      <c r="B8" s="359"/>
      <c r="C8" s="359"/>
      <c r="D8" s="358"/>
      <c r="E8" s="37"/>
      <c r="F8" s="37"/>
      <c r="G8" s="350"/>
      <c r="H8" s="351"/>
      <c r="I8" s="351"/>
      <c r="J8" s="351"/>
      <c r="K8" s="351"/>
    </row>
    <row r="9" spans="1:12">
      <c r="A9" s="40" t="s">
        <v>68</v>
      </c>
      <c r="B9" s="40" t="s">
        <v>69</v>
      </c>
      <c r="C9" s="40" t="s">
        <v>70</v>
      </c>
      <c r="D9" s="40" t="s">
        <v>265</v>
      </c>
      <c r="E9" s="40" t="s">
        <v>75</v>
      </c>
      <c r="F9" s="40" t="s">
        <v>37</v>
      </c>
      <c r="G9" s="40" t="s">
        <v>76</v>
      </c>
      <c r="H9" s="40" t="s">
        <v>77</v>
      </c>
      <c r="I9" s="40" t="s">
        <v>78</v>
      </c>
      <c r="J9" s="40" t="s">
        <v>79</v>
      </c>
      <c r="K9" s="40" t="s">
        <v>80</v>
      </c>
      <c r="L9" s="40"/>
    </row>
    <row r="10" spans="1:12" s="1" customFormat="1" ht="144">
      <c r="A10" s="11">
        <v>1</v>
      </c>
      <c r="B10" s="11">
        <v>5</v>
      </c>
      <c r="C10" s="11">
        <v>1</v>
      </c>
      <c r="D10" s="41" t="s">
        <v>1471</v>
      </c>
      <c r="E10" s="62">
        <v>0</v>
      </c>
      <c r="F10" s="62">
        <v>0</v>
      </c>
      <c r="G10" s="41" t="s">
        <v>1472</v>
      </c>
      <c r="H10" s="41" t="s">
        <v>1473</v>
      </c>
      <c r="I10" s="41" t="s">
        <v>1474</v>
      </c>
      <c r="J10" s="41" t="s">
        <v>1475</v>
      </c>
      <c r="K10" s="41" t="s">
        <v>1476</v>
      </c>
      <c r="L10" s="42"/>
    </row>
    <row r="11" spans="1:12" s="1" customFormat="1" ht="18" hidden="1">
      <c r="A11" s="11">
        <v>0</v>
      </c>
      <c r="B11" s="11">
        <v>0</v>
      </c>
      <c r="C11" s="11">
        <v>0</v>
      </c>
      <c r="D11" s="41"/>
      <c r="E11" s="37">
        <v>0</v>
      </c>
      <c r="F11" s="37">
        <v>0</v>
      </c>
      <c r="G11" s="41"/>
      <c r="H11" s="41"/>
      <c r="I11" s="41"/>
      <c r="J11" s="41"/>
      <c r="K11" s="41"/>
      <c r="L11" s="42"/>
    </row>
    <row r="12" spans="1:12" ht="18">
      <c r="A12" s="365"/>
      <c r="B12" s="365"/>
      <c r="C12" s="365"/>
      <c r="D12" s="366" t="s">
        <v>267</v>
      </c>
      <c r="E12" s="52">
        <f>E13+E14</f>
        <v>0</v>
      </c>
      <c r="F12" s="52">
        <f>F13+F14</f>
        <v>0</v>
      </c>
      <c r="G12" s="367"/>
      <c r="H12" s="368"/>
      <c r="I12" s="368"/>
      <c r="J12" s="368"/>
      <c r="K12" s="369"/>
    </row>
    <row r="13" spans="1:12" ht="18">
      <c r="A13" s="55"/>
      <c r="B13" s="56" t="s">
        <v>258</v>
      </c>
      <c r="C13" s="55"/>
      <c r="D13" s="366"/>
      <c r="E13" s="54"/>
      <c r="F13" s="54"/>
      <c r="G13" s="370"/>
      <c r="H13" s="371"/>
      <c r="I13" s="371"/>
      <c r="J13" s="371"/>
      <c r="K13" s="372"/>
    </row>
    <row r="14" spans="1:12" ht="18">
      <c r="A14" s="376">
        <f>B16*C16+B17*C17+B18*C18+B19*C19+B20*C20</f>
        <v>18</v>
      </c>
      <c r="B14" s="376"/>
      <c r="C14" s="376"/>
      <c r="D14" s="366"/>
      <c r="E14" s="54">
        <f>($B$16*$C$16*E$16+$B$17*$C$17*E$17+$B$18*$C$18*E$18+$B$19*$C$19*E$19+$B$20*$C$20*E$20)/$A$14</f>
        <v>0</v>
      </c>
      <c r="F14" s="54">
        <f>($B$16*$C$16*F$16+$B$17*$C$17*F$17+$B$18*$C$18*F$18+$B$19*$C$19*F$19+$B$20*$C$20*F$20)/$A$14</f>
        <v>0</v>
      </c>
      <c r="G14" s="373"/>
      <c r="H14" s="374"/>
      <c r="I14" s="374"/>
      <c r="J14" s="374"/>
      <c r="K14" s="375"/>
    </row>
    <row r="15" spans="1:12">
      <c r="A15" s="40" t="s">
        <v>68</v>
      </c>
      <c r="B15" s="40" t="s">
        <v>69</v>
      </c>
      <c r="C15" s="40" t="s">
        <v>70</v>
      </c>
      <c r="D15" s="40" t="s">
        <v>265</v>
      </c>
      <c r="E15" s="40" t="s">
        <v>75</v>
      </c>
      <c r="F15" s="40" t="s">
        <v>37</v>
      </c>
      <c r="G15" s="40" t="s">
        <v>76</v>
      </c>
      <c r="H15" s="40" t="s">
        <v>77</v>
      </c>
      <c r="I15" s="40" t="s">
        <v>78</v>
      </c>
      <c r="J15" s="40" t="s">
        <v>79</v>
      </c>
      <c r="K15" s="40" t="s">
        <v>80</v>
      </c>
      <c r="L15" s="40"/>
    </row>
    <row r="16" spans="1:12" s="1" customFormat="1" ht="108">
      <c r="A16" s="11">
        <v>1</v>
      </c>
      <c r="B16" s="11">
        <v>5</v>
      </c>
      <c r="C16" s="11">
        <v>1</v>
      </c>
      <c r="D16" s="41" t="s">
        <v>1477</v>
      </c>
      <c r="E16" s="54"/>
      <c r="F16" s="54"/>
      <c r="G16" s="41" t="s">
        <v>1482</v>
      </c>
      <c r="H16" s="41"/>
      <c r="I16" s="41" t="s">
        <v>1486</v>
      </c>
      <c r="J16" s="41"/>
      <c r="K16" s="41" t="s">
        <v>1492</v>
      </c>
      <c r="L16" s="42"/>
    </row>
    <row r="17" spans="1:12" s="1" customFormat="1" ht="84">
      <c r="A17" s="11">
        <v>2</v>
      </c>
      <c r="B17" s="11">
        <v>4</v>
      </c>
      <c r="C17" s="11">
        <v>1</v>
      </c>
      <c r="D17" s="41" t="s">
        <v>1478</v>
      </c>
      <c r="E17" s="54"/>
      <c r="F17" s="54"/>
      <c r="G17" s="41" t="s">
        <v>1483</v>
      </c>
      <c r="H17" s="41"/>
      <c r="I17" s="41" t="s">
        <v>1487</v>
      </c>
      <c r="J17" s="41"/>
      <c r="K17" s="41" t="s">
        <v>1493</v>
      </c>
      <c r="L17" s="42"/>
    </row>
    <row r="18" spans="1:12" s="1" customFormat="1" ht="100.5" customHeight="1">
      <c r="A18" s="11">
        <v>3</v>
      </c>
      <c r="B18" s="11">
        <v>4</v>
      </c>
      <c r="C18" s="11">
        <v>1</v>
      </c>
      <c r="D18" s="41" t="s">
        <v>1479</v>
      </c>
      <c r="E18" s="54"/>
      <c r="F18" s="54"/>
      <c r="G18" s="41" t="s">
        <v>1484</v>
      </c>
      <c r="H18" s="41"/>
      <c r="I18" s="41" t="s">
        <v>1488</v>
      </c>
      <c r="J18" s="41" t="s">
        <v>1491</v>
      </c>
      <c r="K18" s="41" t="s">
        <v>1494</v>
      </c>
      <c r="L18" s="42"/>
    </row>
    <row r="19" spans="1:12" s="1" customFormat="1" ht="278.25" customHeight="1">
      <c r="A19" s="11">
        <v>4</v>
      </c>
      <c r="B19" s="11">
        <v>2</v>
      </c>
      <c r="C19" s="11">
        <v>1</v>
      </c>
      <c r="D19" s="41" t="s">
        <v>1480</v>
      </c>
      <c r="E19" s="54"/>
      <c r="F19" s="54"/>
      <c r="G19" s="41" t="s">
        <v>1485</v>
      </c>
      <c r="H19" s="41"/>
      <c r="I19" s="41" t="s">
        <v>1489</v>
      </c>
      <c r="J19" s="41"/>
      <c r="K19" s="41" t="s">
        <v>1495</v>
      </c>
      <c r="L19" s="42"/>
    </row>
    <row r="20" spans="1:12" s="1" customFormat="1" ht="36">
      <c r="A20" s="11">
        <v>5</v>
      </c>
      <c r="B20" s="11">
        <v>3</v>
      </c>
      <c r="C20" s="11">
        <v>1</v>
      </c>
      <c r="D20" s="41" t="s">
        <v>1481</v>
      </c>
      <c r="E20" s="54"/>
      <c r="F20" s="54"/>
      <c r="G20" s="41" t="s">
        <v>132</v>
      </c>
      <c r="H20" s="41"/>
      <c r="I20" s="41" t="s">
        <v>1490</v>
      </c>
      <c r="J20" s="41"/>
      <c r="K20" s="41" t="s">
        <v>1496</v>
      </c>
      <c r="L20" s="42"/>
    </row>
    <row r="21" spans="1:12" ht="18">
      <c r="A21" s="379"/>
      <c r="B21" s="379"/>
      <c r="C21" s="379"/>
      <c r="D21" s="380" t="s">
        <v>293</v>
      </c>
      <c r="E21" s="43">
        <f>E22+E23</f>
        <v>0</v>
      </c>
      <c r="F21" s="43">
        <f>F22+F23</f>
        <v>0</v>
      </c>
      <c r="G21" s="381"/>
      <c r="H21" s="382"/>
      <c r="I21" s="382"/>
      <c r="J21" s="382"/>
      <c r="K21" s="383"/>
    </row>
    <row r="22" spans="1:12" ht="18">
      <c r="A22" s="44"/>
      <c r="B22" s="45" t="s">
        <v>258</v>
      </c>
      <c r="C22" s="44"/>
      <c r="D22" s="380"/>
      <c r="E22" s="46"/>
      <c r="F22" s="46"/>
      <c r="G22" s="384"/>
      <c r="H22" s="385"/>
      <c r="I22" s="385"/>
      <c r="J22" s="385"/>
      <c r="K22" s="386"/>
    </row>
    <row r="23" spans="1:12" ht="18">
      <c r="A23" s="379">
        <f>B25*C25+B26*C26+B27*C27+B28*C28+B29*C29</f>
        <v>10</v>
      </c>
      <c r="B23" s="379"/>
      <c r="C23" s="379"/>
      <c r="D23" s="380"/>
      <c r="E23" s="46">
        <f>($B$25*$C$25*E$25+$B$26*$C$26*E$26+$B$27*$C$27*E$27+$B$28*$C$28*E$28+$B$29*$C$29*E$29)/$A$23</f>
        <v>0</v>
      </c>
      <c r="F23" s="46">
        <f>($B$25*$C$25*F$25+$B$26*$C$26*F$26+$B$27*$C$27*F$27+$B$28*$C$28*F$28+$B$29*$C$29*F$29)/$A$23</f>
        <v>0</v>
      </c>
      <c r="G23" s="387"/>
      <c r="H23" s="388"/>
      <c r="I23" s="388"/>
      <c r="J23" s="388"/>
      <c r="K23" s="389"/>
    </row>
    <row r="24" spans="1:12">
      <c r="A24" s="40" t="s">
        <v>68</v>
      </c>
      <c r="B24" s="40" t="s">
        <v>69</v>
      </c>
      <c r="C24" s="40" t="s">
        <v>70</v>
      </c>
      <c r="D24" s="40" t="s">
        <v>265</v>
      </c>
      <c r="E24" s="40" t="s">
        <v>75</v>
      </c>
      <c r="F24" s="40" t="s">
        <v>37</v>
      </c>
      <c r="G24" s="40" t="s">
        <v>76</v>
      </c>
      <c r="H24" s="40" t="s">
        <v>77</v>
      </c>
      <c r="I24" s="40" t="s">
        <v>78</v>
      </c>
      <c r="J24" s="40" t="s">
        <v>79</v>
      </c>
      <c r="K24" s="40" t="s">
        <v>80</v>
      </c>
      <c r="L24" s="40"/>
    </row>
    <row r="25" spans="1:12" s="1" customFormat="1" ht="129" customHeight="1">
      <c r="A25" s="11">
        <v>1</v>
      </c>
      <c r="B25" s="11">
        <v>5</v>
      </c>
      <c r="C25" s="11">
        <v>1</v>
      </c>
      <c r="D25" s="41" t="s">
        <v>1497</v>
      </c>
      <c r="E25" s="63"/>
      <c r="F25" s="63"/>
      <c r="G25" s="41" t="s">
        <v>878</v>
      </c>
      <c r="H25" s="41"/>
      <c r="I25" s="41" t="s">
        <v>1500</v>
      </c>
      <c r="J25" s="41" t="s">
        <v>711</v>
      </c>
      <c r="K25" s="41" t="s">
        <v>1502</v>
      </c>
      <c r="L25" s="42"/>
    </row>
    <row r="26" spans="1:12" s="1" customFormat="1" ht="72">
      <c r="A26" s="11">
        <v>2</v>
      </c>
      <c r="B26" s="11">
        <v>3</v>
      </c>
      <c r="C26" s="11">
        <v>1</v>
      </c>
      <c r="D26" s="41" t="s">
        <v>1498</v>
      </c>
      <c r="E26" s="63"/>
      <c r="F26" s="63"/>
      <c r="G26" s="41" t="s">
        <v>617</v>
      </c>
      <c r="H26" s="41" t="s">
        <v>1499</v>
      </c>
      <c r="I26" s="41" t="s">
        <v>1501</v>
      </c>
      <c r="J26" s="41"/>
      <c r="K26" s="41" t="s">
        <v>1503</v>
      </c>
      <c r="L26" s="42"/>
    </row>
    <row r="27" spans="1:12" s="1" customFormat="1" ht="18">
      <c r="A27" s="11">
        <v>3</v>
      </c>
      <c r="B27" s="11">
        <v>2</v>
      </c>
      <c r="C27" s="11">
        <v>1</v>
      </c>
      <c r="D27" s="41"/>
      <c r="E27" s="63"/>
      <c r="F27" s="63"/>
      <c r="G27" s="41"/>
      <c r="H27" s="41"/>
      <c r="I27" s="41"/>
      <c r="J27" s="41"/>
      <c r="K27" s="41"/>
      <c r="L27" s="42"/>
    </row>
    <row r="28" spans="1:12" s="1" customFormat="1" ht="18">
      <c r="A28" s="11">
        <v>4</v>
      </c>
      <c r="B28" s="11">
        <v>0</v>
      </c>
      <c r="C28" s="11">
        <v>0</v>
      </c>
      <c r="D28" s="41"/>
      <c r="E28" s="63"/>
      <c r="F28" s="63"/>
      <c r="G28" s="41"/>
      <c r="H28" s="41"/>
      <c r="I28" s="41"/>
      <c r="J28" s="41"/>
      <c r="K28" s="41"/>
      <c r="L28" s="42"/>
    </row>
    <row r="29" spans="1:12" s="1" customFormat="1" ht="18">
      <c r="A29" s="11">
        <v>5</v>
      </c>
      <c r="B29" s="11">
        <v>0</v>
      </c>
      <c r="C29" s="11">
        <v>0</v>
      </c>
      <c r="E29" s="63"/>
      <c r="F29" s="63"/>
      <c r="G29" s="41"/>
      <c r="H29" s="41"/>
      <c r="I29" s="41"/>
      <c r="J29" s="41"/>
      <c r="K29" s="41"/>
      <c r="L29" s="42"/>
    </row>
    <row r="30" spans="1:12" ht="18">
      <c r="A30" s="390"/>
      <c r="B30" s="390"/>
      <c r="C30" s="390"/>
      <c r="D30" s="391" t="s">
        <v>256</v>
      </c>
      <c r="E30" s="53">
        <f>E31+E32</f>
        <v>0</v>
      </c>
      <c r="F30" s="53">
        <f>F31+F32</f>
        <v>0</v>
      </c>
      <c r="G30" s="392"/>
      <c r="H30" s="393"/>
      <c r="I30" s="393"/>
      <c r="J30" s="393"/>
      <c r="K30" s="394"/>
    </row>
    <row r="31" spans="1:12" ht="18">
      <c r="A31" s="38"/>
      <c r="B31" s="39" t="s">
        <v>258</v>
      </c>
      <c r="C31" s="38"/>
      <c r="D31" s="391"/>
      <c r="E31" s="35"/>
      <c r="F31" s="35"/>
      <c r="G31" s="395"/>
      <c r="H31" s="396"/>
      <c r="I31" s="396"/>
      <c r="J31" s="396"/>
      <c r="K31" s="397"/>
    </row>
    <row r="32" spans="1:12" ht="18">
      <c r="A32" s="401">
        <f>B34*C34+B35*C35+B36*C36+B37*C37</f>
        <v>5</v>
      </c>
      <c r="B32" s="401"/>
      <c r="C32" s="401"/>
      <c r="D32" s="391"/>
      <c r="E32" s="35">
        <f>($B$34*$C$34*E$34+$B$35*$C$35*E$35+$B$36*$C$36*E$36+$B$37*$C$37*E$37)/$A$32</f>
        <v>0</v>
      </c>
      <c r="F32" s="35">
        <f>($B$34*$C$34*F$34+$B$35*$C$35*F$35+$B$36*$C$36*F$36+$B$37*$C$37*F$37)/$A$32</f>
        <v>0</v>
      </c>
      <c r="G32" s="398"/>
      <c r="H32" s="399"/>
      <c r="I32" s="399"/>
      <c r="J32" s="399"/>
      <c r="K32" s="400"/>
    </row>
    <row r="33" spans="1:13">
      <c r="A33" s="40" t="s">
        <v>68</v>
      </c>
      <c r="B33" s="40" t="s">
        <v>69</v>
      </c>
      <c r="C33" s="40" t="s">
        <v>70</v>
      </c>
      <c r="D33" s="40" t="s">
        <v>265</v>
      </c>
      <c r="E33" s="40" t="s">
        <v>75</v>
      </c>
      <c r="F33" s="40" t="s">
        <v>37</v>
      </c>
      <c r="G33" s="40" t="s">
        <v>76</v>
      </c>
      <c r="H33" s="40" t="s">
        <v>77</v>
      </c>
      <c r="I33" s="40" t="s">
        <v>78</v>
      </c>
      <c r="J33" s="40" t="s">
        <v>79</v>
      </c>
      <c r="K33" s="40" t="s">
        <v>80</v>
      </c>
      <c r="L33" s="40"/>
    </row>
    <row r="34" spans="1:13" s="1" customFormat="1" ht="36">
      <c r="A34" s="11">
        <v>1</v>
      </c>
      <c r="B34" s="11">
        <v>5</v>
      </c>
      <c r="C34" s="11">
        <v>1</v>
      </c>
      <c r="D34" s="41" t="s">
        <v>310</v>
      </c>
      <c r="E34" s="35"/>
      <c r="F34" s="35"/>
      <c r="G34" s="41" t="s">
        <v>1504</v>
      </c>
      <c r="H34" s="41" t="s">
        <v>1504</v>
      </c>
      <c r="I34" s="41" t="s">
        <v>1504</v>
      </c>
      <c r="J34" s="41" t="s">
        <v>1504</v>
      </c>
      <c r="K34" s="41" t="s">
        <v>1504</v>
      </c>
      <c r="L34" s="42"/>
    </row>
    <row r="35" spans="1:13" s="1" customFormat="1" ht="18">
      <c r="A35" s="11">
        <v>2</v>
      </c>
      <c r="B35" s="11">
        <v>0</v>
      </c>
      <c r="C35" s="11">
        <v>0</v>
      </c>
      <c r="D35" s="41"/>
      <c r="E35" s="35"/>
      <c r="F35" s="35"/>
      <c r="G35" s="41"/>
      <c r="H35" s="41"/>
      <c r="I35" s="41"/>
      <c r="J35" s="41"/>
      <c r="K35" s="41"/>
      <c r="L35" s="42"/>
    </row>
    <row r="36" spans="1:13" s="1" customFormat="1" ht="18">
      <c r="A36" s="11">
        <v>3</v>
      </c>
      <c r="B36" s="11">
        <v>0</v>
      </c>
      <c r="C36" s="11">
        <v>0</v>
      </c>
      <c r="D36" s="41"/>
      <c r="E36" s="35"/>
      <c r="F36" s="35"/>
      <c r="G36" s="41"/>
      <c r="H36" s="41"/>
      <c r="I36" s="41"/>
      <c r="J36" s="41"/>
      <c r="K36" s="41"/>
      <c r="L36" s="42"/>
    </row>
    <row r="37" spans="1:13" s="1" customFormat="1" ht="18">
      <c r="A37" s="11">
        <v>4</v>
      </c>
      <c r="B37" s="11">
        <v>0</v>
      </c>
      <c r="C37" s="11">
        <v>0</v>
      </c>
      <c r="D37" s="41"/>
      <c r="E37" s="35"/>
      <c r="F37" s="35"/>
      <c r="G37" s="41"/>
      <c r="H37" s="41"/>
      <c r="I37" s="41"/>
      <c r="J37" s="41"/>
      <c r="K37" s="41"/>
      <c r="L37" s="42"/>
    </row>
    <row r="38" spans="1:13" s="1" customFormat="1" ht="21">
      <c r="A38" s="402" t="s">
        <v>378</v>
      </c>
      <c r="B38" s="402"/>
      <c r="C38" s="402"/>
      <c r="D38" s="402"/>
      <c r="E38" s="402"/>
      <c r="F38" s="402"/>
      <c r="G38" s="402"/>
      <c r="H38" s="402"/>
      <c r="I38" s="402"/>
      <c r="J38" s="402"/>
      <c r="K38" s="402"/>
      <c r="L38" s="40"/>
    </row>
    <row r="39" spans="1:13" s="1" customFormat="1">
      <c r="A39" s="11"/>
      <c r="B39" s="11"/>
      <c r="C39" s="11"/>
      <c r="D39" s="50"/>
      <c r="E39" s="363"/>
      <c r="F39" s="364"/>
      <c r="G39" s="364"/>
      <c r="H39" s="364"/>
      <c r="I39" s="364"/>
      <c r="J39" s="364"/>
      <c r="K39" s="364"/>
      <c r="L39" s="61"/>
    </row>
    <row r="40" spans="1:13" s="1" customFormat="1">
      <c r="A40" s="11"/>
      <c r="B40" s="11"/>
      <c r="C40" s="11"/>
      <c r="D40" s="50"/>
      <c r="E40" s="363"/>
      <c r="F40" s="364"/>
      <c r="G40" s="364"/>
      <c r="H40" s="364"/>
      <c r="I40" s="364"/>
      <c r="J40" s="364"/>
      <c r="K40" s="364"/>
      <c r="L40" s="61"/>
    </row>
    <row r="41" spans="1:13" s="1" customFormat="1">
      <c r="A41" s="11"/>
      <c r="B41" s="11"/>
      <c r="C41" s="11"/>
      <c r="D41" s="50"/>
      <c r="E41" s="363"/>
      <c r="F41" s="364"/>
      <c r="G41" s="364"/>
      <c r="H41" s="364"/>
      <c r="I41" s="364"/>
      <c r="J41" s="364"/>
      <c r="K41" s="364"/>
      <c r="L41" s="61"/>
    </row>
    <row r="42" spans="1:13">
      <c r="A42" s="51"/>
      <c r="B42" s="51"/>
      <c r="C42" s="51"/>
      <c r="D42" s="50"/>
      <c r="E42" s="363"/>
      <c r="F42" s="364"/>
      <c r="G42" s="364"/>
      <c r="H42" s="364"/>
      <c r="I42" s="364"/>
      <c r="J42" s="364"/>
      <c r="K42" s="364"/>
      <c r="L42" s="61"/>
    </row>
    <row r="43" spans="1:13" ht="68.25" customHeight="1">
      <c r="A43" s="51"/>
      <c r="B43" s="51"/>
      <c r="C43" s="51"/>
      <c r="D43" s="50"/>
      <c r="E43" s="363"/>
      <c r="F43" s="364"/>
      <c r="G43" s="364"/>
      <c r="H43" s="364"/>
      <c r="I43" s="364"/>
      <c r="J43" s="364"/>
      <c r="K43" s="364"/>
      <c r="L43" s="61"/>
    </row>
    <row r="44" spans="1:13">
      <c r="A44" s="51"/>
      <c r="B44" s="51"/>
      <c r="C44" s="51"/>
      <c r="D44" s="50"/>
      <c r="E44" s="363"/>
      <c r="F44" s="364"/>
      <c r="G44" s="364"/>
      <c r="H44" s="364"/>
      <c r="I44" s="364"/>
      <c r="J44" s="364"/>
      <c r="K44" s="364"/>
      <c r="L44" s="61"/>
    </row>
    <row r="45" spans="1:13">
      <c r="A45" s="360"/>
      <c r="B45" s="361"/>
      <c r="C45" s="361"/>
      <c r="D45" s="361"/>
      <c r="E45" s="361"/>
      <c r="F45" s="361"/>
      <c r="G45" s="361"/>
      <c r="H45" s="361"/>
      <c r="I45" s="361"/>
      <c r="J45" s="361"/>
      <c r="K45" s="362"/>
      <c r="L45" s="61"/>
    </row>
    <row r="46" spans="1:13" ht="33" customHeight="1">
      <c r="A46" s="51"/>
      <c r="B46" s="51"/>
      <c r="C46" s="51"/>
      <c r="D46" s="10" t="s">
        <v>82</v>
      </c>
      <c r="E46" s="377" t="s">
        <v>1505</v>
      </c>
      <c r="F46" s="378"/>
      <c r="G46" s="378"/>
      <c r="H46" s="378"/>
      <c r="I46" s="378"/>
      <c r="J46" s="378"/>
      <c r="K46" s="378"/>
      <c r="L46" s="51"/>
      <c r="M46" s="51"/>
    </row>
    <row r="47" spans="1:13" ht="20.25" customHeight="1">
      <c r="A47" s="51"/>
      <c r="B47" s="51"/>
      <c r="C47" s="51"/>
      <c r="D47" s="10" t="s">
        <v>319</v>
      </c>
      <c r="E47" s="377" t="s">
        <v>1506</v>
      </c>
      <c r="F47" s="378"/>
      <c r="G47" s="378"/>
      <c r="H47" s="378"/>
      <c r="I47" s="378"/>
      <c r="J47" s="378"/>
      <c r="K47" s="378"/>
      <c r="L47" s="51"/>
      <c r="M47" s="51"/>
    </row>
    <row r="48" spans="1:13" ht="63" customHeight="1">
      <c r="A48" s="51"/>
      <c r="B48" s="51"/>
      <c r="C48" s="51"/>
      <c r="D48" s="10" t="s">
        <v>472</v>
      </c>
      <c r="E48" s="377" t="s">
        <v>1507</v>
      </c>
      <c r="F48" s="378"/>
      <c r="G48" s="378"/>
      <c r="H48" s="378"/>
      <c r="I48" s="378"/>
      <c r="J48" s="378"/>
      <c r="K48" s="378"/>
      <c r="L48" s="51"/>
      <c r="M48" s="51"/>
    </row>
    <row r="50" spans="5:7">
      <c r="E50" s="349" t="s">
        <v>1508</v>
      </c>
      <c r="F50" s="349"/>
      <c r="G50" s="349"/>
    </row>
    <row r="51" spans="5:7">
      <c r="E51" s="349" t="s">
        <v>1509</v>
      </c>
      <c r="F51" s="349"/>
      <c r="G51" s="349"/>
    </row>
    <row r="52" spans="5:7">
      <c r="E52" s="349" t="s">
        <v>1510</v>
      </c>
      <c r="F52" s="349"/>
      <c r="G52" s="349"/>
    </row>
    <row r="53" spans="5:7">
      <c r="E53" s="349" t="s">
        <v>1511</v>
      </c>
      <c r="F53" s="349"/>
      <c r="G53" s="349"/>
    </row>
  </sheetData>
  <mergeCells count="39">
    <mergeCell ref="E48:K48"/>
    <mergeCell ref="A45:K45"/>
    <mergeCell ref="E43:K43"/>
    <mergeCell ref="E44:K44"/>
    <mergeCell ref="E46:K46"/>
    <mergeCell ref="E47:K47"/>
    <mergeCell ref="E40:K40"/>
    <mergeCell ref="E41:K41"/>
    <mergeCell ref="A38:K38"/>
    <mergeCell ref="E42:K42"/>
    <mergeCell ref="A21:C21"/>
    <mergeCell ref="D21:D23"/>
    <mergeCell ref="G21:K23"/>
    <mergeCell ref="A23:C23"/>
    <mergeCell ref="A30:C30"/>
    <mergeCell ref="D30:D32"/>
    <mergeCell ref="G30:K32"/>
    <mergeCell ref="A32:C32"/>
    <mergeCell ref="A8:C8"/>
    <mergeCell ref="G6:K6"/>
    <mergeCell ref="G7:K7"/>
    <mergeCell ref="G8:K8"/>
    <mergeCell ref="E39:K39"/>
    <mergeCell ref="E50:G50"/>
    <mergeCell ref="E51:G51"/>
    <mergeCell ref="E52:G52"/>
    <mergeCell ref="E53:G53"/>
    <mergeCell ref="A1:D1"/>
    <mergeCell ref="G1:K1"/>
    <mergeCell ref="G2:K2"/>
    <mergeCell ref="G3:K3"/>
    <mergeCell ref="G4:K4"/>
    <mergeCell ref="G5:K5"/>
    <mergeCell ref="A12:C12"/>
    <mergeCell ref="D12:D14"/>
    <mergeCell ref="G12:K14"/>
    <mergeCell ref="A14:C14"/>
    <mergeCell ref="A6:C6"/>
    <mergeCell ref="D6:D8"/>
  </mergeCells>
  <printOptions gridLines="1"/>
  <pageMargins left="0.70866141732283472" right="0.70866141732283472" top="0.78740157480314965" bottom="0.78740157480314965" header="0.31496062992125984" footer="0.31496062992125984"/>
  <pageSetup paperSize="9" scale="70" fitToHeight="3" orientation="landscape" r:id="rId1"/>
  <headerFooter>
    <oddHeader>&amp;L&amp;Pvon&amp;N&amp;C5.1 Einkaufscontrolling&amp;R&amp;D</oddHead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pageSetUpPr fitToPage="1"/>
  </sheetPr>
  <dimension ref="A1:M53"/>
  <sheetViews>
    <sheetView topLeftCell="A6" zoomScale="80" zoomScaleNormal="80" workbookViewId="0">
      <selection activeCell="H67" sqref="H67"/>
    </sheetView>
  </sheetViews>
  <sheetFormatPr defaultColWidth="11.44140625" defaultRowHeight="14.4"/>
  <cols>
    <col min="1" max="3" width="5.21875" customWidth="1"/>
    <col min="4" max="4" width="29.21875" customWidth="1"/>
    <col min="5" max="6" width="9" customWidth="1"/>
    <col min="7" max="11" width="24.77734375" customWidth="1"/>
    <col min="12" max="12" width="90.77734375" customWidth="1"/>
  </cols>
  <sheetData>
    <row r="1" spans="1:12" s="32" customFormat="1" ht="36.75" customHeight="1" thickBot="1">
      <c r="A1" s="352" t="s">
        <v>1512</v>
      </c>
      <c r="B1" s="353"/>
      <c r="C1" s="353"/>
      <c r="D1" s="353"/>
      <c r="E1" s="31">
        <f>(E3*$B$3*$C$3+E4*$B$4*$C$4+E5*$B$5*$C$5)/$A$5+E6</f>
        <v>0</v>
      </c>
      <c r="F1" s="31">
        <f>(F3*$B$3*$C$3+F4*$B$4*$C$4+F5*$B$5*$C$5)/$A$5+F6</f>
        <v>0</v>
      </c>
      <c r="G1" s="354" t="s">
        <v>253</v>
      </c>
      <c r="H1" s="355"/>
      <c r="I1" s="355"/>
      <c r="J1" s="355"/>
      <c r="K1" s="355"/>
      <c r="L1" s="60" t="s">
        <v>254</v>
      </c>
    </row>
    <row r="2" spans="1:12" ht="22.5" customHeight="1">
      <c r="A2" s="33" t="s">
        <v>68</v>
      </c>
      <c r="B2" s="33" t="s">
        <v>69</v>
      </c>
      <c r="C2" s="33" t="s">
        <v>70</v>
      </c>
      <c r="D2" s="33" t="s">
        <v>71</v>
      </c>
      <c r="E2" s="33" t="s">
        <v>72</v>
      </c>
      <c r="F2" s="33" t="s">
        <v>37</v>
      </c>
      <c r="G2" s="350" t="s">
        <v>1515</v>
      </c>
      <c r="H2" s="351"/>
      <c r="I2" s="351"/>
      <c r="J2" s="351"/>
      <c r="K2" s="351"/>
      <c r="L2" s="77" t="s">
        <v>1513</v>
      </c>
    </row>
    <row r="3" spans="1:12" ht="18">
      <c r="A3" s="34"/>
      <c r="B3" s="34">
        <v>5</v>
      </c>
      <c r="C3" s="34">
        <v>1</v>
      </c>
      <c r="D3" s="57" t="s">
        <v>255</v>
      </c>
      <c r="E3" s="54">
        <f>E12</f>
        <v>0</v>
      </c>
      <c r="F3" s="54">
        <f>F12</f>
        <v>0</v>
      </c>
      <c r="G3" s="350" t="s">
        <v>1516</v>
      </c>
      <c r="H3" s="351"/>
      <c r="I3" s="351"/>
      <c r="J3" s="351"/>
      <c r="K3" s="351"/>
      <c r="L3" s="76" t="s">
        <v>1514</v>
      </c>
    </row>
    <row r="4" spans="1:12" ht="18">
      <c r="A4" s="34"/>
      <c r="B4" s="34">
        <v>5</v>
      </c>
      <c r="C4" s="34">
        <v>1</v>
      </c>
      <c r="D4" s="58" t="s">
        <v>202</v>
      </c>
      <c r="E4" s="36">
        <f>E21</f>
        <v>0</v>
      </c>
      <c r="F4" s="36">
        <f>F21</f>
        <v>0</v>
      </c>
      <c r="G4" s="350" t="s">
        <v>1517</v>
      </c>
      <c r="H4" s="351"/>
      <c r="I4" s="351"/>
      <c r="J4" s="351"/>
      <c r="K4" s="351"/>
      <c r="L4" s="73"/>
    </row>
    <row r="5" spans="1:12" ht="18">
      <c r="A5" s="34">
        <f>B5*C5+B4*C4+B3*C3</f>
        <v>12</v>
      </c>
      <c r="B5" s="34">
        <v>2</v>
      </c>
      <c r="C5" s="34">
        <v>1</v>
      </c>
      <c r="D5" s="59" t="s">
        <v>256</v>
      </c>
      <c r="E5" s="35">
        <f>E30</f>
        <v>0</v>
      </c>
      <c r="F5" s="35">
        <f>F30</f>
        <v>0</v>
      </c>
      <c r="G5" s="350"/>
      <c r="H5" s="351"/>
      <c r="I5" s="351"/>
      <c r="J5" s="351"/>
      <c r="K5" s="351"/>
      <c r="L5" s="73"/>
    </row>
    <row r="6" spans="1:12" ht="18">
      <c r="A6" s="356"/>
      <c r="B6" s="356"/>
      <c r="C6" s="356"/>
      <c r="D6" s="357" t="s">
        <v>335</v>
      </c>
      <c r="E6" s="47">
        <f>(E$10*$B$10*$C$10+E$11*$B$11*$C$11)/$A$8</f>
        <v>0</v>
      </c>
      <c r="F6" s="47">
        <f>(F$10*$B$10*$C$10+F$11*$B$11*$C$11)/$A$8</f>
        <v>0</v>
      </c>
      <c r="G6" s="350"/>
      <c r="H6" s="351"/>
      <c r="I6" s="351"/>
      <c r="J6" s="351"/>
      <c r="K6" s="351"/>
      <c r="L6" s="73"/>
    </row>
    <row r="7" spans="1:12" ht="18">
      <c r="A7" s="48"/>
      <c r="B7" s="49" t="s">
        <v>258</v>
      </c>
      <c r="C7" s="48"/>
      <c r="D7" s="358"/>
      <c r="E7" s="37"/>
      <c r="F7" s="37"/>
      <c r="G7" s="411" t="s">
        <v>1518</v>
      </c>
      <c r="H7" s="351"/>
      <c r="I7" s="351"/>
      <c r="J7" s="351"/>
      <c r="K7" s="351"/>
      <c r="L7" s="73"/>
    </row>
    <row r="8" spans="1:12" ht="18">
      <c r="A8" s="359">
        <f>B10*C10+B11*C11</f>
        <v>5</v>
      </c>
      <c r="B8" s="359"/>
      <c r="C8" s="359"/>
      <c r="D8" s="358"/>
      <c r="E8" s="37"/>
      <c r="F8" s="37"/>
      <c r="G8" s="350"/>
      <c r="H8" s="351"/>
      <c r="I8" s="351"/>
      <c r="J8" s="351"/>
      <c r="K8" s="351"/>
      <c r="L8" s="73"/>
    </row>
    <row r="9" spans="1:12">
      <c r="A9" s="40" t="s">
        <v>68</v>
      </c>
      <c r="B9" s="40" t="s">
        <v>69</v>
      </c>
      <c r="C9" s="40" t="s">
        <v>70</v>
      </c>
      <c r="D9" s="40" t="s">
        <v>265</v>
      </c>
      <c r="E9" s="40" t="s">
        <v>75</v>
      </c>
      <c r="F9" s="40" t="s">
        <v>37</v>
      </c>
      <c r="G9" s="40" t="s">
        <v>76</v>
      </c>
      <c r="H9" s="40" t="s">
        <v>77</v>
      </c>
      <c r="I9" s="40" t="s">
        <v>78</v>
      </c>
      <c r="J9" s="40" t="s">
        <v>79</v>
      </c>
      <c r="K9" s="40" t="s">
        <v>80</v>
      </c>
      <c r="L9" s="40"/>
    </row>
    <row r="10" spans="1:12" s="1" customFormat="1" ht="84">
      <c r="A10" s="11">
        <v>1</v>
      </c>
      <c r="B10" s="11">
        <v>5</v>
      </c>
      <c r="C10" s="11">
        <v>1</v>
      </c>
      <c r="D10" s="41" t="s">
        <v>1519</v>
      </c>
      <c r="E10" s="62">
        <v>0</v>
      </c>
      <c r="F10" s="62">
        <v>0</v>
      </c>
      <c r="G10" s="41" t="s">
        <v>1520</v>
      </c>
      <c r="H10" s="41" t="s">
        <v>1521</v>
      </c>
      <c r="I10" s="41" t="s">
        <v>1522</v>
      </c>
      <c r="J10" s="41" t="s">
        <v>1523</v>
      </c>
      <c r="K10" s="41" t="s">
        <v>1524</v>
      </c>
      <c r="L10" s="42"/>
    </row>
    <row r="11" spans="1:12" s="1" customFormat="1" ht="18" hidden="1">
      <c r="A11" s="11">
        <v>0</v>
      </c>
      <c r="B11" s="11">
        <v>0</v>
      </c>
      <c r="C11" s="11">
        <v>0</v>
      </c>
      <c r="D11" s="41"/>
      <c r="E11" s="37">
        <v>0</v>
      </c>
      <c r="F11" s="37">
        <v>0</v>
      </c>
      <c r="G11" s="41"/>
      <c r="H11" s="41"/>
      <c r="I11" s="41"/>
      <c r="J11" s="41"/>
      <c r="K11" s="41"/>
      <c r="L11" s="42"/>
    </row>
    <row r="12" spans="1:12" ht="18">
      <c r="A12" s="365"/>
      <c r="B12" s="365"/>
      <c r="C12" s="365"/>
      <c r="D12" s="366" t="s">
        <v>267</v>
      </c>
      <c r="E12" s="52">
        <f>E13+E14</f>
        <v>0</v>
      </c>
      <c r="F12" s="52">
        <f>F13+F14</f>
        <v>0</v>
      </c>
      <c r="G12" s="367"/>
      <c r="H12" s="368"/>
      <c r="I12" s="368"/>
      <c r="J12" s="368"/>
      <c r="K12" s="369"/>
    </row>
    <row r="13" spans="1:12" ht="18">
      <c r="A13" s="55"/>
      <c r="B13" s="56" t="s">
        <v>258</v>
      </c>
      <c r="C13" s="55"/>
      <c r="D13" s="366"/>
      <c r="E13" s="54"/>
      <c r="F13" s="54"/>
      <c r="G13" s="370"/>
      <c r="H13" s="371"/>
      <c r="I13" s="371"/>
      <c r="J13" s="371"/>
      <c r="K13" s="372"/>
    </row>
    <row r="14" spans="1:12" ht="18">
      <c r="A14" s="376">
        <f>B16*C16+B17*C17+B18*C18+B19*C19+B20*C20</f>
        <v>5</v>
      </c>
      <c r="B14" s="376"/>
      <c r="C14" s="376"/>
      <c r="D14" s="366"/>
      <c r="E14" s="54">
        <f>($B$16*$C$16*E$16+$B$17*$C$17*E$17+$B$18*$C$18*E$18+$B$19*$C$19*E$19+$B$20*$C$20*E$20)/$A$14</f>
        <v>0</v>
      </c>
      <c r="F14" s="54">
        <f>($B$16*$C$16*F$16+$B$17*$C$17*F$17+$B$18*$C$18*F$18+$B$19*$C$19*F$19+$B$20*$C$20*F$20)/$A$14</f>
        <v>0</v>
      </c>
      <c r="G14" s="373"/>
      <c r="H14" s="374"/>
      <c r="I14" s="374"/>
      <c r="J14" s="374"/>
      <c r="K14" s="375"/>
    </row>
    <row r="15" spans="1:12">
      <c r="A15" s="40" t="s">
        <v>68</v>
      </c>
      <c r="B15" s="40" t="s">
        <v>69</v>
      </c>
      <c r="C15" s="40" t="s">
        <v>70</v>
      </c>
      <c r="D15" s="40" t="s">
        <v>265</v>
      </c>
      <c r="E15" s="40" t="s">
        <v>75</v>
      </c>
      <c r="F15" s="40" t="s">
        <v>37</v>
      </c>
      <c r="G15" s="40" t="s">
        <v>76</v>
      </c>
      <c r="H15" s="40" t="s">
        <v>77</v>
      </c>
      <c r="I15" s="40" t="s">
        <v>78</v>
      </c>
      <c r="J15" s="40" t="s">
        <v>79</v>
      </c>
      <c r="K15" s="40" t="s">
        <v>80</v>
      </c>
      <c r="L15" s="40"/>
    </row>
    <row r="16" spans="1:12" s="1" customFormat="1" ht="36">
      <c r="A16" s="11">
        <v>1</v>
      </c>
      <c r="B16" s="11">
        <v>5</v>
      </c>
      <c r="C16" s="75">
        <v>0</v>
      </c>
      <c r="D16" s="41" t="s">
        <v>1525</v>
      </c>
      <c r="E16" s="54"/>
      <c r="F16" s="54"/>
      <c r="G16" s="41" t="s">
        <v>1526</v>
      </c>
      <c r="H16" s="41"/>
      <c r="I16" s="41" t="s">
        <v>1528</v>
      </c>
      <c r="J16" s="41"/>
      <c r="K16" s="41" t="s">
        <v>1530</v>
      </c>
      <c r="L16" s="42"/>
    </row>
    <row r="17" spans="1:12" s="1" customFormat="1" ht="48">
      <c r="A17" s="11">
        <v>2</v>
      </c>
      <c r="B17" s="11">
        <v>5</v>
      </c>
      <c r="C17" s="74">
        <v>1</v>
      </c>
      <c r="D17" s="41" t="s">
        <v>1527</v>
      </c>
      <c r="E17" s="54"/>
      <c r="F17" s="54"/>
      <c r="G17" s="41" t="s">
        <v>1526</v>
      </c>
      <c r="H17" s="41"/>
      <c r="I17" s="41" t="s">
        <v>1529</v>
      </c>
      <c r="J17" s="41"/>
      <c r="K17" s="41" t="s">
        <v>1531</v>
      </c>
      <c r="L17" s="42"/>
    </row>
    <row r="18" spans="1:12" s="1" customFormat="1" ht="18">
      <c r="A18" s="11">
        <v>3</v>
      </c>
      <c r="B18" s="11">
        <v>0</v>
      </c>
      <c r="C18" s="11">
        <v>0</v>
      </c>
      <c r="D18" s="11"/>
      <c r="E18" s="54"/>
      <c r="F18" s="54"/>
      <c r="G18" s="41"/>
      <c r="H18" s="41"/>
      <c r="I18" s="41"/>
      <c r="J18" s="41"/>
      <c r="K18" s="41"/>
      <c r="L18" s="42"/>
    </row>
    <row r="19" spans="1:12" s="1" customFormat="1" ht="18">
      <c r="A19" s="11">
        <v>4</v>
      </c>
      <c r="B19" s="11">
        <v>0</v>
      </c>
      <c r="C19" s="11">
        <v>0</v>
      </c>
      <c r="D19" s="11"/>
      <c r="E19" s="54"/>
      <c r="F19" s="54"/>
      <c r="G19" s="41"/>
      <c r="H19" s="41"/>
      <c r="I19" s="41"/>
      <c r="J19" s="41"/>
      <c r="K19" s="41"/>
      <c r="L19" s="42"/>
    </row>
    <row r="20" spans="1:12" s="1" customFormat="1" ht="18">
      <c r="A20" s="11">
        <v>5</v>
      </c>
      <c r="B20" s="11">
        <v>0</v>
      </c>
      <c r="C20" s="11">
        <v>0</v>
      </c>
      <c r="D20" s="11"/>
      <c r="E20" s="54"/>
      <c r="F20" s="54"/>
      <c r="G20" s="41"/>
      <c r="H20" s="41"/>
      <c r="I20" s="41"/>
      <c r="J20" s="41"/>
      <c r="K20" s="41"/>
      <c r="L20" s="42"/>
    </row>
    <row r="21" spans="1:12" ht="18">
      <c r="A21" s="379"/>
      <c r="B21" s="379"/>
      <c r="C21" s="379"/>
      <c r="D21" s="380" t="s">
        <v>293</v>
      </c>
      <c r="E21" s="43">
        <f>E22+E23</f>
        <v>0</v>
      </c>
      <c r="F21" s="43">
        <f>F22+F23</f>
        <v>0</v>
      </c>
      <c r="G21" s="381"/>
      <c r="H21" s="382"/>
      <c r="I21" s="382"/>
      <c r="J21" s="382"/>
      <c r="K21" s="383"/>
    </row>
    <row r="22" spans="1:12" ht="18">
      <c r="A22" s="44"/>
      <c r="B22" s="45" t="s">
        <v>258</v>
      </c>
      <c r="C22" s="44"/>
      <c r="D22" s="380"/>
      <c r="E22" s="46"/>
      <c r="F22" s="46"/>
      <c r="G22" s="384"/>
      <c r="H22" s="385"/>
      <c r="I22" s="385"/>
      <c r="J22" s="385"/>
      <c r="K22" s="386"/>
    </row>
    <row r="23" spans="1:12" ht="18">
      <c r="A23" s="379">
        <f>B25*C25+B26*C26+B27*C27+B28*C28+B29*C29</f>
        <v>5</v>
      </c>
      <c r="B23" s="379"/>
      <c r="C23" s="379"/>
      <c r="D23" s="380"/>
      <c r="E23" s="46">
        <f>($B$25*$C$25*E$25+$B$26*$C$26*E$26+$B$27*$C$27*E$27+$B$28*$C$28*E$28+$B$29*$C$29*E$29)/$A$23</f>
        <v>0</v>
      </c>
      <c r="F23" s="46">
        <f>($B$25*$C$25*F$25+$B$26*$C$26*F$26+$B$27*$C$27*F$27+$B$28*$C$28*F$28+$B$29*$C$29*F$29)/$A$23</f>
        <v>0</v>
      </c>
      <c r="G23" s="387"/>
      <c r="H23" s="388"/>
      <c r="I23" s="388"/>
      <c r="J23" s="388"/>
      <c r="K23" s="389"/>
    </row>
    <row r="24" spans="1:12">
      <c r="A24" s="40" t="s">
        <v>68</v>
      </c>
      <c r="B24" s="40" t="s">
        <v>69</v>
      </c>
      <c r="C24" s="40" t="s">
        <v>70</v>
      </c>
      <c r="D24" s="40" t="s">
        <v>265</v>
      </c>
      <c r="E24" s="40" t="s">
        <v>75</v>
      </c>
      <c r="F24" s="40" t="s">
        <v>37</v>
      </c>
      <c r="G24" s="40" t="s">
        <v>76</v>
      </c>
      <c r="H24" s="40" t="s">
        <v>77</v>
      </c>
      <c r="I24" s="40" t="s">
        <v>78</v>
      </c>
      <c r="J24" s="40" t="s">
        <v>79</v>
      </c>
      <c r="K24" s="40" t="s">
        <v>80</v>
      </c>
      <c r="L24" s="40"/>
    </row>
    <row r="25" spans="1:12" s="1" customFormat="1" ht="84">
      <c r="A25" s="11">
        <v>1</v>
      </c>
      <c r="B25" s="11">
        <v>5</v>
      </c>
      <c r="C25" s="75">
        <v>0</v>
      </c>
      <c r="D25" s="41" t="s">
        <v>1532</v>
      </c>
      <c r="E25" s="63"/>
      <c r="F25" s="63"/>
      <c r="G25" s="41" t="s">
        <v>446</v>
      </c>
      <c r="H25" s="41"/>
      <c r="I25" s="41" t="s">
        <v>1535</v>
      </c>
      <c r="J25" s="41"/>
      <c r="K25" s="41" t="s">
        <v>1536</v>
      </c>
    </row>
    <row r="26" spans="1:12" s="1" customFormat="1" ht="60">
      <c r="A26" s="11">
        <v>2</v>
      </c>
      <c r="B26" s="11">
        <v>5</v>
      </c>
      <c r="C26" s="74">
        <v>1</v>
      </c>
      <c r="D26" s="41" t="s">
        <v>1533</v>
      </c>
      <c r="E26" s="63"/>
      <c r="F26" s="63"/>
      <c r="G26" s="41" t="s">
        <v>446</v>
      </c>
      <c r="H26" s="41"/>
      <c r="I26" s="41" t="s">
        <v>1534</v>
      </c>
      <c r="J26" s="41"/>
      <c r="K26" s="41" t="s">
        <v>1537</v>
      </c>
      <c r="L26" s="42"/>
    </row>
    <row r="27" spans="1:12" s="1" customFormat="1" ht="18">
      <c r="A27" s="11">
        <v>3</v>
      </c>
      <c r="B27" s="11">
        <v>0</v>
      </c>
      <c r="C27" s="11">
        <v>0</v>
      </c>
      <c r="D27" s="41"/>
      <c r="E27" s="63"/>
      <c r="F27" s="63"/>
      <c r="G27" s="41"/>
      <c r="H27" s="41"/>
      <c r="I27" s="41"/>
      <c r="J27" s="41"/>
      <c r="K27" s="41"/>
      <c r="L27" s="42"/>
    </row>
    <row r="28" spans="1:12" s="1" customFormat="1" ht="18">
      <c r="A28" s="11">
        <v>4</v>
      </c>
      <c r="B28" s="11">
        <v>0</v>
      </c>
      <c r="C28" s="11">
        <v>0</v>
      </c>
      <c r="D28" s="41"/>
      <c r="E28" s="63"/>
      <c r="F28" s="63"/>
      <c r="G28" s="41"/>
      <c r="H28" s="41"/>
      <c r="I28" s="41"/>
      <c r="J28" s="41"/>
      <c r="K28" s="41"/>
      <c r="L28" s="42"/>
    </row>
    <row r="29" spans="1:12" s="1" customFormat="1" ht="18">
      <c r="A29" s="11">
        <v>5</v>
      </c>
      <c r="B29" s="11">
        <v>0</v>
      </c>
      <c r="C29" s="11">
        <v>0</v>
      </c>
      <c r="E29" s="63"/>
      <c r="F29" s="63"/>
      <c r="G29" s="41"/>
      <c r="H29" s="41"/>
      <c r="I29" s="41"/>
      <c r="J29" s="41"/>
      <c r="K29" s="41"/>
      <c r="L29" s="42"/>
    </row>
    <row r="30" spans="1:12" ht="18">
      <c r="A30" s="390"/>
      <c r="B30" s="390"/>
      <c r="C30" s="390"/>
      <c r="D30" s="391" t="s">
        <v>256</v>
      </c>
      <c r="E30" s="53">
        <f>E31+E32</f>
        <v>0</v>
      </c>
      <c r="F30" s="53">
        <f>F31+F32</f>
        <v>0</v>
      </c>
      <c r="G30" s="392"/>
      <c r="H30" s="393"/>
      <c r="I30" s="393"/>
      <c r="J30" s="393"/>
      <c r="K30" s="394"/>
    </row>
    <row r="31" spans="1:12" ht="18">
      <c r="A31" s="38"/>
      <c r="B31" s="39" t="s">
        <v>258</v>
      </c>
      <c r="C31" s="38"/>
      <c r="D31" s="391"/>
      <c r="E31" s="35"/>
      <c r="F31" s="35"/>
      <c r="G31" s="395"/>
      <c r="H31" s="396"/>
      <c r="I31" s="396"/>
      <c r="J31" s="396"/>
      <c r="K31" s="397"/>
    </row>
    <row r="32" spans="1:12" ht="18">
      <c r="A32" s="401">
        <f>B34*C34+B35*C35+B36*C36+B37*C37</f>
        <v>5</v>
      </c>
      <c r="B32" s="401"/>
      <c r="C32" s="401"/>
      <c r="D32" s="391"/>
      <c r="E32" s="35">
        <f>($B$34*$C$34*E$34+$B$35*$C$35*E$35+$B$36*$C$36*E$36+$B$37*$C$37*E$37)/$A$32</f>
        <v>0</v>
      </c>
      <c r="F32" s="35">
        <f>($B$34*$C$34*F$34+$B$35*$C$35*F$35+$B$36*$C$36*F$36+$B$37*$C$37*F$37)/$A$32</f>
        <v>0</v>
      </c>
      <c r="G32" s="398"/>
      <c r="H32" s="399"/>
      <c r="I32" s="399"/>
      <c r="J32" s="399"/>
      <c r="K32" s="400"/>
    </row>
    <row r="33" spans="1:13">
      <c r="A33" s="40" t="s">
        <v>68</v>
      </c>
      <c r="B33" s="40" t="s">
        <v>69</v>
      </c>
      <c r="C33" s="40" t="s">
        <v>70</v>
      </c>
      <c r="D33" s="40" t="s">
        <v>265</v>
      </c>
      <c r="E33" s="40" t="s">
        <v>75</v>
      </c>
      <c r="F33" s="40" t="s">
        <v>37</v>
      </c>
      <c r="G33" s="40" t="s">
        <v>76</v>
      </c>
      <c r="H33" s="40" t="s">
        <v>77</v>
      </c>
      <c r="I33" s="40" t="s">
        <v>78</v>
      </c>
      <c r="J33" s="40" t="s">
        <v>79</v>
      </c>
      <c r="K33" s="40" t="s">
        <v>80</v>
      </c>
      <c r="L33" s="40"/>
    </row>
    <row r="34" spans="1:13" s="1" customFormat="1" ht="36">
      <c r="A34" s="11">
        <v>1</v>
      </c>
      <c r="B34" s="11">
        <v>5</v>
      </c>
      <c r="C34" s="11">
        <v>1</v>
      </c>
      <c r="D34" s="41" t="s">
        <v>310</v>
      </c>
      <c r="E34" s="35"/>
      <c r="F34" s="35"/>
      <c r="G34" s="41" t="s">
        <v>1504</v>
      </c>
      <c r="H34" s="41" t="s">
        <v>1504</v>
      </c>
      <c r="I34" s="41" t="s">
        <v>1504</v>
      </c>
      <c r="J34" s="41" t="s">
        <v>1504</v>
      </c>
      <c r="K34" s="41" t="s">
        <v>1504</v>
      </c>
      <c r="L34" s="42"/>
    </row>
    <row r="35" spans="1:13" s="1" customFormat="1" ht="18">
      <c r="A35" s="11">
        <v>2</v>
      </c>
      <c r="B35" s="11">
        <v>0</v>
      </c>
      <c r="C35" s="11">
        <v>0</v>
      </c>
      <c r="D35" s="41"/>
      <c r="E35" s="35"/>
      <c r="F35" s="35"/>
      <c r="G35" s="41"/>
      <c r="H35" s="41"/>
      <c r="I35" s="41"/>
      <c r="J35" s="41"/>
      <c r="K35" s="41"/>
      <c r="L35" s="42"/>
    </row>
    <row r="36" spans="1:13" s="1" customFormat="1" ht="18">
      <c r="A36" s="11">
        <v>3</v>
      </c>
      <c r="B36" s="11">
        <v>0</v>
      </c>
      <c r="C36" s="11">
        <v>0</v>
      </c>
      <c r="D36" s="41"/>
      <c r="E36" s="35"/>
      <c r="F36" s="35"/>
      <c r="G36" s="41"/>
      <c r="H36" s="41"/>
      <c r="I36" s="41"/>
      <c r="J36" s="41"/>
      <c r="K36" s="41"/>
      <c r="L36" s="42"/>
    </row>
    <row r="37" spans="1:13" s="1" customFormat="1" ht="18">
      <c r="A37" s="11">
        <v>4</v>
      </c>
      <c r="B37" s="11">
        <v>0</v>
      </c>
      <c r="C37" s="11">
        <v>0</v>
      </c>
      <c r="D37" s="41"/>
      <c r="E37" s="35"/>
      <c r="F37" s="35"/>
      <c r="G37" s="41"/>
      <c r="H37" s="41"/>
      <c r="I37" s="41"/>
      <c r="J37" s="41"/>
      <c r="K37" s="41"/>
      <c r="L37" s="42"/>
    </row>
    <row r="38" spans="1:13" s="1" customFormat="1" ht="21">
      <c r="A38" s="402" t="s">
        <v>378</v>
      </c>
      <c r="B38" s="402"/>
      <c r="C38" s="402"/>
      <c r="D38" s="402"/>
      <c r="E38" s="402"/>
      <c r="F38" s="402"/>
      <c r="G38" s="402"/>
      <c r="H38" s="402"/>
      <c r="I38" s="402"/>
      <c r="J38" s="402"/>
      <c r="K38" s="402"/>
      <c r="L38" s="40"/>
    </row>
    <row r="39" spans="1:13" s="1" customFormat="1">
      <c r="A39" s="11"/>
      <c r="B39" s="11"/>
      <c r="C39" s="11"/>
      <c r="D39" s="50"/>
      <c r="E39" s="363"/>
      <c r="F39" s="364"/>
      <c r="G39" s="364"/>
      <c r="H39" s="364"/>
      <c r="I39" s="364"/>
      <c r="J39" s="364"/>
      <c r="K39" s="364"/>
      <c r="L39" s="61"/>
    </row>
    <row r="40" spans="1:13" s="1" customFormat="1">
      <c r="A40" s="11"/>
      <c r="B40" s="11"/>
      <c r="C40" s="11"/>
      <c r="D40" s="50"/>
      <c r="E40" s="363"/>
      <c r="F40" s="364"/>
      <c r="G40" s="364"/>
      <c r="H40" s="364"/>
      <c r="I40" s="364"/>
      <c r="J40" s="364"/>
      <c r="K40" s="364"/>
      <c r="L40" s="61"/>
    </row>
    <row r="41" spans="1:13" s="1" customFormat="1">
      <c r="A41" s="11"/>
      <c r="B41" s="11"/>
      <c r="C41" s="11"/>
      <c r="D41" s="50"/>
      <c r="E41" s="363"/>
      <c r="F41" s="364"/>
      <c r="G41" s="364"/>
      <c r="H41" s="364"/>
      <c r="I41" s="364"/>
      <c r="J41" s="364"/>
      <c r="K41" s="364"/>
      <c r="L41" s="61"/>
    </row>
    <row r="42" spans="1:13">
      <c r="A42" s="51"/>
      <c r="B42" s="51"/>
      <c r="C42" s="51"/>
      <c r="D42" s="50"/>
      <c r="E42" s="363"/>
      <c r="F42" s="364"/>
      <c r="G42" s="364"/>
      <c r="H42" s="364"/>
      <c r="I42" s="364"/>
      <c r="J42" s="364"/>
      <c r="K42" s="364"/>
      <c r="L42" s="61"/>
    </row>
    <row r="43" spans="1:13" ht="68.25" customHeight="1">
      <c r="A43" s="51"/>
      <c r="B43" s="51"/>
      <c r="C43" s="51"/>
      <c r="D43" s="50"/>
      <c r="E43" s="363"/>
      <c r="F43" s="364"/>
      <c r="G43" s="364"/>
      <c r="H43" s="364"/>
      <c r="I43" s="364"/>
      <c r="J43" s="364"/>
      <c r="K43" s="364"/>
      <c r="L43" s="61"/>
    </row>
    <row r="44" spans="1:13">
      <c r="A44" s="51"/>
      <c r="B44" s="51"/>
      <c r="C44" s="51"/>
      <c r="D44" s="50"/>
      <c r="E44" s="363"/>
      <c r="F44" s="364"/>
      <c r="G44" s="364"/>
      <c r="H44" s="364"/>
      <c r="I44" s="364"/>
      <c r="J44" s="364"/>
      <c r="K44" s="364"/>
      <c r="L44" s="61"/>
    </row>
    <row r="45" spans="1:13">
      <c r="A45" s="360"/>
      <c r="B45" s="361"/>
      <c r="C45" s="361"/>
      <c r="D45" s="361"/>
      <c r="E45" s="361"/>
      <c r="F45" s="361"/>
      <c r="G45" s="361"/>
      <c r="H45" s="361"/>
      <c r="I45" s="361"/>
      <c r="J45" s="361"/>
      <c r="K45" s="362"/>
      <c r="L45" s="61"/>
    </row>
    <row r="46" spans="1:13" ht="17.25" customHeight="1">
      <c r="A46" s="51"/>
      <c r="B46" s="51"/>
      <c r="C46" s="51"/>
      <c r="D46" s="10" t="s">
        <v>82</v>
      </c>
      <c r="E46" s="377" t="s">
        <v>1538</v>
      </c>
      <c r="F46" s="378"/>
      <c r="G46" s="378"/>
      <c r="H46" s="378"/>
      <c r="I46" s="378"/>
      <c r="J46" s="378"/>
      <c r="K46" s="378"/>
      <c r="L46" s="51"/>
      <c r="M46" s="51"/>
    </row>
    <row r="47" spans="1:13" ht="20.25" customHeight="1">
      <c r="A47" s="51"/>
      <c r="B47" s="51"/>
      <c r="C47" s="51"/>
      <c r="D47" s="10" t="s">
        <v>319</v>
      </c>
      <c r="E47" s="377" t="s">
        <v>1539</v>
      </c>
      <c r="F47" s="378"/>
      <c r="G47" s="378"/>
      <c r="H47" s="378"/>
      <c r="I47" s="378"/>
      <c r="J47" s="378"/>
      <c r="K47" s="378"/>
      <c r="L47" s="51"/>
      <c r="M47" s="51"/>
    </row>
    <row r="48" spans="1:13" ht="66" customHeight="1">
      <c r="A48" s="51"/>
      <c r="B48" s="51"/>
      <c r="C48" s="51"/>
      <c r="D48" s="10" t="s">
        <v>472</v>
      </c>
      <c r="E48" s="377" t="s">
        <v>1540</v>
      </c>
      <c r="F48" s="378"/>
      <c r="G48" s="378"/>
      <c r="H48" s="378"/>
      <c r="I48" s="378"/>
      <c r="J48" s="378"/>
      <c r="K48" s="378"/>
      <c r="L48" s="51"/>
      <c r="M48" s="51"/>
    </row>
    <row r="50" spans="5:7">
      <c r="E50" s="349" t="s">
        <v>1541</v>
      </c>
      <c r="F50" s="349"/>
      <c r="G50" s="349"/>
    </row>
    <row r="51" spans="5:7">
      <c r="E51" s="349" t="s">
        <v>1542</v>
      </c>
      <c r="F51" s="349"/>
      <c r="G51" s="349"/>
    </row>
    <row r="52" spans="5:7">
      <c r="E52" s="349" t="s">
        <v>1543</v>
      </c>
      <c r="F52" s="349"/>
      <c r="G52" s="349"/>
    </row>
    <row r="53" spans="5:7">
      <c r="E53" s="349" t="s">
        <v>1544</v>
      </c>
      <c r="F53" s="349"/>
      <c r="G53" s="349"/>
    </row>
  </sheetData>
  <mergeCells count="39">
    <mergeCell ref="E48:K48"/>
    <mergeCell ref="A45:K45"/>
    <mergeCell ref="E43:K43"/>
    <mergeCell ref="E44:K44"/>
    <mergeCell ref="E46:K46"/>
    <mergeCell ref="E47:K47"/>
    <mergeCell ref="E40:K40"/>
    <mergeCell ref="E41:K41"/>
    <mergeCell ref="A38:K38"/>
    <mergeCell ref="E42:K42"/>
    <mergeCell ref="A21:C21"/>
    <mergeCell ref="D21:D23"/>
    <mergeCell ref="G21:K23"/>
    <mergeCell ref="A23:C23"/>
    <mergeCell ref="A30:C30"/>
    <mergeCell ref="D30:D32"/>
    <mergeCell ref="G30:K32"/>
    <mergeCell ref="A32:C32"/>
    <mergeCell ref="A8:C8"/>
    <mergeCell ref="G6:K6"/>
    <mergeCell ref="G7:K7"/>
    <mergeCell ref="G8:K8"/>
    <mergeCell ref="E39:K39"/>
    <mergeCell ref="E50:G50"/>
    <mergeCell ref="E51:G51"/>
    <mergeCell ref="E52:G52"/>
    <mergeCell ref="E53:G53"/>
    <mergeCell ref="A1:D1"/>
    <mergeCell ref="G1:K1"/>
    <mergeCell ref="G2:K2"/>
    <mergeCell ref="G3:K3"/>
    <mergeCell ref="G4:K4"/>
    <mergeCell ref="G5:K5"/>
    <mergeCell ref="A12:C12"/>
    <mergeCell ref="D12:D14"/>
    <mergeCell ref="G12:K14"/>
    <mergeCell ref="A14:C14"/>
    <mergeCell ref="A6:C6"/>
    <mergeCell ref="D6:D8"/>
  </mergeCells>
  <printOptions gridLines="1"/>
  <pageMargins left="0.70866141732283472" right="0.70866141732283472" top="0.78740157480314965" bottom="0.78740157480314965" header="0.31496062992125984" footer="0.31496062992125984"/>
  <pageSetup paperSize="9" scale="70" fitToHeight="3" orientation="landscape" r:id="rId1"/>
  <headerFooter>
    <oddHeader>&amp;L&amp;Pvon&amp;N&amp;C5.2 Entwicklung der Steuerungsprozesse&amp;R&amp;D</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R132"/>
  <sheetViews>
    <sheetView showGridLines="0" zoomScale="80" zoomScaleNormal="80" workbookViewId="0">
      <selection activeCell="Q6" sqref="Q6"/>
    </sheetView>
  </sheetViews>
  <sheetFormatPr defaultColWidth="11.44140625" defaultRowHeight="14.4"/>
  <cols>
    <col min="1" max="1" width="6.77734375" style="1" bestFit="1" customWidth="1"/>
    <col min="2" max="2" width="4.5546875" style="1" bestFit="1" customWidth="1"/>
    <col min="3" max="3" width="52.21875" style="2" bestFit="1" customWidth="1"/>
    <col min="4" max="4" width="11.5546875" style="17" bestFit="1" customWidth="1"/>
    <col min="5" max="5" width="10.44140625" style="1" bestFit="1" customWidth="1"/>
    <col min="6" max="6" width="10.44140625" style="1" customWidth="1"/>
    <col min="7" max="7" width="15.33203125" style="17" customWidth="1"/>
    <col min="8" max="8" width="2.77734375" style="11" hidden="1" customWidth="1"/>
    <col min="9" max="11" width="10.44140625" style="1" hidden="1" customWidth="1"/>
    <col min="12" max="12" width="11.5546875" style="1" hidden="1" customWidth="1"/>
    <col min="13" max="14" width="0" style="1" hidden="1" customWidth="1"/>
    <col min="15" max="15" width="2" style="1" customWidth="1"/>
    <col min="16" max="16" width="6.77734375" style="17" customWidth="1"/>
    <col min="17" max="18" width="68.44140625" style="1" customWidth="1"/>
    <col min="19" max="16384" width="11.44140625" style="1"/>
  </cols>
  <sheetData>
    <row r="1" spans="1:18" ht="21.6">
      <c r="A1" s="145"/>
      <c r="B1" s="145"/>
      <c r="C1" s="151"/>
      <c r="D1" s="157"/>
      <c r="E1" s="281" t="s">
        <v>1678</v>
      </c>
      <c r="F1" s="281"/>
      <c r="G1" s="281"/>
      <c r="H1" s="96"/>
      <c r="I1" s="96"/>
      <c r="J1" s="96"/>
      <c r="K1" s="96"/>
    </row>
    <row r="2" spans="1:18" ht="47.4" thickBot="1">
      <c r="A2" s="145"/>
      <c r="B2" s="145"/>
      <c r="C2" s="151"/>
      <c r="D2" s="194" t="s">
        <v>156</v>
      </c>
      <c r="E2" s="194" t="s">
        <v>155</v>
      </c>
      <c r="F2" s="194" t="s">
        <v>37</v>
      </c>
      <c r="G2" s="195" t="s">
        <v>1677</v>
      </c>
      <c r="H2" s="136"/>
      <c r="I2" s="80" t="s">
        <v>38</v>
      </c>
      <c r="J2" s="80" t="str">
        <f>Namen!A3</f>
        <v>Aktuell</v>
      </c>
      <c r="K2" s="80" t="str">
        <f>Namen!A4</f>
        <v xml:space="preserve">Plan Ende GJ </v>
      </c>
      <c r="M2" s="80" t="s">
        <v>36</v>
      </c>
      <c r="N2" s="80" t="s">
        <v>37</v>
      </c>
      <c r="Q2" s="193" t="s">
        <v>194</v>
      </c>
      <c r="R2" s="193" t="s">
        <v>195</v>
      </c>
    </row>
    <row r="3" spans="1:18" ht="16.8" thickTop="1" thickBot="1">
      <c r="A3" s="206"/>
      <c r="B3" s="206"/>
      <c r="C3" s="203" t="s">
        <v>143</v>
      </c>
      <c r="D3" s="204"/>
      <c r="E3" s="205">
        <f>E4*D4+E18*D18+E29*D29+E38*D38+E44*D44</f>
        <v>0</v>
      </c>
      <c r="F3" s="205">
        <f>F4*D4+F18*D18+F29*D29+F38*D38+F44*D44</f>
        <v>0</v>
      </c>
      <c r="G3" s="204"/>
      <c r="H3" s="137"/>
      <c r="I3" s="6"/>
      <c r="J3" s="6"/>
      <c r="K3" s="6"/>
      <c r="L3" s="17"/>
      <c r="M3" s="14">
        <f>E3</f>
        <v>0</v>
      </c>
      <c r="N3" s="14">
        <f>F3</f>
        <v>0</v>
      </c>
      <c r="P3" s="181"/>
    </row>
    <row r="4" spans="1:18" ht="32.4" thickTop="1" thickBot="1">
      <c r="A4" s="158" t="s">
        <v>39</v>
      </c>
      <c r="B4" s="159"/>
      <c r="C4" s="160" t="s">
        <v>144</v>
      </c>
      <c r="D4" s="163">
        <v>0.25</v>
      </c>
      <c r="E4" s="164">
        <f>E5*$D$5+E6*$D$6+E7*$D$7+E8*$D$8+E9*$D$9+E10*$D$10+E11*$D$11+E12*$D$12+E13*$D$13+E14*$D$14+E15*$D$15+E16*$D$16</f>
        <v>0</v>
      </c>
      <c r="F4" s="164">
        <f>F5*$D$5+F6*$D$6+F7*$D$7+F8*$D$8+F9*$D$9+F10*$D$10+F11*$D$11+F12*$D$12+F13*$D$13+F14*$D$14+F15*$D$15+F16*$D$16</f>
        <v>0</v>
      </c>
      <c r="G4" s="196">
        <f>F4-E4</f>
        <v>0</v>
      </c>
      <c r="H4" s="138"/>
      <c r="I4" s="94" t="e">
        <f>(I$5*($D$5*100)+I$6*($D$6*100)+I$7*($D$7*100)+I$8*($D$8*100)+I$9*($D$9*100)+I$10*($D$10*100)+I$11*($D$11*100)+I$12*($D$12*100)+I$13*($D$13*100)+I$14*($D$14*100)+I$15*($D$15*100)+I$16*($D$16*100))/((SUM($D$5:$D$16)*100))</f>
        <v>#REF!</v>
      </c>
      <c r="J4" s="94" t="e">
        <f>(J$5*($D$5*100)+J$6*($D$6*100)+J$7*($D$7*100)+J$8*($D$8*100)+J$9*($D$9*100)+J$10*($D$10*100)+J$11*($D$11*100)+J$12*($D$12*100)+J$13*($D$13*100)+J$14*($D$14*100)+J$15*($D$15*100)+J$16*($D$16*100))/((SUM($D$5:$D$16)*100))</f>
        <v>#REF!</v>
      </c>
      <c r="K4" s="94" t="e">
        <f>(K$5*($D$5*100)+K$6*($D$6*100)+K$7*($D$7*100)+K$8*($D$8*100)+K$9*($D$9*100)+K$10*($D$10*100)+K$11*($D$11*100)+K$12*($D$12*100)+K$13*($D$13*100)+K$14*($D$14*100)+K$15*($D$15*100)+K$16*($D$16*100))/((SUM($D$5:$D$16)*100))</f>
        <v>#REF!</v>
      </c>
      <c r="L4" s="18"/>
      <c r="M4" s="14">
        <f>1-M3</f>
        <v>1</v>
      </c>
      <c r="N4" s="14">
        <f>1-N3</f>
        <v>1</v>
      </c>
      <c r="P4" s="184"/>
      <c r="Q4" s="185"/>
      <c r="R4" s="185"/>
    </row>
    <row r="5" spans="1:18" ht="31.8" thickTop="1">
      <c r="A5" s="179" t="s">
        <v>1679</v>
      </c>
      <c r="B5" s="152" t="s">
        <v>40</v>
      </c>
      <c r="C5" s="151" t="s">
        <v>145</v>
      </c>
      <c r="D5" s="153">
        <v>0.1</v>
      </c>
      <c r="E5" s="146"/>
      <c r="F5" s="146">
        <f>'1.1'!F1</f>
        <v>0</v>
      </c>
      <c r="G5" s="197">
        <f t="shared" ref="G5:G50" si="0">F5-E5</f>
        <v>0</v>
      </c>
      <c r="H5" s="139"/>
      <c r="I5" s="89" t="e">
        <f>#REF!</f>
        <v>#REF!</v>
      </c>
      <c r="J5" s="89" t="e">
        <f>#REF!</f>
        <v>#REF!</v>
      </c>
      <c r="K5" s="89" t="e">
        <f>#REF!</f>
        <v>#REF!</v>
      </c>
      <c r="L5" s="19"/>
      <c r="P5" s="183" t="s">
        <v>41</v>
      </c>
    </row>
    <row r="6" spans="1:18" ht="15.6">
      <c r="A6" s="179" t="s">
        <v>1680</v>
      </c>
      <c r="B6" s="152" t="s">
        <v>40</v>
      </c>
      <c r="C6" s="151" t="s">
        <v>146</v>
      </c>
      <c r="D6" s="153">
        <v>0.08</v>
      </c>
      <c r="E6" s="146">
        <f>'1.2'!E1</f>
        <v>0</v>
      </c>
      <c r="F6" s="146">
        <f>'1.2'!F1</f>
        <v>0</v>
      </c>
      <c r="G6" s="197">
        <f t="shared" si="0"/>
        <v>0</v>
      </c>
      <c r="H6" s="140"/>
      <c r="I6" s="87" t="e">
        <f>#REF!</f>
        <v>#REF!</v>
      </c>
      <c r="J6" s="87" t="e">
        <f>#REF!</f>
        <v>#REF!</v>
      </c>
      <c r="K6" s="87" t="e">
        <f>#REF!</f>
        <v>#REF!</v>
      </c>
      <c r="L6" s="19"/>
      <c r="P6" s="183" t="s">
        <v>41</v>
      </c>
    </row>
    <row r="7" spans="1:18" ht="15.6">
      <c r="A7" s="179" t="s">
        <v>1681</v>
      </c>
      <c r="B7" s="152" t="s">
        <v>40</v>
      </c>
      <c r="C7" s="151" t="s">
        <v>147</v>
      </c>
      <c r="D7" s="153">
        <v>0.05</v>
      </c>
      <c r="E7" s="146">
        <f>'1.3'!E1</f>
        <v>0</v>
      </c>
      <c r="F7" s="146">
        <f>'1.3'!F1</f>
        <v>0</v>
      </c>
      <c r="G7" s="197">
        <f t="shared" si="0"/>
        <v>0</v>
      </c>
      <c r="H7" s="140"/>
      <c r="I7" s="87" t="e">
        <f>#REF!</f>
        <v>#REF!</v>
      </c>
      <c r="J7" s="87" t="e">
        <f>#REF!</f>
        <v>#REF!</v>
      </c>
      <c r="K7" s="87" t="e">
        <f>#REF!</f>
        <v>#REF!</v>
      </c>
      <c r="L7" s="19"/>
      <c r="P7" s="183" t="s">
        <v>41</v>
      </c>
    </row>
    <row r="8" spans="1:18" ht="31.2">
      <c r="A8" s="179" t="s">
        <v>1682</v>
      </c>
      <c r="B8" s="152" t="s">
        <v>40</v>
      </c>
      <c r="C8" s="151" t="s">
        <v>148</v>
      </c>
      <c r="D8" s="153">
        <v>0.02</v>
      </c>
      <c r="E8" s="146">
        <f>'1.4'!E1</f>
        <v>0</v>
      </c>
      <c r="F8" s="146">
        <f>'1.4'!F1</f>
        <v>0</v>
      </c>
      <c r="G8" s="197">
        <f t="shared" si="0"/>
        <v>0</v>
      </c>
      <c r="H8" s="140"/>
      <c r="I8" s="87" t="e">
        <f>#REF!</f>
        <v>#REF!</v>
      </c>
      <c r="J8" s="87" t="e">
        <f>#REF!</f>
        <v>#REF!</v>
      </c>
      <c r="K8" s="87" t="e">
        <f>#REF!</f>
        <v>#REF!</v>
      </c>
      <c r="L8" s="19"/>
      <c r="P8" s="183" t="s">
        <v>41</v>
      </c>
    </row>
    <row r="9" spans="1:18" ht="15.6">
      <c r="A9" s="156" t="s">
        <v>1683</v>
      </c>
      <c r="B9" s="145" t="s">
        <v>42</v>
      </c>
      <c r="C9" s="151" t="s">
        <v>149</v>
      </c>
      <c r="D9" s="153">
        <v>0.15</v>
      </c>
      <c r="E9" s="146">
        <v>0</v>
      </c>
      <c r="F9" s="146">
        <f>'1.5'!F1</f>
        <v>0</v>
      </c>
      <c r="G9" s="197">
        <f t="shared" si="0"/>
        <v>0</v>
      </c>
      <c r="H9" s="140"/>
      <c r="I9" s="87" t="e">
        <f>#REF!</f>
        <v>#REF!</v>
      </c>
      <c r="J9" s="87" t="e">
        <f>#REF!</f>
        <v>#REF!</v>
      </c>
      <c r="K9" s="87" t="e">
        <f>#REF!</f>
        <v>#REF!</v>
      </c>
      <c r="L9" s="19"/>
      <c r="P9" s="183" t="s">
        <v>43</v>
      </c>
    </row>
    <row r="10" spans="1:18" ht="15.6">
      <c r="A10" s="156" t="s">
        <v>1684</v>
      </c>
      <c r="B10" s="145" t="s">
        <v>42</v>
      </c>
      <c r="C10" s="151" t="s">
        <v>183</v>
      </c>
      <c r="D10" s="153">
        <v>0.05</v>
      </c>
      <c r="E10" s="146">
        <f>'1.6'!E1</f>
        <v>0</v>
      </c>
      <c r="F10" s="146">
        <f>'1.6'!F1</f>
        <v>0</v>
      </c>
      <c r="G10" s="197">
        <f t="shared" si="0"/>
        <v>0</v>
      </c>
      <c r="H10" s="140"/>
      <c r="I10" s="87" t="e">
        <f>#REF!</f>
        <v>#REF!</v>
      </c>
      <c r="J10" s="87" t="e">
        <f>#REF!</f>
        <v>#REF!</v>
      </c>
      <c r="K10" s="87" t="e">
        <f>#REF!</f>
        <v>#REF!</v>
      </c>
      <c r="L10" s="19"/>
      <c r="P10" s="183" t="s">
        <v>43</v>
      </c>
    </row>
    <row r="11" spans="1:18" ht="15.6">
      <c r="A11" s="156" t="s">
        <v>1685</v>
      </c>
      <c r="B11" s="145" t="s">
        <v>42</v>
      </c>
      <c r="C11" s="151" t="s">
        <v>150</v>
      </c>
      <c r="D11" s="153">
        <v>0.05</v>
      </c>
      <c r="E11" s="146">
        <f>'1.7'!E1</f>
        <v>0</v>
      </c>
      <c r="F11" s="146">
        <f>'1.7'!F1</f>
        <v>0</v>
      </c>
      <c r="G11" s="197">
        <f t="shared" si="0"/>
        <v>0</v>
      </c>
      <c r="H11" s="140"/>
      <c r="I11" s="87" t="e">
        <f>#REF!</f>
        <v>#REF!</v>
      </c>
      <c r="J11" s="87" t="e">
        <f>#REF!</f>
        <v>#REF!</v>
      </c>
      <c r="K11" s="87" t="e">
        <f>#REF!</f>
        <v>#REF!</v>
      </c>
      <c r="L11" s="19"/>
      <c r="P11" s="183" t="s">
        <v>43</v>
      </c>
    </row>
    <row r="12" spans="1:18" ht="15.6">
      <c r="A12" s="156" t="s">
        <v>1686</v>
      </c>
      <c r="B12" s="145" t="s">
        <v>44</v>
      </c>
      <c r="C12" s="151" t="s">
        <v>45</v>
      </c>
      <c r="D12" s="153">
        <v>0.05</v>
      </c>
      <c r="E12" s="146">
        <f>'1.8'!E1</f>
        <v>0</v>
      </c>
      <c r="F12" s="146">
        <f>'1.8'!F1</f>
        <v>0</v>
      </c>
      <c r="G12" s="197">
        <f t="shared" si="0"/>
        <v>0</v>
      </c>
      <c r="H12" s="140"/>
      <c r="I12" s="87" t="e">
        <f>#REF!</f>
        <v>#REF!</v>
      </c>
      <c r="J12" s="87" t="e">
        <f>#REF!</f>
        <v>#REF!</v>
      </c>
      <c r="K12" s="87" t="e">
        <f>#REF!</f>
        <v>#REF!</v>
      </c>
      <c r="L12" s="19"/>
      <c r="P12" s="183" t="s">
        <v>46</v>
      </c>
    </row>
    <row r="13" spans="1:18" ht="15.6">
      <c r="A13" s="156" t="s">
        <v>1687</v>
      </c>
      <c r="B13" s="145" t="s">
        <v>44</v>
      </c>
      <c r="C13" s="151" t="s">
        <v>151</v>
      </c>
      <c r="D13" s="153">
        <v>0.2</v>
      </c>
      <c r="E13" s="146">
        <f>'1.9'!E1</f>
        <v>0</v>
      </c>
      <c r="F13" s="146">
        <f>'1.9'!F1</f>
        <v>0</v>
      </c>
      <c r="G13" s="197">
        <f t="shared" si="0"/>
        <v>0</v>
      </c>
      <c r="H13" s="140"/>
      <c r="I13" s="87" t="e">
        <f>#REF!</f>
        <v>#REF!</v>
      </c>
      <c r="J13" s="87" t="e">
        <f>#REF!</f>
        <v>#REF!</v>
      </c>
      <c r="K13" s="87" t="e">
        <f>#REF!</f>
        <v>#REF!</v>
      </c>
      <c r="L13" s="19"/>
      <c r="P13" s="183" t="s">
        <v>47</v>
      </c>
    </row>
    <row r="14" spans="1:18" ht="31.2">
      <c r="A14" s="156" t="s">
        <v>1688</v>
      </c>
      <c r="B14" s="145" t="s">
        <v>48</v>
      </c>
      <c r="C14" s="151" t="s">
        <v>152</v>
      </c>
      <c r="D14" s="153">
        <v>0.1</v>
      </c>
      <c r="E14" s="146">
        <f>'1.10'!E1</f>
        <v>0</v>
      </c>
      <c r="F14" s="146">
        <f>'1.10'!F1</f>
        <v>0</v>
      </c>
      <c r="G14" s="197">
        <f t="shared" si="0"/>
        <v>0</v>
      </c>
      <c r="H14" s="140"/>
      <c r="I14" s="87" t="e">
        <f>#REF!</f>
        <v>#REF!</v>
      </c>
      <c r="J14" s="87" t="e">
        <f>#REF!</f>
        <v>#REF!</v>
      </c>
      <c r="K14" s="87" t="e">
        <f>#REF!</f>
        <v>#REF!</v>
      </c>
      <c r="L14" s="19"/>
      <c r="P14" s="183" t="s">
        <v>47</v>
      </c>
    </row>
    <row r="15" spans="1:18" ht="15.6">
      <c r="A15" s="156" t="s">
        <v>1689</v>
      </c>
      <c r="B15" s="145" t="s">
        <v>48</v>
      </c>
      <c r="C15" s="151" t="s">
        <v>153</v>
      </c>
      <c r="D15" s="153">
        <v>0.1</v>
      </c>
      <c r="E15" s="146">
        <f>'1.11'!E1</f>
        <v>0</v>
      </c>
      <c r="F15" s="146">
        <f>'1.11'!F1</f>
        <v>0</v>
      </c>
      <c r="G15" s="197">
        <f t="shared" si="0"/>
        <v>0</v>
      </c>
      <c r="H15" s="140"/>
      <c r="I15" s="87" t="e">
        <f>#REF!</f>
        <v>#REF!</v>
      </c>
      <c r="J15" s="87" t="e">
        <f>#REF!</f>
        <v>#REF!</v>
      </c>
      <c r="K15" s="87" t="e">
        <f>#REF!</f>
        <v>#REF!</v>
      </c>
      <c r="L15" s="19"/>
      <c r="P15" s="183" t="s">
        <v>47</v>
      </c>
    </row>
    <row r="16" spans="1:18" ht="15.6">
      <c r="A16" s="156" t="s">
        <v>1690</v>
      </c>
      <c r="B16" s="145" t="s">
        <v>48</v>
      </c>
      <c r="C16" s="151" t="s">
        <v>154</v>
      </c>
      <c r="D16" s="153">
        <v>0.05</v>
      </c>
      <c r="E16" s="146">
        <f>'1.12'!E1</f>
        <v>0</v>
      </c>
      <c r="F16" s="146">
        <f>'1.12'!F1</f>
        <v>0</v>
      </c>
      <c r="G16" s="197">
        <f t="shared" si="0"/>
        <v>0</v>
      </c>
      <c r="H16" s="140"/>
      <c r="I16" s="87" t="e">
        <f>#REF!</f>
        <v>#REF!</v>
      </c>
      <c r="J16" s="87" t="e">
        <f>#REF!</f>
        <v>#REF!</v>
      </c>
      <c r="K16" s="87" t="e">
        <f>#REF!</f>
        <v>#REF!</v>
      </c>
      <c r="L16" s="19"/>
      <c r="P16" s="183" t="s">
        <v>47</v>
      </c>
    </row>
    <row r="17" spans="1:18" ht="16.2" thickBot="1">
      <c r="A17" s="156"/>
      <c r="B17" s="145"/>
      <c r="C17" s="151"/>
      <c r="D17" s="153"/>
      <c r="E17" s="146"/>
      <c r="F17" s="146"/>
      <c r="G17" s="197"/>
      <c r="H17" s="141"/>
      <c r="I17" s="88"/>
      <c r="J17" s="88"/>
      <c r="K17" s="88"/>
      <c r="L17" s="19"/>
      <c r="P17" s="183"/>
    </row>
    <row r="18" spans="1:18" ht="16.8" thickTop="1" thickBot="1">
      <c r="A18" s="161" t="s">
        <v>49</v>
      </c>
      <c r="B18" s="161"/>
      <c r="C18" s="162" t="s">
        <v>182</v>
      </c>
      <c r="D18" s="165">
        <v>0.25</v>
      </c>
      <c r="E18" s="166">
        <f>(E$19*($D$19*100)+E$20*($D$20*100)+E$21*($D$21*100)+E$22*($D$22*100)+E$23*($D$23*100)+E$24*($D$24*100)+E$25*($D$25*100)+E$26*($D$26*100)+E$27*($D$27*100))/((SUM($D$19:$D$27)*100))</f>
        <v>0</v>
      </c>
      <c r="F18" s="166">
        <f>(F$19*($D$19*100)+F$20*($D$20*100)+F$21*($D$21*100)+F$22*($D$22*100)+F$23*($D$23*100)+F$24*($D$24*100)+F$25*($D$25*100)+F$26*($D$26*100)+F$27*($D$27*100))/((SUM($D$19:$D$27)*100))</f>
        <v>0</v>
      </c>
      <c r="G18" s="198">
        <f t="shared" si="0"/>
        <v>0</v>
      </c>
      <c r="H18" s="142"/>
      <c r="I18" s="90" t="e">
        <f>(I$19*($D$19*100)+I$20*($D$20*100)+I$21*($D$21*100)+I$22*($D$22*100)+I$23*($D$23*100)+I$24*($D$24*100)+I$25*($D$25*100)+I$26*($D$26*100)+I$27*($D$27*100))/((SUM($D$19:$D$27)*100))</f>
        <v>#REF!</v>
      </c>
      <c r="J18" s="90" t="e">
        <f>(J$19*($D$19*100)+J$20*($D$20*100)+J$21*($D$21*100)+J$22*($D$22*100)+J$23*($D$23*100)+J$24*($D$24*100)+J$25*($D$25*100)+J$26*($D$26*100)+J$27*($D$27*100))/((SUM($D$19:$D$27)*100))</f>
        <v>#REF!</v>
      </c>
      <c r="K18" s="90" t="e">
        <f>(K$19*($D$19*100)+K$20*($D$20*100)+K$21*($D$21*100)+K$22*($D$22*100)+K$23*($D$23*100)+K$24*($D$24*100)+K$25*($D$25*100)+K$26*($D$26*100)+K$27*($D$27*100))/((SUM($D$19:$D$27)*100))</f>
        <v>#REF!</v>
      </c>
      <c r="L18" s="20"/>
      <c r="P18" s="186"/>
      <c r="Q18" s="187"/>
      <c r="R18" s="187"/>
    </row>
    <row r="19" spans="1:18" ht="16.2" thickTop="1">
      <c r="A19" s="156" t="s">
        <v>1691</v>
      </c>
      <c r="B19" s="145" t="s">
        <v>40</v>
      </c>
      <c r="C19" s="151" t="s">
        <v>181</v>
      </c>
      <c r="D19" s="153">
        <v>0.25</v>
      </c>
      <c r="E19" s="146">
        <f>'2.1'!E1</f>
        <v>0</v>
      </c>
      <c r="F19" s="146">
        <f>'2.1'!F1</f>
        <v>0</v>
      </c>
      <c r="G19" s="197">
        <f t="shared" si="0"/>
        <v>0</v>
      </c>
      <c r="H19" s="139"/>
      <c r="I19" s="89" t="e">
        <f>#REF!</f>
        <v>#REF!</v>
      </c>
      <c r="J19" s="89" t="e">
        <f>#REF!</f>
        <v>#REF!</v>
      </c>
      <c r="K19" s="89" t="e">
        <f>#REF!</f>
        <v>#REF!</v>
      </c>
      <c r="L19" s="19"/>
      <c r="P19" s="183" t="s">
        <v>50</v>
      </c>
    </row>
    <row r="20" spans="1:18" ht="15.6">
      <c r="A20" s="156" t="s">
        <v>1692</v>
      </c>
      <c r="B20" s="145" t="s">
        <v>42</v>
      </c>
      <c r="C20" s="151" t="s">
        <v>157</v>
      </c>
      <c r="D20" s="153">
        <v>0.04</v>
      </c>
      <c r="E20" s="146">
        <f>'2.2'!E1</f>
        <v>0</v>
      </c>
      <c r="F20" s="146">
        <f>'2.2'!F1</f>
        <v>0</v>
      </c>
      <c r="G20" s="197">
        <f t="shared" si="0"/>
        <v>0</v>
      </c>
      <c r="H20" s="140"/>
      <c r="I20" s="87" t="e">
        <f>#REF!</f>
        <v>#REF!</v>
      </c>
      <c r="J20" s="87" t="e">
        <f>#REF!</f>
        <v>#REF!</v>
      </c>
      <c r="K20" s="87" t="e">
        <f>#REF!</f>
        <v>#REF!</v>
      </c>
      <c r="L20" s="19"/>
      <c r="P20" s="183" t="s">
        <v>51</v>
      </c>
    </row>
    <row r="21" spans="1:18" ht="15.6">
      <c r="A21" s="156" t="s">
        <v>1693</v>
      </c>
      <c r="B21" s="145" t="s">
        <v>42</v>
      </c>
      <c r="C21" s="151" t="s">
        <v>158</v>
      </c>
      <c r="D21" s="153">
        <v>0.06</v>
      </c>
      <c r="E21" s="146">
        <f>'2.3'!E1</f>
        <v>0</v>
      </c>
      <c r="F21" s="146">
        <f>'2.3'!F1</f>
        <v>0</v>
      </c>
      <c r="G21" s="197">
        <f t="shared" si="0"/>
        <v>0</v>
      </c>
      <c r="H21" s="140"/>
      <c r="I21" s="87" t="e">
        <f>#REF!</f>
        <v>#REF!</v>
      </c>
      <c r="J21" s="87" t="e">
        <f>#REF!</f>
        <v>#REF!</v>
      </c>
      <c r="K21" s="87" t="e">
        <f>#REF!</f>
        <v>#REF!</v>
      </c>
      <c r="L21" s="19"/>
      <c r="P21" s="183" t="s">
        <v>52</v>
      </c>
    </row>
    <row r="22" spans="1:18" ht="31.2">
      <c r="A22" s="156" t="s">
        <v>1694</v>
      </c>
      <c r="B22" s="145" t="s">
        <v>42</v>
      </c>
      <c r="C22" s="151" t="s">
        <v>159</v>
      </c>
      <c r="D22" s="153">
        <v>0.05</v>
      </c>
      <c r="E22" s="146">
        <f>'2.4'!E1</f>
        <v>0</v>
      </c>
      <c r="F22" s="146">
        <f>'2.4'!F1</f>
        <v>0</v>
      </c>
      <c r="G22" s="197">
        <f t="shared" si="0"/>
        <v>0</v>
      </c>
      <c r="H22" s="140"/>
      <c r="I22" s="87" t="e">
        <f>#REF!</f>
        <v>#REF!</v>
      </c>
      <c r="J22" s="87" t="e">
        <f>#REF!</f>
        <v>#REF!</v>
      </c>
      <c r="K22" s="87" t="e">
        <f>#REF!</f>
        <v>#REF!</v>
      </c>
      <c r="L22" s="19"/>
      <c r="P22" s="183" t="s">
        <v>52</v>
      </c>
    </row>
    <row r="23" spans="1:18" ht="15.6">
      <c r="A23" s="156" t="s">
        <v>1695</v>
      </c>
      <c r="B23" s="145" t="s">
        <v>42</v>
      </c>
      <c r="C23" s="151" t="s">
        <v>160</v>
      </c>
      <c r="D23" s="153">
        <v>0.06</v>
      </c>
      <c r="E23" s="146">
        <f>'2.5'!E1</f>
        <v>0</v>
      </c>
      <c r="F23" s="146">
        <f>'2.5'!F1</f>
        <v>0</v>
      </c>
      <c r="G23" s="197">
        <f t="shared" si="0"/>
        <v>0</v>
      </c>
      <c r="H23" s="140"/>
      <c r="I23" s="87" t="e">
        <f>#REF!</f>
        <v>#REF!</v>
      </c>
      <c r="J23" s="87" t="e">
        <f>#REF!</f>
        <v>#REF!</v>
      </c>
      <c r="K23" s="87" t="e">
        <f>#REF!</f>
        <v>#REF!</v>
      </c>
      <c r="L23" s="19"/>
      <c r="P23" s="183" t="s">
        <v>52</v>
      </c>
    </row>
    <row r="24" spans="1:18" ht="15.6">
      <c r="A24" s="156" t="s">
        <v>1696</v>
      </c>
      <c r="B24" s="145" t="s">
        <v>42</v>
      </c>
      <c r="C24" s="151" t="s">
        <v>161</v>
      </c>
      <c r="D24" s="153">
        <v>0.02</v>
      </c>
      <c r="E24" s="146">
        <f>'2.6'!E1</f>
        <v>0</v>
      </c>
      <c r="F24" s="146">
        <f>'2.6'!F1</f>
        <v>0</v>
      </c>
      <c r="G24" s="197">
        <f t="shared" si="0"/>
        <v>0</v>
      </c>
      <c r="H24" s="140"/>
      <c r="I24" s="87" t="e">
        <f>#REF!</f>
        <v>#REF!</v>
      </c>
      <c r="J24" s="87" t="e">
        <f>#REF!</f>
        <v>#REF!</v>
      </c>
      <c r="K24" s="87" t="e">
        <f>#REF!</f>
        <v>#REF!</v>
      </c>
      <c r="L24" s="19"/>
      <c r="P24" s="183" t="s">
        <v>52</v>
      </c>
    </row>
    <row r="25" spans="1:18" ht="15.6">
      <c r="A25" s="156" t="s">
        <v>1697</v>
      </c>
      <c r="B25" s="145" t="s">
        <v>42</v>
      </c>
      <c r="C25" s="151" t="s">
        <v>162</v>
      </c>
      <c r="D25" s="153">
        <v>0.02</v>
      </c>
      <c r="E25" s="146">
        <f>'2.7'!E1</f>
        <v>0</v>
      </c>
      <c r="F25" s="146">
        <f>'2.7'!F1</f>
        <v>0</v>
      </c>
      <c r="G25" s="197">
        <f t="shared" si="0"/>
        <v>0</v>
      </c>
      <c r="H25" s="140"/>
      <c r="I25" s="87" t="e">
        <f>#REF!</f>
        <v>#REF!</v>
      </c>
      <c r="J25" s="87" t="e">
        <f>#REF!</f>
        <v>#REF!</v>
      </c>
      <c r="K25" s="87" t="e">
        <f>#REF!</f>
        <v>#REF!</v>
      </c>
      <c r="L25" s="19"/>
      <c r="P25" s="183" t="s">
        <v>52</v>
      </c>
    </row>
    <row r="26" spans="1:18" ht="15.6">
      <c r="A26" s="156" t="s">
        <v>1698</v>
      </c>
      <c r="B26" s="145" t="s">
        <v>44</v>
      </c>
      <c r="C26" s="151" t="s">
        <v>180</v>
      </c>
      <c r="D26" s="153">
        <v>0.25</v>
      </c>
      <c r="E26" s="146">
        <f>'2.8'!E1</f>
        <v>0</v>
      </c>
      <c r="F26" s="146">
        <f>'2.8'!F1</f>
        <v>0</v>
      </c>
      <c r="G26" s="197">
        <f t="shared" si="0"/>
        <v>0</v>
      </c>
      <c r="H26" s="140"/>
      <c r="I26" s="87" t="e">
        <f>#REF!</f>
        <v>#REF!</v>
      </c>
      <c r="J26" s="87" t="e">
        <f>#REF!</f>
        <v>#REF!</v>
      </c>
      <c r="K26" s="87" t="e">
        <f>#REF!</f>
        <v>#REF!</v>
      </c>
      <c r="L26" s="19"/>
      <c r="P26" s="183" t="s">
        <v>53</v>
      </c>
    </row>
    <row r="27" spans="1:18" ht="15.6">
      <c r="A27" s="156" t="s">
        <v>1699</v>
      </c>
      <c r="B27" s="145" t="s">
        <v>48</v>
      </c>
      <c r="C27" s="151" t="s">
        <v>163</v>
      </c>
      <c r="D27" s="153">
        <v>0.25</v>
      </c>
      <c r="E27" s="146">
        <f>'2.9'!E1</f>
        <v>0</v>
      </c>
      <c r="F27" s="146">
        <f>'2.9'!F1</f>
        <v>0</v>
      </c>
      <c r="G27" s="197">
        <f t="shared" si="0"/>
        <v>0</v>
      </c>
      <c r="H27" s="140"/>
      <c r="I27" s="87" t="e">
        <f>#REF!</f>
        <v>#REF!</v>
      </c>
      <c r="J27" s="87" t="e">
        <f>#REF!</f>
        <v>#REF!</v>
      </c>
      <c r="K27" s="87" t="e">
        <f>#REF!</f>
        <v>#REF!</v>
      </c>
      <c r="L27" s="19"/>
      <c r="P27" s="183" t="s">
        <v>53</v>
      </c>
    </row>
    <row r="28" spans="1:18" ht="16.2" thickBot="1">
      <c r="A28" s="156"/>
      <c r="B28" s="145"/>
      <c r="C28" s="151"/>
      <c r="D28" s="144"/>
      <c r="E28" s="145"/>
      <c r="F28" s="145"/>
      <c r="G28" s="197"/>
      <c r="H28" s="141"/>
      <c r="I28" s="79"/>
      <c r="J28" s="79"/>
      <c r="K28" s="79"/>
      <c r="P28" s="149"/>
    </row>
    <row r="29" spans="1:18" ht="16.8" thickTop="1" thickBot="1">
      <c r="A29" s="167" t="s">
        <v>1700</v>
      </c>
      <c r="B29" s="167"/>
      <c r="C29" s="168" t="s">
        <v>179</v>
      </c>
      <c r="D29" s="169">
        <v>0.25</v>
      </c>
      <c r="E29" s="170">
        <f>(E$30*($D$30*100)+E$31*($D$31*100)+E$32*($D$32*100)+E$33*($D$33*100)+E$34*($D$34*100)+E$35*($D$35*100)+E$36*($D$36*100))/((SUM($D$30:$D$36)*100))</f>
        <v>0</v>
      </c>
      <c r="F29" s="170">
        <f>(F$30*($D$30*100)+F$31*($D$31*100)+F$32*($D$32*100)+F$33*($D$33*100)+F$34*($D$34*100)+F$35*($D$35*100)+F$36*($D$36*100))/((SUM($D$30:$D$36)*100))</f>
        <v>0</v>
      </c>
      <c r="G29" s="199">
        <f t="shared" si="0"/>
        <v>0</v>
      </c>
      <c r="H29" s="142"/>
      <c r="I29" s="92" t="e">
        <f>(I$30*($D$30*100)+I$31*($D$31*100)+I$32*($D$32*100)+I$33*($D$33*100)+I$34*($D$34*100)+I$35*($D$35*100)+I$36*($D$36*100))/((SUM($D$30:$D$36)*100))</f>
        <v>#REF!</v>
      </c>
      <c r="J29" s="92" t="e">
        <f>(J$30*($D$30*100)+J$31*($D$31*100)+J$32*($D$32*100)+J$33*($D$33*100)+J$34*($D$34*100)+J$35*($D$35*100)+J$36*($D$36*100))/((SUM($D$30:$D$36)*100))</f>
        <v>#REF!</v>
      </c>
      <c r="K29" s="92" t="e">
        <f>(K$30*($D$30*100)+K$31*($D$31*100)+K$32*($D$32*100)+K$33*($D$33*100)+K$34*($D$34*100)+K$35*($D$35*100)+K$36*($D$36*100))/((SUM($D$30:$D$36)*100))</f>
        <v>#REF!</v>
      </c>
      <c r="L29" s="21"/>
      <c r="P29" s="188"/>
      <c r="Q29" s="189"/>
      <c r="R29" s="189"/>
    </row>
    <row r="30" spans="1:18" ht="16.2" thickTop="1">
      <c r="A30" s="156" t="s">
        <v>1701</v>
      </c>
      <c r="B30" s="145" t="s">
        <v>40</v>
      </c>
      <c r="C30" s="154" t="s">
        <v>178</v>
      </c>
      <c r="D30" s="153">
        <v>0.25</v>
      </c>
      <c r="E30" s="146">
        <f>'3.1'!E1</f>
        <v>0</v>
      </c>
      <c r="F30" s="146">
        <f>'3.1'!F1</f>
        <v>0</v>
      </c>
      <c r="G30" s="197">
        <f t="shared" si="0"/>
        <v>0</v>
      </c>
      <c r="H30" s="139"/>
      <c r="I30" s="89" t="e">
        <f>#REF!</f>
        <v>#REF!</v>
      </c>
      <c r="J30" s="89" t="e">
        <f>#REF!</f>
        <v>#REF!</v>
      </c>
      <c r="K30" s="89" t="e">
        <f>#REF!</f>
        <v>#REF!</v>
      </c>
      <c r="L30" s="19"/>
      <c r="P30" s="183" t="s">
        <v>54</v>
      </c>
    </row>
    <row r="31" spans="1:18" ht="15.6">
      <c r="A31" s="156" t="s">
        <v>1702</v>
      </c>
      <c r="B31" s="145" t="s">
        <v>42</v>
      </c>
      <c r="C31" s="154" t="s">
        <v>177</v>
      </c>
      <c r="D31" s="153">
        <v>0.15</v>
      </c>
      <c r="E31" s="146">
        <f>'3.2'!E1</f>
        <v>0</v>
      </c>
      <c r="F31" s="146">
        <f>'3.2'!F1</f>
        <v>0</v>
      </c>
      <c r="G31" s="197">
        <f t="shared" si="0"/>
        <v>0</v>
      </c>
      <c r="H31" s="140"/>
      <c r="I31" s="87" t="e">
        <f>#REF!</f>
        <v>#REF!</v>
      </c>
      <c r="J31" s="87" t="e">
        <f>#REF!</f>
        <v>#REF!</v>
      </c>
      <c r="K31" s="87" t="e">
        <f>#REF!</f>
        <v>#REF!</v>
      </c>
      <c r="L31" s="19"/>
      <c r="P31" s="183" t="s">
        <v>55</v>
      </c>
    </row>
    <row r="32" spans="1:18" ht="15.6">
      <c r="A32" s="156" t="s">
        <v>1703</v>
      </c>
      <c r="B32" s="145" t="s">
        <v>42</v>
      </c>
      <c r="C32" s="154" t="s">
        <v>176</v>
      </c>
      <c r="D32" s="153">
        <v>0.1</v>
      </c>
      <c r="E32" s="146">
        <f>'3.3'!E1</f>
        <v>0</v>
      </c>
      <c r="F32" s="146">
        <f>'3.3'!F1</f>
        <v>0</v>
      </c>
      <c r="G32" s="197">
        <f t="shared" si="0"/>
        <v>0</v>
      </c>
      <c r="H32" s="140"/>
      <c r="I32" s="87" t="e">
        <f>#REF!</f>
        <v>#REF!</v>
      </c>
      <c r="J32" s="87" t="e">
        <f>#REF!</f>
        <v>#REF!</v>
      </c>
      <c r="K32" s="87" t="e">
        <f>#REF!</f>
        <v>#REF!</v>
      </c>
      <c r="L32" s="19"/>
      <c r="P32" s="183" t="s">
        <v>55</v>
      </c>
    </row>
    <row r="33" spans="1:18" ht="15.6">
      <c r="A33" s="156" t="s">
        <v>1704</v>
      </c>
      <c r="B33" s="145" t="s">
        <v>44</v>
      </c>
      <c r="C33" s="154" t="s">
        <v>175</v>
      </c>
      <c r="D33" s="153">
        <v>0.08</v>
      </c>
      <c r="E33" s="146">
        <f>'3.4'!E1</f>
        <v>0</v>
      </c>
      <c r="F33" s="146">
        <f>'3.4'!F1</f>
        <v>0</v>
      </c>
      <c r="G33" s="197">
        <f t="shared" si="0"/>
        <v>0</v>
      </c>
      <c r="H33" s="140"/>
      <c r="I33" s="87" t="e">
        <f>#REF!</f>
        <v>#REF!</v>
      </c>
      <c r="J33" s="87" t="e">
        <f>#REF!</f>
        <v>#REF!</v>
      </c>
      <c r="K33" s="87" t="e">
        <f>#REF!</f>
        <v>#REF!</v>
      </c>
      <c r="L33" s="19"/>
      <c r="P33" s="183" t="s">
        <v>54</v>
      </c>
    </row>
    <row r="34" spans="1:18" ht="15.6">
      <c r="A34" s="180" t="s">
        <v>1705</v>
      </c>
      <c r="B34" s="155" t="s">
        <v>44</v>
      </c>
      <c r="C34" s="154" t="s">
        <v>174</v>
      </c>
      <c r="D34" s="153">
        <v>0.08</v>
      </c>
      <c r="E34" s="146">
        <f>'3.5'!E1</f>
        <v>0</v>
      </c>
      <c r="F34" s="146">
        <f>'3.5'!F1</f>
        <v>0</v>
      </c>
      <c r="G34" s="197">
        <f t="shared" si="0"/>
        <v>0</v>
      </c>
      <c r="H34" s="140"/>
      <c r="I34" s="87" t="e">
        <f>#REF!</f>
        <v>#REF!</v>
      </c>
      <c r="J34" s="87" t="e">
        <f>#REF!</f>
        <v>#REF!</v>
      </c>
      <c r="K34" s="87" t="e">
        <f>#REF!</f>
        <v>#REF!</v>
      </c>
      <c r="L34" s="19"/>
      <c r="P34" s="183" t="s">
        <v>56</v>
      </c>
    </row>
    <row r="35" spans="1:18" ht="15.6">
      <c r="A35" s="180" t="s">
        <v>1706</v>
      </c>
      <c r="B35" s="145" t="s">
        <v>44</v>
      </c>
      <c r="C35" s="154" t="s">
        <v>173</v>
      </c>
      <c r="D35" s="153">
        <v>0.09</v>
      </c>
      <c r="E35" s="146">
        <f>'3.6'!E1</f>
        <v>0</v>
      </c>
      <c r="F35" s="146">
        <f>'3.6'!F1</f>
        <v>0</v>
      </c>
      <c r="G35" s="197">
        <f t="shared" si="0"/>
        <v>0</v>
      </c>
      <c r="H35" s="140"/>
      <c r="I35" s="87" t="e">
        <f>#REF!</f>
        <v>#REF!</v>
      </c>
      <c r="J35" s="87" t="e">
        <f>#REF!</f>
        <v>#REF!</v>
      </c>
      <c r="K35" s="87" t="e">
        <f>#REF!</f>
        <v>#REF!</v>
      </c>
      <c r="L35" s="19"/>
      <c r="P35" s="183" t="s">
        <v>54</v>
      </c>
    </row>
    <row r="36" spans="1:18" ht="15.6">
      <c r="A36" s="156" t="s">
        <v>1707</v>
      </c>
      <c r="B36" s="145" t="s">
        <v>48</v>
      </c>
      <c r="C36" s="154" t="s">
        <v>172</v>
      </c>
      <c r="D36" s="153">
        <v>0.25</v>
      </c>
      <c r="E36" s="146">
        <f>'3.7'!E1</f>
        <v>0</v>
      </c>
      <c r="F36" s="146">
        <f>'3.7'!F1</f>
        <v>0</v>
      </c>
      <c r="G36" s="197">
        <f t="shared" si="0"/>
        <v>0</v>
      </c>
      <c r="H36" s="140"/>
      <c r="I36" s="87" t="e">
        <f>#REF!</f>
        <v>#REF!</v>
      </c>
      <c r="J36" s="87" t="e">
        <f>#REF!</f>
        <v>#REF!</v>
      </c>
      <c r="K36" s="87" t="e">
        <f>#REF!</f>
        <v>#REF!</v>
      </c>
      <c r="L36" s="19"/>
      <c r="P36" s="183" t="s">
        <v>54</v>
      </c>
    </row>
    <row r="37" spans="1:18" ht="16.2" thickBot="1">
      <c r="A37" s="156"/>
      <c r="B37" s="145"/>
      <c r="C37" s="151"/>
      <c r="D37" s="153"/>
      <c r="E37" s="145"/>
      <c r="F37" s="145"/>
      <c r="G37" s="197"/>
      <c r="H37" s="141"/>
      <c r="I37" s="79"/>
      <c r="J37" s="79"/>
      <c r="K37" s="79"/>
      <c r="L37" s="19"/>
      <c r="P37" s="149"/>
    </row>
    <row r="38" spans="1:18" ht="16.8" thickTop="1" thickBot="1">
      <c r="A38" s="171" t="s">
        <v>57</v>
      </c>
      <c r="B38" s="171"/>
      <c r="C38" s="172" t="s">
        <v>171</v>
      </c>
      <c r="D38" s="173">
        <v>0.15</v>
      </c>
      <c r="E38" s="174">
        <f>(E$39*($D$39*100)+E$40*($D$40*100)+E$41*($D$41*100)+E$42*($D$42*100))/((SUM($D$39:$D$42)*100))</f>
        <v>0</v>
      </c>
      <c r="F38" s="174">
        <f>(F$39*($D$39*100)+F$40*($D$40*100)+F$41*($D$41*100)+F$42*($D$42*100))/((SUM($D$39:$D$42)*100))</f>
        <v>0</v>
      </c>
      <c r="G38" s="200">
        <f t="shared" si="0"/>
        <v>0</v>
      </c>
      <c r="H38" s="142"/>
      <c r="I38" s="91" t="e">
        <f>(I$39*($D$39*100)+I$40*($D$40*100)+I$41*($D$41*100)+I$42*($D$42*100))/((SUM($D$39:$D$42)*100))</f>
        <v>#REF!</v>
      </c>
      <c r="J38" s="91" t="e">
        <f>(J$39*($D$39*100)+J$40*($D$40*100)+J$41*($D$41*100)+J$42*($D$42*100))/((SUM($D$39:$D$42)*100))</f>
        <v>#REF!</v>
      </c>
      <c r="K38" s="91" t="e">
        <f>(K$39*($D$39*100)+K$40*($D$40*100)+K$41*($D$41*100)+K$42*($D$42*100))/((SUM($D$39:$D$42)*100))</f>
        <v>#REF!</v>
      </c>
      <c r="L38" s="22"/>
      <c r="P38" s="190"/>
      <c r="Q38" s="182"/>
      <c r="R38" s="182"/>
    </row>
    <row r="39" spans="1:18" ht="16.2" thickTop="1">
      <c r="A39" s="156" t="s">
        <v>1708</v>
      </c>
      <c r="B39" s="145" t="s">
        <v>40</v>
      </c>
      <c r="C39" s="154" t="s">
        <v>170</v>
      </c>
      <c r="D39" s="153">
        <v>0.25</v>
      </c>
      <c r="E39" s="146">
        <f>'4.1'!E1</f>
        <v>0</v>
      </c>
      <c r="F39" s="146">
        <f>'4.1'!F1</f>
        <v>0</v>
      </c>
      <c r="G39" s="197">
        <f t="shared" si="0"/>
        <v>0</v>
      </c>
      <c r="H39" s="139"/>
      <c r="I39" s="89" t="e">
        <f>#REF!</f>
        <v>#REF!</v>
      </c>
      <c r="J39" s="89" t="e">
        <f>#REF!</f>
        <v>#REF!</v>
      </c>
      <c r="K39" s="89" t="e">
        <f>#REF!</f>
        <v>#REF!</v>
      </c>
      <c r="L39" s="19"/>
      <c r="P39" s="183" t="s">
        <v>58</v>
      </c>
    </row>
    <row r="40" spans="1:18" ht="15.6">
      <c r="A40" s="156" t="s">
        <v>1709</v>
      </c>
      <c r="B40" s="145" t="s">
        <v>42</v>
      </c>
      <c r="C40" s="154" t="s">
        <v>164</v>
      </c>
      <c r="D40" s="153">
        <v>0.25</v>
      </c>
      <c r="E40" s="146">
        <f>'4.2'!E1</f>
        <v>0</v>
      </c>
      <c r="F40" s="146">
        <f>'4.2'!F1</f>
        <v>0</v>
      </c>
      <c r="G40" s="197">
        <f t="shared" si="0"/>
        <v>0</v>
      </c>
      <c r="H40" s="140"/>
      <c r="I40" s="87" t="e">
        <f>#REF!</f>
        <v>#REF!</v>
      </c>
      <c r="J40" s="87" t="e">
        <f>#REF!</f>
        <v>#REF!</v>
      </c>
      <c r="K40" s="87" t="e">
        <f>#REF!</f>
        <v>#REF!</v>
      </c>
      <c r="L40" s="19"/>
      <c r="P40" s="183" t="s">
        <v>59</v>
      </c>
    </row>
    <row r="41" spans="1:18" ht="15.6">
      <c r="A41" s="156" t="s">
        <v>1710</v>
      </c>
      <c r="B41" s="145" t="s">
        <v>44</v>
      </c>
      <c r="C41" s="154" t="s">
        <v>169</v>
      </c>
      <c r="D41" s="153">
        <v>0.25</v>
      </c>
      <c r="E41" s="146">
        <f>'4.3'!E1</f>
        <v>0</v>
      </c>
      <c r="F41" s="146">
        <f>'4.3'!F1</f>
        <v>0</v>
      </c>
      <c r="G41" s="197">
        <f t="shared" si="0"/>
        <v>0</v>
      </c>
      <c r="H41" s="140"/>
      <c r="I41" s="87" t="e">
        <f>#REF!</f>
        <v>#REF!</v>
      </c>
      <c r="J41" s="87" t="e">
        <f>#REF!</f>
        <v>#REF!</v>
      </c>
      <c r="K41" s="87" t="e">
        <f>#REF!</f>
        <v>#REF!</v>
      </c>
      <c r="L41" s="19"/>
      <c r="P41" s="183" t="s">
        <v>58</v>
      </c>
    </row>
    <row r="42" spans="1:18" ht="15.6">
      <c r="A42" s="156" t="s">
        <v>1711</v>
      </c>
      <c r="B42" s="145" t="s">
        <v>48</v>
      </c>
      <c r="C42" s="154" t="s">
        <v>165</v>
      </c>
      <c r="D42" s="153">
        <v>0.25</v>
      </c>
      <c r="E42" s="146">
        <f>'4.4'!E1</f>
        <v>0</v>
      </c>
      <c r="F42" s="146">
        <f>'4.4'!F1</f>
        <v>0</v>
      </c>
      <c r="G42" s="197">
        <f t="shared" si="0"/>
        <v>0</v>
      </c>
      <c r="H42" s="140"/>
      <c r="I42" s="87" t="e">
        <f>#REF!</f>
        <v>#REF!</v>
      </c>
      <c r="J42" s="87" t="e">
        <f>#REF!</f>
        <v>#REF!</v>
      </c>
      <c r="K42" s="87" t="e">
        <f>#REF!</f>
        <v>#REF!</v>
      </c>
      <c r="L42" s="19"/>
      <c r="P42" s="183" t="s">
        <v>58</v>
      </c>
    </row>
    <row r="43" spans="1:18" ht="16.2" thickBot="1">
      <c r="A43" s="156"/>
      <c r="B43" s="145"/>
      <c r="C43" s="154"/>
      <c r="D43" s="144"/>
      <c r="E43" s="145"/>
      <c r="F43" s="145"/>
      <c r="G43" s="197"/>
      <c r="H43" s="141"/>
      <c r="I43" s="79"/>
      <c r="J43" s="79"/>
      <c r="K43" s="79"/>
      <c r="P43" s="149"/>
    </row>
    <row r="44" spans="1:18" ht="32.4" thickTop="1" thickBot="1">
      <c r="A44" s="175" t="s">
        <v>1712</v>
      </c>
      <c r="B44" s="175"/>
      <c r="C44" s="176" t="s">
        <v>167</v>
      </c>
      <c r="D44" s="177">
        <v>0.1</v>
      </c>
      <c r="E44" s="178">
        <f>(E$45*($D$45*100)+E$46*($D$46*100)+E$47*($D$47*100)+E$48*($D$48*100)+E$49*($D$49*100)+E$50*($D$50*100))/((SUM($D$45:$D$50)*100))</f>
        <v>0</v>
      </c>
      <c r="F44" s="178">
        <f>(F$45*($D$45*100)+F$46*($D$46*100)+F$47*($D$47*100)+F$48*($D$48*100)+F$49*($D$49*100)+F$50*($D$50*100))/((SUM($D$45:$D$50)*100))</f>
        <v>0</v>
      </c>
      <c r="G44" s="201">
        <f t="shared" si="0"/>
        <v>0</v>
      </c>
      <c r="H44" s="142"/>
      <c r="I44" s="93" t="e">
        <f>(I$45*($D$45*100)+I$46*($D$46*100)+I$47*($D$47*100)+I$48*($D$48*100)+I$49*($D$49*100)+I$50*($D$50*100))/((SUM($D$45:$D$50)*100))</f>
        <v>#REF!</v>
      </c>
      <c r="J44" s="93" t="e">
        <f>(J$45*($D$45*100)+J$46*($D$46*100)+J$47*($D$47*100)+J$48*($D$48*100)+J$49*($D$49*100)+J$50*($D$50*100))/((SUM($D$45:$D$50)*100))</f>
        <v>#REF!</v>
      </c>
      <c r="K44" s="93" t="e">
        <f>(K$45*($D$45*100)+K$46*($D$46*100)+K$47*($D$47*100)+K$48*($D$48*100)+K$49*($D$49*100)+K$50*($D$50*100))/((SUM($D$45:$D$50)*100))</f>
        <v>#REF!</v>
      </c>
      <c r="L44" s="23"/>
      <c r="P44" s="191"/>
      <c r="Q44" s="192"/>
      <c r="R44" s="192"/>
    </row>
    <row r="45" spans="1:18" ht="16.2" thickTop="1">
      <c r="A45" s="156" t="s">
        <v>1713</v>
      </c>
      <c r="B45" s="145"/>
      <c r="C45" s="145" t="s">
        <v>166</v>
      </c>
      <c r="D45" s="153">
        <v>0.25</v>
      </c>
      <c r="E45" s="146">
        <f>'5.1'!E1</f>
        <v>0</v>
      </c>
      <c r="F45" s="146">
        <f>'5.1'!F1</f>
        <v>0</v>
      </c>
      <c r="G45" s="197">
        <f t="shared" si="0"/>
        <v>0</v>
      </c>
      <c r="H45" s="139"/>
      <c r="I45" s="89" t="e">
        <f>#REF!</f>
        <v>#REF!</v>
      </c>
      <c r="J45" s="89" t="e">
        <f>#REF!</f>
        <v>#REF!</v>
      </c>
      <c r="K45" s="89" t="e">
        <f>#REF!</f>
        <v>#REF!</v>
      </c>
      <c r="L45" s="19"/>
      <c r="P45" s="183" t="s">
        <v>60</v>
      </c>
    </row>
    <row r="46" spans="1:18" ht="15.6">
      <c r="A46" s="156" t="s">
        <v>1714</v>
      </c>
      <c r="B46" s="145"/>
      <c r="C46" s="145" t="s">
        <v>168</v>
      </c>
      <c r="D46" s="153">
        <v>0.1</v>
      </c>
      <c r="E46" s="146">
        <f>'5.2'!E1</f>
        <v>0</v>
      </c>
      <c r="F46" s="146">
        <f>'5.2'!F1</f>
        <v>0</v>
      </c>
      <c r="G46" s="197">
        <f t="shared" si="0"/>
        <v>0</v>
      </c>
      <c r="H46" s="140"/>
      <c r="I46" s="87" t="e">
        <f>#REF!</f>
        <v>#REF!</v>
      </c>
      <c r="J46" s="87" t="e">
        <f>#REF!</f>
        <v>#REF!</v>
      </c>
      <c r="K46" s="87" t="e">
        <f>#REF!</f>
        <v>#REF!</v>
      </c>
      <c r="L46" s="19"/>
      <c r="P46" s="183" t="s">
        <v>60</v>
      </c>
    </row>
    <row r="47" spans="1:18" ht="15.6">
      <c r="A47" s="156" t="s">
        <v>1715</v>
      </c>
      <c r="B47" s="145"/>
      <c r="C47" s="154" t="s">
        <v>184</v>
      </c>
      <c r="D47" s="153">
        <v>0.25</v>
      </c>
      <c r="E47" s="146">
        <f>'5.3'!E1</f>
        <v>0</v>
      </c>
      <c r="F47" s="146">
        <f>'5.3'!F1</f>
        <v>0</v>
      </c>
      <c r="G47" s="197">
        <f t="shared" si="0"/>
        <v>0</v>
      </c>
      <c r="H47" s="140"/>
      <c r="I47" s="87" t="e">
        <f>#REF!</f>
        <v>#REF!</v>
      </c>
      <c r="J47" s="87" t="e">
        <f>#REF!</f>
        <v>#REF!</v>
      </c>
      <c r="K47" s="87" t="e">
        <f>#REF!</f>
        <v>#REF!</v>
      </c>
      <c r="L47" s="19"/>
      <c r="P47" s="183" t="s">
        <v>61</v>
      </c>
    </row>
    <row r="48" spans="1:18" ht="15.6">
      <c r="A48" s="156" t="s">
        <v>1716</v>
      </c>
      <c r="B48" s="145"/>
      <c r="C48" s="154" t="s">
        <v>62</v>
      </c>
      <c r="D48" s="153">
        <v>0.15</v>
      </c>
      <c r="E48" s="146">
        <f>'5.4'!E1</f>
        <v>0</v>
      </c>
      <c r="F48" s="146">
        <f>'5.4'!F1</f>
        <v>0</v>
      </c>
      <c r="G48" s="197">
        <f t="shared" si="0"/>
        <v>0</v>
      </c>
      <c r="H48" s="140"/>
      <c r="I48" s="87" t="e">
        <f>#REF!</f>
        <v>#REF!</v>
      </c>
      <c r="J48" s="87" t="e">
        <f>#REF!</f>
        <v>#REF!</v>
      </c>
      <c r="K48" s="87" t="e">
        <f>#REF!</f>
        <v>#REF!</v>
      </c>
      <c r="L48" s="19"/>
      <c r="P48" s="183" t="s">
        <v>60</v>
      </c>
    </row>
    <row r="49" spans="1:16" ht="15.6">
      <c r="A49" s="156" t="s">
        <v>1717</v>
      </c>
      <c r="B49" s="145"/>
      <c r="C49" s="154" t="s">
        <v>559</v>
      </c>
      <c r="D49" s="153">
        <v>0.15</v>
      </c>
      <c r="E49" s="146">
        <f>'5.5'!E1</f>
        <v>0</v>
      </c>
      <c r="F49" s="146">
        <f>'5.5'!F1</f>
        <v>0</v>
      </c>
      <c r="G49" s="197">
        <f t="shared" si="0"/>
        <v>0</v>
      </c>
      <c r="H49" s="140"/>
      <c r="I49" s="87" t="e">
        <f>#REF!</f>
        <v>#REF!</v>
      </c>
      <c r="J49" s="87" t="e">
        <f>#REF!</f>
        <v>#REF!</v>
      </c>
      <c r="K49" s="87" t="e">
        <f>#REF!</f>
        <v>#REF!</v>
      </c>
      <c r="L49" s="19"/>
      <c r="P49" s="183" t="s">
        <v>60</v>
      </c>
    </row>
    <row r="50" spans="1:16" ht="15.6">
      <c r="A50" s="156" t="s">
        <v>1718</v>
      </c>
      <c r="B50" s="145"/>
      <c r="C50" s="154" t="s">
        <v>196</v>
      </c>
      <c r="D50" s="153">
        <v>0.1</v>
      </c>
      <c r="E50" s="146">
        <f>'5.6'!E1</f>
        <v>0</v>
      </c>
      <c r="F50" s="146">
        <f>'5.6'!F1</f>
        <v>0</v>
      </c>
      <c r="G50" s="197">
        <f t="shared" si="0"/>
        <v>0</v>
      </c>
      <c r="H50" s="140"/>
      <c r="I50" s="87" t="e">
        <f>#REF!</f>
        <v>#REF!</v>
      </c>
      <c r="J50" s="87" t="e">
        <f>#REF!</f>
        <v>#REF!</v>
      </c>
      <c r="K50" s="87" t="e">
        <f>#REF!</f>
        <v>#REF!</v>
      </c>
      <c r="L50" s="19"/>
      <c r="P50" s="183" t="s">
        <v>60</v>
      </c>
    </row>
    <row r="51" spans="1:16" ht="15" customHeight="1">
      <c r="A51" s="282" t="s">
        <v>185</v>
      </c>
      <c r="B51" s="283"/>
      <c r="C51" s="283"/>
      <c r="D51" s="283"/>
      <c r="E51" s="283"/>
      <c r="F51" s="283"/>
      <c r="K51" s="82"/>
    </row>
    <row r="52" spans="1:16">
      <c r="A52" s="284"/>
      <c r="B52" s="283"/>
      <c r="C52" s="283"/>
      <c r="D52" s="283"/>
      <c r="E52" s="283"/>
      <c r="F52" s="283"/>
      <c r="K52" s="82"/>
    </row>
    <row r="53" spans="1:16" ht="54.75" customHeight="1">
      <c r="A53" s="284"/>
      <c r="B53" s="283"/>
      <c r="C53" s="283"/>
      <c r="D53" s="283"/>
      <c r="E53" s="283"/>
      <c r="F53" s="283"/>
      <c r="K53" s="82"/>
    </row>
    <row r="54" spans="1:16">
      <c r="A54" s="284"/>
      <c r="B54" s="283"/>
      <c r="C54" s="283"/>
      <c r="D54" s="283"/>
      <c r="E54" s="283"/>
      <c r="F54" s="283"/>
      <c r="K54" s="82"/>
    </row>
    <row r="55" spans="1:16">
      <c r="A55" s="284"/>
      <c r="B55" s="283"/>
      <c r="C55" s="283"/>
      <c r="D55" s="283"/>
      <c r="E55" s="283"/>
      <c r="F55" s="283"/>
      <c r="K55" s="82"/>
    </row>
    <row r="56" spans="1:16">
      <c r="A56" s="81"/>
      <c r="K56" s="82"/>
    </row>
    <row r="57" spans="1:16">
      <c r="A57" s="81"/>
      <c r="K57" s="82"/>
    </row>
    <row r="58" spans="1:16">
      <c r="A58" s="81"/>
      <c r="K58" s="82"/>
    </row>
    <row r="59" spans="1:16">
      <c r="A59" s="81"/>
      <c r="K59" s="82"/>
    </row>
    <row r="60" spans="1:16">
      <c r="A60" s="81"/>
      <c r="K60" s="82"/>
    </row>
    <row r="61" spans="1:16">
      <c r="A61" s="81"/>
      <c r="F61" s="19"/>
      <c r="K61" s="82"/>
    </row>
    <row r="62" spans="1:16">
      <c r="A62" s="81"/>
      <c r="F62" s="19"/>
      <c r="G62" s="202"/>
      <c r="K62" s="82"/>
    </row>
    <row r="63" spans="1:16">
      <c r="A63" s="81"/>
      <c r="F63" s="19"/>
      <c r="G63" s="202"/>
      <c r="K63" s="82"/>
    </row>
    <row r="64" spans="1:16">
      <c r="A64" s="81"/>
      <c r="F64" s="19"/>
      <c r="G64" s="202"/>
      <c r="K64" s="82"/>
    </row>
    <row r="65" spans="1:11">
      <c r="A65" s="81"/>
      <c r="K65" s="82"/>
    </row>
    <row r="66" spans="1:11">
      <c r="A66" s="81"/>
      <c r="K66" s="82"/>
    </row>
    <row r="67" spans="1:11">
      <c r="A67" s="81"/>
      <c r="K67" s="82"/>
    </row>
    <row r="68" spans="1:11">
      <c r="A68" s="81"/>
      <c r="K68" s="82"/>
    </row>
    <row r="69" spans="1:11">
      <c r="A69" s="81"/>
      <c r="K69" s="82"/>
    </row>
    <row r="70" spans="1:11">
      <c r="A70" s="81"/>
      <c r="K70" s="82"/>
    </row>
    <row r="71" spans="1:11">
      <c r="A71" s="81"/>
      <c r="K71" s="82"/>
    </row>
    <row r="72" spans="1:11">
      <c r="A72" s="81"/>
      <c r="K72" s="82"/>
    </row>
    <row r="73" spans="1:11">
      <c r="A73" s="81"/>
      <c r="K73" s="82"/>
    </row>
    <row r="74" spans="1:11">
      <c r="A74" s="81"/>
      <c r="K74" s="82"/>
    </row>
    <row r="75" spans="1:11">
      <c r="A75" s="81"/>
      <c r="K75" s="82"/>
    </row>
    <row r="76" spans="1:11">
      <c r="A76" s="81"/>
      <c r="K76" s="82"/>
    </row>
    <row r="77" spans="1:11">
      <c r="A77" s="81"/>
      <c r="K77" s="82"/>
    </row>
    <row r="78" spans="1:11">
      <c r="A78" s="81"/>
      <c r="K78" s="82"/>
    </row>
    <row r="79" spans="1:11">
      <c r="A79" s="81"/>
      <c r="K79" s="82"/>
    </row>
    <row r="80" spans="1:11">
      <c r="A80" s="81"/>
      <c r="K80" s="82"/>
    </row>
    <row r="81" spans="1:11">
      <c r="A81" s="81"/>
      <c r="K81" s="82"/>
    </row>
    <row r="82" spans="1:11">
      <c r="A82" s="81"/>
      <c r="K82" s="82"/>
    </row>
    <row r="83" spans="1:11">
      <c r="A83" s="81"/>
      <c r="K83" s="82"/>
    </row>
    <row r="84" spans="1:11">
      <c r="A84" s="81"/>
      <c r="K84" s="82"/>
    </row>
    <row r="85" spans="1:11">
      <c r="A85" s="81"/>
      <c r="K85" s="82"/>
    </row>
    <row r="86" spans="1:11">
      <c r="A86" s="81"/>
      <c r="K86" s="82"/>
    </row>
    <row r="87" spans="1:11">
      <c r="A87" s="81"/>
      <c r="K87" s="82"/>
    </row>
    <row r="88" spans="1:11">
      <c r="A88" s="81"/>
      <c r="K88" s="82"/>
    </row>
    <row r="89" spans="1:11">
      <c r="A89" s="81"/>
      <c r="K89" s="82"/>
    </row>
    <row r="90" spans="1:11">
      <c r="A90" s="81"/>
      <c r="K90" s="82"/>
    </row>
    <row r="91" spans="1:11">
      <c r="A91" s="81"/>
      <c r="K91" s="82"/>
    </row>
    <row r="92" spans="1:11">
      <c r="A92" s="81"/>
      <c r="K92" s="82"/>
    </row>
    <row r="93" spans="1:11">
      <c r="A93" s="81"/>
      <c r="K93" s="82"/>
    </row>
    <row r="94" spans="1:11">
      <c r="A94" s="81"/>
      <c r="K94" s="82"/>
    </row>
    <row r="95" spans="1:11">
      <c r="A95" s="81"/>
      <c r="K95" s="82"/>
    </row>
    <row r="96" spans="1:11">
      <c r="A96" s="81"/>
      <c r="K96" s="82"/>
    </row>
    <row r="97" spans="1:11">
      <c r="A97" s="81"/>
      <c r="K97" s="82"/>
    </row>
    <row r="98" spans="1:11">
      <c r="A98" s="81"/>
      <c r="K98" s="82"/>
    </row>
    <row r="99" spans="1:11">
      <c r="A99" s="81"/>
      <c r="K99" s="82"/>
    </row>
    <row r="100" spans="1:11">
      <c r="A100" s="81"/>
      <c r="K100" s="82"/>
    </row>
    <row r="101" spans="1:11">
      <c r="A101" s="81"/>
      <c r="K101" s="82"/>
    </row>
    <row r="102" spans="1:11">
      <c r="A102" s="81"/>
      <c r="K102" s="82"/>
    </row>
    <row r="103" spans="1:11">
      <c r="A103" s="81"/>
      <c r="K103" s="82"/>
    </row>
    <row r="104" spans="1:11">
      <c r="A104" s="81"/>
      <c r="K104" s="82"/>
    </row>
    <row r="105" spans="1:11">
      <c r="A105" s="81"/>
      <c r="K105" s="82"/>
    </row>
    <row r="106" spans="1:11">
      <c r="A106" s="81"/>
      <c r="K106" s="82"/>
    </row>
    <row r="107" spans="1:11">
      <c r="A107" s="81"/>
      <c r="K107" s="82"/>
    </row>
    <row r="108" spans="1:11">
      <c r="A108" s="81"/>
      <c r="K108" s="82"/>
    </row>
    <row r="109" spans="1:11">
      <c r="A109" s="81"/>
      <c r="K109" s="82"/>
    </row>
    <row r="110" spans="1:11">
      <c r="A110" s="81"/>
      <c r="K110" s="82"/>
    </row>
    <row r="111" spans="1:11">
      <c r="A111" s="81"/>
      <c r="K111" s="82"/>
    </row>
    <row r="112" spans="1:11">
      <c r="A112" s="81"/>
      <c r="K112" s="82"/>
    </row>
    <row r="113" spans="1:11">
      <c r="A113" s="81"/>
      <c r="K113" s="82"/>
    </row>
    <row r="114" spans="1:11">
      <c r="A114" s="81"/>
      <c r="K114" s="82"/>
    </row>
    <row r="115" spans="1:11">
      <c r="A115" s="81"/>
      <c r="K115" s="82"/>
    </row>
    <row r="116" spans="1:11">
      <c r="A116" s="81"/>
      <c r="K116" s="82"/>
    </row>
    <row r="117" spans="1:11">
      <c r="A117" s="81"/>
      <c r="K117" s="82"/>
    </row>
    <row r="118" spans="1:11">
      <c r="A118" s="81"/>
      <c r="K118" s="82"/>
    </row>
    <row r="119" spans="1:11">
      <c r="A119" s="81"/>
      <c r="K119" s="82"/>
    </row>
    <row r="120" spans="1:11">
      <c r="A120" s="81"/>
      <c r="K120" s="82"/>
    </row>
    <row r="121" spans="1:11">
      <c r="A121" s="81"/>
      <c r="K121" s="82"/>
    </row>
    <row r="122" spans="1:11">
      <c r="A122" s="81"/>
      <c r="K122" s="82"/>
    </row>
    <row r="123" spans="1:11">
      <c r="A123" s="81"/>
      <c r="K123" s="82"/>
    </row>
    <row r="124" spans="1:11">
      <c r="A124" s="81"/>
      <c r="K124" s="82"/>
    </row>
    <row r="125" spans="1:11">
      <c r="A125" s="81"/>
      <c r="K125" s="82"/>
    </row>
    <row r="126" spans="1:11">
      <c r="A126" s="81"/>
      <c r="K126" s="82"/>
    </row>
    <row r="127" spans="1:11">
      <c r="A127" s="81"/>
      <c r="K127" s="82"/>
    </row>
    <row r="128" spans="1:11">
      <c r="A128" s="81"/>
      <c r="K128" s="82"/>
    </row>
    <row r="129" spans="1:16">
      <c r="A129" s="81"/>
      <c r="K129" s="82"/>
    </row>
    <row r="130" spans="1:16">
      <c r="A130" s="81"/>
      <c r="K130" s="82"/>
    </row>
    <row r="131" spans="1:16">
      <c r="A131" s="81"/>
      <c r="K131" s="82"/>
    </row>
    <row r="132" spans="1:16">
      <c r="A132" s="83"/>
      <c r="B132" s="84"/>
      <c r="C132" s="85"/>
      <c r="E132" s="84"/>
      <c r="F132" s="84"/>
      <c r="G132" s="95"/>
      <c r="I132" s="84"/>
      <c r="J132" s="84"/>
      <c r="K132" s="86"/>
      <c r="P132" s="95"/>
    </row>
  </sheetData>
  <mergeCells count="2">
    <mergeCell ref="E1:G1"/>
    <mergeCell ref="A51:F55"/>
  </mergeCells>
  <pageMargins left="0.70866141732283472" right="0.70866141732283472" top="0.78740157480314965" bottom="0.78740157480314965" header="0.31496062992125984" footer="0.31496062992125984"/>
  <pageSetup paperSize="9" scale="51" fitToHeight="3" orientation="landscape" r:id="rId1"/>
  <headerFooter>
    <oddHeader>&amp;L&amp;Pvon&amp;N&amp;CAktionen&amp;R&amp;D</oddHead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pageSetUpPr fitToPage="1"/>
  </sheetPr>
  <dimension ref="A1:M48"/>
  <sheetViews>
    <sheetView topLeftCell="A5" zoomScale="73" zoomScaleNormal="73" workbookViewId="0">
      <selection activeCell="I62" sqref="I62"/>
    </sheetView>
  </sheetViews>
  <sheetFormatPr defaultColWidth="11.44140625" defaultRowHeight="14.4"/>
  <cols>
    <col min="1" max="3" width="5.21875" customWidth="1"/>
    <col min="4" max="4" width="29.21875" customWidth="1"/>
    <col min="5" max="6" width="9" customWidth="1"/>
    <col min="7" max="11" width="24.77734375" customWidth="1"/>
    <col min="12" max="12" width="90.77734375" customWidth="1"/>
  </cols>
  <sheetData>
    <row r="1" spans="1:12" s="32" customFormat="1" ht="21.75" customHeight="1" thickBot="1">
      <c r="A1" s="352" t="s">
        <v>1545</v>
      </c>
      <c r="B1" s="353"/>
      <c r="C1" s="353"/>
      <c r="D1" s="353"/>
      <c r="E1" s="31">
        <f>(E3*$B$3*$C$3+E4*$B$4*$C$4+E5*$B$5*$C$5)/$A$5+E6</f>
        <v>0</v>
      </c>
      <c r="F1" s="31">
        <f>(F3*$B$3*$C$3+F4*$B$4*$C$4+F5*$B$5*$C$5)/$A$5+F6</f>
        <v>0</v>
      </c>
      <c r="G1" s="354" t="s">
        <v>253</v>
      </c>
      <c r="H1" s="355"/>
      <c r="I1" s="355"/>
      <c r="J1" s="355"/>
      <c r="K1" s="355"/>
      <c r="L1" s="60" t="s">
        <v>254</v>
      </c>
    </row>
    <row r="2" spans="1:12" ht="22.5" customHeight="1">
      <c r="A2" s="33" t="s">
        <v>68</v>
      </c>
      <c r="B2" s="33" t="s">
        <v>69</v>
      </c>
      <c r="C2" s="33" t="s">
        <v>70</v>
      </c>
      <c r="D2" s="33" t="s">
        <v>71</v>
      </c>
      <c r="E2" s="33" t="s">
        <v>72</v>
      </c>
      <c r="F2" s="33" t="s">
        <v>37</v>
      </c>
      <c r="G2" s="350" t="s">
        <v>1546</v>
      </c>
      <c r="H2" s="351"/>
      <c r="I2" s="351"/>
      <c r="J2" s="351"/>
      <c r="K2" s="351"/>
    </row>
    <row r="3" spans="1:12" ht="18">
      <c r="A3" s="34"/>
      <c r="B3" s="34">
        <v>5</v>
      </c>
      <c r="C3" s="34">
        <v>1</v>
      </c>
      <c r="D3" s="57" t="s">
        <v>255</v>
      </c>
      <c r="E3" s="54">
        <f>E12</f>
        <v>0</v>
      </c>
      <c r="F3" s="54">
        <f>F12</f>
        <v>0</v>
      </c>
      <c r="G3" s="350" t="s">
        <v>1547</v>
      </c>
      <c r="H3" s="351"/>
      <c r="I3" s="351"/>
      <c r="J3" s="351"/>
      <c r="K3" s="351"/>
    </row>
    <row r="4" spans="1:12" ht="18">
      <c r="A4" s="34"/>
      <c r="B4" s="34">
        <v>5</v>
      </c>
      <c r="C4" s="34">
        <v>1</v>
      </c>
      <c r="D4" s="58" t="s">
        <v>202</v>
      </c>
      <c r="E4" s="36">
        <f>E21</f>
        <v>0</v>
      </c>
      <c r="F4" s="36">
        <f>F21</f>
        <v>0</v>
      </c>
      <c r="G4" s="350" t="s">
        <v>1548</v>
      </c>
      <c r="H4" s="351"/>
      <c r="I4" s="351"/>
      <c r="J4" s="351"/>
      <c r="K4" s="351"/>
    </row>
    <row r="5" spans="1:12" ht="18">
      <c r="A5" s="34">
        <f>B5*C5+B4*C4+B3*C3</f>
        <v>12</v>
      </c>
      <c r="B5" s="34">
        <v>2</v>
      </c>
      <c r="C5" s="34">
        <v>1</v>
      </c>
      <c r="D5" s="59" t="s">
        <v>256</v>
      </c>
      <c r="E5" s="35">
        <f>E30</f>
        <v>0</v>
      </c>
      <c r="F5" s="35">
        <f>F30</f>
        <v>0</v>
      </c>
      <c r="G5" s="350"/>
      <c r="H5" s="351"/>
      <c r="I5" s="351"/>
      <c r="J5" s="351"/>
      <c r="K5" s="351"/>
    </row>
    <row r="6" spans="1:12" ht="18">
      <c r="A6" s="356"/>
      <c r="B6" s="356"/>
      <c r="C6" s="356"/>
      <c r="D6" s="357" t="s">
        <v>335</v>
      </c>
      <c r="E6" s="47">
        <f>(E$10*$B$10*$C$10+E$11*$B$11*$C$11)/$A$8</f>
        <v>0</v>
      </c>
      <c r="F6" s="47">
        <f>(F$10*$B$10*$C$10+F$11*$B$11*$C$11)/$A$8</f>
        <v>0</v>
      </c>
      <c r="G6" s="350"/>
      <c r="H6" s="351"/>
      <c r="I6" s="351"/>
      <c r="J6" s="351"/>
      <c r="K6" s="351"/>
    </row>
    <row r="7" spans="1:12" ht="18">
      <c r="A7" s="48"/>
      <c r="B7" s="49" t="s">
        <v>258</v>
      </c>
      <c r="C7" s="48"/>
      <c r="D7" s="358"/>
      <c r="E7" s="37"/>
      <c r="F7" s="37"/>
      <c r="G7" s="350"/>
      <c r="H7" s="351"/>
      <c r="I7" s="351"/>
      <c r="J7" s="351"/>
      <c r="K7" s="351"/>
    </row>
    <row r="8" spans="1:12" ht="18">
      <c r="A8" s="359">
        <f>B10*C10+B11*C11</f>
        <v>5</v>
      </c>
      <c r="B8" s="359"/>
      <c r="C8" s="359"/>
      <c r="D8" s="358"/>
      <c r="E8" s="37"/>
      <c r="F8" s="37"/>
      <c r="G8" s="350"/>
      <c r="H8" s="351"/>
      <c r="I8" s="351"/>
      <c r="J8" s="351"/>
      <c r="K8" s="351"/>
    </row>
    <row r="9" spans="1:12">
      <c r="A9" s="40" t="s">
        <v>68</v>
      </c>
      <c r="B9" s="40" t="s">
        <v>69</v>
      </c>
      <c r="C9" s="40" t="s">
        <v>70</v>
      </c>
      <c r="D9" s="40" t="s">
        <v>265</v>
      </c>
      <c r="E9" s="40" t="s">
        <v>75</v>
      </c>
      <c r="F9" s="40" t="s">
        <v>37</v>
      </c>
      <c r="G9" s="40" t="s">
        <v>76</v>
      </c>
      <c r="H9" s="40" t="s">
        <v>77</v>
      </c>
      <c r="I9" s="40" t="s">
        <v>78</v>
      </c>
      <c r="J9" s="40" t="s">
        <v>79</v>
      </c>
      <c r="K9" s="40" t="s">
        <v>80</v>
      </c>
      <c r="L9" s="40"/>
    </row>
    <row r="10" spans="1:12" s="1" customFormat="1" ht="72">
      <c r="A10" s="11">
        <v>1</v>
      </c>
      <c r="B10" s="11">
        <v>5</v>
      </c>
      <c r="C10" s="11">
        <v>1</v>
      </c>
      <c r="D10" s="41" t="s">
        <v>1549</v>
      </c>
      <c r="E10" s="62">
        <v>0</v>
      </c>
      <c r="F10" s="62">
        <v>0</v>
      </c>
      <c r="G10" s="41" t="s">
        <v>1550</v>
      </c>
      <c r="H10" s="41" t="s">
        <v>1551</v>
      </c>
      <c r="I10" s="41" t="s">
        <v>1552</v>
      </c>
      <c r="J10" s="41" t="s">
        <v>1552</v>
      </c>
      <c r="K10" s="41" t="s">
        <v>1553</v>
      </c>
      <c r="L10" s="42"/>
    </row>
    <row r="11" spans="1:12" s="1" customFormat="1" ht="18" hidden="1">
      <c r="A11" s="11">
        <v>0</v>
      </c>
      <c r="B11" s="11">
        <v>0</v>
      </c>
      <c r="C11" s="11">
        <v>0</v>
      </c>
      <c r="D11" s="41"/>
      <c r="E11" s="37">
        <v>0</v>
      </c>
      <c r="F11" s="37">
        <v>0</v>
      </c>
      <c r="G11" s="41"/>
      <c r="H11" s="41"/>
      <c r="I11" s="41"/>
      <c r="J11" s="41"/>
      <c r="K11" s="41"/>
      <c r="L11" s="42"/>
    </row>
    <row r="12" spans="1:12" ht="18">
      <c r="A12" s="365"/>
      <c r="B12" s="365"/>
      <c r="C12" s="365"/>
      <c r="D12" s="366" t="s">
        <v>267</v>
      </c>
      <c r="E12" s="52">
        <f>E13+E14</f>
        <v>0</v>
      </c>
      <c r="F12" s="52">
        <f>F13+F14</f>
        <v>0</v>
      </c>
      <c r="G12" s="367"/>
      <c r="H12" s="368"/>
      <c r="I12" s="368"/>
      <c r="J12" s="368"/>
      <c r="K12" s="369"/>
    </row>
    <row r="13" spans="1:12" ht="18">
      <c r="A13" s="55"/>
      <c r="B13" s="56" t="s">
        <v>258</v>
      </c>
      <c r="C13" s="55"/>
      <c r="D13" s="366"/>
      <c r="E13" s="54"/>
      <c r="F13" s="54"/>
      <c r="G13" s="370"/>
      <c r="H13" s="371"/>
      <c r="I13" s="371"/>
      <c r="J13" s="371"/>
      <c r="K13" s="372"/>
    </row>
    <row r="14" spans="1:12" ht="18">
      <c r="A14" s="376">
        <f>B16*C16+B17*C17+B18*C18+B19*C19+B20*C20</f>
        <v>8</v>
      </c>
      <c r="B14" s="376"/>
      <c r="C14" s="376"/>
      <c r="D14" s="366"/>
      <c r="E14" s="54">
        <f>($B$16*$C$16*E$16+$B$17*$C$17*E$17+$B$18*$C$18*E$18+$B$19*$C$19*E$19+$B$20*$C$20*E$20)/$A$14</f>
        <v>0</v>
      </c>
      <c r="F14" s="54">
        <f>($B$16*$C$16*F$16+$B$17*$C$17*F$17+$B$18*$C$18*F$18+$B$19*$C$19*F$19+$B$20*$C$20*F$20)/$A$14</f>
        <v>0</v>
      </c>
      <c r="G14" s="373"/>
      <c r="H14" s="374"/>
      <c r="I14" s="374"/>
      <c r="J14" s="374"/>
      <c r="K14" s="375"/>
    </row>
    <row r="15" spans="1:12">
      <c r="A15" s="40" t="s">
        <v>68</v>
      </c>
      <c r="B15" s="40" t="s">
        <v>69</v>
      </c>
      <c r="C15" s="40" t="s">
        <v>70</v>
      </c>
      <c r="D15" s="40" t="s">
        <v>265</v>
      </c>
      <c r="E15" s="40" t="s">
        <v>75</v>
      </c>
      <c r="F15" s="40" t="s">
        <v>37</v>
      </c>
      <c r="G15" s="40" t="s">
        <v>76</v>
      </c>
      <c r="H15" s="40" t="s">
        <v>77</v>
      </c>
      <c r="I15" s="40" t="s">
        <v>78</v>
      </c>
      <c r="J15" s="40" t="s">
        <v>79</v>
      </c>
      <c r="K15" s="40" t="s">
        <v>80</v>
      </c>
      <c r="L15" s="40"/>
    </row>
    <row r="16" spans="1:12" s="1" customFormat="1" ht="140.25" customHeight="1">
      <c r="A16" s="11">
        <v>1</v>
      </c>
      <c r="B16" s="11">
        <v>5</v>
      </c>
      <c r="C16" s="11">
        <v>1</v>
      </c>
      <c r="D16" s="41" t="s">
        <v>1554</v>
      </c>
      <c r="E16" s="54"/>
      <c r="F16" s="54"/>
      <c r="G16" s="41" t="s">
        <v>1556</v>
      </c>
      <c r="H16" s="41"/>
      <c r="I16" s="41" t="s">
        <v>1558</v>
      </c>
      <c r="J16" s="41" t="s">
        <v>1560</v>
      </c>
      <c r="K16" s="41" t="s">
        <v>1562</v>
      </c>
      <c r="L16" s="42"/>
    </row>
    <row r="17" spans="1:12" s="1" customFormat="1" ht="48">
      <c r="A17" s="11">
        <v>2</v>
      </c>
      <c r="B17" s="11">
        <v>3</v>
      </c>
      <c r="C17" s="11">
        <v>1</v>
      </c>
      <c r="D17" s="41" t="s">
        <v>1555</v>
      </c>
      <c r="E17" s="54"/>
      <c r="F17" s="54"/>
      <c r="G17" s="41" t="s">
        <v>1557</v>
      </c>
      <c r="H17" s="41"/>
      <c r="I17" s="41" t="s">
        <v>1559</v>
      </c>
      <c r="J17" s="41" t="s">
        <v>1561</v>
      </c>
      <c r="K17" s="41" t="s">
        <v>1563</v>
      </c>
      <c r="L17" s="42"/>
    </row>
    <row r="18" spans="1:12" s="1" customFormat="1" ht="18">
      <c r="A18" s="11">
        <v>3</v>
      </c>
      <c r="B18" s="11">
        <v>0</v>
      </c>
      <c r="C18" s="11">
        <v>0</v>
      </c>
      <c r="D18" s="11"/>
      <c r="E18" s="54"/>
      <c r="F18" s="54"/>
      <c r="G18" s="41"/>
      <c r="H18" s="41"/>
      <c r="I18" s="41"/>
      <c r="J18" s="41"/>
      <c r="K18" s="41"/>
      <c r="L18" s="42"/>
    </row>
    <row r="19" spans="1:12" s="1" customFormat="1" ht="18">
      <c r="A19" s="11">
        <v>4</v>
      </c>
      <c r="B19" s="11">
        <v>0</v>
      </c>
      <c r="C19" s="11">
        <v>0</v>
      </c>
      <c r="D19" s="11"/>
      <c r="E19" s="54"/>
      <c r="F19" s="54"/>
      <c r="G19" s="41"/>
      <c r="H19" s="41"/>
      <c r="I19" s="41"/>
      <c r="J19" s="41"/>
      <c r="K19" s="41"/>
      <c r="L19" s="42"/>
    </row>
    <row r="20" spans="1:12" s="1" customFormat="1" ht="18">
      <c r="A20" s="11">
        <v>5</v>
      </c>
      <c r="B20" s="11">
        <v>0</v>
      </c>
      <c r="C20" s="11">
        <v>0</v>
      </c>
      <c r="D20" s="11"/>
      <c r="E20" s="54"/>
      <c r="F20" s="54"/>
      <c r="G20" s="41"/>
      <c r="H20" s="41"/>
      <c r="I20" s="41"/>
      <c r="J20" s="41"/>
      <c r="K20" s="41"/>
      <c r="L20" s="42"/>
    </row>
    <row r="21" spans="1:12" ht="18">
      <c r="A21" s="379"/>
      <c r="B21" s="379"/>
      <c r="C21" s="379"/>
      <c r="D21" s="380" t="s">
        <v>293</v>
      </c>
      <c r="E21" s="43">
        <f>E22+E23</f>
        <v>0</v>
      </c>
      <c r="F21" s="43">
        <f>F22+F23</f>
        <v>0</v>
      </c>
      <c r="G21" s="381"/>
      <c r="H21" s="382"/>
      <c r="I21" s="382"/>
      <c r="J21" s="382"/>
      <c r="K21" s="383"/>
    </row>
    <row r="22" spans="1:12" ht="18">
      <c r="A22" s="44"/>
      <c r="B22" s="45" t="s">
        <v>258</v>
      </c>
      <c r="C22" s="44"/>
      <c r="D22" s="380"/>
      <c r="E22" s="46"/>
      <c r="F22" s="46"/>
      <c r="G22" s="384"/>
      <c r="H22" s="385"/>
      <c r="I22" s="385"/>
      <c r="J22" s="385"/>
      <c r="K22" s="386"/>
    </row>
    <row r="23" spans="1:12" ht="18">
      <c r="A23" s="379">
        <f>B25*C25+B26*C26+B27*C27+B28*C28+B29*C29</f>
        <v>5</v>
      </c>
      <c r="B23" s="379"/>
      <c r="C23" s="379"/>
      <c r="D23" s="380"/>
      <c r="E23" s="46">
        <f>($B$25*$C$25*E$25+$B$26*$C$26*E$26+$B$27*$C$27*E$27+$B$28*$C$28*E$28+$B$29*$C$29*E$29)/$A$23</f>
        <v>0</v>
      </c>
      <c r="F23" s="46">
        <f>($B$25*$C$25*F$25+$B$26*$C$26*F$26+$B$27*$C$27*F$27+$B$28*$C$28*F$28+$B$29*$C$29*F$29)/$A$23</f>
        <v>0</v>
      </c>
      <c r="G23" s="387"/>
      <c r="H23" s="388"/>
      <c r="I23" s="388"/>
      <c r="J23" s="388"/>
      <c r="K23" s="389"/>
    </row>
    <row r="24" spans="1:12">
      <c r="A24" s="40" t="s">
        <v>68</v>
      </c>
      <c r="B24" s="40" t="s">
        <v>69</v>
      </c>
      <c r="C24" s="40" t="s">
        <v>70</v>
      </c>
      <c r="D24" s="40" t="s">
        <v>265</v>
      </c>
      <c r="E24" s="40" t="s">
        <v>75</v>
      </c>
      <c r="F24" s="40" t="s">
        <v>37</v>
      </c>
      <c r="G24" s="40" t="s">
        <v>76</v>
      </c>
      <c r="H24" s="40" t="s">
        <v>77</v>
      </c>
      <c r="I24" s="40" t="s">
        <v>78</v>
      </c>
      <c r="J24" s="40" t="s">
        <v>79</v>
      </c>
      <c r="K24" s="40" t="s">
        <v>80</v>
      </c>
      <c r="L24" s="40"/>
    </row>
    <row r="25" spans="1:12" s="1" customFormat="1" ht="103.5" customHeight="1">
      <c r="A25" s="11">
        <v>1</v>
      </c>
      <c r="B25" s="11">
        <v>5</v>
      </c>
      <c r="C25" s="11">
        <v>1</v>
      </c>
      <c r="D25" s="41" t="s">
        <v>1564</v>
      </c>
      <c r="E25" s="63"/>
      <c r="F25" s="63"/>
      <c r="G25" s="41" t="s">
        <v>804</v>
      </c>
      <c r="H25" s="41"/>
      <c r="I25" s="41" t="s">
        <v>1565</v>
      </c>
      <c r="J25" s="41" t="s">
        <v>1566</v>
      </c>
      <c r="K25" s="41" t="s">
        <v>1567</v>
      </c>
      <c r="L25" s="42"/>
    </row>
    <row r="26" spans="1:12" s="1" customFormat="1" ht="18">
      <c r="A26" s="11">
        <v>2</v>
      </c>
      <c r="B26" s="11">
        <v>0</v>
      </c>
      <c r="C26" s="11">
        <v>0</v>
      </c>
      <c r="D26" s="41"/>
      <c r="E26" s="63"/>
      <c r="F26" s="63"/>
      <c r="G26" s="41"/>
      <c r="H26" s="41"/>
      <c r="I26" s="41"/>
      <c r="J26" s="41"/>
      <c r="K26" s="41"/>
      <c r="L26" s="42"/>
    </row>
    <row r="27" spans="1:12" s="1" customFormat="1" ht="18">
      <c r="A27" s="11">
        <v>3</v>
      </c>
      <c r="B27" s="11">
        <v>0</v>
      </c>
      <c r="C27" s="11">
        <v>0</v>
      </c>
      <c r="D27" s="41"/>
      <c r="E27" s="63"/>
      <c r="F27" s="63"/>
      <c r="G27" s="41"/>
      <c r="H27" s="41"/>
      <c r="I27" s="41"/>
      <c r="J27" s="41"/>
      <c r="K27" s="41"/>
      <c r="L27" s="42"/>
    </row>
    <row r="28" spans="1:12" s="1" customFormat="1" ht="18">
      <c r="A28" s="11">
        <v>4</v>
      </c>
      <c r="B28" s="11">
        <v>0</v>
      </c>
      <c r="C28" s="11">
        <v>0</v>
      </c>
      <c r="D28" s="41"/>
      <c r="E28" s="63"/>
      <c r="F28" s="63"/>
      <c r="G28" s="41"/>
      <c r="H28" s="41"/>
      <c r="I28" s="41"/>
      <c r="J28" s="41"/>
      <c r="K28" s="41"/>
      <c r="L28" s="42"/>
    </row>
    <row r="29" spans="1:12" s="1" customFormat="1" ht="18">
      <c r="A29" s="11">
        <v>5</v>
      </c>
      <c r="B29" s="11">
        <v>0</v>
      </c>
      <c r="C29" s="11">
        <v>0</v>
      </c>
      <c r="E29" s="63"/>
      <c r="F29" s="63"/>
      <c r="G29" s="41"/>
      <c r="H29" s="41"/>
      <c r="I29" s="41"/>
      <c r="J29" s="41"/>
      <c r="K29" s="41"/>
      <c r="L29" s="42"/>
    </row>
    <row r="30" spans="1:12" ht="18">
      <c r="A30" s="390"/>
      <c r="B30" s="390"/>
      <c r="C30" s="390"/>
      <c r="D30" s="391" t="s">
        <v>256</v>
      </c>
      <c r="E30" s="53">
        <f>E31+E32</f>
        <v>0</v>
      </c>
      <c r="F30" s="53">
        <f>F31+F32</f>
        <v>0</v>
      </c>
      <c r="G30" s="392"/>
      <c r="H30" s="393"/>
      <c r="I30" s="393"/>
      <c r="J30" s="393"/>
      <c r="K30" s="394"/>
    </row>
    <row r="31" spans="1:12" ht="18">
      <c r="A31" s="38"/>
      <c r="B31" s="39" t="s">
        <v>258</v>
      </c>
      <c r="C31" s="38"/>
      <c r="D31" s="391"/>
      <c r="E31" s="35"/>
      <c r="F31" s="35"/>
      <c r="G31" s="395"/>
      <c r="H31" s="396"/>
      <c r="I31" s="396"/>
      <c r="J31" s="396"/>
      <c r="K31" s="397"/>
    </row>
    <row r="32" spans="1:12" ht="18">
      <c r="A32" s="401">
        <f>B34*C34+B35*C35+B36*C36+B37*C37</f>
        <v>5</v>
      </c>
      <c r="B32" s="401"/>
      <c r="C32" s="401"/>
      <c r="D32" s="391"/>
      <c r="E32" s="35">
        <f>($B$34*$C$34*E$34+$B$35*$C$35*E$35+$B$36*$C$36*E$36+$B$37*$C$37*E$37)/$A$32</f>
        <v>0</v>
      </c>
      <c r="F32" s="35">
        <f>($B$34*$C$34*F$34+$B$35*$C$35*F$35+$B$36*$C$36*F$36+$B$37*$C$37*F$37)/$A$32</f>
        <v>0</v>
      </c>
      <c r="G32" s="398"/>
      <c r="H32" s="399"/>
      <c r="I32" s="399"/>
      <c r="J32" s="399"/>
      <c r="K32" s="400"/>
    </row>
    <row r="33" spans="1:13">
      <c r="A33" s="40" t="s">
        <v>68</v>
      </c>
      <c r="B33" s="40" t="s">
        <v>69</v>
      </c>
      <c r="C33" s="40" t="s">
        <v>70</v>
      </c>
      <c r="D33" s="40" t="s">
        <v>265</v>
      </c>
      <c r="E33" s="40" t="s">
        <v>75</v>
      </c>
      <c r="F33" s="40" t="s">
        <v>37</v>
      </c>
      <c r="G33" s="40" t="s">
        <v>76</v>
      </c>
      <c r="H33" s="40" t="s">
        <v>77</v>
      </c>
      <c r="I33" s="40" t="s">
        <v>78</v>
      </c>
      <c r="J33" s="40" t="s">
        <v>79</v>
      </c>
      <c r="K33" s="40" t="s">
        <v>80</v>
      </c>
      <c r="L33" s="40"/>
    </row>
    <row r="34" spans="1:13" s="1" customFormat="1" ht="36">
      <c r="A34" s="11">
        <v>1</v>
      </c>
      <c r="B34" s="11">
        <v>5</v>
      </c>
      <c r="C34" s="11">
        <v>1</v>
      </c>
      <c r="D34" s="41" t="s">
        <v>310</v>
      </c>
      <c r="E34" s="35"/>
      <c r="F34" s="35"/>
      <c r="G34" s="41" t="s">
        <v>1504</v>
      </c>
      <c r="H34" s="41" t="s">
        <v>1504</v>
      </c>
      <c r="I34" s="41" t="s">
        <v>1504</v>
      </c>
      <c r="J34" s="41" t="s">
        <v>1504</v>
      </c>
      <c r="K34" s="41" t="s">
        <v>1504</v>
      </c>
      <c r="L34" s="42"/>
    </row>
    <row r="35" spans="1:13" s="1" customFormat="1" ht="18">
      <c r="A35" s="11">
        <v>2</v>
      </c>
      <c r="B35" s="11">
        <v>0</v>
      </c>
      <c r="C35" s="11">
        <v>0</v>
      </c>
      <c r="D35" s="41"/>
      <c r="E35" s="35"/>
      <c r="F35" s="35"/>
      <c r="G35" s="41"/>
      <c r="H35" s="41"/>
      <c r="I35" s="41"/>
      <c r="J35" s="41"/>
      <c r="K35" s="41"/>
      <c r="L35" s="42"/>
    </row>
    <row r="36" spans="1:13" s="1" customFormat="1" ht="18">
      <c r="A36" s="11">
        <v>3</v>
      </c>
      <c r="B36" s="11">
        <v>0</v>
      </c>
      <c r="C36" s="11">
        <v>0</v>
      </c>
      <c r="D36" s="41"/>
      <c r="E36" s="35"/>
      <c r="F36" s="35"/>
      <c r="G36" s="41"/>
      <c r="H36" s="41"/>
      <c r="I36" s="41"/>
      <c r="J36" s="41"/>
      <c r="K36" s="41"/>
      <c r="L36" s="42"/>
    </row>
    <row r="37" spans="1:13" s="1" customFormat="1" ht="18">
      <c r="A37" s="11">
        <v>4</v>
      </c>
      <c r="B37" s="11">
        <v>0</v>
      </c>
      <c r="C37" s="11">
        <v>0</v>
      </c>
      <c r="D37" s="41"/>
      <c r="E37" s="35"/>
      <c r="F37" s="35"/>
      <c r="G37" s="41"/>
      <c r="H37" s="41"/>
      <c r="I37" s="41"/>
      <c r="J37" s="41"/>
      <c r="K37" s="41"/>
      <c r="L37" s="42"/>
    </row>
    <row r="38" spans="1:13" s="1" customFormat="1" ht="21">
      <c r="A38" s="402" t="s">
        <v>378</v>
      </c>
      <c r="B38" s="402"/>
      <c r="C38" s="402"/>
      <c r="D38" s="402"/>
      <c r="E38" s="402"/>
      <c r="F38" s="402"/>
      <c r="G38" s="402"/>
      <c r="H38" s="402"/>
      <c r="I38" s="402"/>
      <c r="J38" s="402"/>
      <c r="K38" s="402"/>
      <c r="L38" s="40"/>
    </row>
    <row r="39" spans="1:13" s="1" customFormat="1">
      <c r="A39" s="11"/>
      <c r="B39" s="11"/>
      <c r="C39" s="11"/>
      <c r="D39" s="50"/>
      <c r="E39" s="363"/>
      <c r="F39" s="364"/>
      <c r="G39" s="364"/>
      <c r="H39" s="364"/>
      <c r="I39" s="364"/>
      <c r="J39" s="364"/>
      <c r="K39" s="364"/>
      <c r="L39" s="61"/>
    </row>
    <row r="40" spans="1:13" s="1" customFormat="1">
      <c r="A40" s="11"/>
      <c r="B40" s="11"/>
      <c r="C40" s="11"/>
      <c r="D40" s="50"/>
      <c r="E40" s="363"/>
      <c r="F40" s="364"/>
      <c r="G40" s="364"/>
      <c r="H40" s="364"/>
      <c r="I40" s="364"/>
      <c r="J40" s="364"/>
      <c r="K40" s="364"/>
      <c r="L40" s="61"/>
    </row>
    <row r="41" spans="1:13" s="1" customFormat="1">
      <c r="A41" s="11"/>
      <c r="B41" s="11"/>
      <c r="C41" s="11"/>
      <c r="D41" s="50"/>
      <c r="E41" s="363"/>
      <c r="F41" s="364"/>
      <c r="G41" s="364"/>
      <c r="H41" s="364"/>
      <c r="I41" s="364"/>
      <c r="J41" s="364"/>
      <c r="K41" s="364"/>
      <c r="L41" s="61"/>
    </row>
    <row r="42" spans="1:13">
      <c r="A42" s="51"/>
      <c r="B42" s="51"/>
      <c r="C42" s="51"/>
      <c r="D42" s="50"/>
      <c r="E42" s="363"/>
      <c r="F42" s="364"/>
      <c r="G42" s="364"/>
      <c r="H42" s="364"/>
      <c r="I42" s="364"/>
      <c r="J42" s="364"/>
      <c r="K42" s="364"/>
      <c r="L42" s="61"/>
    </row>
    <row r="43" spans="1:13" ht="68.25" customHeight="1">
      <c r="A43" s="51"/>
      <c r="B43" s="51"/>
      <c r="C43" s="51"/>
      <c r="D43" s="50"/>
      <c r="E43" s="363"/>
      <c r="F43" s="364"/>
      <c r="G43" s="364"/>
      <c r="H43" s="364"/>
      <c r="I43" s="364"/>
      <c r="J43" s="364"/>
      <c r="K43" s="364"/>
      <c r="L43" s="61"/>
    </row>
    <row r="44" spans="1:13">
      <c r="A44" s="51"/>
      <c r="B44" s="51"/>
      <c r="C44" s="51"/>
      <c r="D44" s="50"/>
      <c r="E44" s="363"/>
      <c r="F44" s="364"/>
      <c r="G44" s="364"/>
      <c r="H44" s="364"/>
      <c r="I44" s="364"/>
      <c r="J44" s="364"/>
      <c r="K44" s="364"/>
      <c r="L44" s="61"/>
    </row>
    <row r="45" spans="1:13">
      <c r="A45" s="360"/>
      <c r="B45" s="361"/>
      <c r="C45" s="361"/>
      <c r="D45" s="361"/>
      <c r="E45" s="361"/>
      <c r="F45" s="361"/>
      <c r="G45" s="361"/>
      <c r="H45" s="361"/>
      <c r="I45" s="361"/>
      <c r="J45" s="361"/>
      <c r="K45" s="362"/>
      <c r="L45" s="61"/>
    </row>
    <row r="46" spans="1:13" ht="63" customHeight="1">
      <c r="A46" s="51"/>
      <c r="B46" s="51"/>
      <c r="C46" s="51"/>
      <c r="D46" s="10" t="s">
        <v>82</v>
      </c>
      <c r="E46" s="377" t="s">
        <v>1568</v>
      </c>
      <c r="F46" s="378"/>
      <c r="G46" s="378"/>
      <c r="H46" s="378"/>
      <c r="I46" s="378"/>
      <c r="J46" s="378"/>
      <c r="K46" s="378"/>
      <c r="L46" s="51"/>
      <c r="M46" s="51"/>
    </row>
    <row r="47" spans="1:13" ht="18" customHeight="1">
      <c r="A47" s="51"/>
      <c r="B47" s="51"/>
      <c r="C47" s="51"/>
      <c r="D47" s="10" t="s">
        <v>319</v>
      </c>
      <c r="E47" s="377" t="s">
        <v>1569</v>
      </c>
      <c r="F47" s="378"/>
      <c r="G47" s="378"/>
      <c r="H47" s="378"/>
      <c r="I47" s="378"/>
      <c r="J47" s="378"/>
      <c r="K47" s="378"/>
      <c r="L47" s="51"/>
      <c r="M47" s="51"/>
    </row>
    <row r="48" spans="1:13" ht="34.5" customHeight="1">
      <c r="A48" s="51"/>
      <c r="B48" s="51"/>
      <c r="C48" s="51"/>
      <c r="D48" s="10" t="s">
        <v>472</v>
      </c>
      <c r="E48" s="377" t="s">
        <v>1570</v>
      </c>
      <c r="F48" s="378"/>
      <c r="G48" s="378"/>
      <c r="H48" s="378"/>
      <c r="I48" s="378"/>
      <c r="J48" s="378"/>
      <c r="K48" s="378"/>
      <c r="L48" s="51"/>
      <c r="M48" s="51"/>
    </row>
  </sheetData>
  <mergeCells count="35">
    <mergeCell ref="E48:K48"/>
    <mergeCell ref="A45:K45"/>
    <mergeCell ref="E43:K43"/>
    <mergeCell ref="E44:K44"/>
    <mergeCell ref="E46:K46"/>
    <mergeCell ref="E47:K47"/>
    <mergeCell ref="A21:C21"/>
    <mergeCell ref="D21:D23"/>
    <mergeCell ref="G21:K23"/>
    <mergeCell ref="A23:C23"/>
    <mergeCell ref="A30:C30"/>
    <mergeCell ref="D30:D32"/>
    <mergeCell ref="G30:K32"/>
    <mergeCell ref="A32:C32"/>
    <mergeCell ref="E39:K39"/>
    <mergeCell ref="E40:K40"/>
    <mergeCell ref="E41:K41"/>
    <mergeCell ref="A38:K38"/>
    <mergeCell ref="E42:K42"/>
    <mergeCell ref="G5:K5"/>
    <mergeCell ref="A12:C12"/>
    <mergeCell ref="D12:D14"/>
    <mergeCell ref="G12:K14"/>
    <mergeCell ref="A14:C14"/>
    <mergeCell ref="A6:C6"/>
    <mergeCell ref="D6:D8"/>
    <mergeCell ref="A8:C8"/>
    <mergeCell ref="G6:K6"/>
    <mergeCell ref="G7:K7"/>
    <mergeCell ref="G8:K8"/>
    <mergeCell ref="A1:D1"/>
    <mergeCell ref="G1:K1"/>
    <mergeCell ref="G2:K2"/>
    <mergeCell ref="G3:K3"/>
    <mergeCell ref="G4:K4"/>
  </mergeCells>
  <printOptions gridLines="1"/>
  <pageMargins left="0.70866141732283472" right="0.70866141732283472" top="0.78740157480314965" bottom="0.78740157480314965" header="0.31496062992125984" footer="0.31496062992125984"/>
  <pageSetup paperSize="9" scale="70" fitToHeight="3" orientation="landscape" r:id="rId1"/>
  <headerFooter>
    <oddHeader>&amp;L&amp;Pvon&amp;N&amp;C5.3 Reifegradmanagement&amp;R&amp;D</oddHeader>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A1:M48"/>
  <sheetViews>
    <sheetView topLeftCell="A10" zoomScale="80" zoomScaleNormal="80" workbookViewId="0">
      <selection activeCell="G63" sqref="G63"/>
    </sheetView>
  </sheetViews>
  <sheetFormatPr defaultColWidth="11.44140625" defaultRowHeight="14.4"/>
  <cols>
    <col min="1" max="3" width="5.21875" customWidth="1"/>
    <col min="4" max="4" width="29.21875" customWidth="1"/>
    <col min="5" max="6" width="9" customWidth="1"/>
    <col min="7" max="11" width="24.77734375" customWidth="1"/>
    <col min="12" max="12" width="90.77734375" customWidth="1"/>
  </cols>
  <sheetData>
    <row r="1" spans="1:12" s="32" customFormat="1" ht="21.75" customHeight="1" thickBot="1">
      <c r="A1" s="352" t="s">
        <v>133</v>
      </c>
      <c r="B1" s="353"/>
      <c r="C1" s="353"/>
      <c r="D1" s="353"/>
      <c r="E1" s="31">
        <f>(E3*$B$3*$C$3+E4*$B$4*$C$4+E5*$B$5*$C$5)/$A$5+E6</f>
        <v>0</v>
      </c>
      <c r="F1" s="31">
        <f>(F3*$B$3*$C$3+F4*$B$4*$C$4+F5*$B$5*$C$5)/$A$5+F6</f>
        <v>0</v>
      </c>
      <c r="G1" s="354" t="s">
        <v>253</v>
      </c>
      <c r="H1" s="355"/>
      <c r="I1" s="355"/>
      <c r="J1" s="355"/>
      <c r="K1" s="355"/>
      <c r="L1" s="60" t="s">
        <v>254</v>
      </c>
    </row>
    <row r="2" spans="1:12" ht="22.5" customHeight="1">
      <c r="A2" s="33" t="s">
        <v>68</v>
      </c>
      <c r="B2" s="33" t="s">
        <v>69</v>
      </c>
      <c r="C2" s="33" t="s">
        <v>70</v>
      </c>
      <c r="D2" s="33" t="s">
        <v>71</v>
      </c>
      <c r="E2" s="33" t="s">
        <v>72</v>
      </c>
      <c r="F2" s="33" t="s">
        <v>37</v>
      </c>
      <c r="G2" s="350" t="s">
        <v>1571</v>
      </c>
      <c r="H2" s="351"/>
      <c r="I2" s="351"/>
      <c r="J2" s="351"/>
      <c r="K2" s="351"/>
    </row>
    <row r="3" spans="1:12" ht="18">
      <c r="A3" s="34"/>
      <c r="B3" s="34">
        <v>5</v>
      </c>
      <c r="C3" s="34">
        <v>1</v>
      </c>
      <c r="D3" s="57" t="s">
        <v>255</v>
      </c>
      <c r="E3" s="54">
        <f>E12</f>
        <v>0</v>
      </c>
      <c r="F3" s="54">
        <f>F12</f>
        <v>0</v>
      </c>
      <c r="G3" s="411" t="s">
        <v>1572</v>
      </c>
      <c r="H3" s="351"/>
      <c r="I3" s="351"/>
      <c r="J3" s="351"/>
      <c r="K3" s="351"/>
    </row>
    <row r="4" spans="1:12" ht="18">
      <c r="A4" s="34"/>
      <c r="B4" s="34">
        <v>5</v>
      </c>
      <c r="C4" s="34">
        <v>1</v>
      </c>
      <c r="D4" s="58" t="s">
        <v>202</v>
      </c>
      <c r="E4" s="36">
        <f>E21</f>
        <v>0</v>
      </c>
      <c r="F4" s="36">
        <f>F21</f>
        <v>0</v>
      </c>
      <c r="G4" s="350" t="s">
        <v>1573</v>
      </c>
      <c r="H4" s="351"/>
      <c r="I4" s="351"/>
      <c r="J4" s="351"/>
      <c r="K4" s="351"/>
    </row>
    <row r="5" spans="1:12" ht="18">
      <c r="A5" s="34">
        <f>B5*C5+B4*C4+B3*C3</f>
        <v>12</v>
      </c>
      <c r="B5" s="34">
        <v>2</v>
      </c>
      <c r="C5" s="34">
        <v>1</v>
      </c>
      <c r="D5" s="59" t="s">
        <v>256</v>
      </c>
      <c r="E5" s="35">
        <f>E30</f>
        <v>0</v>
      </c>
      <c r="F5" s="35">
        <f>F30</f>
        <v>0</v>
      </c>
      <c r="G5" s="350" t="s">
        <v>1574</v>
      </c>
      <c r="H5" s="351"/>
      <c r="I5" s="351"/>
      <c r="J5" s="351"/>
      <c r="K5" s="351"/>
    </row>
    <row r="6" spans="1:12" ht="18">
      <c r="A6" s="356"/>
      <c r="B6" s="356"/>
      <c r="C6" s="356"/>
      <c r="D6" s="357" t="s">
        <v>335</v>
      </c>
      <c r="E6" s="47">
        <f>(E$10*$B$10*$C$10+E$11*$B$11*$C$11)/$A$8</f>
        <v>0</v>
      </c>
      <c r="F6" s="47">
        <f>(F$10*$B$10*$C$10+F$11*$B$11*$C$11)/$A$8</f>
        <v>0</v>
      </c>
      <c r="G6" s="350" t="s">
        <v>1575</v>
      </c>
      <c r="H6" s="351"/>
      <c r="I6" s="351"/>
      <c r="J6" s="351"/>
      <c r="K6" s="351"/>
    </row>
    <row r="7" spans="1:12" ht="18">
      <c r="A7" s="48"/>
      <c r="B7" s="49" t="s">
        <v>258</v>
      </c>
      <c r="C7" s="48"/>
      <c r="D7" s="358"/>
      <c r="E7" s="37"/>
      <c r="F7" s="37"/>
      <c r="G7" s="350" t="s">
        <v>1576</v>
      </c>
      <c r="H7" s="351"/>
      <c r="I7" s="351"/>
      <c r="J7" s="351"/>
      <c r="K7" s="351"/>
    </row>
    <row r="8" spans="1:12" ht="18">
      <c r="A8" s="359">
        <f>B10*C10+B11*C11</f>
        <v>5</v>
      </c>
      <c r="B8" s="359"/>
      <c r="C8" s="359"/>
      <c r="D8" s="358"/>
      <c r="E8" s="37"/>
      <c r="F8" s="37"/>
      <c r="G8" s="350" t="s">
        <v>1577</v>
      </c>
      <c r="H8" s="351"/>
      <c r="I8" s="351"/>
      <c r="J8" s="351"/>
      <c r="K8" s="351"/>
    </row>
    <row r="9" spans="1:12">
      <c r="A9" s="40" t="s">
        <v>68</v>
      </c>
      <c r="B9" s="40" t="s">
        <v>69</v>
      </c>
      <c r="C9" s="40" t="s">
        <v>70</v>
      </c>
      <c r="D9" s="40" t="s">
        <v>265</v>
      </c>
      <c r="E9" s="40" t="s">
        <v>75</v>
      </c>
      <c r="F9" s="40" t="s">
        <v>37</v>
      </c>
      <c r="G9" s="40" t="s">
        <v>76</v>
      </c>
      <c r="H9" s="40" t="s">
        <v>77</v>
      </c>
      <c r="I9" s="40" t="s">
        <v>78</v>
      </c>
      <c r="J9" s="40" t="s">
        <v>79</v>
      </c>
      <c r="K9" s="40" t="s">
        <v>80</v>
      </c>
      <c r="L9" s="40"/>
    </row>
    <row r="10" spans="1:12" s="1" customFormat="1" ht="168">
      <c r="A10" s="11">
        <v>1</v>
      </c>
      <c r="B10" s="11">
        <v>5</v>
      </c>
      <c r="C10" s="11">
        <v>1</v>
      </c>
      <c r="D10" s="41" t="s">
        <v>1578</v>
      </c>
      <c r="E10" s="62">
        <v>0</v>
      </c>
      <c r="F10" s="62">
        <v>0</v>
      </c>
      <c r="G10" s="41" t="s">
        <v>1579</v>
      </c>
      <c r="H10" s="41" t="s">
        <v>1580</v>
      </c>
      <c r="I10" s="41" t="s">
        <v>1581</v>
      </c>
      <c r="J10" s="41" t="s">
        <v>1582</v>
      </c>
      <c r="K10" s="41" t="s">
        <v>1583</v>
      </c>
      <c r="L10" s="42"/>
    </row>
    <row r="11" spans="1:12" s="1" customFormat="1" ht="18" hidden="1">
      <c r="A11" s="11">
        <v>0</v>
      </c>
      <c r="B11" s="11">
        <v>0</v>
      </c>
      <c r="C11" s="11">
        <v>0</v>
      </c>
      <c r="D11" s="41"/>
      <c r="E11" s="37">
        <v>0</v>
      </c>
      <c r="F11" s="37">
        <v>0</v>
      </c>
      <c r="G11" s="41"/>
      <c r="H11" s="41"/>
      <c r="I11" s="41"/>
      <c r="J11" s="41"/>
      <c r="K11" s="41"/>
      <c r="L11" s="42"/>
    </row>
    <row r="12" spans="1:12" ht="18">
      <c r="A12" s="365"/>
      <c r="B12" s="365"/>
      <c r="C12" s="365"/>
      <c r="D12" s="366" t="s">
        <v>267</v>
      </c>
      <c r="E12" s="52">
        <f>E13+E14</f>
        <v>0</v>
      </c>
      <c r="F12" s="52">
        <f>F13+F14</f>
        <v>0</v>
      </c>
      <c r="G12" s="367"/>
      <c r="H12" s="368"/>
      <c r="I12" s="368"/>
      <c r="J12" s="368"/>
      <c r="K12" s="369"/>
    </row>
    <row r="13" spans="1:12" ht="18">
      <c r="A13" s="55"/>
      <c r="B13" s="56" t="s">
        <v>258</v>
      </c>
      <c r="C13" s="55"/>
      <c r="D13" s="366"/>
      <c r="E13" s="54"/>
      <c r="F13" s="54"/>
      <c r="G13" s="370"/>
      <c r="H13" s="371"/>
      <c r="I13" s="371"/>
      <c r="J13" s="371"/>
      <c r="K13" s="372"/>
    </row>
    <row r="14" spans="1:12" ht="18">
      <c r="A14" s="376">
        <f>B16*C16+B17*C17+B18*C18+B19*C19+B20*C20</f>
        <v>25</v>
      </c>
      <c r="B14" s="376"/>
      <c r="C14" s="376"/>
      <c r="D14" s="366"/>
      <c r="E14" s="54">
        <f>($B$16*$C$16*E$16+$B$17*$C$17*E$17+$B$18*$C$18*E$18+$B$19*$C$19*E$19+$B$20*$C$20*E$20)/$A$14</f>
        <v>0</v>
      </c>
      <c r="F14" s="54">
        <f>($B$16*$C$16*F$16+$B$17*$C$17*F$17+$B$18*$C$18*F$18+$B$19*$C$19*F$19+$B$20*$C$20*F$20)/$A$14</f>
        <v>0</v>
      </c>
      <c r="G14" s="373"/>
      <c r="H14" s="374"/>
      <c r="I14" s="374"/>
      <c r="J14" s="374"/>
      <c r="K14" s="375"/>
    </row>
    <row r="15" spans="1:12">
      <c r="A15" s="40" t="s">
        <v>68</v>
      </c>
      <c r="B15" s="40" t="s">
        <v>69</v>
      </c>
      <c r="C15" s="40" t="s">
        <v>70</v>
      </c>
      <c r="D15" s="40" t="s">
        <v>265</v>
      </c>
      <c r="E15" s="40" t="s">
        <v>75</v>
      </c>
      <c r="F15" s="40" t="s">
        <v>37</v>
      </c>
      <c r="G15" s="40" t="s">
        <v>76</v>
      </c>
      <c r="H15" s="40" t="s">
        <v>77</v>
      </c>
      <c r="I15" s="40" t="s">
        <v>78</v>
      </c>
      <c r="J15" s="40" t="s">
        <v>79</v>
      </c>
      <c r="K15" s="40" t="s">
        <v>80</v>
      </c>
      <c r="L15" s="40"/>
    </row>
    <row r="16" spans="1:12" s="1" customFormat="1" ht="60">
      <c r="A16" s="11">
        <v>1</v>
      </c>
      <c r="B16" s="11">
        <v>5</v>
      </c>
      <c r="C16" s="11">
        <v>1</v>
      </c>
      <c r="D16" s="41" t="s">
        <v>1584</v>
      </c>
      <c r="E16" s="54"/>
      <c r="F16" s="54"/>
      <c r="G16" s="41" t="s">
        <v>1585</v>
      </c>
      <c r="H16" s="41"/>
      <c r="I16" s="41" t="s">
        <v>1586</v>
      </c>
      <c r="J16" s="41" t="s">
        <v>1587</v>
      </c>
      <c r="K16" s="41" t="s">
        <v>1588</v>
      </c>
      <c r="L16" s="42"/>
    </row>
    <row r="17" spans="1:12" s="1" customFormat="1" ht="72">
      <c r="A17" s="11">
        <v>2</v>
      </c>
      <c r="B17" s="11">
        <v>5</v>
      </c>
      <c r="C17" s="74">
        <v>1</v>
      </c>
      <c r="D17" s="41" t="s">
        <v>1589</v>
      </c>
      <c r="E17" s="54"/>
      <c r="F17" s="54"/>
      <c r="G17" s="41" t="s">
        <v>1590</v>
      </c>
      <c r="H17" s="41"/>
      <c r="I17" s="41" t="s">
        <v>1591</v>
      </c>
      <c r="J17" s="41"/>
      <c r="K17" s="41" t="s">
        <v>1592</v>
      </c>
      <c r="L17" s="42"/>
    </row>
    <row r="18" spans="1:12" s="1" customFormat="1" ht="84">
      <c r="A18" s="11">
        <v>3</v>
      </c>
      <c r="B18" s="11">
        <v>5</v>
      </c>
      <c r="C18" s="78">
        <v>1</v>
      </c>
      <c r="D18" s="41" t="s">
        <v>1593</v>
      </c>
      <c r="E18" s="54"/>
      <c r="F18" s="54"/>
      <c r="G18" s="41" t="s">
        <v>1594</v>
      </c>
      <c r="H18" s="41"/>
      <c r="I18" s="41" t="s">
        <v>1595</v>
      </c>
      <c r="J18" s="41"/>
      <c r="K18" s="41" t="s">
        <v>1596</v>
      </c>
      <c r="L18" s="42"/>
    </row>
    <row r="19" spans="1:12" s="1" customFormat="1" ht="84">
      <c r="A19" s="11">
        <v>4</v>
      </c>
      <c r="B19" s="11">
        <v>5</v>
      </c>
      <c r="C19" s="74">
        <v>1</v>
      </c>
      <c r="D19" s="41" t="s">
        <v>1597</v>
      </c>
      <c r="E19" s="54"/>
      <c r="F19" s="54"/>
      <c r="G19" s="41" t="s">
        <v>1598</v>
      </c>
      <c r="H19" s="41" t="s">
        <v>1599</v>
      </c>
      <c r="I19" s="41" t="s">
        <v>1600</v>
      </c>
      <c r="J19" s="41" t="s">
        <v>1601</v>
      </c>
      <c r="K19" s="41" t="s">
        <v>1602</v>
      </c>
      <c r="L19" s="42"/>
    </row>
    <row r="20" spans="1:12" s="1" customFormat="1" ht="84">
      <c r="A20" s="11">
        <v>5</v>
      </c>
      <c r="B20" s="11">
        <v>5</v>
      </c>
      <c r="C20" s="74">
        <v>1</v>
      </c>
      <c r="D20" s="41" t="s">
        <v>1603</v>
      </c>
      <c r="E20" s="54"/>
      <c r="F20" s="54"/>
      <c r="G20" s="41" t="s">
        <v>1604</v>
      </c>
      <c r="H20" s="41"/>
      <c r="I20" s="41" t="s">
        <v>1605</v>
      </c>
      <c r="J20" s="41"/>
      <c r="K20" s="41" t="s">
        <v>1606</v>
      </c>
      <c r="L20" s="42"/>
    </row>
    <row r="21" spans="1:12" ht="18">
      <c r="A21" s="379"/>
      <c r="B21" s="379"/>
      <c r="C21" s="379"/>
      <c r="D21" s="380" t="s">
        <v>293</v>
      </c>
      <c r="E21" s="43">
        <f>E22+E23</f>
        <v>0</v>
      </c>
      <c r="F21" s="43">
        <f>F22+F23</f>
        <v>0</v>
      </c>
      <c r="G21" s="381"/>
      <c r="H21" s="382"/>
      <c r="I21" s="382"/>
      <c r="J21" s="382"/>
      <c r="K21" s="383"/>
    </row>
    <row r="22" spans="1:12" ht="18">
      <c r="A22" s="44"/>
      <c r="B22" s="45" t="s">
        <v>258</v>
      </c>
      <c r="C22" s="44"/>
      <c r="D22" s="380"/>
      <c r="E22" s="46"/>
      <c r="F22" s="46"/>
      <c r="G22" s="384"/>
      <c r="H22" s="385"/>
      <c r="I22" s="385"/>
      <c r="J22" s="385"/>
      <c r="K22" s="386"/>
    </row>
    <row r="23" spans="1:12" ht="18">
      <c r="A23" s="379">
        <f>B25*C25+B26*C26+B27*C27+B28*C28+B29*C29</f>
        <v>5</v>
      </c>
      <c r="B23" s="379"/>
      <c r="C23" s="379"/>
      <c r="D23" s="380"/>
      <c r="E23" s="46">
        <f>($B$25*$C$25*E$25+$B$26*$C$26*E$26+$B$27*$C$27*E$27+$B$28*$C$28*E$28+$B$29*$C$29*E$29)/$A$23</f>
        <v>0</v>
      </c>
      <c r="F23" s="46">
        <f>($B$25*$C$25*F$25+$B$26*$C$26*F$26+$B$27*$C$27*F$27+$B$28*$C$28*F$28+$B$29*$C$29*F$29)/$A$23</f>
        <v>0</v>
      </c>
      <c r="G23" s="387"/>
      <c r="H23" s="388"/>
      <c r="I23" s="388"/>
      <c r="J23" s="388"/>
      <c r="K23" s="389"/>
    </row>
    <row r="24" spans="1:12">
      <c r="A24" s="40" t="s">
        <v>68</v>
      </c>
      <c r="B24" s="40" t="s">
        <v>69</v>
      </c>
      <c r="C24" s="40" t="s">
        <v>70</v>
      </c>
      <c r="D24" s="40" t="s">
        <v>265</v>
      </c>
      <c r="E24" s="40" t="s">
        <v>75</v>
      </c>
      <c r="F24" s="40" t="s">
        <v>37</v>
      </c>
      <c r="G24" s="40" t="s">
        <v>76</v>
      </c>
      <c r="H24" s="40" t="s">
        <v>77</v>
      </c>
      <c r="I24" s="40" t="s">
        <v>78</v>
      </c>
      <c r="J24" s="40" t="s">
        <v>79</v>
      </c>
      <c r="K24" s="40" t="s">
        <v>80</v>
      </c>
      <c r="L24" s="40"/>
    </row>
    <row r="25" spans="1:12" s="1" customFormat="1" ht="72">
      <c r="A25" s="11">
        <v>1</v>
      </c>
      <c r="B25" s="11">
        <v>5</v>
      </c>
      <c r="C25" s="11">
        <v>1</v>
      </c>
      <c r="D25" s="41" t="s">
        <v>1607</v>
      </c>
      <c r="E25" s="63"/>
      <c r="F25" s="63"/>
      <c r="G25" s="41" t="s">
        <v>1608</v>
      </c>
      <c r="H25" s="41"/>
      <c r="I25" s="41" t="s">
        <v>1609</v>
      </c>
      <c r="J25" s="41"/>
      <c r="K25" s="41" t="s">
        <v>1610</v>
      </c>
      <c r="L25" s="42"/>
    </row>
    <row r="26" spans="1:12" s="1" customFormat="1" ht="18">
      <c r="A26" s="11">
        <v>2</v>
      </c>
      <c r="B26" s="11">
        <v>0</v>
      </c>
      <c r="C26" s="11">
        <v>0</v>
      </c>
      <c r="D26" s="41"/>
      <c r="E26" s="63"/>
      <c r="F26" s="63"/>
      <c r="G26" s="41"/>
      <c r="H26" s="41"/>
      <c r="I26" s="41"/>
      <c r="J26" s="41"/>
      <c r="K26" s="41"/>
      <c r="L26" s="42"/>
    </row>
    <row r="27" spans="1:12" s="1" customFormat="1" ht="18">
      <c r="A27" s="11">
        <v>3</v>
      </c>
      <c r="B27" s="11">
        <v>0</v>
      </c>
      <c r="C27" s="11">
        <v>0</v>
      </c>
      <c r="D27" s="41"/>
      <c r="E27" s="63"/>
      <c r="F27" s="63"/>
      <c r="G27" s="41"/>
      <c r="H27" s="41"/>
      <c r="I27" s="41"/>
      <c r="J27" s="41"/>
      <c r="K27" s="41"/>
      <c r="L27" s="42"/>
    </row>
    <row r="28" spans="1:12" s="1" customFormat="1" ht="18">
      <c r="A28" s="11">
        <v>4</v>
      </c>
      <c r="B28" s="11">
        <v>0</v>
      </c>
      <c r="C28" s="11">
        <v>0</v>
      </c>
      <c r="D28" s="41"/>
      <c r="E28" s="63"/>
      <c r="F28" s="63"/>
      <c r="G28" s="41"/>
      <c r="H28" s="41"/>
      <c r="I28" s="41"/>
      <c r="J28" s="41"/>
      <c r="K28" s="41"/>
      <c r="L28" s="42"/>
    </row>
    <row r="29" spans="1:12" s="1" customFormat="1" ht="18">
      <c r="A29" s="11">
        <v>5</v>
      </c>
      <c r="B29" s="11">
        <v>0</v>
      </c>
      <c r="C29" s="11">
        <v>0</v>
      </c>
      <c r="E29" s="63"/>
      <c r="F29" s="63"/>
      <c r="G29" s="41"/>
      <c r="H29" s="41"/>
      <c r="I29" s="41"/>
      <c r="J29" s="41"/>
      <c r="K29" s="41"/>
      <c r="L29" s="42"/>
    </row>
    <row r="30" spans="1:12" ht="18">
      <c r="A30" s="390"/>
      <c r="B30" s="390"/>
      <c r="C30" s="390"/>
      <c r="D30" s="391" t="s">
        <v>256</v>
      </c>
      <c r="E30" s="53">
        <f>E31+E32</f>
        <v>0</v>
      </c>
      <c r="F30" s="53">
        <f>F31+F32</f>
        <v>0</v>
      </c>
      <c r="G30" s="392"/>
      <c r="H30" s="393"/>
      <c r="I30" s="393"/>
      <c r="J30" s="393"/>
      <c r="K30" s="394"/>
    </row>
    <row r="31" spans="1:12" ht="18">
      <c r="A31" s="38"/>
      <c r="B31" s="39" t="s">
        <v>258</v>
      </c>
      <c r="C31" s="38"/>
      <c r="D31" s="391"/>
      <c r="E31" s="35"/>
      <c r="F31" s="35"/>
      <c r="G31" s="395"/>
      <c r="H31" s="396"/>
      <c r="I31" s="396"/>
      <c r="J31" s="396"/>
      <c r="K31" s="397"/>
    </row>
    <row r="32" spans="1:12" ht="18">
      <c r="A32" s="401">
        <f>B34*C34+B35*C35+B36*C36+B37*C37</f>
        <v>5</v>
      </c>
      <c r="B32" s="401"/>
      <c r="C32" s="401"/>
      <c r="D32" s="391"/>
      <c r="E32" s="35">
        <f>($B$34*$C$34*E$34+$B$35*$C$35*E$35+$B$36*$C$36*E$36+$B$37*$C$37*E$37)/$A$32</f>
        <v>0</v>
      </c>
      <c r="F32" s="35">
        <f>($B$34*$C$34*F$34+$B$35*$C$35*F$35+$B$36*$C$36*F$36+$B$37*$C$37*F$37)/$A$32</f>
        <v>0</v>
      </c>
      <c r="G32" s="398"/>
      <c r="H32" s="399"/>
      <c r="I32" s="399"/>
      <c r="J32" s="399"/>
      <c r="K32" s="400"/>
    </row>
    <row r="33" spans="1:13">
      <c r="A33" s="40" t="s">
        <v>68</v>
      </c>
      <c r="B33" s="40" t="s">
        <v>69</v>
      </c>
      <c r="C33" s="40" t="s">
        <v>70</v>
      </c>
      <c r="D33" s="40" t="s">
        <v>265</v>
      </c>
      <c r="E33" s="40" t="s">
        <v>75</v>
      </c>
      <c r="F33" s="40" t="s">
        <v>37</v>
      </c>
      <c r="G33" s="40" t="s">
        <v>76</v>
      </c>
      <c r="H33" s="40" t="s">
        <v>77</v>
      </c>
      <c r="I33" s="40" t="s">
        <v>78</v>
      </c>
      <c r="J33" s="40" t="s">
        <v>79</v>
      </c>
      <c r="K33" s="40" t="s">
        <v>80</v>
      </c>
      <c r="L33" s="40"/>
    </row>
    <row r="34" spans="1:13" s="1" customFormat="1" ht="36">
      <c r="A34" s="11">
        <v>1</v>
      </c>
      <c r="B34" s="11">
        <v>5</v>
      </c>
      <c r="C34" s="11">
        <v>1</v>
      </c>
      <c r="D34" s="41" t="s">
        <v>310</v>
      </c>
      <c r="E34" s="35"/>
      <c r="F34" s="35"/>
      <c r="G34" s="41" t="s">
        <v>1504</v>
      </c>
      <c r="H34" s="41" t="s">
        <v>1504</v>
      </c>
      <c r="I34" s="41" t="s">
        <v>1504</v>
      </c>
      <c r="J34" s="41" t="s">
        <v>1504</v>
      </c>
      <c r="K34" s="41" t="s">
        <v>1504</v>
      </c>
      <c r="L34" s="42"/>
    </row>
    <row r="35" spans="1:13" s="1" customFormat="1" ht="18">
      <c r="A35" s="11">
        <v>2</v>
      </c>
      <c r="B35" s="11">
        <v>0</v>
      </c>
      <c r="C35" s="11">
        <v>0</v>
      </c>
      <c r="D35" s="41"/>
      <c r="E35" s="35"/>
      <c r="F35" s="35"/>
      <c r="G35" s="41"/>
      <c r="H35" s="41"/>
      <c r="I35" s="41"/>
      <c r="J35" s="41"/>
      <c r="K35" s="41"/>
      <c r="L35" s="42"/>
    </row>
    <row r="36" spans="1:13" s="1" customFormat="1" ht="18">
      <c r="A36" s="11">
        <v>3</v>
      </c>
      <c r="B36" s="11">
        <v>0</v>
      </c>
      <c r="C36" s="11">
        <v>0</v>
      </c>
      <c r="D36" s="41"/>
      <c r="E36" s="35"/>
      <c r="F36" s="35"/>
      <c r="G36" s="41"/>
      <c r="H36" s="41"/>
      <c r="I36" s="41"/>
      <c r="J36" s="41"/>
      <c r="K36" s="41"/>
      <c r="L36" s="42"/>
    </row>
    <row r="37" spans="1:13" s="1" customFormat="1" ht="18">
      <c r="A37" s="11">
        <v>4</v>
      </c>
      <c r="B37" s="11">
        <v>0</v>
      </c>
      <c r="C37" s="11">
        <v>0</v>
      </c>
      <c r="D37" s="41"/>
      <c r="E37" s="35"/>
      <c r="F37" s="35"/>
      <c r="G37" s="41"/>
      <c r="H37" s="41"/>
      <c r="I37" s="41"/>
      <c r="J37" s="41"/>
      <c r="K37" s="41"/>
      <c r="L37" s="42"/>
    </row>
    <row r="38" spans="1:13" s="1" customFormat="1" ht="21">
      <c r="A38" s="402" t="s">
        <v>378</v>
      </c>
      <c r="B38" s="402"/>
      <c r="C38" s="402"/>
      <c r="D38" s="402"/>
      <c r="E38" s="402"/>
      <c r="F38" s="402"/>
      <c r="G38" s="402"/>
      <c r="H38" s="402"/>
      <c r="I38" s="402"/>
      <c r="J38" s="402"/>
      <c r="K38" s="402"/>
      <c r="L38" s="40"/>
    </row>
    <row r="39" spans="1:13" s="1" customFormat="1">
      <c r="A39" s="11"/>
      <c r="B39" s="11"/>
      <c r="C39" s="11"/>
      <c r="D39" s="50"/>
      <c r="E39" s="363"/>
      <c r="F39" s="364"/>
      <c r="G39" s="364"/>
      <c r="H39" s="364"/>
      <c r="I39" s="364"/>
      <c r="J39" s="364"/>
      <c r="K39" s="364"/>
      <c r="L39" s="61"/>
    </row>
    <row r="40" spans="1:13" s="1" customFormat="1">
      <c r="A40" s="11"/>
      <c r="B40" s="11"/>
      <c r="C40" s="11"/>
      <c r="D40" s="50"/>
      <c r="E40" s="363"/>
      <c r="F40" s="364"/>
      <c r="G40" s="364"/>
      <c r="H40" s="364"/>
      <c r="I40" s="364"/>
      <c r="J40" s="364"/>
      <c r="K40" s="364"/>
      <c r="L40" s="61"/>
    </row>
    <row r="41" spans="1:13" s="1" customFormat="1">
      <c r="A41" s="11"/>
      <c r="B41" s="11"/>
      <c r="C41" s="11"/>
      <c r="D41" s="50"/>
      <c r="E41" s="363"/>
      <c r="F41" s="364"/>
      <c r="G41" s="364"/>
      <c r="H41" s="364"/>
      <c r="I41" s="364"/>
      <c r="J41" s="364"/>
      <c r="K41" s="364"/>
      <c r="L41" s="61"/>
    </row>
    <row r="42" spans="1:13">
      <c r="A42" s="51"/>
      <c r="B42" s="51"/>
      <c r="C42" s="51"/>
      <c r="D42" s="50"/>
      <c r="E42" s="363"/>
      <c r="F42" s="364"/>
      <c r="G42" s="364"/>
      <c r="H42" s="364"/>
      <c r="I42" s="364"/>
      <c r="J42" s="364"/>
      <c r="K42" s="364"/>
      <c r="L42" s="61"/>
    </row>
    <row r="43" spans="1:13" ht="68.25" customHeight="1">
      <c r="A43" s="51"/>
      <c r="B43" s="51"/>
      <c r="C43" s="51"/>
      <c r="D43" s="50"/>
      <c r="E43" s="363"/>
      <c r="F43" s="364"/>
      <c r="G43" s="364"/>
      <c r="H43" s="364"/>
      <c r="I43" s="364"/>
      <c r="J43" s="364"/>
      <c r="K43" s="364"/>
      <c r="L43" s="61"/>
    </row>
    <row r="44" spans="1:13">
      <c r="A44" s="51"/>
      <c r="B44" s="51"/>
      <c r="C44" s="51"/>
      <c r="D44" s="50"/>
      <c r="E44" s="363"/>
      <c r="F44" s="364"/>
      <c r="G44" s="364"/>
      <c r="H44" s="364"/>
      <c r="I44" s="364"/>
      <c r="J44" s="364"/>
      <c r="K44" s="364"/>
      <c r="L44" s="61"/>
    </row>
    <row r="45" spans="1:13">
      <c r="A45" s="360"/>
      <c r="B45" s="361"/>
      <c r="C45" s="361"/>
      <c r="D45" s="361"/>
      <c r="E45" s="361"/>
      <c r="F45" s="361"/>
      <c r="G45" s="361"/>
      <c r="H45" s="361"/>
      <c r="I45" s="361"/>
      <c r="J45" s="361"/>
      <c r="K45" s="362"/>
      <c r="L45" s="61"/>
    </row>
    <row r="46" spans="1:13" ht="48.75" customHeight="1">
      <c r="A46" s="51"/>
      <c r="B46" s="51"/>
      <c r="C46" s="51"/>
      <c r="D46" s="10" t="s">
        <v>82</v>
      </c>
      <c r="E46" s="377" t="s">
        <v>1611</v>
      </c>
      <c r="F46" s="378"/>
      <c r="G46" s="378"/>
      <c r="H46" s="378"/>
      <c r="I46" s="378"/>
      <c r="J46" s="378"/>
      <c r="K46" s="378"/>
      <c r="L46" s="51"/>
      <c r="M46" s="51"/>
    </row>
    <row r="47" spans="1:13" ht="17.25" customHeight="1">
      <c r="A47" s="51"/>
      <c r="B47" s="51"/>
      <c r="C47" s="51"/>
      <c r="D47" s="10" t="s">
        <v>319</v>
      </c>
      <c r="E47" s="377" t="s">
        <v>1612</v>
      </c>
      <c r="F47" s="378"/>
      <c r="G47" s="378"/>
      <c r="H47" s="378"/>
      <c r="I47" s="378"/>
      <c r="J47" s="378"/>
      <c r="K47" s="378"/>
      <c r="L47" s="51"/>
      <c r="M47" s="51"/>
    </row>
    <row r="48" spans="1:13" ht="97.5" customHeight="1">
      <c r="A48" s="51"/>
      <c r="B48" s="51"/>
      <c r="C48" s="51"/>
      <c r="D48" s="10" t="s">
        <v>472</v>
      </c>
      <c r="E48" s="377" t="s">
        <v>1613</v>
      </c>
      <c r="F48" s="378"/>
      <c r="G48" s="378"/>
      <c r="H48" s="378"/>
      <c r="I48" s="378"/>
      <c r="J48" s="378"/>
      <c r="K48" s="378"/>
      <c r="L48" s="51"/>
      <c r="M48" s="51"/>
    </row>
  </sheetData>
  <mergeCells count="35">
    <mergeCell ref="E48:K48"/>
    <mergeCell ref="A45:K45"/>
    <mergeCell ref="E43:K43"/>
    <mergeCell ref="E44:K44"/>
    <mergeCell ref="E46:K46"/>
    <mergeCell ref="E47:K47"/>
    <mergeCell ref="A21:C21"/>
    <mergeCell ref="D21:D23"/>
    <mergeCell ref="G21:K23"/>
    <mergeCell ref="A23:C23"/>
    <mergeCell ref="A30:C30"/>
    <mergeCell ref="D30:D32"/>
    <mergeCell ref="G30:K32"/>
    <mergeCell ref="A32:C32"/>
    <mergeCell ref="E39:K39"/>
    <mergeCell ref="E40:K40"/>
    <mergeCell ref="E41:K41"/>
    <mergeCell ref="A38:K38"/>
    <mergeCell ref="E42:K42"/>
    <mergeCell ref="G5:K5"/>
    <mergeCell ref="A12:C12"/>
    <mergeCell ref="D12:D14"/>
    <mergeCell ref="G12:K14"/>
    <mergeCell ref="A14:C14"/>
    <mergeCell ref="A6:C6"/>
    <mergeCell ref="D6:D8"/>
    <mergeCell ref="A8:C8"/>
    <mergeCell ref="G6:K6"/>
    <mergeCell ref="G7:K7"/>
    <mergeCell ref="G8:K8"/>
    <mergeCell ref="A1:D1"/>
    <mergeCell ref="G1:K1"/>
    <mergeCell ref="G2:K2"/>
    <mergeCell ref="G3:K3"/>
    <mergeCell ref="G4:K4"/>
  </mergeCells>
  <printOptions gridLines="1"/>
  <pageMargins left="0.70866141732283472" right="0.70866141732283472" top="0.78740157480314965" bottom="0.78740157480314965" header="0.31496062992125984" footer="0.31496062992125984"/>
  <pageSetup paperSize="9" scale="70" fitToHeight="3" orientation="landscape" r:id="rId1"/>
  <headerFooter>
    <oddHeader>&amp;L&amp;Pvon&amp;N&amp;C5.4 Organisation&amp;R&amp;D</oddHeader>
  </headerFooter>
  <legacy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pageSetUpPr fitToPage="1"/>
  </sheetPr>
  <dimension ref="A1:M48"/>
  <sheetViews>
    <sheetView topLeftCell="A10" zoomScale="90" zoomScaleNormal="90" workbookViewId="0">
      <selection activeCell="D48" sqref="D48"/>
    </sheetView>
  </sheetViews>
  <sheetFormatPr defaultColWidth="11.44140625" defaultRowHeight="14.4"/>
  <cols>
    <col min="1" max="3" width="5.21875" customWidth="1"/>
    <col min="4" max="4" width="29.21875" customWidth="1"/>
    <col min="5" max="6" width="9" customWidth="1"/>
    <col min="7" max="11" width="24.77734375" customWidth="1"/>
    <col min="12" max="12" width="90.77734375" customWidth="1"/>
  </cols>
  <sheetData>
    <row r="1" spans="1:12" s="32" customFormat="1" ht="21.75" customHeight="1" thickBot="1">
      <c r="A1" s="352" t="s">
        <v>1614</v>
      </c>
      <c r="B1" s="353"/>
      <c r="C1" s="353"/>
      <c r="D1" s="353"/>
      <c r="E1" s="31">
        <f>(E3*$B$3*$C$3+E4*$B$4*$C$4+E5*$B$5*$C$5)/$A$5+E6</f>
        <v>0</v>
      </c>
      <c r="F1" s="31">
        <f>(F3*$B$3*$C$3+F4*$B$4*$C$4+F5*$B$5*$C$5)/$A$5+F6</f>
        <v>0</v>
      </c>
      <c r="G1" s="354" t="s">
        <v>253</v>
      </c>
      <c r="H1" s="355"/>
      <c r="I1" s="355"/>
      <c r="J1" s="355"/>
      <c r="K1" s="355"/>
      <c r="L1" s="60" t="s">
        <v>254</v>
      </c>
    </row>
    <row r="2" spans="1:12" ht="22.5" customHeight="1">
      <c r="A2" s="33" t="s">
        <v>68</v>
      </c>
      <c r="B2" s="33" t="s">
        <v>69</v>
      </c>
      <c r="C2" s="33" t="s">
        <v>70</v>
      </c>
      <c r="D2" s="33" t="s">
        <v>71</v>
      </c>
      <c r="E2" s="33" t="s">
        <v>72</v>
      </c>
      <c r="F2" s="33" t="s">
        <v>37</v>
      </c>
      <c r="G2" s="350" t="s">
        <v>1615</v>
      </c>
      <c r="H2" s="351"/>
      <c r="I2" s="351"/>
      <c r="J2" s="351"/>
      <c r="K2" s="351"/>
    </row>
    <row r="3" spans="1:12" ht="18">
      <c r="A3" s="34"/>
      <c r="B3" s="34">
        <v>5</v>
      </c>
      <c r="C3" s="34">
        <v>1</v>
      </c>
      <c r="D3" s="57" t="s">
        <v>255</v>
      </c>
      <c r="E3" s="54">
        <f>E12</f>
        <v>0</v>
      </c>
      <c r="F3" s="54">
        <f>F12</f>
        <v>0</v>
      </c>
      <c r="G3" s="411" t="s">
        <v>1616</v>
      </c>
      <c r="H3" s="351"/>
      <c r="I3" s="351"/>
      <c r="J3" s="351"/>
      <c r="K3" s="351"/>
    </row>
    <row r="4" spans="1:12" ht="18">
      <c r="A4" s="34"/>
      <c r="B4" s="34">
        <v>5</v>
      </c>
      <c r="C4" s="34">
        <v>1</v>
      </c>
      <c r="D4" s="58" t="s">
        <v>202</v>
      </c>
      <c r="E4" s="36">
        <f>E21</f>
        <v>0</v>
      </c>
      <c r="F4" s="36">
        <f>F21</f>
        <v>0</v>
      </c>
      <c r="G4" s="350" t="s">
        <v>1617</v>
      </c>
      <c r="H4" s="351"/>
      <c r="I4" s="351"/>
      <c r="J4" s="351"/>
      <c r="K4" s="351"/>
    </row>
    <row r="5" spans="1:12" ht="18">
      <c r="A5" s="34">
        <f>B5*C5+B4*C4+B3*C3</f>
        <v>12</v>
      </c>
      <c r="B5" s="34">
        <v>2</v>
      </c>
      <c r="C5" s="34">
        <v>1</v>
      </c>
      <c r="D5" s="59" t="s">
        <v>256</v>
      </c>
      <c r="E5" s="35">
        <f>E30</f>
        <v>0</v>
      </c>
      <c r="F5" s="35">
        <f>F30</f>
        <v>0</v>
      </c>
      <c r="G5" s="350"/>
      <c r="H5" s="351"/>
      <c r="I5" s="351"/>
      <c r="J5" s="351"/>
      <c r="K5" s="351"/>
    </row>
    <row r="6" spans="1:12" ht="18">
      <c r="A6" s="356"/>
      <c r="B6" s="356"/>
      <c r="C6" s="356"/>
      <c r="D6" s="357" t="s">
        <v>335</v>
      </c>
      <c r="E6" s="47">
        <f>(E$10*$B$10*$C$10+E$11*$B$11*$C$11)/$A$8</f>
        <v>0</v>
      </c>
      <c r="F6" s="47">
        <f>(F$10*$B$10*$C$10+F$11*$B$11*$C$11)/$A$8</f>
        <v>0</v>
      </c>
      <c r="G6" s="350"/>
      <c r="H6" s="351"/>
      <c r="I6" s="351"/>
      <c r="J6" s="351"/>
      <c r="K6" s="351"/>
    </row>
    <row r="7" spans="1:12" ht="18">
      <c r="A7" s="48"/>
      <c r="B7" s="49" t="s">
        <v>258</v>
      </c>
      <c r="C7" s="48"/>
      <c r="D7" s="358"/>
      <c r="E7" s="37"/>
      <c r="F7" s="37"/>
      <c r="G7" s="350"/>
      <c r="H7" s="351"/>
      <c r="I7" s="351"/>
      <c r="J7" s="351"/>
      <c r="K7" s="351"/>
    </row>
    <row r="8" spans="1:12" ht="18">
      <c r="A8" s="359">
        <f>B10*C10+B11*C11</f>
        <v>5</v>
      </c>
      <c r="B8" s="359"/>
      <c r="C8" s="359"/>
      <c r="D8" s="358"/>
      <c r="E8" s="37"/>
      <c r="F8" s="37"/>
      <c r="G8" s="350"/>
      <c r="H8" s="351"/>
      <c r="I8" s="351"/>
      <c r="J8" s="351"/>
      <c r="K8" s="351"/>
    </row>
    <row r="9" spans="1:12">
      <c r="A9" s="40" t="s">
        <v>68</v>
      </c>
      <c r="B9" s="40" t="s">
        <v>69</v>
      </c>
      <c r="C9" s="40" t="s">
        <v>70</v>
      </c>
      <c r="D9" s="40" t="s">
        <v>265</v>
      </c>
      <c r="E9" s="40" t="s">
        <v>75</v>
      </c>
      <c r="F9" s="40" t="s">
        <v>37</v>
      </c>
      <c r="G9" s="40" t="s">
        <v>76</v>
      </c>
      <c r="H9" s="40" t="s">
        <v>77</v>
      </c>
      <c r="I9" s="40" t="s">
        <v>78</v>
      </c>
      <c r="J9" s="40" t="s">
        <v>79</v>
      </c>
      <c r="K9" s="40" t="s">
        <v>80</v>
      </c>
      <c r="L9" s="40"/>
    </row>
    <row r="10" spans="1:12" s="1" customFormat="1" ht="120">
      <c r="A10" s="11">
        <v>1</v>
      </c>
      <c r="B10" s="11">
        <v>5</v>
      </c>
      <c r="C10" s="11">
        <v>1</v>
      </c>
      <c r="D10" s="41" t="s">
        <v>1618</v>
      </c>
      <c r="E10" s="62">
        <v>0</v>
      </c>
      <c r="F10" s="62">
        <v>0</v>
      </c>
      <c r="G10" s="41" t="s">
        <v>1619</v>
      </c>
      <c r="H10" s="41" t="s">
        <v>1620</v>
      </c>
      <c r="I10" s="41" t="s">
        <v>1621</v>
      </c>
      <c r="J10" s="41" t="s">
        <v>1622</v>
      </c>
      <c r="K10" s="41" t="s">
        <v>1623</v>
      </c>
      <c r="L10" s="42"/>
    </row>
    <row r="11" spans="1:12" s="1" customFormat="1" ht="18" hidden="1">
      <c r="A11" s="11">
        <v>0</v>
      </c>
      <c r="B11" s="11">
        <v>0</v>
      </c>
      <c r="C11" s="11">
        <v>0</v>
      </c>
      <c r="D11" s="41"/>
      <c r="E11" s="37">
        <v>0</v>
      </c>
      <c r="F11" s="37">
        <v>0</v>
      </c>
      <c r="G11" s="41"/>
      <c r="H11" s="41"/>
      <c r="I11" s="41"/>
      <c r="J11" s="41"/>
      <c r="K11" s="41"/>
      <c r="L11" s="42"/>
    </row>
    <row r="12" spans="1:12" ht="18">
      <c r="A12" s="365"/>
      <c r="B12" s="365"/>
      <c r="C12" s="365"/>
      <c r="D12" s="366" t="s">
        <v>267</v>
      </c>
      <c r="E12" s="52">
        <f>E13+E14</f>
        <v>0</v>
      </c>
      <c r="F12" s="52">
        <f>F13+F14</f>
        <v>0</v>
      </c>
      <c r="G12" s="367"/>
      <c r="H12" s="368"/>
      <c r="I12" s="368"/>
      <c r="J12" s="368"/>
      <c r="K12" s="369"/>
    </row>
    <row r="13" spans="1:12" ht="18">
      <c r="A13" s="55"/>
      <c r="B13" s="56" t="s">
        <v>258</v>
      </c>
      <c r="C13" s="55"/>
      <c r="D13" s="366"/>
      <c r="E13" s="54"/>
      <c r="F13" s="54"/>
      <c r="G13" s="370"/>
      <c r="H13" s="371"/>
      <c r="I13" s="371"/>
      <c r="J13" s="371"/>
      <c r="K13" s="372"/>
    </row>
    <row r="14" spans="1:12" ht="18">
      <c r="A14" s="376">
        <f>B16*C16+B17*C17+B18*C18+B19*C19+B20*C20</f>
        <v>5</v>
      </c>
      <c r="B14" s="376"/>
      <c r="C14" s="376"/>
      <c r="D14" s="366"/>
      <c r="E14" s="54">
        <f>($B$16*$C$16*E$16+$B$17*$C$17*E$17+$B$18*$C$18*E$18+$B$19*$C$19*E$19+$B$20*$C$20*E$20)/$A$14</f>
        <v>0</v>
      </c>
      <c r="F14" s="54">
        <f>($B$16*$C$16*F$16+$B$17*$C$17*F$17+$B$18*$C$18*F$18+$B$19*$C$19*F$19+$B$20*$C$20*F$20)/$A$14</f>
        <v>0</v>
      </c>
      <c r="G14" s="373"/>
      <c r="H14" s="374"/>
      <c r="I14" s="374"/>
      <c r="J14" s="374"/>
      <c r="K14" s="375"/>
    </row>
    <row r="15" spans="1:12">
      <c r="A15" s="40" t="s">
        <v>68</v>
      </c>
      <c r="B15" s="40" t="s">
        <v>69</v>
      </c>
      <c r="C15" s="40" t="s">
        <v>70</v>
      </c>
      <c r="D15" s="40" t="s">
        <v>265</v>
      </c>
      <c r="E15" s="40" t="s">
        <v>75</v>
      </c>
      <c r="F15" s="40" t="s">
        <v>37</v>
      </c>
      <c r="G15" s="40" t="s">
        <v>76</v>
      </c>
      <c r="H15" s="40" t="s">
        <v>77</v>
      </c>
      <c r="I15" s="40" t="s">
        <v>78</v>
      </c>
      <c r="J15" s="40" t="s">
        <v>79</v>
      </c>
      <c r="K15" s="40" t="s">
        <v>80</v>
      </c>
      <c r="L15" s="40"/>
    </row>
    <row r="16" spans="1:12" s="1" customFormat="1" ht="120">
      <c r="A16" s="11">
        <v>1</v>
      </c>
      <c r="B16" s="11">
        <v>5</v>
      </c>
      <c r="C16" s="11">
        <v>1</v>
      </c>
      <c r="D16" s="41" t="s">
        <v>1624</v>
      </c>
      <c r="E16" s="54"/>
      <c r="F16" s="54"/>
      <c r="G16" s="41" t="s">
        <v>1625</v>
      </c>
      <c r="H16" s="41"/>
      <c r="I16" s="41" t="s">
        <v>1626</v>
      </c>
      <c r="J16" s="41"/>
      <c r="K16" s="41" t="s">
        <v>1627</v>
      </c>
      <c r="L16" s="42"/>
    </row>
    <row r="17" spans="1:12" s="1" customFormat="1" ht="108">
      <c r="A17" s="11">
        <v>2</v>
      </c>
      <c r="B17" s="11">
        <v>5</v>
      </c>
      <c r="C17" s="74">
        <v>0</v>
      </c>
      <c r="D17" s="41" t="s">
        <v>1628</v>
      </c>
      <c r="E17" s="54"/>
      <c r="F17" s="54"/>
      <c r="G17" s="41" t="s">
        <v>1629</v>
      </c>
      <c r="H17" s="41"/>
      <c r="I17" s="41" t="s">
        <v>1630</v>
      </c>
      <c r="J17" s="41" t="s">
        <v>1631</v>
      </c>
      <c r="K17" s="41" t="s">
        <v>1632</v>
      </c>
      <c r="L17" s="42"/>
    </row>
    <row r="18" spans="1:12" s="1" customFormat="1" ht="18">
      <c r="A18" s="11">
        <v>3</v>
      </c>
      <c r="B18" s="11">
        <v>0</v>
      </c>
      <c r="C18" s="11">
        <v>0</v>
      </c>
      <c r="D18" s="11"/>
      <c r="E18" s="54"/>
      <c r="F18" s="54"/>
      <c r="G18" s="41"/>
      <c r="H18" s="41"/>
      <c r="I18" s="41"/>
      <c r="J18" s="41"/>
      <c r="K18" s="41"/>
      <c r="L18" s="42"/>
    </row>
    <row r="19" spans="1:12" s="1" customFormat="1" ht="18">
      <c r="A19" s="11">
        <v>4</v>
      </c>
      <c r="B19" s="11">
        <v>0</v>
      </c>
      <c r="C19" s="11">
        <v>0</v>
      </c>
      <c r="D19" s="11"/>
      <c r="E19" s="54"/>
      <c r="F19" s="54"/>
      <c r="G19" s="41"/>
      <c r="H19" s="41"/>
      <c r="I19" s="41"/>
      <c r="J19" s="41"/>
      <c r="K19" s="41"/>
      <c r="L19" s="42"/>
    </row>
    <row r="20" spans="1:12" s="1" customFormat="1" ht="18">
      <c r="A20" s="11">
        <v>5</v>
      </c>
      <c r="B20" s="11">
        <v>0</v>
      </c>
      <c r="C20" s="11">
        <v>0</v>
      </c>
      <c r="D20" s="11"/>
      <c r="E20" s="54"/>
      <c r="F20" s="54"/>
      <c r="G20" s="41"/>
      <c r="H20" s="41"/>
      <c r="I20" s="41"/>
      <c r="J20" s="41"/>
      <c r="K20" s="41"/>
      <c r="L20" s="42"/>
    </row>
    <row r="21" spans="1:12" ht="18">
      <c r="A21" s="379"/>
      <c r="B21" s="379"/>
      <c r="C21" s="379"/>
      <c r="D21" s="380" t="s">
        <v>293</v>
      </c>
      <c r="E21" s="43">
        <f>E22+E23</f>
        <v>0</v>
      </c>
      <c r="F21" s="43">
        <f>F22+F23</f>
        <v>0</v>
      </c>
      <c r="G21" s="381"/>
      <c r="H21" s="382"/>
      <c r="I21" s="382"/>
      <c r="J21" s="382"/>
      <c r="K21" s="383"/>
    </row>
    <row r="22" spans="1:12" ht="18">
      <c r="A22" s="44"/>
      <c r="B22" s="45" t="s">
        <v>258</v>
      </c>
      <c r="C22" s="44"/>
      <c r="D22" s="380"/>
      <c r="E22" s="46"/>
      <c r="F22" s="46"/>
      <c r="G22" s="384"/>
      <c r="H22" s="385"/>
      <c r="I22" s="385"/>
      <c r="J22" s="385"/>
      <c r="K22" s="386"/>
    </row>
    <row r="23" spans="1:12" ht="18">
      <c r="A23" s="379">
        <f>B25*C25+B26*C26+B27*C27+B28*C28+B29*C29</f>
        <v>8</v>
      </c>
      <c r="B23" s="379"/>
      <c r="C23" s="379"/>
      <c r="D23" s="380"/>
      <c r="E23" s="46">
        <f>($B$25*$C$25*E$25+$B$26*$C$26*E$26+$B$27*$C$27*E$27+$B$28*$C$28*E$28+$B$29*$C$29*E$29)/$A$23</f>
        <v>0</v>
      </c>
      <c r="F23" s="46">
        <f>($B$25*$C$25*F$25+$B$26*$C$26*F$26+$B$27*$C$27*F$27+$B$28*$C$28*F$28+$B$29*$C$29*F$29)/$A$23</f>
        <v>0</v>
      </c>
      <c r="G23" s="387"/>
      <c r="H23" s="388"/>
      <c r="I23" s="388"/>
      <c r="J23" s="388"/>
      <c r="K23" s="389"/>
    </row>
    <row r="24" spans="1:12">
      <c r="A24" s="40" t="s">
        <v>68</v>
      </c>
      <c r="B24" s="40" t="s">
        <v>69</v>
      </c>
      <c r="C24" s="40" t="s">
        <v>70</v>
      </c>
      <c r="D24" s="40" t="s">
        <v>265</v>
      </c>
      <c r="E24" s="40" t="s">
        <v>75</v>
      </c>
      <c r="F24" s="40" t="s">
        <v>37</v>
      </c>
      <c r="G24" s="40" t="s">
        <v>76</v>
      </c>
      <c r="H24" s="40" t="s">
        <v>77</v>
      </c>
      <c r="I24" s="40" t="s">
        <v>78</v>
      </c>
      <c r="J24" s="40" t="s">
        <v>79</v>
      </c>
      <c r="K24" s="40" t="s">
        <v>80</v>
      </c>
      <c r="L24" s="40"/>
    </row>
    <row r="25" spans="1:12" s="1" customFormat="1" ht="72">
      <c r="A25" s="11">
        <v>1</v>
      </c>
      <c r="B25" s="11">
        <v>5</v>
      </c>
      <c r="C25" s="11">
        <v>1</v>
      </c>
      <c r="D25" s="41" t="s">
        <v>1633</v>
      </c>
      <c r="E25" s="63"/>
      <c r="F25" s="63"/>
      <c r="G25" s="41" t="s">
        <v>1635</v>
      </c>
      <c r="H25" s="41"/>
      <c r="I25" s="41" t="s">
        <v>1637</v>
      </c>
      <c r="J25" s="41"/>
      <c r="K25" s="41" t="s">
        <v>1639</v>
      </c>
      <c r="L25" s="42"/>
    </row>
    <row r="26" spans="1:12" s="1" customFormat="1" ht="60">
      <c r="A26" s="11">
        <v>2</v>
      </c>
      <c r="B26" s="11">
        <v>3</v>
      </c>
      <c r="C26" s="11">
        <v>1</v>
      </c>
      <c r="D26" s="41" t="s">
        <v>1634</v>
      </c>
      <c r="E26" s="63"/>
      <c r="F26" s="63"/>
      <c r="G26" s="41" t="s">
        <v>1636</v>
      </c>
      <c r="H26" s="41"/>
      <c r="I26" s="41" t="s">
        <v>1638</v>
      </c>
      <c r="J26" s="41"/>
      <c r="K26" s="41" t="s">
        <v>1640</v>
      </c>
      <c r="L26" s="42"/>
    </row>
    <row r="27" spans="1:12" s="1" customFormat="1" ht="18">
      <c r="A27" s="11">
        <v>3</v>
      </c>
      <c r="B27" s="11">
        <v>0</v>
      </c>
      <c r="C27" s="11">
        <v>0</v>
      </c>
      <c r="D27" s="41"/>
      <c r="E27" s="63"/>
      <c r="F27" s="63"/>
      <c r="G27" s="41"/>
      <c r="H27" s="41"/>
      <c r="I27" s="41"/>
      <c r="J27" s="41"/>
      <c r="K27" s="41"/>
      <c r="L27" s="42"/>
    </row>
    <row r="28" spans="1:12" s="1" customFormat="1" ht="18">
      <c r="A28" s="11">
        <v>4</v>
      </c>
      <c r="B28" s="11">
        <v>0</v>
      </c>
      <c r="C28" s="11">
        <v>0</v>
      </c>
      <c r="D28" s="41"/>
      <c r="E28" s="63"/>
      <c r="F28" s="63"/>
      <c r="G28" s="41"/>
      <c r="H28" s="41"/>
      <c r="I28" s="41"/>
      <c r="J28" s="41"/>
      <c r="K28" s="41"/>
      <c r="L28" s="42"/>
    </row>
    <row r="29" spans="1:12" s="1" customFormat="1" ht="18">
      <c r="A29" s="11">
        <v>5</v>
      </c>
      <c r="B29" s="11">
        <v>0</v>
      </c>
      <c r="C29" s="11">
        <v>0</v>
      </c>
      <c r="E29" s="63"/>
      <c r="F29" s="63"/>
      <c r="G29" s="41"/>
      <c r="H29" s="41"/>
      <c r="I29" s="41"/>
      <c r="J29" s="41"/>
      <c r="K29" s="41"/>
      <c r="L29" s="42"/>
    </row>
    <row r="30" spans="1:12" ht="18">
      <c r="A30" s="390"/>
      <c r="B30" s="390"/>
      <c r="C30" s="390"/>
      <c r="D30" s="391" t="s">
        <v>256</v>
      </c>
      <c r="E30" s="53">
        <f>E31+E32</f>
        <v>0</v>
      </c>
      <c r="F30" s="53">
        <f>F31+F32</f>
        <v>0</v>
      </c>
      <c r="G30" s="392"/>
      <c r="H30" s="393"/>
      <c r="I30" s="393"/>
      <c r="J30" s="393"/>
      <c r="K30" s="394"/>
    </row>
    <row r="31" spans="1:12" ht="18">
      <c r="A31" s="38"/>
      <c r="B31" s="39" t="s">
        <v>258</v>
      </c>
      <c r="C31" s="38"/>
      <c r="D31" s="391"/>
      <c r="E31" s="35"/>
      <c r="F31" s="35"/>
      <c r="G31" s="395"/>
      <c r="H31" s="396"/>
      <c r="I31" s="396"/>
      <c r="J31" s="396"/>
      <c r="K31" s="397"/>
    </row>
    <row r="32" spans="1:12" ht="18">
      <c r="A32" s="401">
        <f>B34*C34+B35*C35+B36*C36+B37*C37</f>
        <v>5</v>
      </c>
      <c r="B32" s="401"/>
      <c r="C32" s="401"/>
      <c r="D32" s="391"/>
      <c r="E32" s="35">
        <f>($B$34*$C$34*E$34+$B$35*$C$35*E$35+$B$36*$C$36*E$36+$B$37*$C$37*E$37)/$A$32</f>
        <v>0</v>
      </c>
      <c r="F32" s="35">
        <f>($B$34*$C$34*F$34+$B$35*$C$35*F$35+$B$36*$C$36*F$36+$B$37*$C$37*F$37)/$A$32</f>
        <v>0</v>
      </c>
      <c r="G32" s="398"/>
      <c r="H32" s="399"/>
      <c r="I32" s="399"/>
      <c r="J32" s="399"/>
      <c r="K32" s="400"/>
    </row>
    <row r="33" spans="1:13">
      <c r="A33" s="40" t="s">
        <v>68</v>
      </c>
      <c r="B33" s="40" t="s">
        <v>69</v>
      </c>
      <c r="C33" s="40" t="s">
        <v>70</v>
      </c>
      <c r="D33" s="40" t="s">
        <v>265</v>
      </c>
      <c r="E33" s="40" t="s">
        <v>75</v>
      </c>
      <c r="F33" s="40" t="s">
        <v>37</v>
      </c>
      <c r="G33" s="40" t="s">
        <v>76</v>
      </c>
      <c r="H33" s="40" t="s">
        <v>77</v>
      </c>
      <c r="I33" s="40" t="s">
        <v>78</v>
      </c>
      <c r="J33" s="40" t="s">
        <v>79</v>
      </c>
      <c r="K33" s="40" t="s">
        <v>80</v>
      </c>
      <c r="L33" s="40"/>
    </row>
    <row r="34" spans="1:13" s="1" customFormat="1" ht="36">
      <c r="A34" s="11">
        <v>1</v>
      </c>
      <c r="B34" s="11">
        <v>5</v>
      </c>
      <c r="C34" s="11">
        <v>1</v>
      </c>
      <c r="D34" s="41" t="s">
        <v>310</v>
      </c>
      <c r="E34" s="35"/>
      <c r="F34" s="35"/>
      <c r="G34" s="41" t="s">
        <v>1504</v>
      </c>
      <c r="H34" s="41" t="s">
        <v>1504</v>
      </c>
      <c r="I34" s="41" t="s">
        <v>1504</v>
      </c>
      <c r="J34" s="41" t="s">
        <v>1504</v>
      </c>
      <c r="K34" s="41" t="s">
        <v>1504</v>
      </c>
      <c r="L34" s="42"/>
    </row>
    <row r="35" spans="1:13" s="1" customFormat="1" ht="18">
      <c r="A35" s="11">
        <v>2</v>
      </c>
      <c r="B35" s="11">
        <v>0</v>
      </c>
      <c r="C35" s="11">
        <v>0</v>
      </c>
      <c r="D35" s="41"/>
      <c r="E35" s="35"/>
      <c r="F35" s="35"/>
      <c r="G35" s="41"/>
      <c r="H35" s="41"/>
      <c r="I35" s="41"/>
      <c r="J35" s="41"/>
      <c r="K35" s="41"/>
      <c r="L35" s="42"/>
    </row>
    <row r="36" spans="1:13" s="1" customFormat="1" ht="18">
      <c r="A36" s="11">
        <v>3</v>
      </c>
      <c r="B36" s="11">
        <v>0</v>
      </c>
      <c r="C36" s="11">
        <v>0</v>
      </c>
      <c r="D36" s="41"/>
      <c r="E36" s="35"/>
      <c r="F36" s="35"/>
      <c r="G36" s="41"/>
      <c r="H36" s="41"/>
      <c r="I36" s="41"/>
      <c r="J36" s="41"/>
      <c r="K36" s="41"/>
      <c r="L36" s="42"/>
    </row>
    <row r="37" spans="1:13" s="1" customFormat="1" ht="18">
      <c r="A37" s="11">
        <v>4</v>
      </c>
      <c r="B37" s="11">
        <v>0</v>
      </c>
      <c r="C37" s="11">
        <v>0</v>
      </c>
      <c r="D37" s="41"/>
      <c r="E37" s="35"/>
      <c r="F37" s="35"/>
      <c r="G37" s="41"/>
      <c r="H37" s="41"/>
      <c r="I37" s="41"/>
      <c r="J37" s="41"/>
      <c r="K37" s="41"/>
      <c r="L37" s="42"/>
    </row>
    <row r="38" spans="1:13" s="1" customFormat="1" ht="21">
      <c r="A38" s="402" t="s">
        <v>378</v>
      </c>
      <c r="B38" s="402"/>
      <c r="C38" s="402"/>
      <c r="D38" s="402"/>
      <c r="E38" s="402"/>
      <c r="F38" s="402"/>
      <c r="G38" s="402"/>
      <c r="H38" s="402"/>
      <c r="I38" s="402"/>
      <c r="J38" s="402"/>
      <c r="K38" s="402"/>
      <c r="L38" s="40"/>
    </row>
    <row r="39" spans="1:13" s="1" customFormat="1">
      <c r="A39" s="11"/>
      <c r="B39" s="11"/>
      <c r="C39" s="11"/>
      <c r="D39" s="50"/>
      <c r="E39" s="363"/>
      <c r="F39" s="364"/>
      <c r="G39" s="364"/>
      <c r="H39" s="364"/>
      <c r="I39" s="364"/>
      <c r="J39" s="364"/>
      <c r="K39" s="364"/>
      <c r="L39" s="61"/>
    </row>
    <row r="40" spans="1:13" s="1" customFormat="1">
      <c r="A40" s="11"/>
      <c r="B40" s="11"/>
      <c r="C40" s="11"/>
      <c r="D40" s="50"/>
      <c r="E40" s="363"/>
      <c r="F40" s="364"/>
      <c r="G40" s="364"/>
      <c r="H40" s="364"/>
      <c r="I40" s="364"/>
      <c r="J40" s="364"/>
      <c r="K40" s="364"/>
      <c r="L40" s="61"/>
    </row>
    <row r="41" spans="1:13" s="1" customFormat="1">
      <c r="A41" s="11"/>
      <c r="B41" s="11"/>
      <c r="C41" s="11"/>
      <c r="D41" s="50"/>
      <c r="E41" s="363"/>
      <c r="F41" s="364"/>
      <c r="G41" s="364"/>
      <c r="H41" s="364"/>
      <c r="I41" s="364"/>
      <c r="J41" s="364"/>
      <c r="K41" s="364"/>
      <c r="L41" s="61"/>
    </row>
    <row r="42" spans="1:13">
      <c r="A42" s="51"/>
      <c r="B42" s="51"/>
      <c r="C42" s="51"/>
      <c r="D42" s="50"/>
      <c r="E42" s="363"/>
      <c r="F42" s="364"/>
      <c r="G42" s="364"/>
      <c r="H42" s="364"/>
      <c r="I42" s="364"/>
      <c r="J42" s="364"/>
      <c r="K42" s="364"/>
      <c r="L42" s="61"/>
    </row>
    <row r="43" spans="1:13" ht="68.25" customHeight="1">
      <c r="A43" s="51"/>
      <c r="B43" s="51"/>
      <c r="C43" s="51"/>
      <c r="D43" s="50"/>
      <c r="E43" s="363"/>
      <c r="F43" s="364"/>
      <c r="G43" s="364"/>
      <c r="H43" s="364"/>
      <c r="I43" s="364"/>
      <c r="J43" s="364"/>
      <c r="K43" s="364"/>
      <c r="L43" s="61"/>
    </row>
    <row r="44" spans="1:13">
      <c r="A44" s="51"/>
      <c r="B44" s="51"/>
      <c r="C44" s="51"/>
      <c r="D44" s="50"/>
      <c r="E44" s="363"/>
      <c r="F44" s="364"/>
      <c r="G44" s="364"/>
      <c r="H44" s="364"/>
      <c r="I44" s="364"/>
      <c r="J44" s="364"/>
      <c r="K44" s="364"/>
      <c r="L44" s="61"/>
    </row>
    <row r="45" spans="1:13">
      <c r="A45" s="360"/>
      <c r="B45" s="361"/>
      <c r="C45" s="361"/>
      <c r="D45" s="361"/>
      <c r="E45" s="361"/>
      <c r="F45" s="361"/>
      <c r="G45" s="361"/>
      <c r="H45" s="361"/>
      <c r="I45" s="361"/>
      <c r="J45" s="361"/>
      <c r="K45" s="362"/>
      <c r="L45" s="61"/>
    </row>
    <row r="46" spans="1:13" ht="30.75" customHeight="1">
      <c r="A46" s="51"/>
      <c r="B46" s="51"/>
      <c r="C46" s="51"/>
      <c r="D46" s="10" t="s">
        <v>82</v>
      </c>
      <c r="E46" s="377" t="s">
        <v>1642</v>
      </c>
      <c r="F46" s="378"/>
      <c r="G46" s="378"/>
      <c r="H46" s="378"/>
      <c r="I46" s="378"/>
      <c r="J46" s="378"/>
      <c r="K46" s="378"/>
      <c r="L46" s="51"/>
      <c r="M46" s="51"/>
    </row>
    <row r="47" spans="1:13" ht="18.75" customHeight="1">
      <c r="A47" s="51"/>
      <c r="B47" s="51"/>
      <c r="C47" s="51"/>
      <c r="D47" s="10" t="s">
        <v>319</v>
      </c>
      <c r="E47" s="377" t="s">
        <v>1641</v>
      </c>
      <c r="F47" s="378"/>
      <c r="G47" s="378"/>
      <c r="H47" s="378"/>
      <c r="I47" s="378"/>
      <c r="J47" s="378"/>
      <c r="K47" s="378"/>
      <c r="L47" s="51"/>
      <c r="M47" s="51"/>
    </row>
    <row r="48" spans="1:13" ht="51.75" customHeight="1">
      <c r="A48" s="51"/>
      <c r="B48" s="51"/>
      <c r="C48" s="51"/>
      <c r="D48" s="10" t="s">
        <v>472</v>
      </c>
      <c r="E48" s="377" t="s">
        <v>1643</v>
      </c>
      <c r="F48" s="378"/>
      <c r="G48" s="378"/>
      <c r="H48" s="378"/>
      <c r="I48" s="378"/>
      <c r="J48" s="378"/>
      <c r="K48" s="378"/>
      <c r="L48" s="51"/>
      <c r="M48" s="51"/>
    </row>
  </sheetData>
  <mergeCells count="35">
    <mergeCell ref="E48:K48"/>
    <mergeCell ref="A45:K45"/>
    <mergeCell ref="E43:K43"/>
    <mergeCell ref="E44:K44"/>
    <mergeCell ref="E46:K46"/>
    <mergeCell ref="E47:K47"/>
    <mergeCell ref="A21:C21"/>
    <mergeCell ref="D21:D23"/>
    <mergeCell ref="G21:K23"/>
    <mergeCell ref="A23:C23"/>
    <mergeCell ref="A30:C30"/>
    <mergeCell ref="D30:D32"/>
    <mergeCell ref="G30:K32"/>
    <mergeCell ref="A32:C32"/>
    <mergeCell ref="E39:K39"/>
    <mergeCell ref="E40:K40"/>
    <mergeCell ref="E41:K41"/>
    <mergeCell ref="A38:K38"/>
    <mergeCell ref="E42:K42"/>
    <mergeCell ref="G5:K5"/>
    <mergeCell ref="A12:C12"/>
    <mergeCell ref="D12:D14"/>
    <mergeCell ref="G12:K14"/>
    <mergeCell ref="A14:C14"/>
    <mergeCell ref="A6:C6"/>
    <mergeCell ref="D6:D8"/>
    <mergeCell ref="A8:C8"/>
    <mergeCell ref="G6:K6"/>
    <mergeCell ref="G7:K7"/>
    <mergeCell ref="G8:K8"/>
    <mergeCell ref="A1:D1"/>
    <mergeCell ref="G1:K1"/>
    <mergeCell ref="G2:K2"/>
    <mergeCell ref="G3:K3"/>
    <mergeCell ref="G4:K4"/>
  </mergeCells>
  <printOptions gridLines="1"/>
  <pageMargins left="0.70866141732283472" right="0.70866141732283472" top="0.78740157480314965" bottom="0.78740157480314965" header="0.31496062992125984" footer="0.31496062992125984"/>
  <pageSetup paperSize="9" scale="70" fitToHeight="3" orientation="landscape" r:id="rId1"/>
  <headerFooter>
    <oddHeader>&amp;L&amp;Pvon&amp;N&amp;C5.5 Mitarbeiter&amp;R&amp;D</oddHead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pageSetUpPr fitToPage="1"/>
  </sheetPr>
  <dimension ref="A1:M48"/>
  <sheetViews>
    <sheetView zoomScale="84" zoomScaleNormal="84" workbookViewId="0">
      <selection activeCell="J50" sqref="J50"/>
    </sheetView>
  </sheetViews>
  <sheetFormatPr defaultColWidth="11.44140625" defaultRowHeight="14.4"/>
  <cols>
    <col min="1" max="3" width="5.21875" customWidth="1"/>
    <col min="4" max="4" width="29.21875" customWidth="1"/>
    <col min="5" max="6" width="9" customWidth="1"/>
    <col min="7" max="11" width="24.77734375" customWidth="1"/>
    <col min="12" max="12" width="90.77734375" customWidth="1"/>
  </cols>
  <sheetData>
    <row r="1" spans="1:12" s="32" customFormat="1" ht="21.75" customHeight="1" thickBot="1">
      <c r="A1" s="352" t="s">
        <v>1644</v>
      </c>
      <c r="B1" s="353"/>
      <c r="C1" s="353"/>
      <c r="D1" s="353"/>
      <c r="E1" s="31">
        <f>(E3*$B$3*$C$3+E4*$B$4*$C$4+E5*$B$5*$C$5)/$A$5+E6</f>
        <v>0</v>
      </c>
      <c r="F1" s="31">
        <f>(F3*$B$3*$C$3+F4*$B$4*$C$4+F5*$B$5*$C$5)/$A$5+F6</f>
        <v>0</v>
      </c>
      <c r="G1" s="354" t="s">
        <v>253</v>
      </c>
      <c r="H1" s="355"/>
      <c r="I1" s="355"/>
      <c r="J1" s="355"/>
      <c r="K1" s="355"/>
      <c r="L1" s="60" t="s">
        <v>254</v>
      </c>
    </row>
    <row r="2" spans="1:12" ht="22.5" customHeight="1">
      <c r="A2" s="33" t="s">
        <v>68</v>
      </c>
      <c r="B2" s="33" t="s">
        <v>69</v>
      </c>
      <c r="C2" s="33" t="s">
        <v>70</v>
      </c>
      <c r="D2" s="33" t="s">
        <v>71</v>
      </c>
      <c r="E2" s="33" t="s">
        <v>72</v>
      </c>
      <c r="F2" s="33" t="s">
        <v>37</v>
      </c>
      <c r="G2" s="350" t="s">
        <v>134</v>
      </c>
      <c r="H2" s="351"/>
      <c r="I2" s="351"/>
      <c r="J2" s="351"/>
      <c r="K2" s="351"/>
    </row>
    <row r="3" spans="1:12" ht="18">
      <c r="A3" s="34"/>
      <c r="B3" s="34">
        <v>5</v>
      </c>
      <c r="C3" s="34">
        <v>1</v>
      </c>
      <c r="D3" s="57" t="s">
        <v>255</v>
      </c>
      <c r="E3" s="54">
        <f>E12</f>
        <v>0</v>
      </c>
      <c r="F3" s="54">
        <f>F12</f>
        <v>0</v>
      </c>
      <c r="G3" s="350" t="s">
        <v>1645</v>
      </c>
      <c r="H3" s="351"/>
      <c r="I3" s="351"/>
      <c r="J3" s="351"/>
      <c r="K3" s="351"/>
    </row>
    <row r="4" spans="1:12" ht="18">
      <c r="A4" s="34"/>
      <c r="B4" s="34">
        <v>5</v>
      </c>
      <c r="C4" s="34">
        <v>1</v>
      </c>
      <c r="D4" s="58" t="s">
        <v>202</v>
      </c>
      <c r="E4" s="36">
        <f>E21</f>
        <v>0</v>
      </c>
      <c r="F4" s="36">
        <f>F21</f>
        <v>0</v>
      </c>
      <c r="G4" s="350" t="s">
        <v>135</v>
      </c>
      <c r="H4" s="351"/>
      <c r="I4" s="351"/>
      <c r="J4" s="351"/>
      <c r="K4" s="351"/>
    </row>
    <row r="5" spans="1:12" ht="18">
      <c r="A5" s="34">
        <f>B5*C5+B4*C4+B3*C3</f>
        <v>12</v>
      </c>
      <c r="B5" s="34">
        <v>2</v>
      </c>
      <c r="C5" s="34">
        <v>1</v>
      </c>
      <c r="D5" s="59" t="s">
        <v>256</v>
      </c>
      <c r="E5" s="35">
        <f>E30</f>
        <v>0</v>
      </c>
      <c r="F5" s="35">
        <f>F30</f>
        <v>0</v>
      </c>
      <c r="G5" s="350"/>
      <c r="H5" s="351"/>
      <c r="I5" s="351"/>
      <c r="J5" s="351"/>
      <c r="K5" s="351"/>
    </row>
    <row r="6" spans="1:12" ht="18">
      <c r="A6" s="356"/>
      <c r="B6" s="356"/>
      <c r="C6" s="356"/>
      <c r="D6" s="357" t="s">
        <v>1646</v>
      </c>
      <c r="E6" s="47">
        <f>(E$10*$B$10*$C$10+E$11*$B$11*$C$11)/$A$8</f>
        <v>0</v>
      </c>
      <c r="F6" s="47">
        <f>(F$10*$B$10*$C$10+F$11*$B$11*$C$11)/$A$8</f>
        <v>0</v>
      </c>
      <c r="G6" s="350"/>
      <c r="H6" s="351"/>
      <c r="I6" s="351"/>
      <c r="J6" s="351"/>
      <c r="K6" s="351"/>
    </row>
    <row r="7" spans="1:12" ht="18">
      <c r="A7" s="48"/>
      <c r="B7" s="49" t="s">
        <v>258</v>
      </c>
      <c r="C7" s="48"/>
      <c r="D7" s="358"/>
      <c r="E7" s="37"/>
      <c r="F7" s="37"/>
      <c r="G7" s="350"/>
      <c r="H7" s="351"/>
      <c r="I7" s="351"/>
      <c r="J7" s="351"/>
      <c r="K7" s="351"/>
    </row>
    <row r="8" spans="1:12" ht="18">
      <c r="A8" s="359">
        <f>B10*C10+B11*C11</f>
        <v>5</v>
      </c>
      <c r="B8" s="359"/>
      <c r="C8" s="359"/>
      <c r="D8" s="358"/>
      <c r="E8" s="37"/>
      <c r="F8" s="37"/>
      <c r="G8" s="350"/>
      <c r="H8" s="351"/>
      <c r="I8" s="351"/>
      <c r="J8" s="351"/>
      <c r="K8" s="351"/>
    </row>
    <row r="9" spans="1:12" ht="15" customHeight="1">
      <c r="A9" s="40" t="s">
        <v>68</v>
      </c>
      <c r="B9" s="40" t="s">
        <v>69</v>
      </c>
      <c r="C9" s="40" t="s">
        <v>70</v>
      </c>
      <c r="D9" s="40" t="s">
        <v>265</v>
      </c>
      <c r="E9" s="40" t="s">
        <v>75</v>
      </c>
      <c r="F9" s="40" t="s">
        <v>37</v>
      </c>
      <c r="G9" s="40" t="s">
        <v>76</v>
      </c>
      <c r="H9" s="40" t="s">
        <v>77</v>
      </c>
      <c r="I9" s="40" t="s">
        <v>78</v>
      </c>
      <c r="J9" s="40" t="s">
        <v>79</v>
      </c>
      <c r="K9" s="40" t="s">
        <v>80</v>
      </c>
      <c r="L9" s="40"/>
    </row>
    <row r="10" spans="1:12" s="1" customFormat="1" ht="132">
      <c r="A10" s="11">
        <v>1</v>
      </c>
      <c r="B10" s="11">
        <v>5</v>
      </c>
      <c r="C10" s="11">
        <v>1</v>
      </c>
      <c r="D10" s="41" t="s">
        <v>1647</v>
      </c>
      <c r="E10" s="62">
        <v>0</v>
      </c>
      <c r="F10" s="62">
        <v>0</v>
      </c>
      <c r="G10" s="41" t="s">
        <v>1648</v>
      </c>
      <c r="H10" s="41" t="s">
        <v>1649</v>
      </c>
      <c r="I10" s="41" t="s">
        <v>1650</v>
      </c>
      <c r="J10" s="41" t="s">
        <v>1651</v>
      </c>
      <c r="K10" s="41" t="s">
        <v>1652</v>
      </c>
      <c r="L10" s="42"/>
    </row>
    <row r="11" spans="1:12" s="1" customFormat="1" ht="18.75" hidden="1" customHeight="1">
      <c r="A11" s="11">
        <v>0</v>
      </c>
      <c r="B11" s="11">
        <v>0</v>
      </c>
      <c r="C11" s="11">
        <v>0</v>
      </c>
      <c r="D11" s="41"/>
      <c r="E11" s="37">
        <v>0</v>
      </c>
      <c r="F11" s="37">
        <v>0</v>
      </c>
      <c r="G11" s="41"/>
      <c r="H11" s="41"/>
      <c r="I11" s="41"/>
      <c r="J11" s="41"/>
      <c r="K11" s="72"/>
      <c r="L11" s="42"/>
    </row>
    <row r="12" spans="1:12" ht="18">
      <c r="A12" s="365"/>
      <c r="B12" s="365"/>
      <c r="C12" s="365"/>
      <c r="D12" s="366" t="s">
        <v>267</v>
      </c>
      <c r="E12" s="52">
        <f>E13+E14</f>
        <v>0</v>
      </c>
      <c r="F12" s="52">
        <f>F13+F14</f>
        <v>0</v>
      </c>
      <c r="G12" s="367"/>
      <c r="H12" s="368"/>
      <c r="I12" s="368"/>
      <c r="J12" s="368"/>
      <c r="K12" s="369"/>
    </row>
    <row r="13" spans="1:12" ht="18">
      <c r="A13" s="55"/>
      <c r="B13" s="56" t="s">
        <v>258</v>
      </c>
      <c r="C13" s="55"/>
      <c r="D13" s="366"/>
      <c r="E13" s="54"/>
      <c r="F13" s="54"/>
      <c r="G13" s="370"/>
      <c r="H13" s="371"/>
      <c r="I13" s="371"/>
      <c r="J13" s="371"/>
      <c r="K13" s="372"/>
    </row>
    <row r="14" spans="1:12" ht="18">
      <c r="A14" s="376">
        <f>B16*C16+B17*C17+B18*C18+B19*C19+B20*C20</f>
        <v>10</v>
      </c>
      <c r="B14" s="376"/>
      <c r="C14" s="376"/>
      <c r="D14" s="366"/>
      <c r="E14" s="54">
        <f>($B$16*$C$16*E$16+$B$17*$C$17*E$17+$B$18*$C$18*E$18+$B$19*$C$19*E$19+$B$20*$C$20*E$20)/$A$14</f>
        <v>0</v>
      </c>
      <c r="F14" s="54">
        <f>($B$16*$C$16*F$16+$B$17*$C$17*F$17+$B$18*$C$18*F$18+$B$19*$C$19*F$19+$B$20*$C$20*F$20)/$A$14</f>
        <v>0</v>
      </c>
      <c r="G14" s="373"/>
      <c r="H14" s="374"/>
      <c r="I14" s="374"/>
      <c r="J14" s="374"/>
      <c r="K14" s="375"/>
    </row>
    <row r="15" spans="1:12">
      <c r="A15" s="40" t="s">
        <v>68</v>
      </c>
      <c r="B15" s="40" t="s">
        <v>69</v>
      </c>
      <c r="C15" s="40" t="s">
        <v>70</v>
      </c>
      <c r="D15" s="40" t="s">
        <v>265</v>
      </c>
      <c r="E15" s="40" t="s">
        <v>75</v>
      </c>
      <c r="F15" s="40" t="s">
        <v>37</v>
      </c>
      <c r="G15" s="40" t="s">
        <v>76</v>
      </c>
      <c r="H15" s="40" t="s">
        <v>77</v>
      </c>
      <c r="I15" s="40" t="s">
        <v>78</v>
      </c>
      <c r="J15" s="40" t="s">
        <v>79</v>
      </c>
      <c r="K15" s="40" t="s">
        <v>80</v>
      </c>
      <c r="L15" s="40"/>
    </row>
    <row r="16" spans="1:12" s="1" customFormat="1" ht="60">
      <c r="A16" s="11">
        <v>1</v>
      </c>
      <c r="B16" s="11">
        <v>5</v>
      </c>
      <c r="C16" s="11">
        <v>1</v>
      </c>
      <c r="D16" s="41" t="s">
        <v>1653</v>
      </c>
      <c r="E16" s="54"/>
      <c r="F16" s="54"/>
      <c r="G16" s="41" t="s">
        <v>1656</v>
      </c>
      <c r="H16" s="41"/>
      <c r="I16" s="41" t="s">
        <v>1659</v>
      </c>
      <c r="J16" s="41"/>
      <c r="K16" s="41" t="s">
        <v>1662</v>
      </c>
      <c r="L16" s="42"/>
    </row>
    <row r="17" spans="1:12" s="1" customFormat="1" ht="72">
      <c r="A17" s="11">
        <v>2</v>
      </c>
      <c r="B17" s="11">
        <v>5</v>
      </c>
      <c r="C17" s="11">
        <v>1</v>
      </c>
      <c r="D17" s="41" t="s">
        <v>1654</v>
      </c>
      <c r="E17" s="54"/>
      <c r="F17" s="54"/>
      <c r="G17" s="41" t="s">
        <v>1657</v>
      </c>
      <c r="H17" s="41"/>
      <c r="I17" s="41" t="s">
        <v>1660</v>
      </c>
      <c r="J17" s="41"/>
      <c r="K17" s="41" t="s">
        <v>1663</v>
      </c>
      <c r="L17" s="42"/>
    </row>
    <row r="18" spans="1:12" s="1" customFormat="1" ht="36">
      <c r="A18" s="11">
        <v>3</v>
      </c>
      <c r="B18" s="11">
        <v>0</v>
      </c>
      <c r="C18" s="11">
        <v>0</v>
      </c>
      <c r="D18" s="41" t="s">
        <v>1655</v>
      </c>
      <c r="E18" s="54"/>
      <c r="F18" s="54"/>
      <c r="G18" s="41" t="s">
        <v>1658</v>
      </c>
      <c r="H18" s="41"/>
      <c r="I18" s="41" t="s">
        <v>1661</v>
      </c>
      <c r="J18" s="41"/>
      <c r="K18" s="41" t="s">
        <v>1664</v>
      </c>
      <c r="L18" s="42"/>
    </row>
    <row r="19" spans="1:12" s="1" customFormat="1" ht="18">
      <c r="A19" s="11">
        <v>4</v>
      </c>
      <c r="B19" s="11">
        <v>0</v>
      </c>
      <c r="C19" s="11">
        <v>0</v>
      </c>
      <c r="D19" s="11"/>
      <c r="E19" s="54"/>
      <c r="F19" s="54"/>
      <c r="G19" s="41"/>
      <c r="H19" s="41"/>
      <c r="I19" s="41"/>
      <c r="J19" s="41"/>
      <c r="K19" s="41"/>
      <c r="L19" s="42"/>
    </row>
    <row r="20" spans="1:12" s="1" customFormat="1" ht="18">
      <c r="A20" s="11">
        <v>5</v>
      </c>
      <c r="B20" s="11">
        <v>0</v>
      </c>
      <c r="C20" s="11">
        <v>0</v>
      </c>
      <c r="D20" s="11"/>
      <c r="E20" s="54"/>
      <c r="F20" s="54"/>
      <c r="G20" s="41"/>
      <c r="H20" s="41"/>
      <c r="I20" s="41"/>
      <c r="J20" s="41"/>
      <c r="K20" s="41"/>
      <c r="L20" s="42"/>
    </row>
    <row r="21" spans="1:12" ht="18">
      <c r="A21" s="379"/>
      <c r="B21" s="379"/>
      <c r="C21" s="379"/>
      <c r="D21" s="380" t="s">
        <v>293</v>
      </c>
      <c r="E21" s="43">
        <f>E22+E23</f>
        <v>0</v>
      </c>
      <c r="F21" s="43">
        <f>F22+F23</f>
        <v>0</v>
      </c>
      <c r="G21" s="381"/>
      <c r="H21" s="382"/>
      <c r="I21" s="382"/>
      <c r="J21" s="382"/>
      <c r="K21" s="383"/>
    </row>
    <row r="22" spans="1:12" ht="18">
      <c r="A22" s="44"/>
      <c r="B22" s="45" t="s">
        <v>258</v>
      </c>
      <c r="C22" s="44"/>
      <c r="D22" s="380"/>
      <c r="E22" s="46"/>
      <c r="F22" s="46"/>
      <c r="G22" s="384"/>
      <c r="H22" s="385"/>
      <c r="I22" s="385"/>
      <c r="J22" s="385"/>
      <c r="K22" s="386"/>
    </row>
    <row r="23" spans="1:12" ht="18">
      <c r="A23" s="379">
        <f>B25*C25+B26*C26+B27*C27+B28*C28+B29*C29</f>
        <v>8</v>
      </c>
      <c r="B23" s="379"/>
      <c r="C23" s="379"/>
      <c r="D23" s="380"/>
      <c r="E23" s="46">
        <f>($B$25*$C$25*E$25+$B$26*$C$26*E$26+$B$27*$C$27*E$27+$B$28*$C$28*E$28+$B$29*$C$29*E$29)/$A$23</f>
        <v>0</v>
      </c>
      <c r="F23" s="46">
        <f>($B$25*$C$25*F$25+$B$26*$C$26*F$26+$B$27*$C$27*F$27+$B$28*$C$28*F$28+$B$29*$C$29*F$29)/$A$23</f>
        <v>0</v>
      </c>
      <c r="G23" s="387"/>
      <c r="H23" s="388"/>
      <c r="I23" s="388"/>
      <c r="J23" s="388"/>
      <c r="K23" s="389"/>
    </row>
    <row r="24" spans="1:12">
      <c r="A24" s="40" t="s">
        <v>68</v>
      </c>
      <c r="B24" s="40" t="s">
        <v>69</v>
      </c>
      <c r="C24" s="40" t="s">
        <v>70</v>
      </c>
      <c r="D24" s="40" t="s">
        <v>265</v>
      </c>
      <c r="E24" s="40" t="s">
        <v>75</v>
      </c>
      <c r="F24" s="40" t="s">
        <v>37</v>
      </c>
      <c r="G24" s="40" t="s">
        <v>76</v>
      </c>
      <c r="H24" s="40" t="s">
        <v>77</v>
      </c>
      <c r="I24" s="40" t="s">
        <v>78</v>
      </c>
      <c r="J24" s="40" t="s">
        <v>79</v>
      </c>
      <c r="K24" s="40" t="s">
        <v>80</v>
      </c>
      <c r="L24" s="40"/>
    </row>
    <row r="25" spans="1:12" s="1" customFormat="1" ht="60">
      <c r="A25" s="11">
        <v>1</v>
      </c>
      <c r="B25" s="11">
        <v>5</v>
      </c>
      <c r="C25" s="11">
        <v>1</v>
      </c>
      <c r="D25" s="41" t="s">
        <v>1665</v>
      </c>
      <c r="E25" s="63"/>
      <c r="F25" s="63"/>
      <c r="G25" s="41" t="s">
        <v>1667</v>
      </c>
      <c r="H25" s="41"/>
      <c r="I25" s="41" t="s">
        <v>1669</v>
      </c>
      <c r="J25" s="41"/>
      <c r="K25" s="41" t="s">
        <v>1671</v>
      </c>
      <c r="L25" s="42"/>
    </row>
    <row r="26" spans="1:12" s="1" customFormat="1" ht="48">
      <c r="A26" s="11">
        <v>2</v>
      </c>
      <c r="B26" s="11">
        <v>3</v>
      </c>
      <c r="C26" s="11">
        <v>1</v>
      </c>
      <c r="D26" s="41" t="s">
        <v>1666</v>
      </c>
      <c r="E26" s="63"/>
      <c r="F26" s="63"/>
      <c r="G26" s="41" t="s">
        <v>1668</v>
      </c>
      <c r="H26" s="41"/>
      <c r="I26" s="41" t="s">
        <v>1670</v>
      </c>
      <c r="J26" s="41"/>
      <c r="K26" s="41" t="s">
        <v>1672</v>
      </c>
      <c r="L26" s="42"/>
    </row>
    <row r="27" spans="1:12" s="1" customFormat="1" ht="18">
      <c r="A27" s="11">
        <v>3</v>
      </c>
      <c r="B27" s="11">
        <v>0</v>
      </c>
      <c r="C27" s="11">
        <v>0</v>
      </c>
      <c r="D27" s="41"/>
      <c r="E27" s="63"/>
      <c r="F27" s="63"/>
      <c r="G27" s="41"/>
      <c r="H27" s="41"/>
      <c r="I27" s="41"/>
      <c r="J27" s="41"/>
      <c r="K27" s="41"/>
      <c r="L27" s="42"/>
    </row>
    <row r="28" spans="1:12" s="1" customFormat="1" ht="18">
      <c r="A28" s="11">
        <v>4</v>
      </c>
      <c r="B28" s="11">
        <v>0</v>
      </c>
      <c r="C28" s="11">
        <v>0</v>
      </c>
      <c r="D28" s="41"/>
      <c r="E28" s="63"/>
      <c r="F28" s="63"/>
      <c r="G28" s="41"/>
      <c r="H28" s="41"/>
      <c r="I28" s="41"/>
      <c r="J28" s="41"/>
      <c r="K28" s="41"/>
      <c r="L28" s="42"/>
    </row>
    <row r="29" spans="1:12" s="1" customFormat="1" ht="18">
      <c r="A29" s="11">
        <v>5</v>
      </c>
      <c r="B29" s="11">
        <v>0</v>
      </c>
      <c r="C29" s="11">
        <v>0</v>
      </c>
      <c r="E29" s="63"/>
      <c r="F29" s="63"/>
      <c r="G29" s="41"/>
      <c r="H29" s="41"/>
      <c r="I29" s="41"/>
      <c r="J29" s="41"/>
      <c r="K29" s="41"/>
      <c r="L29" s="42"/>
    </row>
    <row r="30" spans="1:12" ht="18">
      <c r="A30" s="390"/>
      <c r="B30" s="390"/>
      <c r="C30" s="390"/>
      <c r="D30" s="391" t="s">
        <v>256</v>
      </c>
      <c r="E30" s="53">
        <f>E31+E32</f>
        <v>0</v>
      </c>
      <c r="F30" s="53">
        <f>F31+F32</f>
        <v>0</v>
      </c>
      <c r="G30" s="392"/>
      <c r="H30" s="393"/>
      <c r="I30" s="393"/>
      <c r="J30" s="393"/>
      <c r="K30" s="394"/>
    </row>
    <row r="31" spans="1:12" ht="18">
      <c r="A31" s="38"/>
      <c r="B31" s="39" t="s">
        <v>258</v>
      </c>
      <c r="C31" s="38"/>
      <c r="D31" s="391"/>
      <c r="E31" s="35"/>
      <c r="F31" s="35"/>
      <c r="G31" s="395"/>
      <c r="H31" s="396"/>
      <c r="I31" s="396"/>
      <c r="J31" s="396"/>
      <c r="K31" s="397"/>
    </row>
    <row r="32" spans="1:12" ht="18">
      <c r="A32" s="401">
        <f>B34*C34+B35*C35+B36*C36+B37*C37</f>
        <v>5</v>
      </c>
      <c r="B32" s="401"/>
      <c r="C32" s="401"/>
      <c r="D32" s="391"/>
      <c r="E32" s="35">
        <f>($B$34*$C$34*E$34+$B$35*$C$35*E$35+$B$36*$C$36*E$36+$B$37*$C$37*E$37)/$A$32</f>
        <v>0</v>
      </c>
      <c r="F32" s="35">
        <f>($B$34*$C$34*F$34+$B$35*$C$35*F$35+$B$36*$C$36*F$36+$B$37*$C$37*F$37)/$A$32</f>
        <v>0</v>
      </c>
      <c r="G32" s="398"/>
      <c r="H32" s="399"/>
      <c r="I32" s="399"/>
      <c r="J32" s="399"/>
      <c r="K32" s="400"/>
    </row>
    <row r="33" spans="1:13">
      <c r="A33" s="40" t="s">
        <v>68</v>
      </c>
      <c r="B33" s="40" t="s">
        <v>69</v>
      </c>
      <c r="C33" s="40" t="s">
        <v>70</v>
      </c>
      <c r="D33" s="40" t="s">
        <v>265</v>
      </c>
      <c r="E33" s="40" t="s">
        <v>75</v>
      </c>
      <c r="F33" s="40" t="s">
        <v>37</v>
      </c>
      <c r="G33" s="40" t="s">
        <v>76</v>
      </c>
      <c r="H33" s="40" t="s">
        <v>77</v>
      </c>
      <c r="I33" s="40" t="s">
        <v>78</v>
      </c>
      <c r="J33" s="40" t="s">
        <v>79</v>
      </c>
      <c r="K33" s="40" t="s">
        <v>80</v>
      </c>
      <c r="L33" s="40"/>
    </row>
    <row r="34" spans="1:13" s="1" customFormat="1" ht="36">
      <c r="A34" s="11">
        <v>1</v>
      </c>
      <c r="B34" s="11">
        <v>5</v>
      </c>
      <c r="C34" s="11">
        <v>1</v>
      </c>
      <c r="D34" s="41" t="s">
        <v>310</v>
      </c>
      <c r="E34" s="35"/>
      <c r="F34" s="35"/>
      <c r="G34" s="41" t="s">
        <v>1504</v>
      </c>
      <c r="H34" s="41" t="s">
        <v>1504</v>
      </c>
      <c r="I34" s="41" t="s">
        <v>1504</v>
      </c>
      <c r="J34" s="41" t="s">
        <v>1504</v>
      </c>
      <c r="K34" s="41" t="s">
        <v>1504</v>
      </c>
      <c r="L34" s="42"/>
    </row>
    <row r="35" spans="1:13" s="1" customFormat="1" ht="18">
      <c r="A35" s="11">
        <v>2</v>
      </c>
      <c r="B35" s="11">
        <v>0</v>
      </c>
      <c r="C35" s="11">
        <v>0</v>
      </c>
      <c r="D35" s="41"/>
      <c r="E35" s="35"/>
      <c r="F35" s="35"/>
      <c r="G35" s="41"/>
      <c r="H35" s="41"/>
      <c r="I35" s="41"/>
      <c r="J35" s="41"/>
      <c r="K35" s="41"/>
      <c r="L35" s="42"/>
    </row>
    <row r="36" spans="1:13" s="1" customFormat="1" ht="18">
      <c r="A36" s="11">
        <v>3</v>
      </c>
      <c r="B36" s="11">
        <v>0</v>
      </c>
      <c r="C36" s="11">
        <v>0</v>
      </c>
      <c r="D36" s="41"/>
      <c r="E36" s="35"/>
      <c r="F36" s="35"/>
      <c r="G36" s="41"/>
      <c r="H36" s="41"/>
      <c r="I36" s="41"/>
      <c r="J36" s="41"/>
      <c r="K36" s="41"/>
      <c r="L36" s="42"/>
    </row>
    <row r="37" spans="1:13" s="1" customFormat="1" ht="18">
      <c r="A37" s="11">
        <v>4</v>
      </c>
      <c r="B37" s="11">
        <v>0</v>
      </c>
      <c r="C37" s="11">
        <v>0</v>
      </c>
      <c r="D37" s="41"/>
      <c r="E37" s="35"/>
      <c r="F37" s="35"/>
      <c r="G37" s="41"/>
      <c r="H37" s="41"/>
      <c r="I37" s="41"/>
      <c r="J37" s="41"/>
      <c r="K37" s="41"/>
      <c r="L37" s="42"/>
    </row>
    <row r="38" spans="1:13" s="1" customFormat="1" ht="21">
      <c r="A38" s="402" t="s">
        <v>378</v>
      </c>
      <c r="B38" s="402"/>
      <c r="C38" s="402"/>
      <c r="D38" s="402"/>
      <c r="E38" s="402"/>
      <c r="F38" s="402"/>
      <c r="G38" s="402"/>
      <c r="H38" s="402"/>
      <c r="I38" s="402"/>
      <c r="J38" s="402"/>
      <c r="K38" s="402"/>
      <c r="L38" s="40"/>
    </row>
    <row r="39" spans="1:13" s="1" customFormat="1">
      <c r="A39" s="11"/>
      <c r="B39" s="11"/>
      <c r="C39" s="11"/>
      <c r="D39" s="50"/>
      <c r="E39" s="363"/>
      <c r="F39" s="364"/>
      <c r="G39" s="364"/>
      <c r="H39" s="364"/>
      <c r="I39" s="364"/>
      <c r="J39" s="364"/>
      <c r="K39" s="364"/>
      <c r="L39" s="61"/>
    </row>
    <row r="40" spans="1:13" s="1" customFormat="1">
      <c r="A40" s="11"/>
      <c r="B40" s="11"/>
      <c r="C40" s="11"/>
      <c r="D40" s="50"/>
      <c r="E40" s="363"/>
      <c r="F40" s="364"/>
      <c r="G40" s="364"/>
      <c r="H40" s="364"/>
      <c r="I40" s="364"/>
      <c r="J40" s="364"/>
      <c r="K40" s="364"/>
      <c r="L40" s="61"/>
    </row>
    <row r="41" spans="1:13" s="1" customFormat="1">
      <c r="A41" s="11"/>
      <c r="B41" s="11"/>
      <c r="C41" s="11"/>
      <c r="D41" s="50"/>
      <c r="E41" s="363"/>
      <c r="F41" s="364"/>
      <c r="G41" s="364"/>
      <c r="H41" s="364"/>
      <c r="I41" s="364"/>
      <c r="J41" s="364"/>
      <c r="K41" s="364"/>
      <c r="L41" s="61"/>
    </row>
    <row r="42" spans="1:13">
      <c r="A42" s="51"/>
      <c r="B42" s="51"/>
      <c r="C42" s="51"/>
      <c r="D42" s="50"/>
      <c r="E42" s="363"/>
      <c r="F42" s="364"/>
      <c r="G42" s="364"/>
      <c r="H42" s="364"/>
      <c r="I42" s="364"/>
      <c r="J42" s="364"/>
      <c r="K42" s="364"/>
      <c r="L42" s="61"/>
    </row>
    <row r="43" spans="1:13" ht="68.25" customHeight="1">
      <c r="A43" s="51"/>
      <c r="B43" s="51"/>
      <c r="C43" s="51"/>
      <c r="D43" s="50"/>
      <c r="E43" s="363"/>
      <c r="F43" s="364"/>
      <c r="G43" s="364"/>
      <c r="H43" s="364"/>
      <c r="I43" s="364"/>
      <c r="J43" s="364"/>
      <c r="K43" s="364"/>
      <c r="L43" s="61"/>
    </row>
    <row r="44" spans="1:13">
      <c r="A44" s="51"/>
      <c r="B44" s="51"/>
      <c r="C44" s="51"/>
      <c r="D44" s="50"/>
      <c r="E44" s="363"/>
      <c r="F44" s="364"/>
      <c r="G44" s="364"/>
      <c r="H44" s="364"/>
      <c r="I44" s="364"/>
      <c r="J44" s="364"/>
      <c r="K44" s="364"/>
      <c r="L44" s="61"/>
    </row>
    <row r="45" spans="1:13">
      <c r="A45" s="360"/>
      <c r="B45" s="361"/>
      <c r="C45" s="361"/>
      <c r="D45" s="361"/>
      <c r="E45" s="361"/>
      <c r="F45" s="361"/>
      <c r="G45" s="361"/>
      <c r="H45" s="361"/>
      <c r="I45" s="361"/>
      <c r="J45" s="361"/>
      <c r="K45" s="362"/>
      <c r="L45" s="61"/>
    </row>
    <row r="46" spans="1:13" ht="18.75" customHeight="1">
      <c r="A46" s="51"/>
      <c r="B46" s="51"/>
      <c r="C46" s="51"/>
      <c r="D46" s="10" t="s">
        <v>82</v>
      </c>
      <c r="E46" s="377" t="s">
        <v>1673</v>
      </c>
      <c r="F46" s="378"/>
      <c r="G46" s="378"/>
      <c r="H46" s="378"/>
      <c r="I46" s="378"/>
      <c r="J46" s="378"/>
      <c r="K46" s="378"/>
      <c r="L46" s="51"/>
      <c r="M46" s="51"/>
    </row>
    <row r="47" spans="1:13" ht="19.5" customHeight="1">
      <c r="A47" s="51"/>
      <c r="B47" s="51"/>
      <c r="C47" s="51"/>
      <c r="D47" s="10" t="s">
        <v>319</v>
      </c>
      <c r="E47" s="377" t="s">
        <v>1674</v>
      </c>
      <c r="F47" s="378"/>
      <c r="G47" s="378"/>
      <c r="H47" s="378"/>
      <c r="I47" s="378"/>
      <c r="J47" s="378"/>
      <c r="K47" s="378"/>
      <c r="L47" s="51"/>
      <c r="M47" s="51"/>
    </row>
    <row r="48" spans="1:13">
      <c r="A48" s="51"/>
      <c r="B48" s="51"/>
      <c r="C48" s="51"/>
      <c r="D48" s="10" t="s">
        <v>472</v>
      </c>
      <c r="E48" s="377"/>
      <c r="F48" s="378"/>
      <c r="G48" s="378"/>
      <c r="H48" s="378"/>
      <c r="I48" s="378"/>
      <c r="J48" s="378"/>
      <c r="K48" s="378"/>
      <c r="L48" s="51"/>
      <c r="M48" s="51"/>
    </row>
  </sheetData>
  <mergeCells count="35">
    <mergeCell ref="A45:K45"/>
    <mergeCell ref="E48:K48"/>
    <mergeCell ref="E43:K43"/>
    <mergeCell ref="E44:K44"/>
    <mergeCell ref="E46:K46"/>
    <mergeCell ref="E47:K47"/>
    <mergeCell ref="A21:C21"/>
    <mergeCell ref="D21:D23"/>
    <mergeCell ref="G21:K23"/>
    <mergeCell ref="A23:C23"/>
    <mergeCell ref="A30:C30"/>
    <mergeCell ref="D30:D32"/>
    <mergeCell ref="G30:K32"/>
    <mergeCell ref="A32:C32"/>
    <mergeCell ref="E39:K39"/>
    <mergeCell ref="E40:K40"/>
    <mergeCell ref="E41:K41"/>
    <mergeCell ref="A38:K38"/>
    <mergeCell ref="E42:K42"/>
    <mergeCell ref="G5:K5"/>
    <mergeCell ref="A12:C12"/>
    <mergeCell ref="D12:D14"/>
    <mergeCell ref="G12:K14"/>
    <mergeCell ref="A14:C14"/>
    <mergeCell ref="A6:C6"/>
    <mergeCell ref="D6:D8"/>
    <mergeCell ref="A8:C8"/>
    <mergeCell ref="G6:K6"/>
    <mergeCell ref="G7:K7"/>
    <mergeCell ref="G8:K8"/>
    <mergeCell ref="A1:D1"/>
    <mergeCell ref="G1:K1"/>
    <mergeCell ref="G2:K2"/>
    <mergeCell ref="G3:K3"/>
    <mergeCell ref="G4:K4"/>
  </mergeCells>
  <printOptions gridLines="1"/>
  <pageMargins left="0.70866141732283472" right="0.70866141732283472" top="0.78740157480314965" bottom="0.78740157480314965" header="0.31496062992125984" footer="0.31496062992125984"/>
  <pageSetup paperSize="9" scale="70" fitToHeight="3" orientation="landscape" r:id="rId1"/>
  <headerFooter>
    <oddHeader>&amp;L&amp;Pvon&amp;N&amp;C5.6 Führung&amp;R&amp;D</oddHead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E4"/>
  <sheetViews>
    <sheetView workbookViewId="0">
      <selection activeCell="B2" sqref="B2"/>
    </sheetView>
  </sheetViews>
  <sheetFormatPr defaultColWidth="11.44140625" defaultRowHeight="14.4"/>
  <cols>
    <col min="1" max="2" width="34.21875" customWidth="1"/>
  </cols>
  <sheetData>
    <row r="1" spans="1:5" ht="15.6">
      <c r="A1" s="9" t="s">
        <v>136</v>
      </c>
      <c r="B1" t="s">
        <v>137</v>
      </c>
    </row>
    <row r="2" spans="1:5" ht="15.6">
      <c r="A2" s="9" t="s">
        <v>138</v>
      </c>
      <c r="B2" t="s">
        <v>139</v>
      </c>
      <c r="E2" t="e">
        <f>Namen!N</f>
        <v>#NAME?</v>
      </c>
    </row>
    <row r="3" spans="1:5" ht="15.6">
      <c r="A3" s="9" t="s">
        <v>36</v>
      </c>
      <c r="B3" t="s">
        <v>140</v>
      </c>
    </row>
    <row r="4" spans="1:5" ht="15.6">
      <c r="A4" s="9" t="s">
        <v>141</v>
      </c>
      <c r="B4" t="s">
        <v>142</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G31"/>
  <sheetViews>
    <sheetView zoomScale="30" zoomScaleNormal="30" workbookViewId="0">
      <selection activeCell="L7" sqref="L7"/>
    </sheetView>
  </sheetViews>
  <sheetFormatPr defaultColWidth="11.44140625" defaultRowHeight="14.4"/>
  <cols>
    <col min="1" max="1" width="25.44140625" style="2" customWidth="1"/>
    <col min="2" max="2" width="49.77734375" style="2" customWidth="1"/>
    <col min="3" max="7" width="34.21875" style="2" customWidth="1"/>
    <col min="8" max="16384" width="11.44140625" style="2"/>
  </cols>
  <sheetData>
    <row r="1" spans="1:7" s="15" customFormat="1" ht="18">
      <c r="C1" s="29">
        <v>0</v>
      </c>
      <c r="D1" s="24">
        <v>0.25</v>
      </c>
      <c r="E1" s="28">
        <v>0.5</v>
      </c>
      <c r="F1" s="24">
        <v>0.75</v>
      </c>
      <c r="G1" s="25">
        <v>1</v>
      </c>
    </row>
    <row r="2" spans="1:7" s="16" customFormat="1" ht="189" customHeight="1">
      <c r="A2" s="16" t="s">
        <v>197</v>
      </c>
      <c r="C2" s="30" t="s">
        <v>207</v>
      </c>
      <c r="D2" s="16" t="s">
        <v>208</v>
      </c>
      <c r="E2" s="27" t="s">
        <v>209</v>
      </c>
      <c r="F2" s="16" t="s">
        <v>210</v>
      </c>
      <c r="G2" s="26" t="s">
        <v>211</v>
      </c>
    </row>
    <row r="3" spans="1:7" s="16" customFormat="1" ht="216.75" customHeight="1">
      <c r="A3" s="16" t="s">
        <v>198</v>
      </c>
      <c r="B3" s="16" t="s">
        <v>219</v>
      </c>
      <c r="C3" s="30" t="s">
        <v>212</v>
      </c>
      <c r="D3" s="16" t="s">
        <v>228</v>
      </c>
      <c r="E3" s="27" t="s">
        <v>236</v>
      </c>
      <c r="F3" s="16" t="s">
        <v>237</v>
      </c>
      <c r="G3" s="26" t="s">
        <v>238</v>
      </c>
    </row>
    <row r="4" spans="1:7" s="16" customFormat="1" ht="135.75" customHeight="1">
      <c r="A4" s="16" t="s">
        <v>199</v>
      </c>
      <c r="B4" s="16" t="s">
        <v>220</v>
      </c>
      <c r="C4" s="30" t="s">
        <v>213</v>
      </c>
      <c r="D4" s="16" t="s">
        <v>229</v>
      </c>
      <c r="E4" s="27" t="s">
        <v>239</v>
      </c>
      <c r="F4" s="16" t="s">
        <v>240</v>
      </c>
      <c r="G4" s="26" t="s">
        <v>333</v>
      </c>
    </row>
    <row r="5" spans="1:7" s="16" customFormat="1" ht="219" customHeight="1">
      <c r="A5" s="16" t="s">
        <v>200</v>
      </c>
      <c r="B5" s="16" t="s">
        <v>221</v>
      </c>
      <c r="C5" s="30" t="s">
        <v>214</v>
      </c>
      <c r="D5" s="16" t="s">
        <v>230</v>
      </c>
      <c r="E5" s="27" t="s">
        <v>241</v>
      </c>
      <c r="F5" s="16" t="s">
        <v>242</v>
      </c>
      <c r="G5" s="26" t="s">
        <v>243</v>
      </c>
    </row>
    <row r="6" spans="1:7" s="16" customFormat="1" ht="134.25" customHeight="1">
      <c r="A6" s="16" t="s">
        <v>201</v>
      </c>
      <c r="B6" s="16" t="s">
        <v>222</v>
      </c>
      <c r="C6" s="30" t="s">
        <v>215</v>
      </c>
      <c r="D6" s="16" t="s">
        <v>231</v>
      </c>
      <c r="E6" s="27" t="s">
        <v>244</v>
      </c>
      <c r="F6" s="16" t="s">
        <v>245</v>
      </c>
      <c r="G6" s="26" t="s">
        <v>246</v>
      </c>
    </row>
    <row r="7" spans="1:7" s="16" customFormat="1" ht="176.25" customHeight="1">
      <c r="A7" s="16" t="s">
        <v>202</v>
      </c>
      <c r="B7" s="16" t="s">
        <v>223</v>
      </c>
      <c r="C7" s="30" t="s">
        <v>216</v>
      </c>
      <c r="D7" s="16" t="s">
        <v>232</v>
      </c>
      <c r="E7" s="27" t="s">
        <v>247</v>
      </c>
      <c r="F7" s="16" t="s">
        <v>554</v>
      </c>
      <c r="G7" s="26" t="s">
        <v>555</v>
      </c>
    </row>
    <row r="8" spans="1:7" s="16" customFormat="1" ht="180.75" customHeight="1">
      <c r="A8" s="16" t="s">
        <v>203</v>
      </c>
      <c r="B8" s="16" t="s">
        <v>224</v>
      </c>
      <c r="C8" s="30" t="s">
        <v>217</v>
      </c>
      <c r="D8" s="16" t="s">
        <v>233</v>
      </c>
      <c r="E8" s="27" t="s">
        <v>250</v>
      </c>
      <c r="F8" s="16" t="s">
        <v>248</v>
      </c>
      <c r="G8" s="26" t="s">
        <v>249</v>
      </c>
    </row>
    <row r="9" spans="1:7" s="16" customFormat="1" ht="183.75" customHeight="1">
      <c r="A9" s="16" t="s">
        <v>204</v>
      </c>
      <c r="B9" s="16" t="s">
        <v>224</v>
      </c>
      <c r="C9" s="30" t="s">
        <v>217</v>
      </c>
      <c r="D9" s="16" t="s">
        <v>234</v>
      </c>
      <c r="E9" s="27" t="s">
        <v>250</v>
      </c>
      <c r="F9" s="16" t="s">
        <v>248</v>
      </c>
      <c r="G9" s="26" t="s">
        <v>556</v>
      </c>
    </row>
    <row r="10" spans="1:7" s="16" customFormat="1" ht="125.25" customHeight="1">
      <c r="A10" s="16" t="s">
        <v>205</v>
      </c>
      <c r="B10" s="16" t="s">
        <v>225</v>
      </c>
      <c r="C10" s="30" t="s">
        <v>218</v>
      </c>
      <c r="D10" s="16" t="s">
        <v>235</v>
      </c>
      <c r="E10" s="27" t="s">
        <v>251</v>
      </c>
      <c r="F10" s="16" t="s">
        <v>557</v>
      </c>
      <c r="G10" s="26" t="s">
        <v>558</v>
      </c>
    </row>
    <row r="11" spans="1:7" s="16" customFormat="1" ht="134.25" customHeight="1">
      <c r="A11" s="16" t="s">
        <v>206</v>
      </c>
      <c r="B11" s="285" t="s">
        <v>226</v>
      </c>
      <c r="C11" s="285"/>
      <c r="D11" s="285"/>
      <c r="E11" s="285"/>
      <c r="F11" s="285"/>
      <c r="G11" s="285"/>
    </row>
    <row r="12" spans="1:7" s="16" customFormat="1" ht="60" customHeight="1">
      <c r="A12" s="16" t="s">
        <v>63</v>
      </c>
      <c r="B12" s="285" t="s">
        <v>227</v>
      </c>
      <c r="C12" s="285"/>
      <c r="D12" s="285"/>
      <c r="E12" s="285"/>
      <c r="F12" s="285"/>
      <c r="G12" s="285"/>
    </row>
    <row r="20" spans="1:1">
      <c r="A20" s="2" t="s">
        <v>64</v>
      </c>
    </row>
    <row r="21" spans="1:1">
      <c r="A21" s="2" t="s">
        <v>65</v>
      </c>
    </row>
    <row r="23" spans="1:1">
      <c r="A23" s="2" t="s">
        <v>65</v>
      </c>
    </row>
    <row r="25" spans="1:1">
      <c r="A25" s="2" t="s">
        <v>65</v>
      </c>
    </row>
    <row r="26" spans="1:1">
      <c r="A26" s="2" t="s">
        <v>65</v>
      </c>
    </row>
    <row r="28" spans="1:1">
      <c r="A28" s="2" t="s">
        <v>65</v>
      </c>
    </row>
    <row r="29" spans="1:1">
      <c r="A29" s="2" t="s">
        <v>66</v>
      </c>
    </row>
    <row r="31" spans="1:1">
      <c r="A31" s="2" t="s">
        <v>67</v>
      </c>
    </row>
  </sheetData>
  <mergeCells count="2">
    <mergeCell ref="B11:G11"/>
    <mergeCell ref="B12:G12"/>
  </mergeCells>
  <printOptions gridLines="1"/>
  <pageMargins left="0.70866141732283472" right="0.70866141732283472" top="0.78740157480314965" bottom="0.78740157480314965" header="0.31496062992125984" footer="0.31496062992125984"/>
  <pageSetup paperSize="9" scale="53" fitToHeight="2" orientation="landscape" r:id="rId1"/>
  <headerFooter>
    <oddHeader>&amp;CBewertungsschema</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L58"/>
  <sheetViews>
    <sheetView topLeftCell="A19" zoomScale="70" zoomScaleNormal="70" workbookViewId="0">
      <selection activeCell="G10" sqref="G10"/>
    </sheetView>
  </sheetViews>
  <sheetFormatPr defaultColWidth="11.44140625" defaultRowHeight="14.4"/>
  <cols>
    <col min="1" max="3" width="5.21875" style="101" customWidth="1"/>
    <col min="4" max="4" width="29.21875" style="101" customWidth="1"/>
    <col min="5" max="6" width="9" style="101" customWidth="1"/>
    <col min="7" max="11" width="24.77734375" style="101" customWidth="1"/>
    <col min="12" max="12" width="90.77734375" style="101" customWidth="1"/>
    <col min="13" max="16384" width="11.44140625" style="101"/>
  </cols>
  <sheetData>
    <row r="1" spans="1:12" s="99" customFormat="1" ht="21.75" customHeight="1" thickBot="1">
      <c r="A1" s="308" t="s">
        <v>252</v>
      </c>
      <c r="B1" s="309"/>
      <c r="C1" s="309"/>
      <c r="D1" s="310"/>
      <c r="E1" s="130">
        <f>(E3*$B$3*$C$3+E4*$B$4*$C$4+E5*$B$5*$C$5)/$A$5+E6</f>
        <v>0</v>
      </c>
      <c r="F1" s="130">
        <f>(F3*$B$3*$C$3+F4*$B$4*$C$4+F5*$B$5*$C$5)/$A$5+F6</f>
        <v>0</v>
      </c>
      <c r="G1" s="290" t="s">
        <v>253</v>
      </c>
      <c r="H1" s="291"/>
      <c r="I1" s="291"/>
      <c r="J1" s="291"/>
      <c r="K1" s="292"/>
      <c r="L1" s="131" t="s">
        <v>254</v>
      </c>
    </row>
    <row r="2" spans="1:12" ht="22.5" customHeight="1">
      <c r="A2" s="100" t="s">
        <v>68</v>
      </c>
      <c r="B2" s="100" t="s">
        <v>69</v>
      </c>
      <c r="C2" s="100" t="s">
        <v>70</v>
      </c>
      <c r="D2" s="100" t="s">
        <v>71</v>
      </c>
      <c r="E2" s="100" t="s">
        <v>72</v>
      </c>
      <c r="F2" s="100" t="s">
        <v>37</v>
      </c>
      <c r="G2" s="304" t="s">
        <v>259</v>
      </c>
      <c r="H2" s="305"/>
      <c r="I2" s="305"/>
      <c r="J2" s="305"/>
      <c r="K2" s="305"/>
    </row>
    <row r="3" spans="1:12" ht="18.600000000000001">
      <c r="A3" s="102"/>
      <c r="B3" s="102">
        <v>5</v>
      </c>
      <c r="C3" s="102">
        <v>1</v>
      </c>
      <c r="D3" s="129" t="s">
        <v>255</v>
      </c>
      <c r="E3" s="103">
        <f>E12</f>
        <v>0</v>
      </c>
      <c r="F3" s="103">
        <f>F12</f>
        <v>0</v>
      </c>
      <c r="G3" s="304" t="s">
        <v>260</v>
      </c>
      <c r="H3" s="305"/>
      <c r="I3" s="305"/>
      <c r="J3" s="305"/>
      <c r="K3" s="305"/>
    </row>
    <row r="4" spans="1:12" ht="18.600000000000001">
      <c r="A4" s="102"/>
      <c r="B4" s="102">
        <v>5</v>
      </c>
      <c r="C4" s="102">
        <v>1</v>
      </c>
      <c r="D4" s="128" t="s">
        <v>202</v>
      </c>
      <c r="E4" s="104">
        <f>E21</f>
        <v>0</v>
      </c>
      <c r="F4" s="104">
        <f>F21</f>
        <v>0</v>
      </c>
      <c r="G4" s="304" t="s">
        <v>261</v>
      </c>
      <c r="H4" s="305"/>
      <c r="I4" s="305"/>
      <c r="J4" s="305"/>
      <c r="K4" s="305"/>
    </row>
    <row r="5" spans="1:12" ht="18.600000000000001">
      <c r="A5" s="102">
        <f>B5*C5+B4*C4+B3*C3</f>
        <v>12</v>
      </c>
      <c r="B5" s="102">
        <v>2</v>
      </c>
      <c r="C5" s="102">
        <v>1</v>
      </c>
      <c r="D5" s="127" t="s">
        <v>256</v>
      </c>
      <c r="E5" s="105">
        <f>E30</f>
        <v>0</v>
      </c>
      <c r="F5" s="105">
        <f>F30</f>
        <v>0</v>
      </c>
      <c r="G5" s="304" t="s">
        <v>262</v>
      </c>
      <c r="H5" s="305"/>
      <c r="I5" s="305"/>
      <c r="J5" s="305"/>
      <c r="K5" s="305"/>
    </row>
    <row r="6" spans="1:12" ht="18.600000000000001">
      <c r="A6" s="314"/>
      <c r="B6" s="315"/>
      <c r="C6" s="316"/>
      <c r="D6" s="317" t="s">
        <v>257</v>
      </c>
      <c r="E6" s="106">
        <f>(E$10*$B$10*$C$10+E$11*$B$11*$C$11)/$A$8</f>
        <v>0</v>
      </c>
      <c r="F6" s="106">
        <f>(F$10*$B$10*$C$10+F$11*$B$11*$C$11)/$A$8</f>
        <v>0</v>
      </c>
      <c r="G6" s="304" t="s">
        <v>263</v>
      </c>
      <c r="H6" s="305"/>
      <c r="I6" s="305"/>
      <c r="J6" s="305"/>
      <c r="K6" s="305"/>
    </row>
    <row r="7" spans="1:12" ht="18.600000000000001">
      <c r="A7" s="107"/>
      <c r="B7" s="132" t="s">
        <v>258</v>
      </c>
      <c r="C7" s="107"/>
      <c r="D7" s="318"/>
      <c r="E7" s="108"/>
      <c r="F7" s="108"/>
      <c r="G7" s="304" t="s">
        <v>264</v>
      </c>
      <c r="H7" s="305"/>
      <c r="I7" s="305"/>
      <c r="J7" s="305"/>
      <c r="K7" s="305"/>
    </row>
    <row r="8" spans="1:12" ht="18.600000000000001">
      <c r="A8" s="326">
        <f>B10*C10+B11*C11</f>
        <v>5</v>
      </c>
      <c r="B8" s="327"/>
      <c r="C8" s="328"/>
      <c r="D8" s="319"/>
      <c r="E8" s="108"/>
      <c r="F8" s="108"/>
      <c r="G8" s="306"/>
      <c r="H8" s="307"/>
      <c r="I8" s="307"/>
      <c r="J8" s="307"/>
      <c r="K8" s="307"/>
    </row>
    <row r="9" spans="1:12">
      <c r="A9" s="109" t="s">
        <v>68</v>
      </c>
      <c r="B9" s="109" t="s">
        <v>69</v>
      </c>
      <c r="C9" s="109" t="s">
        <v>70</v>
      </c>
      <c r="D9" s="109" t="s">
        <v>265</v>
      </c>
      <c r="E9" s="109" t="s">
        <v>75</v>
      </c>
      <c r="F9" s="109" t="s">
        <v>37</v>
      </c>
      <c r="G9" s="109" t="s">
        <v>76</v>
      </c>
      <c r="H9" s="109" t="s">
        <v>77</v>
      </c>
      <c r="I9" s="109" t="s">
        <v>78</v>
      </c>
      <c r="J9" s="109" t="s">
        <v>79</v>
      </c>
      <c r="K9" s="109" t="s">
        <v>80</v>
      </c>
      <c r="L9" s="109"/>
    </row>
    <row r="10" spans="1:12" s="114" customFormat="1" ht="144">
      <c r="A10" s="110">
        <v>1</v>
      </c>
      <c r="B10" s="110">
        <v>5</v>
      </c>
      <c r="C10" s="110">
        <v>1</v>
      </c>
      <c r="D10" s="111" t="s">
        <v>266</v>
      </c>
      <c r="E10" s="112">
        <v>0</v>
      </c>
      <c r="F10" s="112">
        <v>0</v>
      </c>
      <c r="G10" s="111" t="s">
        <v>306</v>
      </c>
      <c r="H10" s="111" t="s">
        <v>268</v>
      </c>
      <c r="I10" s="111" t="s">
        <v>269</v>
      </c>
      <c r="J10" s="111" t="s">
        <v>270</v>
      </c>
      <c r="K10" s="111" t="s">
        <v>271</v>
      </c>
      <c r="L10" s="113"/>
    </row>
    <row r="11" spans="1:12" s="114" customFormat="1" ht="18.75" hidden="1" customHeight="1">
      <c r="A11" s="110">
        <v>0</v>
      </c>
      <c r="B11" s="110">
        <v>0</v>
      </c>
      <c r="C11" s="110">
        <v>0</v>
      </c>
      <c r="D11" s="111"/>
      <c r="E11" s="108">
        <v>0</v>
      </c>
      <c r="F11" s="108">
        <v>0</v>
      </c>
      <c r="G11" s="111"/>
      <c r="H11" s="111"/>
      <c r="I11" s="111"/>
      <c r="J11" s="111"/>
      <c r="K11" s="111"/>
      <c r="L11" s="113"/>
    </row>
    <row r="12" spans="1:12" ht="18.600000000000001">
      <c r="A12" s="311"/>
      <c r="B12" s="311"/>
      <c r="C12" s="311"/>
      <c r="D12" s="312" t="s">
        <v>267</v>
      </c>
      <c r="E12" s="115">
        <f>E13+E14</f>
        <v>0</v>
      </c>
      <c r="F12" s="115">
        <f>F13+F14</f>
        <v>0</v>
      </c>
      <c r="G12" s="329"/>
      <c r="H12" s="330"/>
      <c r="I12" s="330"/>
      <c r="J12" s="330"/>
      <c r="K12" s="331"/>
    </row>
    <row r="13" spans="1:12" ht="18.600000000000001">
      <c r="A13" s="116"/>
      <c r="B13" s="133" t="s">
        <v>258</v>
      </c>
      <c r="C13" s="116"/>
      <c r="D13" s="312"/>
      <c r="E13" s="103"/>
      <c r="F13" s="103"/>
      <c r="G13" s="332"/>
      <c r="H13" s="333"/>
      <c r="I13" s="333"/>
      <c r="J13" s="333"/>
      <c r="K13" s="334"/>
    </row>
    <row r="14" spans="1:12" ht="18.600000000000001">
      <c r="A14" s="313">
        <f>B16*C16+B17*C17+B18*C18+B19*C19+B20*C20</f>
        <v>14</v>
      </c>
      <c r="B14" s="313"/>
      <c r="C14" s="313"/>
      <c r="D14" s="312"/>
      <c r="E14" s="103">
        <f>($B$16*$C$16*E$16+$B$17*$C$17*E$17+$B$18*$C$18*E$18+$B$19*$C$19*E$19+$B$20*$C$20*E$20)/$A$14</f>
        <v>0</v>
      </c>
      <c r="F14" s="103">
        <f>($B$16*$C$16*F$16+$B$17*$C$17*F$17+$B$18*$C$18*F$18+$B$19*$C$19*F$19+$B$20*$C$20*F$20)/$A$14</f>
        <v>0</v>
      </c>
      <c r="G14" s="335"/>
      <c r="H14" s="336"/>
      <c r="I14" s="336"/>
      <c r="J14" s="336"/>
      <c r="K14" s="337"/>
    </row>
    <row r="15" spans="1:12">
      <c r="A15" s="109" t="s">
        <v>68</v>
      </c>
      <c r="B15" s="109" t="s">
        <v>69</v>
      </c>
      <c r="C15" s="109" t="s">
        <v>70</v>
      </c>
      <c r="D15" s="109" t="s">
        <v>265</v>
      </c>
      <c r="E15" s="109" t="s">
        <v>75</v>
      </c>
      <c r="F15" s="109" t="s">
        <v>37</v>
      </c>
      <c r="G15" s="109" t="s">
        <v>76</v>
      </c>
      <c r="H15" s="109" t="s">
        <v>77</v>
      </c>
      <c r="I15" s="109" t="s">
        <v>78</v>
      </c>
      <c r="J15" s="109" t="s">
        <v>79</v>
      </c>
      <c r="K15" s="109" t="s">
        <v>80</v>
      </c>
      <c r="L15" s="109"/>
    </row>
    <row r="16" spans="1:12" s="114" customFormat="1" ht="144">
      <c r="A16" s="110">
        <v>1</v>
      </c>
      <c r="B16" s="110">
        <v>5</v>
      </c>
      <c r="C16" s="110">
        <v>1</v>
      </c>
      <c r="D16" s="111" t="s">
        <v>272</v>
      </c>
      <c r="E16" s="103"/>
      <c r="F16" s="103"/>
      <c r="G16" s="111" t="s">
        <v>273</v>
      </c>
      <c r="H16" s="111" t="s">
        <v>274</v>
      </c>
      <c r="I16" s="111" t="s">
        <v>275</v>
      </c>
      <c r="J16" s="111" t="s">
        <v>276</v>
      </c>
      <c r="K16" s="111" t="s">
        <v>277</v>
      </c>
      <c r="L16" s="113"/>
    </row>
    <row r="17" spans="1:12" s="114" customFormat="1" ht="84">
      <c r="A17" s="110">
        <v>2</v>
      </c>
      <c r="B17" s="110">
        <v>3</v>
      </c>
      <c r="C17" s="110">
        <v>1</v>
      </c>
      <c r="D17" s="111" t="s">
        <v>278</v>
      </c>
      <c r="E17" s="103"/>
      <c r="F17" s="103"/>
      <c r="G17" s="111" t="s">
        <v>279</v>
      </c>
      <c r="H17" s="111" t="s">
        <v>280</v>
      </c>
      <c r="I17" s="111" t="s">
        <v>281</v>
      </c>
      <c r="J17" s="111" t="s">
        <v>282</v>
      </c>
      <c r="K17" s="111" t="s">
        <v>283</v>
      </c>
      <c r="L17" s="113"/>
    </row>
    <row r="18" spans="1:12" s="114" customFormat="1" ht="156">
      <c r="A18" s="110">
        <v>3</v>
      </c>
      <c r="B18" s="110">
        <v>3</v>
      </c>
      <c r="C18" s="110">
        <v>1</v>
      </c>
      <c r="D18" s="111" t="s">
        <v>284</v>
      </c>
      <c r="E18" s="103"/>
      <c r="F18" s="103"/>
      <c r="G18" s="111" t="s">
        <v>285</v>
      </c>
      <c r="H18" s="111"/>
      <c r="I18" s="111" t="s">
        <v>286</v>
      </c>
      <c r="J18" s="111" t="s">
        <v>287</v>
      </c>
      <c r="K18" s="111" t="s">
        <v>288</v>
      </c>
      <c r="L18" s="113"/>
    </row>
    <row r="19" spans="1:12" s="114" customFormat="1" ht="96">
      <c r="A19" s="110">
        <v>4</v>
      </c>
      <c r="B19" s="110">
        <v>3</v>
      </c>
      <c r="C19" s="110">
        <v>1</v>
      </c>
      <c r="D19" s="111" t="s">
        <v>289</v>
      </c>
      <c r="E19" s="103"/>
      <c r="F19" s="103"/>
      <c r="G19" s="111" t="s">
        <v>290</v>
      </c>
      <c r="H19" s="111"/>
      <c r="I19" s="111" t="s">
        <v>291</v>
      </c>
      <c r="J19" s="111" t="s">
        <v>282</v>
      </c>
      <c r="K19" s="111" t="s">
        <v>292</v>
      </c>
      <c r="L19" s="113"/>
    </row>
    <row r="20" spans="1:12" s="114" customFormat="1" ht="18.600000000000001">
      <c r="A20" s="110">
        <v>5</v>
      </c>
      <c r="B20" s="110">
        <v>0</v>
      </c>
      <c r="C20" s="110">
        <v>0</v>
      </c>
      <c r="D20" s="110"/>
      <c r="E20" s="103"/>
      <c r="F20" s="103"/>
      <c r="G20" s="111"/>
      <c r="H20" s="111"/>
      <c r="I20" s="111"/>
      <c r="J20" s="111"/>
      <c r="K20" s="111"/>
      <c r="L20" s="113"/>
    </row>
    <row r="21" spans="1:12" ht="18.600000000000001">
      <c r="A21" s="302"/>
      <c r="B21" s="302"/>
      <c r="C21" s="302"/>
      <c r="D21" s="303" t="s">
        <v>293</v>
      </c>
      <c r="E21" s="117">
        <f>E22+E23</f>
        <v>0</v>
      </c>
      <c r="F21" s="117">
        <f>F22+F23</f>
        <v>0</v>
      </c>
      <c r="G21" s="293"/>
      <c r="H21" s="294"/>
      <c r="I21" s="294"/>
      <c r="J21" s="294"/>
      <c r="K21" s="295"/>
    </row>
    <row r="22" spans="1:12" ht="18.600000000000001">
      <c r="A22" s="118"/>
      <c r="B22" s="134" t="s">
        <v>258</v>
      </c>
      <c r="C22" s="118"/>
      <c r="D22" s="303"/>
      <c r="E22" s="119"/>
      <c r="F22" s="119"/>
      <c r="G22" s="296"/>
      <c r="H22" s="297"/>
      <c r="I22" s="297"/>
      <c r="J22" s="297"/>
      <c r="K22" s="298"/>
    </row>
    <row r="23" spans="1:12" ht="18.600000000000001">
      <c r="A23" s="302">
        <f>B25*C25+B26*C26+B27*C27+B28*C28+B29*C29</f>
        <v>10</v>
      </c>
      <c r="B23" s="302"/>
      <c r="C23" s="302"/>
      <c r="D23" s="303"/>
      <c r="E23" s="119">
        <f>($B$25*$C$25*E$25+$B$26*$C$26*E$26+$B$27*$C$27*E$27+$B$28*$C$28*E$28+$B$29*$C$29*E$29)/$A$23</f>
        <v>0</v>
      </c>
      <c r="F23" s="119">
        <f>($B$25*$C$25*F$25+$B$26*$C$26*F$26+$B$27*$C$27*F$27+$B$28*$C$28*F$28+$B$29*$C$29*F$29)/$A$23</f>
        <v>0</v>
      </c>
      <c r="G23" s="299"/>
      <c r="H23" s="300"/>
      <c r="I23" s="300"/>
      <c r="J23" s="300"/>
      <c r="K23" s="301"/>
    </row>
    <row r="24" spans="1:12">
      <c r="A24" s="109" t="s">
        <v>68</v>
      </c>
      <c r="B24" s="109" t="s">
        <v>69</v>
      </c>
      <c r="C24" s="109" t="s">
        <v>70</v>
      </c>
      <c r="D24" s="109" t="s">
        <v>265</v>
      </c>
      <c r="E24" s="109" t="s">
        <v>75</v>
      </c>
      <c r="F24" s="109" t="s">
        <v>37</v>
      </c>
      <c r="G24" s="109" t="s">
        <v>76</v>
      </c>
      <c r="H24" s="109" t="s">
        <v>77</v>
      </c>
      <c r="I24" s="109" t="s">
        <v>78</v>
      </c>
      <c r="J24" s="109" t="s">
        <v>79</v>
      </c>
      <c r="K24" s="109" t="s">
        <v>80</v>
      </c>
      <c r="L24" s="109"/>
    </row>
    <row r="25" spans="1:12" s="114" customFormat="1" ht="144">
      <c r="A25" s="110">
        <v>1</v>
      </c>
      <c r="B25" s="110">
        <v>5</v>
      </c>
      <c r="C25" s="110">
        <v>1</v>
      </c>
      <c r="D25" s="111" t="s">
        <v>294</v>
      </c>
      <c r="E25" s="120"/>
      <c r="F25" s="120"/>
      <c r="G25" s="111" t="s">
        <v>295</v>
      </c>
      <c r="H25" s="111" t="s">
        <v>296</v>
      </c>
      <c r="I25" s="111" t="s">
        <v>297</v>
      </c>
      <c r="J25" s="111" t="s">
        <v>298</v>
      </c>
      <c r="K25" s="111" t="s">
        <v>299</v>
      </c>
      <c r="L25" s="113"/>
    </row>
    <row r="26" spans="1:12" s="114" customFormat="1" ht="168">
      <c r="A26" s="110">
        <v>2</v>
      </c>
      <c r="B26" s="110">
        <v>3</v>
      </c>
      <c r="C26" s="110">
        <v>1</v>
      </c>
      <c r="D26" s="111" t="s">
        <v>300</v>
      </c>
      <c r="E26" s="120"/>
      <c r="F26" s="120"/>
      <c r="G26" s="111" t="s">
        <v>301</v>
      </c>
      <c r="H26" s="111" t="s">
        <v>302</v>
      </c>
      <c r="I26" s="111" t="s">
        <v>303</v>
      </c>
      <c r="J26" s="111" t="s">
        <v>304</v>
      </c>
      <c r="K26" s="111" t="s">
        <v>305</v>
      </c>
      <c r="L26" s="113"/>
    </row>
    <row r="27" spans="1:12" s="114" customFormat="1" ht="108">
      <c r="A27" s="110">
        <v>3</v>
      </c>
      <c r="B27" s="110">
        <v>2</v>
      </c>
      <c r="C27" s="110">
        <v>1</v>
      </c>
      <c r="D27" s="111" t="s">
        <v>307</v>
      </c>
      <c r="E27" s="120"/>
      <c r="F27" s="120"/>
      <c r="G27" s="111" t="s">
        <v>218</v>
      </c>
      <c r="H27" s="111"/>
      <c r="I27" s="111" t="s">
        <v>308</v>
      </c>
      <c r="J27" s="111" t="s">
        <v>304</v>
      </c>
      <c r="K27" s="111" t="s">
        <v>309</v>
      </c>
      <c r="L27" s="113"/>
    </row>
    <row r="28" spans="1:12" s="114" customFormat="1" ht="18.600000000000001">
      <c r="A28" s="110">
        <v>4</v>
      </c>
      <c r="B28" s="110">
        <v>0</v>
      </c>
      <c r="C28" s="110">
        <v>0</v>
      </c>
      <c r="D28" s="111"/>
      <c r="E28" s="120"/>
      <c r="F28" s="120"/>
      <c r="G28" s="111"/>
      <c r="H28" s="111"/>
      <c r="I28" s="111"/>
      <c r="J28" s="111"/>
      <c r="K28" s="111"/>
      <c r="L28" s="113"/>
    </row>
    <row r="29" spans="1:12" s="114" customFormat="1" ht="18.600000000000001">
      <c r="A29" s="110">
        <v>5</v>
      </c>
      <c r="B29" s="110">
        <v>0</v>
      </c>
      <c r="C29" s="110">
        <v>0</v>
      </c>
      <c r="E29" s="120"/>
      <c r="F29" s="120"/>
      <c r="G29" s="111"/>
      <c r="H29" s="111"/>
      <c r="I29" s="111"/>
      <c r="J29" s="111"/>
      <c r="K29" s="111"/>
      <c r="L29" s="113"/>
    </row>
    <row r="30" spans="1:12" ht="18.600000000000001">
      <c r="A30" s="348"/>
      <c r="B30" s="348"/>
      <c r="C30" s="348"/>
      <c r="D30" s="287" t="s">
        <v>256</v>
      </c>
      <c r="E30" s="121">
        <f>E31+E32</f>
        <v>0</v>
      </c>
      <c r="F30" s="121">
        <f>F31+F32</f>
        <v>0</v>
      </c>
      <c r="G30" s="338"/>
      <c r="H30" s="339"/>
      <c r="I30" s="339"/>
      <c r="J30" s="339"/>
      <c r="K30" s="340"/>
    </row>
    <row r="31" spans="1:12" ht="18.600000000000001">
      <c r="A31" s="122"/>
      <c r="B31" s="135" t="s">
        <v>258</v>
      </c>
      <c r="C31" s="122"/>
      <c r="D31" s="287"/>
      <c r="E31" s="105"/>
      <c r="F31" s="105"/>
      <c r="G31" s="341"/>
      <c r="H31" s="342"/>
      <c r="I31" s="342"/>
      <c r="J31" s="342"/>
      <c r="K31" s="343"/>
    </row>
    <row r="32" spans="1:12" ht="18.600000000000001">
      <c r="A32" s="347">
        <f>B34*C34+B35*C35+B36*C36+B37*C37</f>
        <v>6</v>
      </c>
      <c r="B32" s="347"/>
      <c r="C32" s="347"/>
      <c r="D32" s="287"/>
      <c r="E32" s="105">
        <f>($B$34*$C$34*E$34+$B$35*$C$35*E$35+$B$36*$C$36*E$36+$B$37*$C$37*E$37)/$A$32</f>
        <v>0</v>
      </c>
      <c r="F32" s="105">
        <f>($B$34*$C$34*F$34+$B$35*$C$35*F$35+$B$36*$C$36*F$36+$B$37*$C$37*F$37)/$A$32</f>
        <v>0</v>
      </c>
      <c r="G32" s="344"/>
      <c r="H32" s="345"/>
      <c r="I32" s="345"/>
      <c r="J32" s="345"/>
      <c r="K32" s="346"/>
    </row>
    <row r="33" spans="1:12">
      <c r="A33" s="109" t="s">
        <v>68</v>
      </c>
      <c r="B33" s="109" t="s">
        <v>69</v>
      </c>
      <c r="C33" s="109" t="s">
        <v>70</v>
      </c>
      <c r="D33" s="109" t="s">
        <v>265</v>
      </c>
      <c r="E33" s="109" t="s">
        <v>75</v>
      </c>
      <c r="F33" s="109" t="s">
        <v>37</v>
      </c>
      <c r="G33" s="109" t="s">
        <v>76</v>
      </c>
      <c r="H33" s="109" t="s">
        <v>77</v>
      </c>
      <c r="I33" s="109" t="s">
        <v>78</v>
      </c>
      <c r="J33" s="109" t="s">
        <v>79</v>
      </c>
      <c r="K33" s="109" t="s">
        <v>80</v>
      </c>
      <c r="L33" s="109"/>
    </row>
    <row r="34" spans="1:12" s="114" customFormat="1" ht="48">
      <c r="A34" s="110">
        <v>1</v>
      </c>
      <c r="B34" s="110">
        <v>3</v>
      </c>
      <c r="C34" s="110">
        <v>1</v>
      </c>
      <c r="D34" s="111" t="s">
        <v>310</v>
      </c>
      <c r="E34" s="105"/>
      <c r="F34" s="105"/>
      <c r="G34" s="111" t="s">
        <v>313</v>
      </c>
      <c r="H34" s="111" t="s">
        <v>314</v>
      </c>
      <c r="I34" s="111" t="s">
        <v>315</v>
      </c>
      <c r="J34" s="111" t="s">
        <v>316</v>
      </c>
      <c r="K34" s="111" t="s">
        <v>317</v>
      </c>
      <c r="L34" s="113"/>
    </row>
    <row r="35" spans="1:12" s="114" customFormat="1" ht="96">
      <c r="A35" s="110">
        <v>2</v>
      </c>
      <c r="B35" s="110">
        <v>3</v>
      </c>
      <c r="C35" s="110">
        <v>0</v>
      </c>
      <c r="D35" s="111" t="s">
        <v>311</v>
      </c>
      <c r="E35" s="105"/>
      <c r="F35" s="105"/>
      <c r="G35" s="111" t="s">
        <v>313</v>
      </c>
      <c r="H35" s="111" t="s">
        <v>314</v>
      </c>
      <c r="I35" s="111" t="s">
        <v>315</v>
      </c>
      <c r="J35" s="111" t="s">
        <v>316</v>
      </c>
      <c r="K35" s="111" t="s">
        <v>317</v>
      </c>
      <c r="L35" s="113"/>
    </row>
    <row r="36" spans="1:12" s="114" customFormat="1" ht="60">
      <c r="A36" s="110">
        <v>3</v>
      </c>
      <c r="B36" s="110">
        <v>3</v>
      </c>
      <c r="C36" s="110">
        <v>1</v>
      </c>
      <c r="D36" s="111" t="s">
        <v>312</v>
      </c>
      <c r="E36" s="105"/>
      <c r="F36" s="105"/>
      <c r="G36" s="111" t="s">
        <v>318</v>
      </c>
      <c r="H36" s="111" t="s">
        <v>318</v>
      </c>
      <c r="I36" s="111" t="s">
        <v>318</v>
      </c>
      <c r="J36" s="111" t="s">
        <v>318</v>
      </c>
      <c r="K36" s="111" t="s">
        <v>318</v>
      </c>
      <c r="L36" s="113"/>
    </row>
    <row r="37" spans="1:12" s="114" customFormat="1" ht="18.600000000000001">
      <c r="A37" s="110">
        <v>4</v>
      </c>
      <c r="B37" s="110">
        <v>0</v>
      </c>
      <c r="C37" s="110">
        <v>0</v>
      </c>
      <c r="D37" s="111"/>
      <c r="E37" s="105"/>
      <c r="F37" s="105"/>
      <c r="G37" s="111"/>
      <c r="H37" s="111"/>
      <c r="I37" s="111"/>
      <c r="J37" s="111"/>
      <c r="K37" s="111"/>
      <c r="L37" s="113"/>
    </row>
    <row r="38" spans="1:12" s="114" customFormat="1" ht="21">
      <c r="A38" s="325" t="s">
        <v>194</v>
      </c>
      <c r="B38" s="325"/>
      <c r="C38" s="325"/>
      <c r="D38" s="325"/>
      <c r="E38" s="325"/>
      <c r="F38" s="325"/>
      <c r="G38" s="325"/>
      <c r="H38" s="325"/>
      <c r="I38" s="325"/>
      <c r="J38" s="325"/>
      <c r="K38" s="325"/>
      <c r="L38" s="109"/>
    </row>
    <row r="39" spans="1:12" s="114" customFormat="1">
      <c r="A39" s="110"/>
      <c r="B39" s="110"/>
      <c r="C39" s="110"/>
      <c r="D39" s="123"/>
      <c r="E39" s="320"/>
      <c r="F39" s="321"/>
      <c r="G39" s="321"/>
      <c r="H39" s="321"/>
      <c r="I39" s="321"/>
      <c r="J39" s="321"/>
      <c r="K39" s="321"/>
      <c r="L39" s="124"/>
    </row>
    <row r="40" spans="1:12" s="114" customFormat="1">
      <c r="A40" s="110"/>
      <c r="B40" s="110"/>
      <c r="C40" s="110"/>
      <c r="D40" s="123"/>
      <c r="E40" s="320"/>
      <c r="F40" s="321"/>
      <c r="G40" s="321"/>
      <c r="H40" s="321"/>
      <c r="I40" s="321"/>
      <c r="J40" s="321"/>
      <c r="K40" s="321"/>
      <c r="L40" s="124"/>
    </row>
    <row r="41" spans="1:12" s="114" customFormat="1">
      <c r="A41" s="110"/>
      <c r="B41" s="110"/>
      <c r="C41" s="110"/>
      <c r="D41" s="123"/>
      <c r="E41" s="320"/>
      <c r="F41" s="321"/>
      <c r="G41" s="321"/>
      <c r="H41" s="321"/>
      <c r="I41" s="321"/>
      <c r="J41" s="321"/>
      <c r="K41" s="321"/>
      <c r="L41" s="124"/>
    </row>
    <row r="42" spans="1:12">
      <c r="A42" s="125"/>
      <c r="B42" s="125"/>
      <c r="C42" s="125"/>
      <c r="D42" s="123"/>
      <c r="E42" s="320"/>
      <c r="F42" s="321"/>
      <c r="G42" s="321"/>
      <c r="H42" s="321"/>
      <c r="I42" s="321"/>
      <c r="J42" s="321"/>
      <c r="K42" s="321"/>
      <c r="L42" s="124"/>
    </row>
    <row r="43" spans="1:12" ht="68.25" customHeight="1">
      <c r="A43" s="125"/>
      <c r="B43" s="125"/>
      <c r="C43" s="125"/>
      <c r="D43" s="123"/>
      <c r="E43" s="320"/>
      <c r="F43" s="321"/>
      <c r="G43" s="321"/>
      <c r="H43" s="321"/>
      <c r="I43" s="321"/>
      <c r="J43" s="321"/>
      <c r="K43" s="321"/>
      <c r="L43" s="124"/>
    </row>
    <row r="44" spans="1:12">
      <c r="A44" s="125"/>
      <c r="B44" s="125"/>
      <c r="C44" s="125"/>
      <c r="D44" s="123"/>
      <c r="E44" s="320"/>
      <c r="F44" s="321"/>
      <c r="G44" s="321"/>
      <c r="H44" s="321"/>
      <c r="I44" s="321"/>
      <c r="J44" s="321"/>
      <c r="K44" s="321"/>
      <c r="L44" s="124"/>
    </row>
    <row r="45" spans="1:12">
      <c r="A45" s="322"/>
      <c r="B45" s="323"/>
      <c r="C45" s="323"/>
      <c r="D45" s="323"/>
      <c r="E45" s="323"/>
      <c r="F45" s="323"/>
      <c r="G45" s="323"/>
      <c r="H45" s="323"/>
      <c r="I45" s="323"/>
      <c r="J45" s="323"/>
      <c r="K45" s="324"/>
      <c r="L45" s="124"/>
    </row>
    <row r="46" spans="1:12" ht="59.25" customHeight="1">
      <c r="A46" s="125"/>
      <c r="B46" s="125"/>
      <c r="C46" s="125"/>
      <c r="D46" s="126" t="s">
        <v>82</v>
      </c>
      <c r="E46" s="288" t="s">
        <v>321</v>
      </c>
      <c r="F46" s="289"/>
      <c r="G46" s="289"/>
      <c r="H46" s="289"/>
      <c r="I46" s="289"/>
      <c r="J46" s="289"/>
      <c r="K46" s="289"/>
      <c r="L46" s="124"/>
    </row>
    <row r="47" spans="1:12">
      <c r="A47" s="125"/>
      <c r="B47" s="125"/>
      <c r="C47" s="125"/>
      <c r="D47" s="126" t="s">
        <v>319</v>
      </c>
      <c r="E47" s="288" t="s">
        <v>322</v>
      </c>
      <c r="F47" s="289"/>
      <c r="G47" s="289"/>
      <c r="H47" s="289"/>
      <c r="I47" s="289"/>
      <c r="J47" s="289"/>
      <c r="K47" s="289"/>
      <c r="L47" s="124"/>
    </row>
    <row r="48" spans="1:12">
      <c r="A48" s="125"/>
      <c r="B48" s="125"/>
      <c r="C48" s="125"/>
      <c r="D48" s="126" t="s">
        <v>320</v>
      </c>
      <c r="E48" s="288" t="s">
        <v>323</v>
      </c>
      <c r="F48" s="289"/>
      <c r="G48" s="289"/>
      <c r="H48" s="289"/>
      <c r="I48" s="289"/>
      <c r="J48" s="289"/>
      <c r="K48" s="289"/>
      <c r="L48" s="124"/>
    </row>
    <row r="50" spans="5:7">
      <c r="E50" s="286" t="s">
        <v>324</v>
      </c>
      <c r="F50" s="286"/>
      <c r="G50" s="286"/>
    </row>
    <row r="51" spans="5:7">
      <c r="E51" s="286" t="s">
        <v>325</v>
      </c>
      <c r="F51" s="286"/>
      <c r="G51" s="286"/>
    </row>
    <row r="52" spans="5:7">
      <c r="E52" s="286" t="s">
        <v>326</v>
      </c>
      <c r="F52" s="286"/>
      <c r="G52" s="286"/>
    </row>
    <row r="53" spans="5:7">
      <c r="E53" s="286" t="s">
        <v>327</v>
      </c>
      <c r="F53" s="286"/>
      <c r="G53" s="286"/>
    </row>
    <row r="54" spans="5:7">
      <c r="E54" s="286" t="s">
        <v>328</v>
      </c>
      <c r="F54" s="286"/>
      <c r="G54" s="286"/>
    </row>
    <row r="55" spans="5:7">
      <c r="E55" s="286" t="s">
        <v>329</v>
      </c>
      <c r="F55" s="286"/>
      <c r="G55" s="286"/>
    </row>
    <row r="56" spans="5:7">
      <c r="E56" s="286" t="s">
        <v>330</v>
      </c>
      <c r="F56" s="286"/>
      <c r="G56" s="286"/>
    </row>
    <row r="57" spans="5:7">
      <c r="E57" s="286" t="s">
        <v>331</v>
      </c>
      <c r="F57" s="286"/>
      <c r="G57" s="286"/>
    </row>
    <row r="58" spans="5:7">
      <c r="E58" s="286" t="s">
        <v>332</v>
      </c>
      <c r="F58" s="286"/>
      <c r="G58" s="286"/>
    </row>
  </sheetData>
  <mergeCells count="44">
    <mergeCell ref="A6:C6"/>
    <mergeCell ref="D6:D8"/>
    <mergeCell ref="E42:K42"/>
    <mergeCell ref="A45:K45"/>
    <mergeCell ref="E46:K46"/>
    <mergeCell ref="A38:K38"/>
    <mergeCell ref="E44:K44"/>
    <mergeCell ref="E43:K43"/>
    <mergeCell ref="A8:C8"/>
    <mergeCell ref="G12:K14"/>
    <mergeCell ref="E39:K39"/>
    <mergeCell ref="E40:K40"/>
    <mergeCell ref="E41:K41"/>
    <mergeCell ref="G30:K32"/>
    <mergeCell ref="A32:C32"/>
    <mergeCell ref="A30:C30"/>
    <mergeCell ref="G1:K1"/>
    <mergeCell ref="G21:K23"/>
    <mergeCell ref="A21:C21"/>
    <mergeCell ref="D21:D23"/>
    <mergeCell ref="A23:C23"/>
    <mergeCell ref="G2:K2"/>
    <mergeCell ref="G3:K3"/>
    <mergeCell ref="G4:K4"/>
    <mergeCell ref="G5:K5"/>
    <mergeCell ref="G6:K6"/>
    <mergeCell ref="G7:K7"/>
    <mergeCell ref="G8:K8"/>
    <mergeCell ref="A1:D1"/>
    <mergeCell ref="A12:C12"/>
    <mergeCell ref="D12:D14"/>
    <mergeCell ref="A14:C14"/>
    <mergeCell ref="D30:D32"/>
    <mergeCell ref="E50:G50"/>
    <mergeCell ref="E51:G51"/>
    <mergeCell ref="E47:K47"/>
    <mergeCell ref="E48:K48"/>
    <mergeCell ref="E57:G57"/>
    <mergeCell ref="E58:G58"/>
    <mergeCell ref="E52:G52"/>
    <mergeCell ref="E53:G53"/>
    <mergeCell ref="E54:G54"/>
    <mergeCell ref="E55:G55"/>
    <mergeCell ref="E56:G56"/>
  </mergeCells>
  <printOptions gridLines="1"/>
  <pageMargins left="0.70866141732283472" right="0.70866141732283472" top="0.78740157480314965" bottom="0.78740157480314965" header="0.31496062992125984" footer="0.31496062992125984"/>
  <pageSetup paperSize="9" scale="70" fitToHeight="3" orientation="landscape" r:id="rId1"/>
  <headerFooter>
    <oddHeader>&amp;L&amp;Pvon&amp;N&amp;C1.1 Wertbeitragsziele&amp;R&amp;D</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M58"/>
  <sheetViews>
    <sheetView topLeftCell="A18" zoomScale="80" zoomScaleNormal="80" workbookViewId="0">
      <selection activeCell="D12" sqref="D12:D14"/>
    </sheetView>
  </sheetViews>
  <sheetFormatPr defaultColWidth="11.44140625" defaultRowHeight="14.4"/>
  <cols>
    <col min="1" max="3" width="5.21875" customWidth="1"/>
    <col min="4" max="4" width="29.21875" customWidth="1"/>
    <col min="5" max="6" width="9" customWidth="1"/>
    <col min="7" max="11" width="24.77734375" customWidth="1"/>
    <col min="12" max="12" width="90.77734375" customWidth="1"/>
  </cols>
  <sheetData>
    <row r="1" spans="1:12" s="32" customFormat="1" ht="21.75" customHeight="1" thickBot="1">
      <c r="A1" s="352" t="s">
        <v>334</v>
      </c>
      <c r="B1" s="353"/>
      <c r="C1" s="353"/>
      <c r="D1" s="353"/>
      <c r="E1" s="31">
        <f>(E3*$B$3*$C$3+E4*$B$4*$C$4+E5*$B$5*$C$5)/$A$5+E6</f>
        <v>0</v>
      </c>
      <c r="F1" s="31">
        <f>(F3*$B$3*$C$3+F4*$B$4*$C$4+F5*$B$5*$C$5)/$A$5+F6</f>
        <v>0</v>
      </c>
      <c r="G1" s="354" t="s">
        <v>253</v>
      </c>
      <c r="H1" s="355"/>
      <c r="I1" s="355"/>
      <c r="J1" s="355"/>
      <c r="K1" s="355"/>
      <c r="L1" s="60" t="s">
        <v>254</v>
      </c>
    </row>
    <row r="2" spans="1:12" ht="22.5" customHeight="1">
      <c r="A2" s="33" t="s">
        <v>68</v>
      </c>
      <c r="B2" s="33" t="s">
        <v>69</v>
      </c>
      <c r="C2" s="33" t="s">
        <v>70</v>
      </c>
      <c r="D2" s="33" t="s">
        <v>71</v>
      </c>
      <c r="E2" s="33" t="s">
        <v>72</v>
      </c>
      <c r="F2" s="33" t="s">
        <v>37</v>
      </c>
      <c r="G2" s="350" t="s">
        <v>336</v>
      </c>
      <c r="H2" s="351"/>
      <c r="I2" s="351"/>
      <c r="J2" s="351"/>
      <c r="K2" s="351"/>
    </row>
    <row r="3" spans="1:12" ht="18">
      <c r="A3" s="34"/>
      <c r="B3" s="34">
        <v>5</v>
      </c>
      <c r="C3" s="34">
        <v>1</v>
      </c>
      <c r="D3" s="57" t="s">
        <v>255</v>
      </c>
      <c r="E3" s="54">
        <f>E12</f>
        <v>0</v>
      </c>
      <c r="F3" s="54">
        <f>F12</f>
        <v>0</v>
      </c>
      <c r="G3" s="350" t="s">
        <v>337</v>
      </c>
      <c r="H3" s="351"/>
      <c r="I3" s="351"/>
      <c r="J3" s="351"/>
      <c r="K3" s="351"/>
    </row>
    <row r="4" spans="1:12" ht="18">
      <c r="A4" s="34"/>
      <c r="B4" s="34">
        <v>5</v>
      </c>
      <c r="C4" s="34">
        <v>1</v>
      </c>
      <c r="D4" s="58" t="s">
        <v>202</v>
      </c>
      <c r="E4" s="36">
        <f>E21</f>
        <v>0</v>
      </c>
      <c r="F4" s="36">
        <f>F21</f>
        <v>0</v>
      </c>
      <c r="G4" s="350" t="s">
        <v>338</v>
      </c>
      <c r="H4" s="351"/>
      <c r="I4" s="351"/>
      <c r="J4" s="351"/>
      <c r="K4" s="351"/>
    </row>
    <row r="5" spans="1:12" ht="18">
      <c r="A5" s="34">
        <f>B5*C5+B4*C4+B3*C3</f>
        <v>12</v>
      </c>
      <c r="B5" s="34">
        <v>2</v>
      </c>
      <c r="C5" s="34">
        <v>1</v>
      </c>
      <c r="D5" s="59" t="s">
        <v>256</v>
      </c>
      <c r="E5" s="35">
        <f>E30</f>
        <v>0</v>
      </c>
      <c r="F5" s="35">
        <f>F30</f>
        <v>0</v>
      </c>
      <c r="G5" s="350" t="s">
        <v>339</v>
      </c>
      <c r="H5" s="351"/>
      <c r="I5" s="351"/>
      <c r="J5" s="351"/>
      <c r="K5" s="351"/>
    </row>
    <row r="6" spans="1:12" ht="18">
      <c r="A6" s="356"/>
      <c r="B6" s="356"/>
      <c r="C6" s="356"/>
      <c r="D6" s="357" t="s">
        <v>335</v>
      </c>
      <c r="E6" s="47">
        <f>(E$10*$B$10*$C$10+E$11*$B$11*$C$11)/$A$8</f>
        <v>0</v>
      </c>
      <c r="F6" s="47">
        <f>(F$10*$B$10*$C$10+F$11*$B$11*$C$11)/$A$8</f>
        <v>0</v>
      </c>
      <c r="G6" s="350" t="s">
        <v>340</v>
      </c>
      <c r="H6" s="351"/>
      <c r="I6" s="351"/>
      <c r="J6" s="351"/>
      <c r="K6" s="351"/>
    </row>
    <row r="7" spans="1:12" ht="18">
      <c r="A7" s="48"/>
      <c r="B7" s="49" t="s">
        <v>258</v>
      </c>
      <c r="C7" s="48"/>
      <c r="D7" s="358"/>
      <c r="E7" s="37"/>
      <c r="F7" s="37"/>
      <c r="G7" s="350" t="s">
        <v>341</v>
      </c>
      <c r="H7" s="351"/>
      <c r="I7" s="351"/>
      <c r="J7" s="351"/>
      <c r="K7" s="351"/>
    </row>
    <row r="8" spans="1:12" ht="18">
      <c r="A8" s="359">
        <f>B10*C10+B11*C11</f>
        <v>5</v>
      </c>
      <c r="B8" s="359"/>
      <c r="C8" s="359"/>
      <c r="D8" s="358"/>
      <c r="E8" s="37"/>
      <c r="F8" s="37"/>
      <c r="G8" s="350" t="s">
        <v>342</v>
      </c>
      <c r="H8" s="351"/>
      <c r="I8" s="351"/>
      <c r="J8" s="351"/>
      <c r="K8" s="351"/>
    </row>
    <row r="9" spans="1:12">
      <c r="A9" s="40" t="s">
        <v>68</v>
      </c>
      <c r="B9" s="40" t="s">
        <v>69</v>
      </c>
      <c r="C9" s="40" t="s">
        <v>70</v>
      </c>
      <c r="D9" s="40" t="s">
        <v>265</v>
      </c>
      <c r="E9" s="40" t="s">
        <v>75</v>
      </c>
      <c r="F9" s="40" t="s">
        <v>37</v>
      </c>
      <c r="G9" s="40" t="s">
        <v>76</v>
      </c>
      <c r="H9" s="40" t="s">
        <v>77</v>
      </c>
      <c r="I9" s="40" t="s">
        <v>78</v>
      </c>
      <c r="J9" s="40" t="s">
        <v>79</v>
      </c>
      <c r="K9" s="40" t="s">
        <v>80</v>
      </c>
      <c r="L9" s="40"/>
    </row>
    <row r="10" spans="1:12" s="1" customFormat="1" ht="192">
      <c r="A10" s="11">
        <v>1</v>
      </c>
      <c r="B10" s="11">
        <v>5</v>
      </c>
      <c r="C10" s="11">
        <v>1</v>
      </c>
      <c r="D10" s="41" t="s">
        <v>343</v>
      </c>
      <c r="E10" s="62">
        <v>0</v>
      </c>
      <c r="F10" s="62">
        <v>0</v>
      </c>
      <c r="G10" s="41" t="s">
        <v>83</v>
      </c>
      <c r="H10" s="41" t="s">
        <v>84</v>
      </c>
      <c r="I10" s="41" t="s">
        <v>85</v>
      </c>
      <c r="J10" s="41" t="s">
        <v>86</v>
      </c>
      <c r="K10" s="41" t="s">
        <v>87</v>
      </c>
      <c r="L10" s="42"/>
    </row>
    <row r="11" spans="1:12" s="1" customFormat="1" ht="18.75" hidden="1" customHeight="1">
      <c r="A11" s="11">
        <v>0</v>
      </c>
      <c r="B11" s="11">
        <v>0</v>
      </c>
      <c r="C11" s="11">
        <v>0</v>
      </c>
      <c r="D11" s="41"/>
      <c r="E11" s="37">
        <v>0</v>
      </c>
      <c r="F11" s="37">
        <v>0</v>
      </c>
      <c r="G11" s="64" t="s">
        <v>88</v>
      </c>
      <c r="H11" s="64" t="s">
        <v>89</v>
      </c>
      <c r="I11" s="41"/>
      <c r="J11" s="41"/>
      <c r="K11" s="41"/>
      <c r="L11" s="42"/>
    </row>
    <row r="12" spans="1:12" ht="18">
      <c r="A12" s="365"/>
      <c r="B12" s="365"/>
      <c r="C12" s="365"/>
      <c r="D12" s="366" t="s">
        <v>267</v>
      </c>
      <c r="E12" s="52">
        <f>E13+E14</f>
        <v>0</v>
      </c>
      <c r="F12" s="52">
        <f>F13+F14</f>
        <v>0</v>
      </c>
      <c r="G12" s="367"/>
      <c r="H12" s="368"/>
      <c r="I12" s="368"/>
      <c r="J12" s="368"/>
      <c r="K12" s="369"/>
    </row>
    <row r="13" spans="1:12" ht="18">
      <c r="A13" s="55"/>
      <c r="B13" s="56" t="s">
        <v>258</v>
      </c>
      <c r="C13" s="55"/>
      <c r="D13" s="366"/>
      <c r="E13" s="54"/>
      <c r="F13" s="54"/>
      <c r="G13" s="370"/>
      <c r="H13" s="371"/>
      <c r="I13" s="371"/>
      <c r="J13" s="371"/>
      <c r="K13" s="372"/>
    </row>
    <row r="14" spans="1:12" ht="18">
      <c r="A14" s="376">
        <f>B16*C16+B17*C17+B18*C18+B19*C19+B20*C20</f>
        <v>14</v>
      </c>
      <c r="B14" s="376"/>
      <c r="C14" s="376"/>
      <c r="D14" s="366"/>
      <c r="E14" s="54">
        <f>($B$16*$C$16*E$16+$B$17*$C$17*E$17+$B$18*$C$18*E$18+$B$19*$C$19*E$19+$B$20*$C$20*E$20)/$A$14</f>
        <v>0</v>
      </c>
      <c r="F14" s="54">
        <f>($B$16*$C$16*F$16+$B$17*$C$17*F$17+$B$18*$C$18*F$18+$B$19*$C$19*F$19+$B$20*$C$20*F$20)/$A$14</f>
        <v>0</v>
      </c>
      <c r="G14" s="373"/>
      <c r="H14" s="374"/>
      <c r="I14" s="374"/>
      <c r="J14" s="374"/>
      <c r="K14" s="375"/>
    </row>
    <row r="15" spans="1:12">
      <c r="A15" s="40" t="s">
        <v>68</v>
      </c>
      <c r="B15" s="40" t="s">
        <v>69</v>
      </c>
      <c r="C15" s="40" t="s">
        <v>70</v>
      </c>
      <c r="D15" s="40" t="s">
        <v>265</v>
      </c>
      <c r="E15" s="40" t="s">
        <v>75</v>
      </c>
      <c r="F15" s="40" t="s">
        <v>37</v>
      </c>
      <c r="G15" s="40" t="s">
        <v>76</v>
      </c>
      <c r="H15" s="40" t="s">
        <v>77</v>
      </c>
      <c r="I15" s="40" t="s">
        <v>78</v>
      </c>
      <c r="J15" s="40" t="s">
        <v>79</v>
      </c>
      <c r="K15" s="40" t="s">
        <v>80</v>
      </c>
      <c r="L15" s="40"/>
    </row>
    <row r="16" spans="1:12" s="1" customFormat="1" ht="48">
      <c r="A16" s="11">
        <v>1</v>
      </c>
      <c r="B16" s="11">
        <v>5</v>
      </c>
      <c r="C16" s="11">
        <v>1</v>
      </c>
      <c r="D16" s="41" t="s">
        <v>344</v>
      </c>
      <c r="E16" s="54"/>
      <c r="F16" s="54"/>
      <c r="G16" s="41" t="s">
        <v>345</v>
      </c>
      <c r="H16" s="41" t="s">
        <v>347</v>
      </c>
      <c r="I16" s="41" t="s">
        <v>348</v>
      </c>
      <c r="J16" s="41" t="s">
        <v>349</v>
      </c>
      <c r="K16" s="41" t="s">
        <v>350</v>
      </c>
      <c r="L16" s="42"/>
    </row>
    <row r="17" spans="1:12" s="1" customFormat="1" ht="60">
      <c r="A17" s="11">
        <v>2</v>
      </c>
      <c r="B17" s="11">
        <v>3</v>
      </c>
      <c r="C17" s="11">
        <v>1</v>
      </c>
      <c r="D17" s="41" t="s">
        <v>351</v>
      </c>
      <c r="E17" s="54"/>
      <c r="F17" s="54"/>
      <c r="G17" s="41" t="s">
        <v>345</v>
      </c>
      <c r="H17" s="41"/>
      <c r="I17" s="41" t="s">
        <v>352</v>
      </c>
      <c r="J17" s="41" t="s">
        <v>349</v>
      </c>
      <c r="K17" s="41" t="s">
        <v>353</v>
      </c>
      <c r="L17" s="42"/>
    </row>
    <row r="18" spans="1:12" s="1" customFormat="1" ht="108">
      <c r="A18" s="11">
        <v>3</v>
      </c>
      <c r="B18" s="11">
        <v>3</v>
      </c>
      <c r="C18" s="11">
        <v>1</v>
      </c>
      <c r="D18" s="41" t="s">
        <v>354</v>
      </c>
      <c r="E18" s="54"/>
      <c r="F18" s="54"/>
      <c r="G18" s="41" t="s">
        <v>345</v>
      </c>
      <c r="H18" s="41"/>
      <c r="I18" s="41" t="s">
        <v>357</v>
      </c>
      <c r="J18" s="41" t="s">
        <v>358</v>
      </c>
      <c r="K18" s="41" t="s">
        <v>359</v>
      </c>
      <c r="L18" s="42"/>
    </row>
    <row r="19" spans="1:12" s="1" customFormat="1" ht="72">
      <c r="A19" s="11">
        <v>4</v>
      </c>
      <c r="B19" s="11">
        <v>3</v>
      </c>
      <c r="C19" s="11">
        <v>1</v>
      </c>
      <c r="D19" s="41" t="s">
        <v>355</v>
      </c>
      <c r="E19" s="54"/>
      <c r="F19" s="54"/>
      <c r="G19" s="41" t="s">
        <v>346</v>
      </c>
      <c r="H19" s="41" t="s">
        <v>360</v>
      </c>
      <c r="I19" s="41" t="s">
        <v>361</v>
      </c>
      <c r="J19" s="41" t="s">
        <v>362</v>
      </c>
      <c r="K19" s="41" t="s">
        <v>363</v>
      </c>
      <c r="L19" s="42"/>
    </row>
    <row r="20" spans="1:12" s="1" customFormat="1" ht="72">
      <c r="A20" s="11">
        <v>5</v>
      </c>
      <c r="B20" s="11">
        <v>0</v>
      </c>
      <c r="C20" s="11">
        <v>0</v>
      </c>
      <c r="D20" s="41" t="s">
        <v>356</v>
      </c>
      <c r="E20" s="54"/>
      <c r="F20" s="54"/>
      <c r="G20" s="98" t="s">
        <v>346</v>
      </c>
      <c r="H20" s="41" t="s">
        <v>364</v>
      </c>
      <c r="I20" s="41" t="s">
        <v>365</v>
      </c>
      <c r="J20" s="41" t="s">
        <v>366</v>
      </c>
      <c r="K20" s="41" t="s">
        <v>367</v>
      </c>
      <c r="L20" s="42"/>
    </row>
    <row r="21" spans="1:12" ht="18">
      <c r="A21" s="379"/>
      <c r="B21" s="379"/>
      <c r="C21" s="379"/>
      <c r="D21" s="380" t="s">
        <v>293</v>
      </c>
      <c r="E21" s="43">
        <f>E22+E23</f>
        <v>0</v>
      </c>
      <c r="F21" s="43">
        <f>F22+F23</f>
        <v>0</v>
      </c>
      <c r="G21" s="381"/>
      <c r="H21" s="382"/>
      <c r="I21" s="382"/>
      <c r="J21" s="382"/>
      <c r="K21" s="383"/>
    </row>
    <row r="22" spans="1:12" ht="18">
      <c r="A22" s="44"/>
      <c r="B22" s="45" t="s">
        <v>258</v>
      </c>
      <c r="C22" s="44"/>
      <c r="D22" s="380"/>
      <c r="E22" s="46"/>
      <c r="F22" s="46"/>
      <c r="G22" s="384"/>
      <c r="H22" s="385"/>
      <c r="I22" s="385"/>
      <c r="J22" s="385"/>
      <c r="K22" s="386"/>
    </row>
    <row r="23" spans="1:12" ht="18">
      <c r="A23" s="379">
        <f>B25*C25+B26*C26+B27*C27+B28*C28+B29*C29</f>
        <v>11</v>
      </c>
      <c r="B23" s="379"/>
      <c r="C23" s="379"/>
      <c r="D23" s="380"/>
      <c r="E23" s="46">
        <f>($B$25*$C$25*E$25+$B$26*$C$26*E$26+$B$27*$C$27*E$27+$B$28*$C$28*E$28+$B$29*$C$29*E$29)/$A$23</f>
        <v>0</v>
      </c>
      <c r="F23" s="46">
        <f>($B$25*$C$25*F$25+$B$26*$C$26*F$26+$B$27*$C$27*F$27+$B$28*$C$28*F$28+$B$29*$C$29*F$29)/$A$23</f>
        <v>0</v>
      </c>
      <c r="G23" s="387"/>
      <c r="H23" s="388"/>
      <c r="I23" s="388"/>
      <c r="J23" s="388"/>
      <c r="K23" s="389"/>
    </row>
    <row r="24" spans="1:12">
      <c r="A24" s="40" t="s">
        <v>68</v>
      </c>
      <c r="B24" s="40" t="s">
        <v>69</v>
      </c>
      <c r="C24" s="40" t="s">
        <v>70</v>
      </c>
      <c r="D24" s="40" t="s">
        <v>265</v>
      </c>
      <c r="E24" s="40" t="s">
        <v>75</v>
      </c>
      <c r="F24" s="40" t="s">
        <v>37</v>
      </c>
      <c r="G24" s="40" t="s">
        <v>76</v>
      </c>
      <c r="H24" s="40" t="s">
        <v>77</v>
      </c>
      <c r="I24" s="40" t="s">
        <v>78</v>
      </c>
      <c r="J24" s="40" t="s">
        <v>79</v>
      </c>
      <c r="K24" s="40" t="s">
        <v>80</v>
      </c>
      <c r="L24" s="40"/>
    </row>
    <row r="25" spans="1:12" s="1" customFormat="1" ht="84">
      <c r="A25" s="11">
        <v>1</v>
      </c>
      <c r="B25" s="11">
        <v>5</v>
      </c>
      <c r="C25" s="11">
        <v>1</v>
      </c>
      <c r="D25" s="41" t="s">
        <v>368</v>
      </c>
      <c r="E25" s="63"/>
      <c r="F25" s="63"/>
      <c r="G25" s="41" t="s">
        <v>369</v>
      </c>
      <c r="H25" s="41" t="s">
        <v>370</v>
      </c>
      <c r="I25" s="41" t="s">
        <v>297</v>
      </c>
      <c r="J25" s="41" t="s">
        <v>371</v>
      </c>
      <c r="K25" s="41" t="s">
        <v>372</v>
      </c>
      <c r="L25" s="42"/>
    </row>
    <row r="26" spans="1:12" s="1" customFormat="1" ht="96">
      <c r="A26" s="11">
        <v>2</v>
      </c>
      <c r="B26" s="11">
        <v>4</v>
      </c>
      <c r="C26" s="11">
        <v>1</v>
      </c>
      <c r="D26" s="41" t="s">
        <v>373</v>
      </c>
      <c r="E26" s="63"/>
      <c r="F26" s="63"/>
      <c r="G26" s="41" t="s">
        <v>446</v>
      </c>
      <c r="H26" s="41"/>
      <c r="I26" s="41" t="s">
        <v>375</v>
      </c>
      <c r="J26" s="41"/>
      <c r="K26" s="41" t="s">
        <v>376</v>
      </c>
      <c r="L26" s="42"/>
    </row>
    <row r="27" spans="1:12" s="1" customFormat="1" ht="108">
      <c r="A27" s="11">
        <v>3</v>
      </c>
      <c r="B27" s="11">
        <v>2</v>
      </c>
      <c r="C27" s="11">
        <v>1</v>
      </c>
      <c r="D27" s="41" t="s">
        <v>374</v>
      </c>
      <c r="E27" s="63"/>
      <c r="F27" s="63"/>
      <c r="G27" s="41" t="s">
        <v>301</v>
      </c>
      <c r="H27" s="41" t="s">
        <v>302</v>
      </c>
      <c r="I27" s="41" t="s">
        <v>377</v>
      </c>
      <c r="J27" s="41" t="s">
        <v>304</v>
      </c>
      <c r="K27" s="41" t="s">
        <v>305</v>
      </c>
      <c r="L27" s="42"/>
    </row>
    <row r="28" spans="1:12" s="1" customFormat="1" ht="18">
      <c r="A28" s="11">
        <v>4</v>
      </c>
      <c r="B28" s="11">
        <v>0</v>
      </c>
      <c r="C28" s="11">
        <v>0</v>
      </c>
      <c r="D28" s="41"/>
      <c r="E28" s="63"/>
      <c r="F28" s="63"/>
      <c r="G28" s="41"/>
      <c r="H28" s="41"/>
      <c r="I28" s="41"/>
      <c r="J28" s="41"/>
      <c r="K28" s="41"/>
      <c r="L28" s="42"/>
    </row>
    <row r="29" spans="1:12" s="1" customFormat="1" ht="18">
      <c r="A29" s="11">
        <v>5</v>
      </c>
      <c r="B29" s="11">
        <v>0</v>
      </c>
      <c r="C29" s="11">
        <v>0</v>
      </c>
      <c r="E29" s="63"/>
      <c r="F29" s="63"/>
      <c r="G29" s="41"/>
      <c r="H29" s="41"/>
      <c r="I29" s="41"/>
      <c r="J29" s="41"/>
      <c r="K29" s="41"/>
      <c r="L29" s="42"/>
    </row>
    <row r="30" spans="1:12" ht="18">
      <c r="A30" s="390"/>
      <c r="B30" s="390"/>
      <c r="C30" s="390"/>
      <c r="D30" s="391" t="s">
        <v>256</v>
      </c>
      <c r="E30" s="53">
        <f>E31+E32</f>
        <v>0</v>
      </c>
      <c r="F30" s="53">
        <f>F31+F32</f>
        <v>0</v>
      </c>
      <c r="G30" s="392"/>
      <c r="H30" s="393"/>
      <c r="I30" s="393"/>
      <c r="J30" s="393"/>
      <c r="K30" s="394"/>
    </row>
    <row r="31" spans="1:12" ht="18">
      <c r="A31" s="38"/>
      <c r="B31" s="39" t="s">
        <v>258</v>
      </c>
      <c r="C31" s="38"/>
      <c r="D31" s="391"/>
      <c r="E31" s="35"/>
      <c r="F31" s="35"/>
      <c r="G31" s="395"/>
      <c r="H31" s="396"/>
      <c r="I31" s="396"/>
      <c r="J31" s="396"/>
      <c r="K31" s="397"/>
    </row>
    <row r="32" spans="1:12" ht="18">
      <c r="A32" s="401">
        <f>B34*C34+B35*C35+B36*C36+B37*C37</f>
        <v>15</v>
      </c>
      <c r="B32" s="401"/>
      <c r="C32" s="401"/>
      <c r="D32" s="391"/>
      <c r="E32" s="35">
        <f>($B$34*$C$34*E$34+$B$35*$C$35*E$35+$B$36*$C$36*E$36+$B$37*$C$37*E$37)/$A$32</f>
        <v>0</v>
      </c>
      <c r="F32" s="35">
        <f>($B$34*$C$34*F$34+$B$35*$C$35*F$35+$B$36*$C$36*F$36+$B$37*$C$37*F$37)/$A$32</f>
        <v>0</v>
      </c>
      <c r="G32" s="398"/>
      <c r="H32" s="399"/>
      <c r="I32" s="399"/>
      <c r="J32" s="399"/>
      <c r="K32" s="400"/>
    </row>
    <row r="33" spans="1:13">
      <c r="A33" s="40" t="s">
        <v>68</v>
      </c>
      <c r="B33" s="40" t="s">
        <v>69</v>
      </c>
      <c r="C33" s="40" t="s">
        <v>70</v>
      </c>
      <c r="D33" s="40" t="s">
        <v>265</v>
      </c>
      <c r="E33" s="40" t="s">
        <v>75</v>
      </c>
      <c r="F33" s="40" t="s">
        <v>37</v>
      </c>
      <c r="G33" s="40" t="s">
        <v>76</v>
      </c>
      <c r="H33" s="40" t="s">
        <v>77</v>
      </c>
      <c r="I33" s="40" t="s">
        <v>78</v>
      </c>
      <c r="J33" s="40" t="s">
        <v>79</v>
      </c>
      <c r="K33" s="40" t="s">
        <v>80</v>
      </c>
      <c r="L33" s="40"/>
    </row>
    <row r="34" spans="1:13" s="1" customFormat="1" ht="108">
      <c r="A34" s="11">
        <v>1</v>
      </c>
      <c r="B34" s="11">
        <v>5</v>
      </c>
      <c r="C34" s="11">
        <v>1</v>
      </c>
      <c r="D34" s="41" t="s">
        <v>380</v>
      </c>
      <c r="E34" s="35"/>
      <c r="F34" s="35"/>
      <c r="G34" s="97" t="s">
        <v>379</v>
      </c>
      <c r="H34" s="97" t="s">
        <v>379</v>
      </c>
      <c r="I34" s="97" t="s">
        <v>379</v>
      </c>
      <c r="J34" s="97" t="s">
        <v>379</v>
      </c>
      <c r="K34" s="97" t="s">
        <v>379</v>
      </c>
      <c r="L34" s="42"/>
    </row>
    <row r="35" spans="1:13" s="1" customFormat="1" ht="108">
      <c r="A35" s="11">
        <v>2</v>
      </c>
      <c r="B35" s="11">
        <v>5</v>
      </c>
      <c r="C35" s="11">
        <v>1</v>
      </c>
      <c r="D35" s="41" t="s">
        <v>381</v>
      </c>
      <c r="E35" s="35"/>
      <c r="F35" s="35"/>
      <c r="G35" s="97" t="s">
        <v>379</v>
      </c>
      <c r="H35" s="97" t="s">
        <v>379</v>
      </c>
      <c r="I35" s="97" t="s">
        <v>379</v>
      </c>
      <c r="J35" s="97" t="s">
        <v>379</v>
      </c>
      <c r="K35" s="97" t="s">
        <v>379</v>
      </c>
      <c r="L35" s="42"/>
    </row>
    <row r="36" spans="1:13" s="1" customFormat="1" ht="72">
      <c r="A36" s="11">
        <v>3</v>
      </c>
      <c r="B36" s="11">
        <v>5</v>
      </c>
      <c r="C36" s="11">
        <v>1</v>
      </c>
      <c r="D36" s="41" t="s">
        <v>382</v>
      </c>
      <c r="E36" s="35"/>
      <c r="F36" s="35"/>
      <c r="G36" s="97" t="s">
        <v>379</v>
      </c>
      <c r="H36" s="97" t="s">
        <v>379</v>
      </c>
      <c r="I36" s="97" t="s">
        <v>379</v>
      </c>
      <c r="J36" s="97" t="s">
        <v>379</v>
      </c>
      <c r="K36" s="97" t="s">
        <v>379</v>
      </c>
      <c r="L36" s="42"/>
    </row>
    <row r="37" spans="1:13" s="1" customFormat="1" ht="18">
      <c r="A37" s="11">
        <v>4</v>
      </c>
      <c r="B37" s="11">
        <v>0</v>
      </c>
      <c r="C37" s="11">
        <v>0</v>
      </c>
      <c r="D37" s="41"/>
      <c r="E37" s="35"/>
      <c r="F37" s="35"/>
      <c r="G37" s="41"/>
      <c r="H37" s="41"/>
      <c r="I37" s="41"/>
      <c r="J37" s="41"/>
      <c r="K37" s="41"/>
      <c r="L37" s="42"/>
    </row>
    <row r="38" spans="1:13" s="1" customFormat="1" ht="21">
      <c r="A38" s="402" t="s">
        <v>378</v>
      </c>
      <c r="B38" s="402"/>
      <c r="C38" s="402"/>
      <c r="D38" s="402"/>
      <c r="E38" s="402"/>
      <c r="F38" s="402"/>
      <c r="G38" s="402"/>
      <c r="H38" s="402"/>
      <c r="I38" s="402"/>
      <c r="J38" s="402"/>
      <c r="K38" s="402"/>
      <c r="L38" s="40"/>
    </row>
    <row r="39" spans="1:13" s="1" customFormat="1">
      <c r="A39" s="11"/>
      <c r="B39" s="11"/>
      <c r="C39" s="11"/>
      <c r="D39" s="50"/>
      <c r="E39" s="363"/>
      <c r="F39" s="364"/>
      <c r="G39" s="364"/>
      <c r="H39" s="364"/>
      <c r="I39" s="364"/>
      <c r="J39" s="364"/>
      <c r="K39" s="364"/>
      <c r="L39" s="61"/>
    </row>
    <row r="40" spans="1:13" s="1" customFormat="1">
      <c r="A40" s="11"/>
      <c r="B40" s="11"/>
      <c r="C40" s="11"/>
      <c r="D40" s="50"/>
      <c r="E40" s="363"/>
      <c r="F40" s="364"/>
      <c r="G40" s="364"/>
      <c r="H40" s="364"/>
      <c r="I40" s="364"/>
      <c r="J40" s="364"/>
      <c r="K40" s="364"/>
      <c r="L40" s="61"/>
    </row>
    <row r="41" spans="1:13" s="1" customFormat="1">
      <c r="A41" s="11"/>
      <c r="B41" s="11"/>
      <c r="C41" s="11"/>
      <c r="D41" s="50"/>
      <c r="E41" s="363"/>
      <c r="F41" s="364"/>
      <c r="G41" s="364"/>
      <c r="H41" s="364"/>
      <c r="I41" s="364"/>
      <c r="J41" s="364"/>
      <c r="K41" s="364"/>
      <c r="L41" s="61"/>
    </row>
    <row r="42" spans="1:13">
      <c r="A42" s="51"/>
      <c r="B42" s="51"/>
      <c r="C42" s="51"/>
      <c r="D42" s="50"/>
      <c r="E42" s="363"/>
      <c r="F42" s="364"/>
      <c r="G42" s="364"/>
      <c r="H42" s="364"/>
      <c r="I42" s="364"/>
      <c r="J42" s="364"/>
      <c r="K42" s="364"/>
      <c r="L42" s="61"/>
    </row>
    <row r="43" spans="1:13" ht="68.25" customHeight="1">
      <c r="A43" s="51"/>
      <c r="B43" s="51"/>
      <c r="C43" s="51"/>
      <c r="D43" s="50"/>
      <c r="E43" s="363"/>
      <c r="F43" s="364"/>
      <c r="G43" s="364"/>
      <c r="H43" s="364"/>
      <c r="I43" s="364"/>
      <c r="J43" s="364"/>
      <c r="K43" s="364"/>
      <c r="L43" s="61"/>
    </row>
    <row r="44" spans="1:13">
      <c r="A44" s="51"/>
      <c r="B44" s="51"/>
      <c r="C44" s="51"/>
      <c r="D44" s="50"/>
      <c r="E44" s="363"/>
      <c r="F44" s="364"/>
      <c r="G44" s="364"/>
      <c r="H44" s="364"/>
      <c r="I44" s="364"/>
      <c r="J44" s="364"/>
      <c r="K44" s="364"/>
      <c r="L44" s="61"/>
    </row>
    <row r="45" spans="1:13">
      <c r="A45" s="360"/>
      <c r="B45" s="361"/>
      <c r="C45" s="361"/>
      <c r="D45" s="361"/>
      <c r="E45" s="361"/>
      <c r="F45" s="361"/>
      <c r="G45" s="361"/>
      <c r="H45" s="361"/>
      <c r="I45" s="361"/>
      <c r="J45" s="361"/>
      <c r="K45" s="362"/>
      <c r="L45" s="61"/>
    </row>
    <row r="46" spans="1:13" ht="33" customHeight="1">
      <c r="A46" s="51"/>
      <c r="B46" s="51"/>
      <c r="C46" s="51"/>
      <c r="D46" s="10" t="s">
        <v>82</v>
      </c>
      <c r="E46" s="377" t="s">
        <v>384</v>
      </c>
      <c r="F46" s="378"/>
      <c r="G46" s="378"/>
      <c r="H46" s="378"/>
      <c r="I46" s="378"/>
      <c r="J46" s="378"/>
      <c r="K46" s="378"/>
      <c r="L46" s="61"/>
      <c r="M46" s="10"/>
    </row>
    <row r="47" spans="1:13" ht="34.5" customHeight="1">
      <c r="A47" s="51"/>
      <c r="B47" s="51"/>
      <c r="C47" s="51"/>
      <c r="D47" s="10" t="s">
        <v>319</v>
      </c>
      <c r="E47" s="377" t="s">
        <v>385</v>
      </c>
      <c r="F47" s="378"/>
      <c r="G47" s="378"/>
      <c r="H47" s="378"/>
      <c r="I47" s="378"/>
      <c r="J47" s="378"/>
      <c r="K47" s="378"/>
      <c r="L47" s="61"/>
      <c r="M47" s="10"/>
    </row>
    <row r="48" spans="1:13" ht="55.5" customHeight="1">
      <c r="A48" s="51"/>
      <c r="B48" s="51"/>
      <c r="C48" s="51"/>
      <c r="D48" s="10" t="s">
        <v>383</v>
      </c>
      <c r="E48" s="377" t="s">
        <v>386</v>
      </c>
      <c r="F48" s="378"/>
      <c r="G48" s="378"/>
      <c r="H48" s="378"/>
      <c r="I48" s="378"/>
      <c r="J48" s="378"/>
      <c r="K48" s="378"/>
      <c r="L48" s="61"/>
      <c r="M48" s="10"/>
    </row>
    <row r="50" spans="5:7">
      <c r="E50" s="349" t="s">
        <v>387</v>
      </c>
      <c r="F50" s="349"/>
      <c r="G50" s="349"/>
    </row>
    <row r="51" spans="5:7">
      <c r="E51" s="349" t="s">
        <v>388</v>
      </c>
      <c r="F51" s="349"/>
      <c r="G51" s="349"/>
    </row>
    <row r="52" spans="5:7">
      <c r="E52" s="349" t="s">
        <v>389</v>
      </c>
      <c r="F52" s="349"/>
      <c r="G52" s="349"/>
    </row>
    <row r="53" spans="5:7">
      <c r="E53" s="349" t="s">
        <v>390</v>
      </c>
      <c r="F53" s="349"/>
      <c r="G53" s="349"/>
    </row>
    <row r="54" spans="5:7">
      <c r="E54" s="349" t="s">
        <v>391</v>
      </c>
      <c r="F54" s="349"/>
      <c r="G54" s="349"/>
    </row>
    <row r="55" spans="5:7">
      <c r="E55" s="349" t="s">
        <v>392</v>
      </c>
      <c r="F55" s="349"/>
      <c r="G55" s="349"/>
    </row>
    <row r="56" spans="5:7">
      <c r="E56" s="349" t="s">
        <v>393</v>
      </c>
      <c r="F56" s="349"/>
      <c r="G56" s="349"/>
    </row>
    <row r="57" spans="5:7">
      <c r="E57" s="349" t="s">
        <v>394</v>
      </c>
      <c r="F57" s="349"/>
      <c r="G57" s="349"/>
    </row>
    <row r="58" spans="5:7">
      <c r="E58" s="349" t="s">
        <v>395</v>
      </c>
      <c r="F58" s="349"/>
      <c r="G58" s="349"/>
    </row>
  </sheetData>
  <mergeCells count="44">
    <mergeCell ref="E46:K46"/>
    <mergeCell ref="E47:K47"/>
    <mergeCell ref="E48:K48"/>
    <mergeCell ref="A21:C21"/>
    <mergeCell ref="D21:D23"/>
    <mergeCell ref="G21:K23"/>
    <mergeCell ref="A23:C23"/>
    <mergeCell ref="A30:C30"/>
    <mergeCell ref="D30:D32"/>
    <mergeCell ref="G30:K32"/>
    <mergeCell ref="A32:C32"/>
    <mergeCell ref="E39:K39"/>
    <mergeCell ref="E40:K40"/>
    <mergeCell ref="E41:K41"/>
    <mergeCell ref="A38:K38"/>
    <mergeCell ref="E42:K42"/>
    <mergeCell ref="A45:K45"/>
    <mergeCell ref="E43:K43"/>
    <mergeCell ref="A12:C12"/>
    <mergeCell ref="D12:D14"/>
    <mergeCell ref="G12:K14"/>
    <mergeCell ref="A14:C14"/>
    <mergeCell ref="E44:K44"/>
    <mergeCell ref="A6:C6"/>
    <mergeCell ref="D6:D8"/>
    <mergeCell ref="A8:C8"/>
    <mergeCell ref="G6:K6"/>
    <mergeCell ref="G7:K7"/>
    <mergeCell ref="G8:K8"/>
    <mergeCell ref="G5:K5"/>
    <mergeCell ref="A1:D1"/>
    <mergeCell ref="G1:K1"/>
    <mergeCell ref="G2:K2"/>
    <mergeCell ref="G3:K3"/>
    <mergeCell ref="G4:K4"/>
    <mergeCell ref="E55:G55"/>
    <mergeCell ref="E56:G56"/>
    <mergeCell ref="E57:G57"/>
    <mergeCell ref="E58:G58"/>
    <mergeCell ref="E50:G50"/>
    <mergeCell ref="E51:G51"/>
    <mergeCell ref="E52:G52"/>
    <mergeCell ref="E53:G53"/>
    <mergeCell ref="E54:G54"/>
  </mergeCells>
  <pageMargins left="0.70866141732283472" right="0.70866141732283472" top="0.78740157480314965" bottom="0.78740157480314965" header="0.31496062992125984" footer="0.31496062992125984"/>
  <pageSetup paperSize="9" scale="70" fitToHeight="3" orientation="landscape" r:id="rId1"/>
  <headerFooter>
    <oddHeader>&amp;L&amp;Pvon&amp;N&amp;C1.2. Kostenposition&amp;R&amp;D</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M58"/>
  <sheetViews>
    <sheetView topLeftCell="A10" zoomScale="80" zoomScaleNormal="80" workbookViewId="0">
      <selection activeCell="G26" sqref="G26"/>
    </sheetView>
  </sheetViews>
  <sheetFormatPr defaultColWidth="11.44140625" defaultRowHeight="14.4"/>
  <cols>
    <col min="1" max="3" width="5.21875" customWidth="1"/>
    <col min="4" max="4" width="29.21875" customWidth="1"/>
    <col min="5" max="6" width="9" customWidth="1"/>
    <col min="7" max="11" width="24.77734375" customWidth="1"/>
    <col min="12" max="12" width="90.77734375" customWidth="1"/>
  </cols>
  <sheetData>
    <row r="1" spans="1:12" s="32" customFormat="1" ht="21.75" customHeight="1" thickBot="1">
      <c r="A1" s="352" t="s">
        <v>396</v>
      </c>
      <c r="B1" s="353"/>
      <c r="C1" s="353"/>
      <c r="D1" s="353"/>
      <c r="E1" s="31">
        <f>(E3*$B$3*$C$3+E4*$B$4*$C$4+E5*$B$5*$C$5)/$A$5+E6</f>
        <v>0</v>
      </c>
      <c r="F1" s="31">
        <f>(F3*$B$3*$C$3+F4*$B$4*$C$4+F5*$B$5*$C$5)/$A$5+F6</f>
        <v>0</v>
      </c>
      <c r="G1" s="354" t="s">
        <v>253</v>
      </c>
      <c r="H1" s="355"/>
      <c r="I1" s="355"/>
      <c r="J1" s="355"/>
      <c r="K1" s="355"/>
      <c r="L1" s="60" t="s">
        <v>254</v>
      </c>
    </row>
    <row r="2" spans="1:12" ht="22.5" customHeight="1">
      <c r="A2" s="33" t="s">
        <v>68</v>
      </c>
      <c r="B2" s="33" t="s">
        <v>69</v>
      </c>
      <c r="C2" s="33" t="s">
        <v>70</v>
      </c>
      <c r="D2" s="33" t="s">
        <v>71</v>
      </c>
      <c r="E2" s="33" t="s">
        <v>72</v>
      </c>
      <c r="F2" s="33" t="s">
        <v>37</v>
      </c>
      <c r="G2" s="350" t="s">
        <v>397</v>
      </c>
      <c r="H2" s="351"/>
      <c r="I2" s="351"/>
      <c r="J2" s="351"/>
      <c r="K2" s="351"/>
    </row>
    <row r="3" spans="1:12" ht="18">
      <c r="A3" s="34"/>
      <c r="B3" s="34">
        <v>5</v>
      </c>
      <c r="C3" s="34">
        <v>1</v>
      </c>
      <c r="D3" s="57" t="s">
        <v>255</v>
      </c>
      <c r="E3" s="54">
        <f>E12</f>
        <v>0</v>
      </c>
      <c r="F3" s="54">
        <f>F12</f>
        <v>0</v>
      </c>
      <c r="G3" s="350" t="s">
        <v>398</v>
      </c>
      <c r="H3" s="351"/>
      <c r="I3" s="351"/>
      <c r="J3" s="351"/>
      <c r="K3" s="351"/>
    </row>
    <row r="4" spans="1:12" ht="18">
      <c r="A4" s="34"/>
      <c r="B4" s="34">
        <v>5</v>
      </c>
      <c r="C4" s="34">
        <v>1</v>
      </c>
      <c r="D4" s="58" t="s">
        <v>202</v>
      </c>
      <c r="E4" s="36">
        <f>E21</f>
        <v>0</v>
      </c>
      <c r="F4" s="36">
        <f>F21</f>
        <v>0</v>
      </c>
      <c r="G4" s="350" t="s">
        <v>399</v>
      </c>
      <c r="H4" s="351"/>
      <c r="I4" s="351"/>
      <c r="J4" s="351"/>
      <c r="K4" s="351"/>
    </row>
    <row r="5" spans="1:12" ht="18">
      <c r="A5" s="34">
        <f>B5*C5+B4*C4+B3*C3</f>
        <v>12</v>
      </c>
      <c r="B5" s="34">
        <v>2</v>
      </c>
      <c r="C5" s="34">
        <v>1</v>
      </c>
      <c r="D5" s="59" t="s">
        <v>256</v>
      </c>
      <c r="E5" s="35">
        <f>E30</f>
        <v>0</v>
      </c>
      <c r="F5" s="35">
        <f>F30</f>
        <v>0</v>
      </c>
      <c r="G5" s="350" t="s">
        <v>400</v>
      </c>
      <c r="H5" s="351"/>
      <c r="I5" s="351"/>
      <c r="J5" s="351"/>
      <c r="K5" s="351"/>
    </row>
    <row r="6" spans="1:12" ht="18">
      <c r="A6" s="356"/>
      <c r="B6" s="356"/>
      <c r="C6" s="356"/>
      <c r="D6" s="357" t="s">
        <v>257</v>
      </c>
      <c r="E6" s="47">
        <f>(E$10*$B$10*$C$10+E$11*$B$11*$C$11)/$A$8</f>
        <v>0</v>
      </c>
      <c r="F6" s="47">
        <f>(F$10*$B$10*$C$10+F$11*$B$11*$C$11)/$A$8</f>
        <v>0</v>
      </c>
      <c r="G6" s="350" t="s">
        <v>341</v>
      </c>
      <c r="H6" s="351"/>
      <c r="I6" s="351"/>
      <c r="J6" s="351"/>
      <c r="K6" s="351"/>
    </row>
    <row r="7" spans="1:12" ht="18">
      <c r="A7" s="48"/>
      <c r="B7" s="49" t="s">
        <v>258</v>
      </c>
      <c r="C7" s="48"/>
      <c r="D7" s="358"/>
      <c r="E7" s="37"/>
      <c r="F7" s="37"/>
      <c r="G7" s="350" t="s">
        <v>401</v>
      </c>
      <c r="H7" s="351"/>
      <c r="I7" s="351"/>
      <c r="J7" s="351"/>
      <c r="K7" s="351"/>
    </row>
    <row r="8" spans="1:12" ht="18">
      <c r="A8" s="359">
        <f>B10*C10+B11*C11</f>
        <v>5</v>
      </c>
      <c r="B8" s="359"/>
      <c r="C8" s="359"/>
      <c r="D8" s="358"/>
      <c r="E8" s="37"/>
      <c r="F8" s="37"/>
      <c r="G8" s="350"/>
      <c r="H8" s="351"/>
      <c r="I8" s="351"/>
      <c r="J8" s="351"/>
      <c r="K8" s="351"/>
    </row>
    <row r="9" spans="1:12">
      <c r="A9" s="40" t="s">
        <v>68</v>
      </c>
      <c r="B9" s="40" t="s">
        <v>69</v>
      </c>
      <c r="C9" s="40" t="s">
        <v>70</v>
      </c>
      <c r="D9" s="40" t="s">
        <v>265</v>
      </c>
      <c r="E9" s="40" t="s">
        <v>75</v>
      </c>
      <c r="F9" s="40" t="s">
        <v>37</v>
      </c>
      <c r="G9" s="40" t="s">
        <v>76</v>
      </c>
      <c r="H9" s="40" t="s">
        <v>77</v>
      </c>
      <c r="I9" s="40" t="s">
        <v>78</v>
      </c>
      <c r="J9" s="40" t="s">
        <v>79</v>
      </c>
      <c r="K9" s="40" t="s">
        <v>80</v>
      </c>
      <c r="L9" s="40"/>
    </row>
    <row r="10" spans="1:12" s="1" customFormat="1" ht="156">
      <c r="A10" s="11">
        <v>1</v>
      </c>
      <c r="B10" s="11">
        <v>5</v>
      </c>
      <c r="C10" s="11">
        <v>1</v>
      </c>
      <c r="D10" s="41" t="s">
        <v>402</v>
      </c>
      <c r="E10" s="62">
        <v>0</v>
      </c>
      <c r="F10" s="62">
        <v>0</v>
      </c>
      <c r="G10" s="41" t="s">
        <v>403</v>
      </c>
      <c r="H10" s="41" t="s">
        <v>404</v>
      </c>
      <c r="I10" s="41" t="s">
        <v>405</v>
      </c>
      <c r="J10" s="41" t="s">
        <v>406</v>
      </c>
      <c r="K10" s="41" t="s">
        <v>407</v>
      </c>
      <c r="L10" s="42"/>
    </row>
    <row r="11" spans="1:12" s="1" customFormat="1" ht="18.75" hidden="1" customHeight="1">
      <c r="A11" s="11">
        <v>0</v>
      </c>
      <c r="B11" s="11">
        <v>0</v>
      </c>
      <c r="C11" s="11">
        <v>0</v>
      </c>
      <c r="D11" s="41"/>
      <c r="E11" s="37">
        <v>0</v>
      </c>
      <c r="F11" s="37">
        <v>0</v>
      </c>
      <c r="G11" s="64" t="s">
        <v>90</v>
      </c>
      <c r="H11" s="64" t="s">
        <v>91</v>
      </c>
      <c r="I11" s="41"/>
      <c r="J11" s="41"/>
      <c r="K11" s="64" t="s">
        <v>92</v>
      </c>
      <c r="L11" s="42"/>
    </row>
    <row r="12" spans="1:12" ht="18">
      <c r="A12" s="365"/>
      <c r="B12" s="365"/>
      <c r="C12" s="365"/>
      <c r="D12" s="366" t="s">
        <v>267</v>
      </c>
      <c r="E12" s="52">
        <f>E13+E14</f>
        <v>0</v>
      </c>
      <c r="F12" s="52">
        <f>F13+F14</f>
        <v>0</v>
      </c>
      <c r="G12" s="367"/>
      <c r="H12" s="368"/>
      <c r="I12" s="368"/>
      <c r="J12" s="368"/>
      <c r="K12" s="369"/>
    </row>
    <row r="13" spans="1:12" ht="18">
      <c r="A13" s="55"/>
      <c r="B13" s="56" t="s">
        <v>258</v>
      </c>
      <c r="C13" s="55"/>
      <c r="D13" s="366"/>
      <c r="E13" s="54"/>
      <c r="F13" s="54"/>
      <c r="G13" s="370"/>
      <c r="H13" s="371"/>
      <c r="I13" s="371"/>
      <c r="J13" s="371"/>
      <c r="K13" s="372"/>
    </row>
    <row r="14" spans="1:12" ht="18">
      <c r="A14" s="376">
        <f>B16*C16+B17*C17+B18*C18+B19*C19+B20*C20</f>
        <v>16</v>
      </c>
      <c r="B14" s="376"/>
      <c r="C14" s="376"/>
      <c r="D14" s="366"/>
      <c r="E14" s="54">
        <f>($B$16*$C$16*E$16+$B$17*$C$17*E$17+$B$18*$C$18*E$18+$B$19*$C$19*E$19+$B$20*$C$20*E$20)/$A$14</f>
        <v>0</v>
      </c>
      <c r="F14" s="54">
        <f>($B$16*$C$16*F$16+$B$17*$C$17*F$17+$B$18*$C$18*F$18+$B$19*$C$19*F$19+$B$20*$C$20*F$20)/$A$14</f>
        <v>0</v>
      </c>
      <c r="G14" s="373"/>
      <c r="H14" s="374"/>
      <c r="I14" s="374"/>
      <c r="J14" s="374"/>
      <c r="K14" s="375"/>
    </row>
    <row r="15" spans="1:12">
      <c r="A15" s="40" t="s">
        <v>68</v>
      </c>
      <c r="B15" s="40" t="s">
        <v>69</v>
      </c>
      <c r="C15" s="40" t="s">
        <v>70</v>
      </c>
      <c r="D15" s="40" t="s">
        <v>265</v>
      </c>
      <c r="E15" s="40" t="s">
        <v>75</v>
      </c>
      <c r="F15" s="40" t="s">
        <v>37</v>
      </c>
      <c r="G15" s="40" t="s">
        <v>76</v>
      </c>
      <c r="H15" s="40" t="s">
        <v>77</v>
      </c>
      <c r="I15" s="40" t="s">
        <v>78</v>
      </c>
      <c r="J15" s="40" t="s">
        <v>79</v>
      </c>
      <c r="K15" s="40" t="s">
        <v>80</v>
      </c>
      <c r="L15" s="40"/>
    </row>
    <row r="16" spans="1:12" s="1" customFormat="1" ht="48">
      <c r="A16" s="11">
        <v>1</v>
      </c>
      <c r="B16" s="11">
        <v>5</v>
      </c>
      <c r="C16" s="11">
        <v>1</v>
      </c>
      <c r="D16" s="41" t="s">
        <v>408</v>
      </c>
      <c r="E16" s="54"/>
      <c r="F16" s="54"/>
      <c r="G16" s="41" t="s">
        <v>345</v>
      </c>
      <c r="H16" s="41" t="s">
        <v>411</v>
      </c>
      <c r="I16" s="41" t="s">
        <v>413</v>
      </c>
      <c r="J16" s="41" t="s">
        <v>349</v>
      </c>
      <c r="K16" s="41" t="s">
        <v>416</v>
      </c>
      <c r="L16" s="42"/>
    </row>
    <row r="17" spans="1:12" s="1" customFormat="1" ht="48">
      <c r="A17" s="11">
        <v>2</v>
      </c>
      <c r="B17" s="11">
        <v>4</v>
      </c>
      <c r="C17" s="11">
        <v>1</v>
      </c>
      <c r="D17" s="41" t="s">
        <v>409</v>
      </c>
      <c r="E17" s="54"/>
      <c r="F17" s="54"/>
      <c r="G17" s="41" t="s">
        <v>345</v>
      </c>
      <c r="H17" s="41" t="s">
        <v>412</v>
      </c>
      <c r="I17" s="41" t="s">
        <v>414</v>
      </c>
      <c r="J17" s="41" t="s">
        <v>349</v>
      </c>
      <c r="K17" s="41" t="s">
        <v>417</v>
      </c>
      <c r="L17" s="42"/>
    </row>
    <row r="18" spans="1:12" s="1" customFormat="1" ht="60">
      <c r="A18" s="11">
        <v>3</v>
      </c>
      <c r="B18" s="11">
        <v>4</v>
      </c>
      <c r="C18" s="11">
        <v>1</v>
      </c>
      <c r="D18" s="41" t="s">
        <v>410</v>
      </c>
      <c r="E18" s="54"/>
      <c r="F18" s="54"/>
      <c r="G18" s="41" t="s">
        <v>345</v>
      </c>
      <c r="H18" s="41" t="s">
        <v>412</v>
      </c>
      <c r="I18" s="41" t="s">
        <v>414</v>
      </c>
      <c r="J18" s="41" t="s">
        <v>349</v>
      </c>
      <c r="K18" s="41" t="s">
        <v>418</v>
      </c>
      <c r="L18" s="42"/>
    </row>
    <row r="19" spans="1:12" s="1" customFormat="1" ht="48">
      <c r="A19" s="11">
        <v>4</v>
      </c>
      <c r="B19" s="11">
        <v>3</v>
      </c>
      <c r="C19" s="11">
        <v>1</v>
      </c>
      <c r="D19" s="41" t="s">
        <v>355</v>
      </c>
      <c r="E19" s="54"/>
      <c r="F19" s="54"/>
      <c r="G19" s="41" t="s">
        <v>346</v>
      </c>
      <c r="H19" s="41" t="s">
        <v>360</v>
      </c>
      <c r="I19" s="41" t="s">
        <v>361</v>
      </c>
      <c r="J19" s="41" t="s">
        <v>415</v>
      </c>
      <c r="K19" s="41" t="s">
        <v>419</v>
      </c>
      <c r="L19" s="42"/>
    </row>
    <row r="20" spans="1:12" s="1" customFormat="1" ht="36">
      <c r="A20" s="11">
        <v>5</v>
      </c>
      <c r="B20" s="11">
        <v>0</v>
      </c>
      <c r="C20" s="11">
        <v>0</v>
      </c>
      <c r="D20" s="41" t="s">
        <v>356</v>
      </c>
      <c r="E20" s="54"/>
      <c r="F20" s="54"/>
      <c r="G20" s="41" t="s">
        <v>346</v>
      </c>
      <c r="H20" s="41" t="s">
        <v>364</v>
      </c>
      <c r="I20" s="41" t="s">
        <v>365</v>
      </c>
      <c r="J20" s="41" t="s">
        <v>366</v>
      </c>
      <c r="K20" s="41" t="s">
        <v>420</v>
      </c>
      <c r="L20" s="42"/>
    </row>
    <row r="21" spans="1:12" ht="18">
      <c r="A21" s="379"/>
      <c r="B21" s="379"/>
      <c r="C21" s="379"/>
      <c r="D21" s="380" t="s">
        <v>293</v>
      </c>
      <c r="E21" s="43">
        <f>E22+E23</f>
        <v>0</v>
      </c>
      <c r="F21" s="43">
        <f>F22+F23</f>
        <v>0</v>
      </c>
      <c r="G21" s="381"/>
      <c r="H21" s="382"/>
      <c r="I21" s="382"/>
      <c r="J21" s="382"/>
      <c r="K21" s="383"/>
    </row>
    <row r="22" spans="1:12" ht="18">
      <c r="A22" s="44"/>
      <c r="B22" s="45" t="s">
        <v>258</v>
      </c>
      <c r="C22" s="44"/>
      <c r="D22" s="380"/>
      <c r="E22" s="46"/>
      <c r="F22" s="46"/>
      <c r="G22" s="384"/>
      <c r="H22" s="385"/>
      <c r="I22" s="385"/>
      <c r="J22" s="385"/>
      <c r="K22" s="386"/>
    </row>
    <row r="23" spans="1:12" ht="18">
      <c r="A23" s="379">
        <f>B25*C25+B26*C26+B27*C27+B28*C28+B29*C29</f>
        <v>10</v>
      </c>
      <c r="B23" s="379"/>
      <c r="C23" s="379"/>
      <c r="D23" s="380"/>
      <c r="E23" s="46">
        <f>($B$25*$C$25*E$25+$B$26*$C$26*E$26+$B$27*$C$27*E$27+$B$28*$C$28*E$28+$B$29*$C$29*E$29)/$A$23</f>
        <v>0</v>
      </c>
      <c r="F23" s="46">
        <f>($B$25*$C$25*F$25+$B$26*$C$26*F$26+$B$27*$C$27*F$27+$B$28*$C$28*F$28+$B$29*$C$29*F$29)/$A$23</f>
        <v>0</v>
      </c>
      <c r="G23" s="387"/>
      <c r="H23" s="388"/>
      <c r="I23" s="388"/>
      <c r="J23" s="388"/>
      <c r="K23" s="389"/>
    </row>
    <row r="24" spans="1:12">
      <c r="A24" s="40" t="s">
        <v>68</v>
      </c>
      <c r="B24" s="40" t="s">
        <v>69</v>
      </c>
      <c r="C24" s="40" t="s">
        <v>70</v>
      </c>
      <c r="D24" s="40" t="s">
        <v>265</v>
      </c>
      <c r="E24" s="40" t="s">
        <v>75</v>
      </c>
      <c r="F24" s="40" t="s">
        <v>37</v>
      </c>
      <c r="G24" s="40" t="s">
        <v>76</v>
      </c>
      <c r="H24" s="40" t="s">
        <v>77</v>
      </c>
      <c r="I24" s="40" t="s">
        <v>78</v>
      </c>
      <c r="J24" s="40" t="s">
        <v>79</v>
      </c>
      <c r="K24" s="40" t="s">
        <v>80</v>
      </c>
      <c r="L24" s="40"/>
    </row>
    <row r="25" spans="1:12" s="1" customFormat="1" ht="96">
      <c r="A25" s="11">
        <v>1</v>
      </c>
      <c r="B25" s="11">
        <v>5</v>
      </c>
      <c r="C25" s="11">
        <v>1</v>
      </c>
      <c r="D25" s="41" t="s">
        <v>421</v>
      </c>
      <c r="E25" s="63"/>
      <c r="F25" s="63"/>
      <c r="G25" s="41" t="s">
        <v>424</v>
      </c>
      <c r="H25" s="41" t="s">
        <v>425</v>
      </c>
      <c r="I25" s="41" t="s">
        <v>427</v>
      </c>
      <c r="J25" s="41" t="s">
        <v>429</v>
      </c>
      <c r="K25" s="41" t="s">
        <v>430</v>
      </c>
      <c r="L25" s="42"/>
    </row>
    <row r="26" spans="1:12" s="1" customFormat="1" ht="108">
      <c r="A26" s="11">
        <v>2</v>
      </c>
      <c r="B26" s="11">
        <v>3</v>
      </c>
      <c r="C26" s="11">
        <v>1</v>
      </c>
      <c r="D26" s="41" t="s">
        <v>422</v>
      </c>
      <c r="E26" s="63"/>
      <c r="F26" s="63"/>
      <c r="G26" s="41" t="s">
        <v>446</v>
      </c>
      <c r="H26" s="41"/>
      <c r="I26" s="41" t="s">
        <v>428</v>
      </c>
      <c r="J26" s="41"/>
      <c r="K26" s="41" t="s">
        <v>376</v>
      </c>
      <c r="L26" s="42"/>
    </row>
    <row r="27" spans="1:12" s="1" customFormat="1" ht="108">
      <c r="A27" s="11">
        <v>3</v>
      </c>
      <c r="B27" s="11">
        <v>2</v>
      </c>
      <c r="C27" s="11">
        <v>1</v>
      </c>
      <c r="D27" s="41" t="s">
        <v>423</v>
      </c>
      <c r="E27" s="63"/>
      <c r="F27" s="63"/>
      <c r="G27" s="41" t="s">
        <v>301</v>
      </c>
      <c r="H27" s="41" t="s">
        <v>426</v>
      </c>
      <c r="I27" s="41" t="s">
        <v>303</v>
      </c>
      <c r="J27" s="41" t="s">
        <v>304</v>
      </c>
      <c r="K27" s="41" t="s">
        <v>305</v>
      </c>
      <c r="L27" s="42"/>
    </row>
    <row r="28" spans="1:12" s="1" customFormat="1" ht="18">
      <c r="A28" s="11">
        <v>4</v>
      </c>
      <c r="B28" s="11">
        <v>0</v>
      </c>
      <c r="C28" s="11">
        <v>0</v>
      </c>
      <c r="D28" s="41"/>
      <c r="E28" s="63"/>
      <c r="F28" s="63"/>
      <c r="G28" s="41"/>
      <c r="H28" s="41"/>
      <c r="I28" s="41"/>
      <c r="J28" s="41"/>
      <c r="K28" s="41"/>
      <c r="L28" s="42"/>
    </row>
    <row r="29" spans="1:12" s="1" customFormat="1" ht="18">
      <c r="A29" s="11">
        <v>5</v>
      </c>
      <c r="B29" s="11">
        <v>0</v>
      </c>
      <c r="C29" s="11">
        <v>0</v>
      </c>
      <c r="E29" s="63"/>
      <c r="F29" s="63"/>
      <c r="G29" s="41"/>
      <c r="H29" s="41"/>
      <c r="I29" s="41"/>
      <c r="J29" s="41"/>
      <c r="K29" s="41"/>
      <c r="L29" s="42"/>
    </row>
    <row r="30" spans="1:12" ht="18">
      <c r="A30" s="390"/>
      <c r="B30" s="390"/>
      <c r="C30" s="390"/>
      <c r="D30" s="391" t="s">
        <v>256</v>
      </c>
      <c r="E30" s="53">
        <f>E31+E32</f>
        <v>0</v>
      </c>
      <c r="F30" s="53">
        <f>F31+F32</f>
        <v>0</v>
      </c>
      <c r="G30" s="392"/>
      <c r="H30" s="393"/>
      <c r="I30" s="393"/>
      <c r="J30" s="393"/>
      <c r="K30" s="394"/>
    </row>
    <row r="31" spans="1:12" ht="18">
      <c r="A31" s="38"/>
      <c r="B31" s="39" t="s">
        <v>258</v>
      </c>
      <c r="C31" s="38"/>
      <c r="D31" s="391"/>
      <c r="E31" s="35"/>
      <c r="F31" s="35"/>
      <c r="G31" s="395"/>
      <c r="H31" s="396"/>
      <c r="I31" s="396"/>
      <c r="J31" s="396"/>
      <c r="K31" s="397"/>
    </row>
    <row r="32" spans="1:12" ht="18">
      <c r="A32" s="401">
        <f>B34*C34+B35*C35+B36*C36+B37*C37</f>
        <v>6</v>
      </c>
      <c r="B32" s="401"/>
      <c r="C32" s="401"/>
      <c r="D32" s="391"/>
      <c r="E32" s="35">
        <f>($B$34*$C$34*E$34+$B$35*$C$35*E$35+$B$36*$C$36*E$36+$B$37*$C$37*E$37)/$A$32</f>
        <v>0</v>
      </c>
      <c r="F32" s="35">
        <f>($B$34*$C$34*F$34+$B$35*$C$35*F$35+$B$36*$C$36*F$36+$B$37*$C$37*F$37)/$A$32</f>
        <v>0</v>
      </c>
      <c r="G32" s="398"/>
      <c r="H32" s="399"/>
      <c r="I32" s="399"/>
      <c r="J32" s="399"/>
      <c r="K32" s="400"/>
    </row>
    <row r="33" spans="1:13">
      <c r="A33" s="40" t="s">
        <v>68</v>
      </c>
      <c r="B33" s="40" t="s">
        <v>69</v>
      </c>
      <c r="C33" s="40" t="s">
        <v>70</v>
      </c>
      <c r="D33" s="40" t="s">
        <v>265</v>
      </c>
      <c r="E33" s="40" t="s">
        <v>75</v>
      </c>
      <c r="F33" s="40" t="s">
        <v>37</v>
      </c>
      <c r="G33" s="40" t="s">
        <v>76</v>
      </c>
      <c r="H33" s="40" t="s">
        <v>77</v>
      </c>
      <c r="I33" s="40" t="s">
        <v>78</v>
      </c>
      <c r="J33" s="40" t="s">
        <v>79</v>
      </c>
      <c r="K33" s="40" t="s">
        <v>80</v>
      </c>
      <c r="L33" s="40"/>
    </row>
    <row r="34" spans="1:13" s="1" customFormat="1" ht="60">
      <c r="A34" s="11">
        <v>1</v>
      </c>
      <c r="B34" s="11">
        <v>5</v>
      </c>
      <c r="C34" s="11">
        <v>1</v>
      </c>
      <c r="D34" s="41" t="s">
        <v>431</v>
      </c>
      <c r="E34" s="35"/>
      <c r="F34" s="35"/>
      <c r="G34" s="41" t="s">
        <v>379</v>
      </c>
      <c r="H34" s="41" t="s">
        <v>379</v>
      </c>
      <c r="I34" s="41" t="s">
        <v>379</v>
      </c>
      <c r="J34" s="41" t="s">
        <v>379</v>
      </c>
      <c r="K34" s="41" t="s">
        <v>379</v>
      </c>
      <c r="L34" s="42"/>
    </row>
    <row r="35" spans="1:13" s="1" customFormat="1" ht="72">
      <c r="A35" s="11">
        <v>2</v>
      </c>
      <c r="B35" s="11">
        <v>1</v>
      </c>
      <c r="C35" s="11">
        <v>1</v>
      </c>
      <c r="D35" s="41" t="s">
        <v>432</v>
      </c>
      <c r="E35" s="35"/>
      <c r="F35" s="35"/>
      <c r="G35" s="41" t="s">
        <v>379</v>
      </c>
      <c r="H35" s="41" t="s">
        <v>379</v>
      </c>
      <c r="I35" s="41" t="s">
        <v>379</v>
      </c>
      <c r="J35" s="41" t="s">
        <v>379</v>
      </c>
      <c r="K35" s="41" t="s">
        <v>379</v>
      </c>
      <c r="L35" s="42"/>
    </row>
    <row r="36" spans="1:13" s="1" customFormat="1" ht="18">
      <c r="A36" s="11">
        <v>3</v>
      </c>
      <c r="B36" s="11">
        <v>0</v>
      </c>
      <c r="C36" s="11">
        <v>0</v>
      </c>
      <c r="D36" s="41"/>
      <c r="E36" s="35"/>
      <c r="F36" s="35"/>
      <c r="G36" s="41"/>
      <c r="H36" s="41"/>
      <c r="I36" s="41"/>
      <c r="J36" s="41"/>
      <c r="K36" s="41"/>
      <c r="L36" s="42"/>
    </row>
    <row r="37" spans="1:13" s="1" customFormat="1" ht="18">
      <c r="A37" s="11">
        <v>4</v>
      </c>
      <c r="B37" s="11">
        <v>0</v>
      </c>
      <c r="C37" s="11">
        <v>0</v>
      </c>
      <c r="D37" s="41"/>
      <c r="E37" s="35"/>
      <c r="F37" s="35"/>
      <c r="G37" s="41"/>
      <c r="H37" s="41"/>
      <c r="I37" s="41"/>
      <c r="J37" s="41"/>
      <c r="K37" s="41"/>
      <c r="L37" s="42"/>
    </row>
    <row r="38" spans="1:13" s="1" customFormat="1" ht="21">
      <c r="A38" s="402" t="s">
        <v>378</v>
      </c>
      <c r="B38" s="402"/>
      <c r="C38" s="402"/>
      <c r="D38" s="402"/>
      <c r="E38" s="402"/>
      <c r="F38" s="402"/>
      <c r="G38" s="402"/>
      <c r="H38" s="402"/>
      <c r="I38" s="402"/>
      <c r="J38" s="402"/>
      <c r="K38" s="402"/>
      <c r="L38" s="40"/>
    </row>
    <row r="39" spans="1:13" s="1" customFormat="1">
      <c r="A39" s="11"/>
      <c r="B39" s="11"/>
      <c r="C39" s="11"/>
      <c r="D39" s="50"/>
      <c r="E39" s="363"/>
      <c r="F39" s="364"/>
      <c r="G39" s="364"/>
      <c r="H39" s="364"/>
      <c r="I39" s="364"/>
      <c r="J39" s="364"/>
      <c r="K39" s="364"/>
      <c r="L39" s="61"/>
    </row>
    <row r="40" spans="1:13" s="1" customFormat="1">
      <c r="A40" s="11"/>
      <c r="B40" s="11"/>
      <c r="C40" s="11"/>
      <c r="D40" s="50"/>
      <c r="E40" s="363"/>
      <c r="F40" s="364"/>
      <c r="G40" s="364"/>
      <c r="H40" s="364"/>
      <c r="I40" s="364"/>
      <c r="J40" s="364"/>
      <c r="K40" s="364"/>
      <c r="L40" s="61"/>
    </row>
    <row r="41" spans="1:13" s="1" customFormat="1">
      <c r="A41" s="11"/>
      <c r="B41" s="11"/>
      <c r="C41" s="11"/>
      <c r="D41" s="50"/>
      <c r="E41" s="363"/>
      <c r="F41" s="364"/>
      <c r="G41" s="364"/>
      <c r="H41" s="364"/>
      <c r="I41" s="364"/>
      <c r="J41" s="364"/>
      <c r="K41" s="364"/>
      <c r="L41" s="61"/>
    </row>
    <row r="42" spans="1:13">
      <c r="A42" s="51"/>
      <c r="B42" s="51"/>
      <c r="C42" s="51"/>
      <c r="D42" s="50"/>
      <c r="E42" s="363"/>
      <c r="F42" s="364"/>
      <c r="G42" s="364"/>
      <c r="H42" s="364"/>
      <c r="I42" s="364"/>
      <c r="J42" s="364"/>
      <c r="K42" s="364"/>
      <c r="L42" s="61"/>
    </row>
    <row r="43" spans="1:13">
      <c r="A43" s="51"/>
      <c r="B43" s="51"/>
      <c r="C43" s="51"/>
      <c r="D43" s="50"/>
      <c r="E43" s="363"/>
      <c r="F43" s="364"/>
      <c r="G43" s="364"/>
      <c r="H43" s="364"/>
      <c r="I43" s="364"/>
      <c r="J43" s="364"/>
      <c r="K43" s="364"/>
      <c r="L43" s="61"/>
    </row>
    <row r="44" spans="1:13">
      <c r="A44" s="51"/>
      <c r="B44" s="51"/>
      <c r="C44" s="51"/>
      <c r="D44" s="50"/>
      <c r="E44" s="363"/>
      <c r="F44" s="364"/>
      <c r="G44" s="364"/>
      <c r="H44" s="364"/>
      <c r="I44" s="364"/>
      <c r="J44" s="364"/>
      <c r="K44" s="364"/>
      <c r="L44" s="61"/>
    </row>
    <row r="45" spans="1:13" ht="19.5" customHeight="1">
      <c r="A45" s="360"/>
      <c r="B45" s="361"/>
      <c r="C45" s="361"/>
      <c r="D45" s="361"/>
      <c r="E45" s="361"/>
      <c r="F45" s="361"/>
      <c r="G45" s="361"/>
      <c r="H45" s="361"/>
      <c r="I45" s="361"/>
      <c r="J45" s="361"/>
      <c r="K45" s="362"/>
      <c r="L45" s="61"/>
    </row>
    <row r="46" spans="1:13" ht="47.25" customHeight="1">
      <c r="A46" s="51"/>
      <c r="B46" s="51"/>
      <c r="C46" s="51"/>
      <c r="D46" s="10" t="s">
        <v>82</v>
      </c>
      <c r="E46" s="377" t="s">
        <v>434</v>
      </c>
      <c r="F46" s="378"/>
      <c r="G46" s="378"/>
      <c r="H46" s="378"/>
      <c r="I46" s="378"/>
      <c r="J46" s="378"/>
      <c r="K46" s="378"/>
      <c r="L46" s="61"/>
      <c r="M46" s="10"/>
    </row>
    <row r="47" spans="1:13" ht="30.75" customHeight="1">
      <c r="A47" s="51"/>
      <c r="B47" s="51"/>
      <c r="C47" s="51"/>
      <c r="D47" s="10" t="s">
        <v>319</v>
      </c>
      <c r="E47" s="377" t="s">
        <v>435</v>
      </c>
      <c r="F47" s="378"/>
      <c r="G47" s="378"/>
      <c r="H47" s="378"/>
      <c r="I47" s="378"/>
      <c r="J47" s="378"/>
      <c r="K47" s="378"/>
      <c r="L47" s="61"/>
      <c r="M47" s="10"/>
    </row>
    <row r="48" spans="1:13" ht="84.75" customHeight="1">
      <c r="A48" s="51"/>
      <c r="B48" s="51"/>
      <c r="C48" s="51"/>
      <c r="D48" s="10" t="s">
        <v>433</v>
      </c>
      <c r="E48" s="377" t="s">
        <v>436</v>
      </c>
      <c r="F48" s="378"/>
      <c r="G48" s="378"/>
      <c r="H48" s="378"/>
      <c r="I48" s="378"/>
      <c r="J48" s="378"/>
      <c r="K48" s="378"/>
      <c r="L48" s="61"/>
      <c r="M48" s="10"/>
    </row>
    <row r="50" spans="5:7">
      <c r="E50" s="349" t="s">
        <v>437</v>
      </c>
      <c r="F50" s="349"/>
      <c r="G50" s="349"/>
    </row>
    <row r="51" spans="5:7">
      <c r="E51" s="349" t="s">
        <v>438</v>
      </c>
      <c r="F51" s="349"/>
      <c r="G51" s="349"/>
    </row>
    <row r="52" spans="5:7">
      <c r="E52" s="349" t="s">
        <v>439</v>
      </c>
      <c r="F52" s="349"/>
      <c r="G52" s="349"/>
    </row>
    <row r="53" spans="5:7">
      <c r="E53" s="349" t="s">
        <v>440</v>
      </c>
      <c r="F53" s="349"/>
      <c r="G53" s="349"/>
    </row>
    <row r="54" spans="5:7">
      <c r="E54" s="349" t="s">
        <v>441</v>
      </c>
      <c r="F54" s="349"/>
      <c r="G54" s="349"/>
    </row>
    <row r="55" spans="5:7">
      <c r="E55" s="349" t="s">
        <v>442</v>
      </c>
      <c r="F55" s="349"/>
      <c r="G55" s="349"/>
    </row>
    <row r="56" spans="5:7">
      <c r="E56" s="349" t="s">
        <v>443</v>
      </c>
      <c r="F56" s="349"/>
      <c r="G56" s="349"/>
    </row>
    <row r="57" spans="5:7">
      <c r="E57" s="349" t="s">
        <v>444</v>
      </c>
      <c r="F57" s="349"/>
      <c r="G57" s="349"/>
    </row>
    <row r="58" spans="5:7">
      <c r="E58" s="349" t="s">
        <v>445</v>
      </c>
      <c r="F58" s="349"/>
      <c r="G58" s="349"/>
    </row>
  </sheetData>
  <mergeCells count="44">
    <mergeCell ref="E46:K46"/>
    <mergeCell ref="E47:K47"/>
    <mergeCell ref="E48:K48"/>
    <mergeCell ref="A21:C21"/>
    <mergeCell ref="D21:D23"/>
    <mergeCell ref="G21:K23"/>
    <mergeCell ref="A23:C23"/>
    <mergeCell ref="A30:C30"/>
    <mergeCell ref="D30:D32"/>
    <mergeCell ref="G30:K32"/>
    <mergeCell ref="A32:C32"/>
    <mergeCell ref="E39:K39"/>
    <mergeCell ref="E40:K40"/>
    <mergeCell ref="E41:K41"/>
    <mergeCell ref="A38:K38"/>
    <mergeCell ref="E42:K42"/>
    <mergeCell ref="A45:K45"/>
    <mergeCell ref="E43:K43"/>
    <mergeCell ref="A12:C12"/>
    <mergeCell ref="D12:D14"/>
    <mergeCell ref="G12:K14"/>
    <mergeCell ref="A14:C14"/>
    <mergeCell ref="E44:K44"/>
    <mergeCell ref="A6:C6"/>
    <mergeCell ref="D6:D8"/>
    <mergeCell ref="A8:C8"/>
    <mergeCell ref="G6:K6"/>
    <mergeCell ref="G7:K7"/>
    <mergeCell ref="G8:K8"/>
    <mergeCell ref="G5:K5"/>
    <mergeCell ref="A1:D1"/>
    <mergeCell ref="G1:K1"/>
    <mergeCell ref="G2:K2"/>
    <mergeCell ref="G3:K3"/>
    <mergeCell ref="G4:K4"/>
    <mergeCell ref="E55:G55"/>
    <mergeCell ref="E56:G56"/>
    <mergeCell ref="E57:G57"/>
    <mergeCell ref="E58:G58"/>
    <mergeCell ref="E50:G50"/>
    <mergeCell ref="E51:G51"/>
    <mergeCell ref="E52:G52"/>
    <mergeCell ref="E53:G53"/>
    <mergeCell ref="E54:G54"/>
  </mergeCells>
  <printOptions gridLines="1"/>
  <pageMargins left="0.70866141732283472" right="0.70866141732283472" top="0.78740157480314965" bottom="0.78740157480314965" header="0.31496062992125984" footer="0.31496062992125984"/>
  <pageSetup paperSize="9" scale="70" fitToHeight="3" orientation="landscape" r:id="rId1"/>
  <headerFooter>
    <oddHeader>&amp;L&amp;Pvon&amp;N&amp;C1.3. Differenzierungsbeitrag&amp;R&amp;D</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M54"/>
  <sheetViews>
    <sheetView topLeftCell="A18" zoomScale="120" zoomScaleNormal="120" workbookViewId="0">
      <selection activeCell="D21" sqref="D21:D23"/>
    </sheetView>
  </sheetViews>
  <sheetFormatPr defaultColWidth="11.44140625" defaultRowHeight="14.4"/>
  <cols>
    <col min="1" max="3" width="5.21875" customWidth="1"/>
    <col min="4" max="4" width="29.21875" customWidth="1"/>
    <col min="5" max="6" width="9" customWidth="1"/>
    <col min="7" max="11" width="24.77734375" customWidth="1"/>
    <col min="12" max="12" width="90.77734375" customWidth="1"/>
  </cols>
  <sheetData>
    <row r="1" spans="1:12" s="32" customFormat="1" ht="21.75" customHeight="1" thickBot="1">
      <c r="A1" s="352" t="s">
        <v>447</v>
      </c>
      <c r="B1" s="353"/>
      <c r="C1" s="353"/>
      <c r="D1" s="353"/>
      <c r="E1" s="31">
        <f>(E3*$B$3*$C$3+E4*$B$4*$C$4+E5*$B$5*$C$5)/$A$5+E6</f>
        <v>0</v>
      </c>
      <c r="F1" s="31">
        <f>(F3*$B$3*$C$3+F4*$B$4*$C$4+F5*$B$5*$C$5)/$A$5+F6</f>
        <v>0</v>
      </c>
      <c r="G1" s="354" t="s">
        <v>253</v>
      </c>
      <c r="H1" s="355"/>
      <c r="I1" s="355"/>
      <c r="J1" s="355"/>
      <c r="K1" s="355"/>
      <c r="L1" s="60" t="s">
        <v>254</v>
      </c>
    </row>
    <row r="2" spans="1:12" ht="22.5" customHeight="1">
      <c r="A2" s="33" t="s">
        <v>68</v>
      </c>
      <c r="B2" s="33" t="s">
        <v>69</v>
      </c>
      <c r="C2" s="33" t="s">
        <v>70</v>
      </c>
      <c r="D2" s="33" t="s">
        <v>71</v>
      </c>
      <c r="E2" s="33" t="s">
        <v>72</v>
      </c>
      <c r="F2" s="33" t="s">
        <v>37</v>
      </c>
      <c r="G2" s="350" t="s">
        <v>449</v>
      </c>
      <c r="H2" s="351"/>
      <c r="I2" s="351"/>
      <c r="J2" s="351"/>
      <c r="K2" s="351"/>
    </row>
    <row r="3" spans="1:12" ht="18">
      <c r="A3" s="34"/>
      <c r="B3" s="34">
        <v>5</v>
      </c>
      <c r="C3" s="34">
        <v>1</v>
      </c>
      <c r="D3" s="57" t="s">
        <v>255</v>
      </c>
      <c r="E3" s="54">
        <f>E12</f>
        <v>0</v>
      </c>
      <c r="F3" s="54">
        <f>F12</f>
        <v>0</v>
      </c>
      <c r="G3" s="350" t="s">
        <v>341</v>
      </c>
      <c r="H3" s="351"/>
      <c r="I3" s="351"/>
      <c r="J3" s="351"/>
      <c r="K3" s="351"/>
    </row>
    <row r="4" spans="1:12" ht="18">
      <c r="A4" s="34"/>
      <c r="B4" s="34">
        <v>5</v>
      </c>
      <c r="C4" s="34">
        <v>1</v>
      </c>
      <c r="D4" s="58" t="s">
        <v>202</v>
      </c>
      <c r="E4" s="36">
        <f>E21</f>
        <v>0</v>
      </c>
      <c r="F4" s="36">
        <f>F21</f>
        <v>0</v>
      </c>
      <c r="G4" s="350" t="s">
        <v>450</v>
      </c>
      <c r="H4" s="351"/>
      <c r="I4" s="351"/>
      <c r="J4" s="351"/>
      <c r="K4" s="351"/>
    </row>
    <row r="5" spans="1:12" ht="18">
      <c r="A5" s="34">
        <f>B5*C5+B4*C4+B3*C3</f>
        <v>12</v>
      </c>
      <c r="B5" s="34">
        <v>2</v>
      </c>
      <c r="C5" s="34">
        <v>1</v>
      </c>
      <c r="D5" s="59" t="s">
        <v>256</v>
      </c>
      <c r="E5" s="35">
        <f>E30</f>
        <v>0</v>
      </c>
      <c r="F5" s="35">
        <f>F30</f>
        <v>0</v>
      </c>
      <c r="G5" s="350"/>
      <c r="H5" s="351"/>
      <c r="I5" s="351"/>
      <c r="J5" s="351"/>
      <c r="K5" s="351"/>
    </row>
    <row r="6" spans="1:12" ht="18">
      <c r="A6" s="356"/>
      <c r="B6" s="356"/>
      <c r="C6" s="356"/>
      <c r="D6" s="357" t="s">
        <v>335</v>
      </c>
      <c r="E6" s="47">
        <f>(E$10*$B$10*$C$10+E$11*$B$11*$C$11)/$A$8</f>
        <v>0</v>
      </c>
      <c r="F6" s="47">
        <f>(F$10*$B$10*$C$10+F$11*$B$11*$C$11)/$A$8</f>
        <v>0</v>
      </c>
      <c r="G6" s="350"/>
      <c r="H6" s="351"/>
      <c r="I6" s="351"/>
      <c r="J6" s="351"/>
      <c r="K6" s="351"/>
    </row>
    <row r="7" spans="1:12" ht="18">
      <c r="A7" s="48"/>
      <c r="B7" s="49" t="s">
        <v>448</v>
      </c>
      <c r="C7" s="48"/>
      <c r="D7" s="358"/>
      <c r="E7" s="37"/>
      <c r="F7" s="37"/>
      <c r="G7" s="350"/>
      <c r="H7" s="351"/>
      <c r="I7" s="351"/>
      <c r="J7" s="351"/>
      <c r="K7" s="351"/>
    </row>
    <row r="8" spans="1:12" ht="18">
      <c r="A8" s="359">
        <f>B10*C10+B11*C11</f>
        <v>5</v>
      </c>
      <c r="B8" s="359"/>
      <c r="C8" s="359"/>
      <c r="D8" s="358"/>
      <c r="E8" s="37"/>
      <c r="F8" s="37"/>
      <c r="G8" s="350"/>
      <c r="H8" s="351"/>
      <c r="I8" s="351"/>
      <c r="J8" s="351"/>
      <c r="K8" s="351"/>
    </row>
    <row r="9" spans="1:12">
      <c r="A9" s="40" t="s">
        <v>68</v>
      </c>
      <c r="B9" s="40" t="s">
        <v>69</v>
      </c>
      <c r="C9" s="40" t="s">
        <v>70</v>
      </c>
      <c r="D9" s="40" t="s">
        <v>265</v>
      </c>
      <c r="E9" s="40" t="s">
        <v>75</v>
      </c>
      <c r="F9" s="40" t="s">
        <v>37</v>
      </c>
      <c r="G9" s="40" t="s">
        <v>76</v>
      </c>
      <c r="H9" s="40" t="s">
        <v>77</v>
      </c>
      <c r="I9" s="40" t="s">
        <v>78</v>
      </c>
      <c r="J9" s="40" t="s">
        <v>79</v>
      </c>
      <c r="K9" s="40" t="s">
        <v>80</v>
      </c>
      <c r="L9" s="40"/>
    </row>
    <row r="10" spans="1:12" s="1" customFormat="1" ht="132">
      <c r="A10" s="11">
        <v>1</v>
      </c>
      <c r="B10" s="11">
        <v>5</v>
      </c>
      <c r="C10" s="11">
        <v>1</v>
      </c>
      <c r="D10" s="41" t="s">
        <v>451</v>
      </c>
      <c r="E10" s="62">
        <v>0</v>
      </c>
      <c r="F10" s="62">
        <v>0</v>
      </c>
      <c r="G10" s="41" t="s">
        <v>452</v>
      </c>
      <c r="H10" s="41" t="s">
        <v>453</v>
      </c>
      <c r="I10" s="41" t="s">
        <v>454</v>
      </c>
      <c r="J10" s="41" t="s">
        <v>455</v>
      </c>
      <c r="K10" s="41" t="s">
        <v>456</v>
      </c>
      <c r="L10" s="42"/>
    </row>
    <row r="11" spans="1:12" s="1" customFormat="1" ht="18.75" hidden="1" customHeight="1">
      <c r="A11" s="11">
        <v>0</v>
      </c>
      <c r="B11" s="11">
        <v>0</v>
      </c>
      <c r="C11" s="11">
        <v>0</v>
      </c>
      <c r="D11" s="41"/>
      <c r="E11" s="37">
        <v>0</v>
      </c>
      <c r="F11" s="37">
        <v>0</v>
      </c>
      <c r="G11" s="64" t="s">
        <v>93</v>
      </c>
      <c r="H11" s="64" t="s">
        <v>94</v>
      </c>
      <c r="I11" s="41"/>
      <c r="J11" s="41"/>
      <c r="K11" s="41"/>
      <c r="L11" s="42"/>
    </row>
    <row r="12" spans="1:12" ht="18">
      <c r="A12" s="365"/>
      <c r="B12" s="365"/>
      <c r="C12" s="365"/>
      <c r="D12" s="366" t="s">
        <v>267</v>
      </c>
      <c r="E12" s="52">
        <f>E13+E14</f>
        <v>0</v>
      </c>
      <c r="F12" s="52">
        <f>F13+F14</f>
        <v>0</v>
      </c>
      <c r="G12" s="367"/>
      <c r="H12" s="368"/>
      <c r="I12" s="368"/>
      <c r="J12" s="368"/>
      <c r="K12" s="369"/>
    </row>
    <row r="13" spans="1:12" ht="18">
      <c r="A13" s="55"/>
      <c r="B13" s="56" t="s">
        <v>448</v>
      </c>
      <c r="C13" s="55"/>
      <c r="D13" s="366"/>
      <c r="E13" s="54"/>
      <c r="F13" s="54"/>
      <c r="G13" s="370"/>
      <c r="H13" s="371"/>
      <c r="I13" s="371"/>
      <c r="J13" s="371"/>
      <c r="K13" s="372"/>
    </row>
    <row r="14" spans="1:12" ht="18">
      <c r="A14" s="376">
        <f>B16*C16+B17*C17+B18*C18+B19*C19+B20*C20</f>
        <v>13</v>
      </c>
      <c r="B14" s="376"/>
      <c r="C14" s="376"/>
      <c r="D14" s="366"/>
      <c r="E14" s="54">
        <f>($B$16*$C$16*E$16+$B$17*$C$17*E$17+$B$18*$C$18*E$18+$B$19*$C$19*E$19+$B$20*$C$20*E$20)/$A$14</f>
        <v>0</v>
      </c>
      <c r="F14" s="54">
        <f>($B$16*$C$16*F$16+$B$17*$C$17*F$17+$B$18*$C$18*F$18+$B$19*$C$19*F$19+$B$20*$C$20*F$20)/$A$14</f>
        <v>0</v>
      </c>
      <c r="G14" s="373"/>
      <c r="H14" s="374"/>
      <c r="I14" s="374"/>
      <c r="J14" s="374"/>
      <c r="K14" s="375"/>
    </row>
    <row r="15" spans="1:12">
      <c r="A15" s="40" t="s">
        <v>68</v>
      </c>
      <c r="B15" s="40" t="s">
        <v>69</v>
      </c>
      <c r="C15" s="40" t="s">
        <v>70</v>
      </c>
      <c r="D15" s="40" t="s">
        <v>265</v>
      </c>
      <c r="E15" s="40" t="s">
        <v>75</v>
      </c>
      <c r="F15" s="40" t="s">
        <v>37</v>
      </c>
      <c r="G15" s="40" t="s">
        <v>76</v>
      </c>
      <c r="H15" s="40" t="s">
        <v>77</v>
      </c>
      <c r="I15" s="40" t="s">
        <v>78</v>
      </c>
      <c r="J15" s="40" t="s">
        <v>79</v>
      </c>
      <c r="K15" s="40" t="s">
        <v>80</v>
      </c>
      <c r="L15" s="40"/>
    </row>
    <row r="16" spans="1:12" s="1" customFormat="1" ht="120">
      <c r="A16" s="11">
        <v>1</v>
      </c>
      <c r="B16" s="11">
        <v>5</v>
      </c>
      <c r="C16" s="11">
        <v>1</v>
      </c>
      <c r="D16" s="41" t="s">
        <v>457</v>
      </c>
      <c r="E16" s="54"/>
      <c r="F16" s="54"/>
      <c r="G16" s="41" t="s">
        <v>345</v>
      </c>
      <c r="H16" s="41" t="s">
        <v>459</v>
      </c>
      <c r="I16" s="41" t="s">
        <v>460</v>
      </c>
      <c r="J16" s="41" t="s">
        <v>349</v>
      </c>
      <c r="K16" s="41" t="s">
        <v>461</v>
      </c>
      <c r="L16" s="42"/>
    </row>
    <row r="17" spans="1:12" s="1" customFormat="1" ht="60">
      <c r="A17" s="11">
        <v>2</v>
      </c>
      <c r="B17" s="11">
        <v>4</v>
      </c>
      <c r="C17" s="11">
        <v>1</v>
      </c>
      <c r="D17" s="41" t="s">
        <v>355</v>
      </c>
      <c r="E17" s="54"/>
      <c r="F17" s="54"/>
      <c r="G17" s="41" t="s">
        <v>346</v>
      </c>
      <c r="H17" s="41" t="s">
        <v>360</v>
      </c>
      <c r="I17" s="41" t="s">
        <v>361</v>
      </c>
      <c r="J17" s="41" t="s">
        <v>415</v>
      </c>
      <c r="K17" s="41" t="s">
        <v>462</v>
      </c>
      <c r="L17" s="42"/>
    </row>
    <row r="18" spans="1:12" s="1" customFormat="1" ht="36">
      <c r="A18" s="11">
        <v>3</v>
      </c>
      <c r="B18" s="11">
        <v>4</v>
      </c>
      <c r="C18" s="11">
        <v>1</v>
      </c>
      <c r="D18" s="41" t="s">
        <v>356</v>
      </c>
      <c r="E18" s="54"/>
      <c r="F18" s="54"/>
      <c r="G18" s="41" t="s">
        <v>458</v>
      </c>
      <c r="H18" s="41" t="s">
        <v>364</v>
      </c>
      <c r="I18" s="41" t="s">
        <v>365</v>
      </c>
      <c r="J18" s="41" t="s">
        <v>366</v>
      </c>
      <c r="K18" s="41" t="s">
        <v>463</v>
      </c>
      <c r="L18" s="42"/>
    </row>
    <row r="19" spans="1:12" s="1" customFormat="1" ht="18">
      <c r="A19" s="11">
        <v>4</v>
      </c>
      <c r="B19" s="11">
        <v>0</v>
      </c>
      <c r="C19" s="11">
        <v>0</v>
      </c>
      <c r="D19" s="2"/>
      <c r="E19" s="54"/>
      <c r="F19" s="54"/>
      <c r="G19" s="11"/>
      <c r="H19" s="41"/>
      <c r="I19" s="41"/>
      <c r="J19" s="41"/>
      <c r="K19" s="41"/>
      <c r="L19" s="42"/>
    </row>
    <row r="20" spans="1:12" s="1" customFormat="1" ht="18">
      <c r="A20" s="11">
        <v>5</v>
      </c>
      <c r="B20" s="11">
        <v>0</v>
      </c>
      <c r="C20" s="11">
        <v>0</v>
      </c>
      <c r="D20" s="50"/>
      <c r="E20" s="54"/>
      <c r="F20" s="54"/>
      <c r="G20" s="41"/>
      <c r="H20" s="41"/>
      <c r="I20" s="41"/>
      <c r="J20" s="41"/>
      <c r="K20" s="41"/>
      <c r="L20" s="42"/>
    </row>
    <row r="21" spans="1:12" ht="18">
      <c r="A21" s="379"/>
      <c r="B21" s="379"/>
      <c r="C21" s="379"/>
      <c r="D21" s="380" t="s">
        <v>293</v>
      </c>
      <c r="E21" s="43">
        <f>E22+E23</f>
        <v>0</v>
      </c>
      <c r="F21" s="43">
        <f>F22+F23</f>
        <v>0</v>
      </c>
      <c r="G21" s="381"/>
      <c r="H21" s="382"/>
      <c r="I21" s="382"/>
      <c r="J21" s="382"/>
      <c r="K21" s="383"/>
    </row>
    <row r="22" spans="1:12" ht="18">
      <c r="A22" s="44"/>
      <c r="B22" s="45" t="s">
        <v>448</v>
      </c>
      <c r="C22" s="44"/>
      <c r="D22" s="380"/>
      <c r="E22" s="46"/>
      <c r="F22" s="46"/>
      <c r="G22" s="384"/>
      <c r="H22" s="385"/>
      <c r="I22" s="385"/>
      <c r="J22" s="385"/>
      <c r="K22" s="386"/>
    </row>
    <row r="23" spans="1:12" ht="18">
      <c r="A23" s="379">
        <f>B25*C25+B26*C26+B27*C27+B28*C28+B29*C29</f>
        <v>10</v>
      </c>
      <c r="B23" s="379"/>
      <c r="C23" s="379"/>
      <c r="D23" s="380"/>
      <c r="E23" s="46">
        <f>($B$25*$C$25*E$25+$B$26*$C$26*E$26+$B$27*$C$27*E$27+$B$28*$C$28*E$28+$B$29*$C$29*E$29)/$A$23</f>
        <v>0</v>
      </c>
      <c r="F23" s="46">
        <f>($B$25*$C$25*F$25+$B$26*$C$26*F$26+$B$27*$C$27*F$27+$B$28*$C$28*F$28+$B$29*$C$29*F$29)/$A$23</f>
        <v>0</v>
      </c>
      <c r="G23" s="387"/>
      <c r="H23" s="388"/>
      <c r="I23" s="388"/>
      <c r="J23" s="388"/>
      <c r="K23" s="389"/>
    </row>
    <row r="24" spans="1:12">
      <c r="A24" s="40" t="s">
        <v>68</v>
      </c>
      <c r="B24" s="40" t="s">
        <v>69</v>
      </c>
      <c r="C24" s="40" t="s">
        <v>70</v>
      </c>
      <c r="D24" s="40" t="s">
        <v>265</v>
      </c>
      <c r="E24" s="40" t="s">
        <v>75</v>
      </c>
      <c r="F24" s="40" t="s">
        <v>37</v>
      </c>
      <c r="G24" s="40" t="s">
        <v>76</v>
      </c>
      <c r="H24" s="40" t="s">
        <v>77</v>
      </c>
      <c r="I24" s="40" t="s">
        <v>78</v>
      </c>
      <c r="J24" s="40" t="s">
        <v>79</v>
      </c>
      <c r="K24" s="40" t="s">
        <v>80</v>
      </c>
      <c r="L24" s="40"/>
    </row>
    <row r="25" spans="1:12" s="1" customFormat="1" ht="96">
      <c r="A25" s="11">
        <v>1</v>
      </c>
      <c r="B25" s="11">
        <v>5</v>
      </c>
      <c r="C25" s="11">
        <v>1</v>
      </c>
      <c r="D25" s="41" t="s">
        <v>464</v>
      </c>
      <c r="E25" s="63"/>
      <c r="F25" s="63"/>
      <c r="G25" s="41" t="s">
        <v>467</v>
      </c>
      <c r="H25" s="41" t="s">
        <v>468</v>
      </c>
      <c r="I25" s="41" t="s">
        <v>297</v>
      </c>
      <c r="J25" s="41" t="s">
        <v>371</v>
      </c>
      <c r="K25" s="41" t="s">
        <v>469</v>
      </c>
      <c r="L25" s="42"/>
    </row>
    <row r="26" spans="1:12" s="1" customFormat="1" ht="96">
      <c r="A26" s="11">
        <v>2</v>
      </c>
      <c r="B26" s="11">
        <v>3</v>
      </c>
      <c r="C26" s="11">
        <v>1</v>
      </c>
      <c r="D26" s="41" t="s">
        <v>465</v>
      </c>
      <c r="E26" s="63"/>
      <c r="F26" s="63"/>
      <c r="G26" s="41" t="s">
        <v>446</v>
      </c>
      <c r="H26" s="41"/>
      <c r="I26" s="41" t="s">
        <v>375</v>
      </c>
      <c r="J26" s="41"/>
      <c r="K26" s="41" t="s">
        <v>376</v>
      </c>
      <c r="L26" s="42"/>
    </row>
    <row r="27" spans="1:12" s="1" customFormat="1" ht="108">
      <c r="A27" s="11">
        <v>3</v>
      </c>
      <c r="B27" s="11">
        <v>2</v>
      </c>
      <c r="C27" s="11">
        <v>1</v>
      </c>
      <c r="D27" s="41" t="s">
        <v>466</v>
      </c>
      <c r="E27" s="63"/>
      <c r="F27" s="63"/>
      <c r="G27" s="41" t="s">
        <v>301</v>
      </c>
      <c r="H27" s="41" t="s">
        <v>302</v>
      </c>
      <c r="I27" s="41" t="s">
        <v>303</v>
      </c>
      <c r="J27" s="41" t="s">
        <v>304</v>
      </c>
      <c r="K27" s="41" t="s">
        <v>470</v>
      </c>
      <c r="L27" s="42"/>
    </row>
    <row r="28" spans="1:12" s="1" customFormat="1" ht="18">
      <c r="A28" s="11">
        <v>4</v>
      </c>
      <c r="B28" s="11">
        <v>0</v>
      </c>
      <c r="C28" s="11">
        <v>0</v>
      </c>
      <c r="D28" s="41"/>
      <c r="E28" s="63"/>
      <c r="F28" s="63"/>
      <c r="G28" s="41"/>
      <c r="H28" s="41"/>
      <c r="I28" s="41"/>
      <c r="J28" s="41"/>
      <c r="K28" s="41"/>
      <c r="L28" s="42"/>
    </row>
    <row r="29" spans="1:12" s="1" customFormat="1" ht="18">
      <c r="A29" s="11">
        <v>5</v>
      </c>
      <c r="B29" s="11">
        <v>0</v>
      </c>
      <c r="C29" s="11">
        <v>0</v>
      </c>
      <c r="E29" s="63"/>
      <c r="F29" s="63"/>
      <c r="G29" s="41"/>
      <c r="H29" s="41"/>
      <c r="I29" s="41"/>
      <c r="J29" s="41"/>
      <c r="K29" s="41"/>
      <c r="L29" s="42"/>
    </row>
    <row r="30" spans="1:12" ht="18">
      <c r="A30" s="390"/>
      <c r="B30" s="390"/>
      <c r="C30" s="390"/>
      <c r="D30" s="391" t="s">
        <v>256</v>
      </c>
      <c r="E30" s="53">
        <f>E31+E32</f>
        <v>0</v>
      </c>
      <c r="F30" s="53">
        <f>F31+F32</f>
        <v>0</v>
      </c>
      <c r="G30" s="392"/>
      <c r="H30" s="393"/>
      <c r="I30" s="393"/>
      <c r="J30" s="393"/>
      <c r="K30" s="394"/>
    </row>
    <row r="31" spans="1:12" ht="18">
      <c r="A31" s="38"/>
      <c r="B31" s="39" t="s">
        <v>448</v>
      </c>
      <c r="C31" s="38"/>
      <c r="D31" s="391"/>
      <c r="E31" s="35"/>
      <c r="F31" s="35"/>
      <c r="G31" s="395"/>
      <c r="H31" s="396"/>
      <c r="I31" s="396"/>
      <c r="J31" s="396"/>
      <c r="K31" s="397"/>
    </row>
    <row r="32" spans="1:12" ht="18">
      <c r="A32" s="401">
        <f>B34*C34+B35*C35+B36*C36+B37*C37</f>
        <v>5</v>
      </c>
      <c r="B32" s="401"/>
      <c r="C32" s="401"/>
      <c r="D32" s="391"/>
      <c r="E32" s="35">
        <f>($B$34*$C$34*E$34+$B$35*$C$35*E$35+$B$36*$C$36*E$36+$B$37*$C$37*E$37)/$A$32</f>
        <v>0</v>
      </c>
      <c r="F32" s="35">
        <f>($B$34*$C$34*F$34+$B$35*$C$35*F$35+$B$36*$C$36*F$36+$B$37*$C$37*F$37)/$A$32</f>
        <v>0</v>
      </c>
      <c r="G32" s="398"/>
      <c r="H32" s="399"/>
      <c r="I32" s="399"/>
      <c r="J32" s="399"/>
      <c r="K32" s="400"/>
    </row>
    <row r="33" spans="1:13">
      <c r="A33" s="40" t="s">
        <v>68</v>
      </c>
      <c r="B33" s="40" t="s">
        <v>69</v>
      </c>
      <c r="C33" s="40" t="s">
        <v>70</v>
      </c>
      <c r="D33" s="40" t="s">
        <v>265</v>
      </c>
      <c r="E33" s="40" t="s">
        <v>75</v>
      </c>
      <c r="F33" s="40" t="s">
        <v>37</v>
      </c>
      <c r="G33" s="40" t="s">
        <v>76</v>
      </c>
      <c r="H33" s="40" t="s">
        <v>77</v>
      </c>
      <c r="I33" s="40" t="s">
        <v>78</v>
      </c>
      <c r="J33" s="40" t="s">
        <v>79</v>
      </c>
      <c r="K33" s="40" t="s">
        <v>80</v>
      </c>
      <c r="L33" s="40"/>
    </row>
    <row r="34" spans="1:13" s="1" customFormat="1" ht="72">
      <c r="A34" s="11">
        <v>1</v>
      </c>
      <c r="B34" s="11">
        <v>5</v>
      </c>
      <c r="C34" s="11">
        <v>1</v>
      </c>
      <c r="D34" s="41" t="s">
        <v>471</v>
      </c>
      <c r="E34" s="35"/>
      <c r="F34" s="35"/>
      <c r="G34" s="41" t="s">
        <v>379</v>
      </c>
      <c r="H34" s="41" t="s">
        <v>379</v>
      </c>
      <c r="I34" s="41" t="s">
        <v>379</v>
      </c>
      <c r="J34" s="41" t="s">
        <v>379</v>
      </c>
      <c r="K34" s="41" t="s">
        <v>379</v>
      </c>
      <c r="L34" s="42"/>
    </row>
    <row r="35" spans="1:13" s="1" customFormat="1" ht="18">
      <c r="A35" s="11">
        <v>2</v>
      </c>
      <c r="B35" s="11">
        <v>1</v>
      </c>
      <c r="C35" s="11">
        <v>0</v>
      </c>
      <c r="D35" s="41"/>
      <c r="E35" s="35"/>
      <c r="F35" s="35"/>
      <c r="G35" s="41"/>
      <c r="H35" s="41"/>
      <c r="I35" s="41"/>
      <c r="J35" s="41"/>
      <c r="K35" s="41"/>
      <c r="L35" s="42"/>
    </row>
    <row r="36" spans="1:13" s="1" customFormat="1" ht="18">
      <c r="A36" s="11">
        <v>3</v>
      </c>
      <c r="B36" s="11">
        <v>0</v>
      </c>
      <c r="C36" s="11">
        <v>0</v>
      </c>
      <c r="D36" s="41"/>
      <c r="E36" s="35"/>
      <c r="F36" s="35"/>
      <c r="G36" s="41"/>
      <c r="H36" s="41"/>
      <c r="I36" s="41"/>
      <c r="J36" s="41"/>
      <c r="K36" s="41"/>
      <c r="L36" s="42"/>
    </row>
    <row r="37" spans="1:13" s="1" customFormat="1" ht="18">
      <c r="A37" s="11">
        <v>4</v>
      </c>
      <c r="B37" s="11">
        <v>0</v>
      </c>
      <c r="C37" s="11">
        <v>0</v>
      </c>
      <c r="D37" s="41"/>
      <c r="E37" s="35"/>
      <c r="F37" s="35"/>
      <c r="G37" s="41"/>
      <c r="H37" s="41"/>
      <c r="I37" s="41"/>
      <c r="J37" s="41"/>
      <c r="K37" s="41"/>
      <c r="L37" s="42"/>
    </row>
    <row r="38" spans="1:13" s="1" customFormat="1" ht="21">
      <c r="A38" s="402" t="s">
        <v>378</v>
      </c>
      <c r="B38" s="402"/>
      <c r="C38" s="402"/>
      <c r="D38" s="402"/>
      <c r="E38" s="402"/>
      <c r="F38" s="402"/>
      <c r="G38" s="402"/>
      <c r="H38" s="402"/>
      <c r="I38" s="402"/>
      <c r="J38" s="402"/>
      <c r="K38" s="402"/>
      <c r="L38" s="40"/>
    </row>
    <row r="39" spans="1:13" s="1" customFormat="1">
      <c r="A39" s="11"/>
      <c r="B39" s="11"/>
      <c r="C39" s="11"/>
      <c r="D39" s="50"/>
      <c r="E39" s="363"/>
      <c r="F39" s="364"/>
      <c r="G39" s="364"/>
      <c r="H39" s="364"/>
      <c r="I39" s="364"/>
      <c r="J39" s="364"/>
      <c r="K39" s="364"/>
      <c r="L39" s="61"/>
    </row>
    <row r="40" spans="1:13" s="1" customFormat="1">
      <c r="A40" s="11"/>
      <c r="B40" s="11"/>
      <c r="C40" s="11"/>
      <c r="D40" s="50"/>
      <c r="E40" s="363"/>
      <c r="F40" s="364"/>
      <c r="G40" s="364"/>
      <c r="H40" s="364"/>
      <c r="I40" s="364"/>
      <c r="J40" s="364"/>
      <c r="K40" s="364"/>
      <c r="L40" s="61"/>
    </row>
    <row r="41" spans="1:13" s="1" customFormat="1">
      <c r="A41" s="11"/>
      <c r="B41" s="11"/>
      <c r="C41" s="11"/>
      <c r="D41" s="50"/>
      <c r="E41" s="363"/>
      <c r="F41" s="364"/>
      <c r="G41" s="364"/>
      <c r="H41" s="364"/>
      <c r="I41" s="364"/>
      <c r="J41" s="364"/>
      <c r="K41" s="364"/>
      <c r="L41" s="61"/>
    </row>
    <row r="42" spans="1:13">
      <c r="A42" s="51"/>
      <c r="B42" s="51"/>
      <c r="C42" s="51"/>
      <c r="D42" s="50"/>
      <c r="E42" s="363"/>
      <c r="F42" s="364"/>
      <c r="G42" s="364"/>
      <c r="H42" s="364"/>
      <c r="I42" s="364"/>
      <c r="J42" s="364"/>
      <c r="K42" s="364"/>
      <c r="L42" s="61"/>
    </row>
    <row r="43" spans="1:13" ht="68.25" customHeight="1">
      <c r="A43" s="51"/>
      <c r="B43" s="51"/>
      <c r="C43" s="51"/>
      <c r="D43" s="50"/>
      <c r="E43" s="363"/>
      <c r="F43" s="364"/>
      <c r="G43" s="364"/>
      <c r="H43" s="364"/>
      <c r="I43" s="364"/>
      <c r="J43" s="364"/>
      <c r="K43" s="364"/>
      <c r="L43" s="61"/>
    </row>
    <row r="44" spans="1:13">
      <c r="A44" s="51"/>
      <c r="B44" s="51"/>
      <c r="C44" s="51"/>
      <c r="D44" s="50"/>
      <c r="E44" s="363"/>
      <c r="F44" s="364"/>
      <c r="G44" s="364"/>
      <c r="H44" s="364"/>
      <c r="I44" s="364"/>
      <c r="J44" s="364"/>
      <c r="K44" s="364"/>
      <c r="L44" s="61"/>
    </row>
    <row r="45" spans="1:13">
      <c r="A45" s="360"/>
      <c r="B45" s="361"/>
      <c r="C45" s="361"/>
      <c r="D45" s="361"/>
      <c r="E45" s="361"/>
      <c r="F45" s="361"/>
      <c r="G45" s="361"/>
      <c r="H45" s="361"/>
      <c r="I45" s="361"/>
      <c r="J45" s="361"/>
      <c r="K45" s="362"/>
      <c r="L45" s="61"/>
    </row>
    <row r="46" spans="1:13" ht="32.25" customHeight="1">
      <c r="A46" s="51"/>
      <c r="B46" s="51"/>
      <c r="C46" s="51"/>
      <c r="D46" s="10" t="s">
        <v>82</v>
      </c>
      <c r="E46" s="377" t="s">
        <v>473</v>
      </c>
      <c r="F46" s="378"/>
      <c r="G46" s="378"/>
      <c r="H46" s="378"/>
      <c r="I46" s="378"/>
      <c r="J46" s="378"/>
      <c r="K46" s="378"/>
      <c r="L46" s="10"/>
      <c r="M46" s="67"/>
    </row>
    <row r="47" spans="1:13" ht="33" customHeight="1">
      <c r="A47" s="51"/>
      <c r="B47" s="51"/>
      <c r="C47" s="51"/>
      <c r="D47" s="10" t="s">
        <v>319</v>
      </c>
      <c r="E47" s="377" t="s">
        <v>474</v>
      </c>
      <c r="F47" s="378"/>
      <c r="G47" s="378"/>
      <c r="H47" s="378"/>
      <c r="I47" s="378"/>
      <c r="J47" s="378"/>
      <c r="K47" s="378"/>
      <c r="L47" s="10"/>
      <c r="M47" s="67"/>
    </row>
    <row r="48" spans="1:13" ht="66" customHeight="1">
      <c r="A48" s="51"/>
      <c r="B48" s="51"/>
      <c r="C48" s="51"/>
      <c r="D48" s="10" t="s">
        <v>472</v>
      </c>
      <c r="E48" s="377" t="s">
        <v>475</v>
      </c>
      <c r="F48" s="378"/>
      <c r="G48" s="378"/>
      <c r="H48" s="378"/>
      <c r="I48" s="378"/>
      <c r="J48" s="378"/>
      <c r="K48" s="378"/>
      <c r="L48" s="10"/>
      <c r="M48" s="67"/>
    </row>
    <row r="50" spans="5:7">
      <c r="E50" s="349" t="s">
        <v>476</v>
      </c>
      <c r="F50" s="349"/>
      <c r="G50" s="349"/>
    </row>
    <row r="51" spans="5:7">
      <c r="E51" s="349" t="s">
        <v>477</v>
      </c>
      <c r="F51" s="349"/>
      <c r="G51" s="349"/>
    </row>
    <row r="52" spans="5:7">
      <c r="E52" s="349" t="s">
        <v>478</v>
      </c>
      <c r="F52" s="349"/>
      <c r="G52" s="349"/>
    </row>
    <row r="53" spans="5:7">
      <c r="E53" s="349" t="s">
        <v>444</v>
      </c>
      <c r="F53" s="349"/>
      <c r="G53" s="349"/>
    </row>
    <row r="54" spans="5:7">
      <c r="E54" s="349" t="s">
        <v>479</v>
      </c>
      <c r="F54" s="349"/>
      <c r="G54" s="349"/>
    </row>
  </sheetData>
  <mergeCells count="40">
    <mergeCell ref="E46:K46"/>
    <mergeCell ref="E47:K47"/>
    <mergeCell ref="E48:K48"/>
    <mergeCell ref="A21:C21"/>
    <mergeCell ref="D21:D23"/>
    <mergeCell ref="G21:K23"/>
    <mergeCell ref="A23:C23"/>
    <mergeCell ref="A30:C30"/>
    <mergeCell ref="D30:D32"/>
    <mergeCell ref="G30:K32"/>
    <mergeCell ref="A32:C32"/>
    <mergeCell ref="E39:K39"/>
    <mergeCell ref="E40:K40"/>
    <mergeCell ref="E41:K41"/>
    <mergeCell ref="A38:K38"/>
    <mergeCell ref="E42:K42"/>
    <mergeCell ref="A45:K45"/>
    <mergeCell ref="E43:K43"/>
    <mergeCell ref="A12:C12"/>
    <mergeCell ref="D12:D14"/>
    <mergeCell ref="G12:K14"/>
    <mergeCell ref="A14:C14"/>
    <mergeCell ref="E44:K44"/>
    <mergeCell ref="A6:C6"/>
    <mergeCell ref="D6:D8"/>
    <mergeCell ref="A8:C8"/>
    <mergeCell ref="G6:K6"/>
    <mergeCell ref="G7:K7"/>
    <mergeCell ref="G8:K8"/>
    <mergeCell ref="G5:K5"/>
    <mergeCell ref="A1:D1"/>
    <mergeCell ref="G1:K1"/>
    <mergeCell ref="G2:K2"/>
    <mergeCell ref="G3:K3"/>
    <mergeCell ref="G4:K4"/>
    <mergeCell ref="E50:G50"/>
    <mergeCell ref="E51:G51"/>
    <mergeCell ref="E52:G52"/>
    <mergeCell ref="E53:G53"/>
    <mergeCell ref="E54:G54"/>
  </mergeCells>
  <printOptions gridLines="1"/>
  <pageMargins left="0.70866141732283472" right="0.70866141732283472" top="0.78740157480314965" bottom="0.78740157480314965" header="0.31496062992125984" footer="0.31496062992125984"/>
  <pageSetup paperSize="9" scale="70" fitToHeight="3" orientation="landscape" r:id="rId1"/>
  <headerFooter>
    <oddHeader>&amp;L&amp;Pvon&amp;N&amp;C1.4. Beitrag zur Finanzposition&amp;R&amp;D</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819E75B3CEDE64292F4B3D800404284" ma:contentTypeVersion="15" ma:contentTypeDescription="Create a new document." ma:contentTypeScope="" ma:versionID="015fd4f1607c96e18024a4d54e8617b6">
  <xsd:schema xmlns:xsd="http://www.w3.org/2001/XMLSchema" xmlns:xs="http://www.w3.org/2001/XMLSchema" xmlns:p="http://schemas.microsoft.com/office/2006/metadata/properties" xmlns:ns2="cd21f388-b4a4-4950-aed1-06197eeaa430" xmlns:ns3="09f54c83-d011-49d4-8408-91d4af7be9a4" targetNamespace="http://schemas.microsoft.com/office/2006/metadata/properties" ma:root="true" ma:fieldsID="ed9209e8c73cb48e847cf29ab430b09c" ns2:_="" ns3:_="">
    <xsd:import namespace="cd21f388-b4a4-4950-aed1-06197eeaa430"/>
    <xsd:import namespace="09f54c83-d011-49d4-8408-91d4af7be9a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d21f388-b4a4-4950-aed1-06197eeaa43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fe19d23f-95ba-49b4-99a3-979559dceb98"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Location" ma:index="22"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9f54c83-d011-49d4-8408-91d4af7be9a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e0c53bab-6fa1-439c-bbfa-3881786e37e5}" ma:internalName="TaxCatchAll" ma:showField="CatchAllData" ma:web="09f54c83-d011-49d4-8408-91d4af7be9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cd21f388-b4a4-4950-aed1-06197eeaa430">
      <Terms xmlns="http://schemas.microsoft.com/office/infopath/2007/PartnerControls"/>
    </lcf76f155ced4ddcb4097134ff3c332f>
    <TaxCatchAll xmlns="09f54c83-d011-49d4-8408-91d4af7be9a4" xsi:nil="true"/>
  </documentManagement>
</p:properties>
</file>

<file path=customXml/itemProps1.xml><?xml version="1.0" encoding="utf-8"?>
<ds:datastoreItem xmlns:ds="http://schemas.openxmlformats.org/officeDocument/2006/customXml" ds:itemID="{8A6FDD5F-0582-453F-9530-ECF01C5AC600}">
  <ds:schemaRefs>
    <ds:schemaRef ds:uri="http://schemas.microsoft.com/sharepoint/v3/contenttype/forms"/>
  </ds:schemaRefs>
</ds:datastoreItem>
</file>

<file path=customXml/itemProps2.xml><?xml version="1.0" encoding="utf-8"?>
<ds:datastoreItem xmlns:ds="http://schemas.openxmlformats.org/officeDocument/2006/customXml" ds:itemID="{AB88A93F-F2DA-4A10-BF15-E77C00B95F6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d21f388-b4a4-4950-aed1-06197eeaa430"/>
    <ds:schemaRef ds:uri="09f54c83-d011-49d4-8408-91d4af7be9a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422D96E-9AF4-402C-A021-508853DA77E6}">
  <ds:schemaRefs>
    <ds:schemaRef ds:uri="http://schemas.microsoft.com/office/2006/documentManagement/types"/>
    <ds:schemaRef ds:uri="http://schemas.microsoft.com/office/2006/metadata/properties"/>
    <ds:schemaRef ds:uri="http://purl.org/dc/dcmitype/"/>
    <ds:schemaRef ds:uri="http://purl.org/dc/elements/1.1/"/>
    <ds:schemaRef ds:uri="http://schemas.microsoft.com/office/infopath/2007/PartnerControls"/>
    <ds:schemaRef ds:uri="8313ad9f-a117-4ae7-91a0-b6e5d65af45d"/>
    <ds:schemaRef ds:uri="http://schemas.openxmlformats.org/package/2006/metadata/core-properties"/>
    <ds:schemaRef ds:uri="http://www.w3.org/XML/1998/namespace"/>
    <ds:schemaRef ds:uri="http://purl.org/dc/terms/"/>
    <ds:schemaRef ds:uri="cd21f388-b4a4-4950-aed1-06197eeaa430"/>
    <ds:schemaRef ds:uri="09f54c83-d011-49d4-8408-91d4af7be9a4"/>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44</vt:i4>
      </vt:variant>
      <vt:variant>
        <vt:lpstr>Named Ranges</vt:lpstr>
      </vt:variant>
      <vt:variant>
        <vt:i4>42</vt:i4>
      </vt:variant>
    </vt:vector>
  </HeadingPairs>
  <TitlesOfParts>
    <vt:vector size="86" baseType="lpstr">
      <vt:lpstr>Evaluation</vt:lpstr>
      <vt:lpstr>Recommendations</vt:lpstr>
      <vt:lpstr>Overview</vt:lpstr>
      <vt:lpstr>Actions</vt:lpstr>
      <vt:lpstr>Assessment</vt:lpstr>
      <vt:lpstr>1.1</vt:lpstr>
      <vt:lpstr>1.2</vt:lpstr>
      <vt:lpstr>1.3</vt:lpstr>
      <vt:lpstr>1.4</vt:lpstr>
      <vt:lpstr>1.5</vt:lpstr>
      <vt:lpstr>1.6</vt:lpstr>
      <vt:lpstr>1.7</vt:lpstr>
      <vt:lpstr>1.8</vt:lpstr>
      <vt:lpstr>1.9</vt:lpstr>
      <vt:lpstr>1.10</vt:lpstr>
      <vt:lpstr>1.11</vt:lpstr>
      <vt:lpstr>1.12</vt:lpstr>
      <vt:lpstr>2.1</vt:lpstr>
      <vt:lpstr>2.2</vt:lpstr>
      <vt:lpstr>2.3</vt:lpstr>
      <vt:lpstr>2.4</vt:lpstr>
      <vt:lpstr>2.5</vt:lpstr>
      <vt:lpstr>2.6</vt:lpstr>
      <vt:lpstr>2.7</vt:lpstr>
      <vt:lpstr>2.8</vt:lpstr>
      <vt:lpstr>2.9</vt:lpstr>
      <vt:lpstr>3.1</vt:lpstr>
      <vt:lpstr>3.2</vt:lpstr>
      <vt:lpstr>3.3</vt:lpstr>
      <vt:lpstr>3.4</vt:lpstr>
      <vt:lpstr>3.5</vt:lpstr>
      <vt:lpstr>3.6</vt:lpstr>
      <vt:lpstr>3.7</vt:lpstr>
      <vt:lpstr>4.1</vt:lpstr>
      <vt:lpstr>4.2</vt:lpstr>
      <vt:lpstr>4.3</vt:lpstr>
      <vt:lpstr>4.4</vt:lpstr>
      <vt:lpstr>5.1</vt:lpstr>
      <vt:lpstr>5.2</vt:lpstr>
      <vt:lpstr>5.3</vt:lpstr>
      <vt:lpstr>5.4</vt:lpstr>
      <vt:lpstr>5.5</vt:lpstr>
      <vt:lpstr>5.6</vt:lpstr>
      <vt:lpstr>Namen</vt:lpstr>
      <vt:lpstr>'1.1'!Print_Area</vt:lpstr>
      <vt:lpstr>'1.10'!Print_Area</vt:lpstr>
      <vt:lpstr>'1.12'!Print_Area</vt:lpstr>
      <vt:lpstr>'1.2'!Print_Area</vt:lpstr>
      <vt:lpstr>'1.3'!Print_Area</vt:lpstr>
      <vt:lpstr>'1.4'!Print_Area</vt:lpstr>
      <vt:lpstr>'1.5'!Print_Area</vt:lpstr>
      <vt:lpstr>'1.6'!Print_Area</vt:lpstr>
      <vt:lpstr>'1.7'!Print_Area</vt:lpstr>
      <vt:lpstr>'1.8'!Print_Area</vt:lpstr>
      <vt:lpstr>'1.9'!Print_Area</vt:lpstr>
      <vt:lpstr>'2.1'!Print_Area</vt:lpstr>
      <vt:lpstr>'2.2'!Print_Area</vt:lpstr>
      <vt:lpstr>'2.3'!Print_Area</vt:lpstr>
      <vt:lpstr>'2.4'!Print_Area</vt:lpstr>
      <vt:lpstr>'2.5'!Print_Area</vt:lpstr>
      <vt:lpstr>'2.6'!Print_Area</vt:lpstr>
      <vt:lpstr>'2.7'!Print_Area</vt:lpstr>
      <vt:lpstr>'2.8'!Print_Area</vt:lpstr>
      <vt:lpstr>'2.9'!Print_Area</vt:lpstr>
      <vt:lpstr>'3.1'!Print_Area</vt:lpstr>
      <vt:lpstr>'3.2'!Print_Area</vt:lpstr>
      <vt:lpstr>'3.3'!Print_Area</vt:lpstr>
      <vt:lpstr>'3.4'!Print_Area</vt:lpstr>
      <vt:lpstr>'3.5'!Print_Area</vt:lpstr>
      <vt:lpstr>'3.6'!Print_Area</vt:lpstr>
      <vt:lpstr>'3.7'!Print_Area</vt:lpstr>
      <vt:lpstr>'4.1'!Print_Area</vt:lpstr>
      <vt:lpstr>'4.2'!Print_Area</vt:lpstr>
      <vt:lpstr>'4.3'!Print_Area</vt:lpstr>
      <vt:lpstr>'4.4'!Print_Area</vt:lpstr>
      <vt:lpstr>'5.1'!Print_Area</vt:lpstr>
      <vt:lpstr>'5.2'!Print_Area</vt:lpstr>
      <vt:lpstr>'5.3'!Print_Area</vt:lpstr>
      <vt:lpstr>'5.4'!Print_Area</vt:lpstr>
      <vt:lpstr>'5.5'!Print_Area</vt:lpstr>
      <vt:lpstr>'5.6'!Print_Area</vt:lpstr>
      <vt:lpstr>Actions!Print_Area</vt:lpstr>
      <vt:lpstr>Assessment!Print_Area</vt:lpstr>
      <vt:lpstr>Evaluation!Print_Area</vt:lpstr>
      <vt:lpstr>Overview!Print_Area</vt:lpstr>
      <vt:lpstr>Recommendations!Print_Area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Gerhard</dc:creator>
  <cp:keywords/>
  <dc:description/>
  <cp:lastModifiedBy>Diego Bartoli</cp:lastModifiedBy>
  <cp:revision/>
  <dcterms:created xsi:type="dcterms:W3CDTF">2012-09-30T15:21:28Z</dcterms:created>
  <dcterms:modified xsi:type="dcterms:W3CDTF">2023-02-23T08:39:55Z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0x010100C819E75B3CEDE64292F4B3D800404284</vt:lpwstr>
  </property>
  <property fmtid="{D5CDD505-2E9C-101B-9397-08002B2CF9AE}" pid="3" name="MediaServiceImageTags">
    <vt:lpwstr/>
  </property>
</Properties>
</file>