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nikmaisch/Library/Mobile Documents/com~apple~CloudDocs/"/>
    </mc:Choice>
  </mc:AlternateContent>
  <xr:revisionPtr revIDLastSave="0" documentId="8_{FC02CD35-C60D-0E46-9E24-A4A313CE9CEB}" xr6:coauthVersionLast="47" xr6:coauthVersionMax="47" xr10:uidLastSave="{00000000-0000-0000-0000-000000000000}"/>
  <bookViews>
    <workbookView xWindow="-25120" yWindow="0" windowWidth="28520" windowHeight="16280" xr2:uid="{0B7D5E74-D5B9-1447-B2DC-7F2C5EE17E58}"/>
  </bookViews>
  <sheets>
    <sheet name="Übersicht" sheetId="1" r:id="rId1"/>
    <sheet name="Fahrzeuge" sheetId="2" r:id="rId2"/>
    <sheet name="Bäckerei" sheetId="3" r:id="rId3"/>
    <sheet name="Unternehmen" sheetId="4" r:id="rId4"/>
    <sheet name="Dropdow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H86" i="3" s="1"/>
  <c r="C99" i="1" s="1" a="1"/>
  <c r="C99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4" i="1" a="1"/>
  <c r="H4" i="1" s="1"/>
  <c r="H9" i="3"/>
  <c r="C22" i="1" s="1" a="1"/>
  <c r="C22" i="1" s="1"/>
  <c r="H43" i="3"/>
  <c r="C56" i="1" s="1" a="1"/>
  <c r="C56" i="1" s="1"/>
  <c r="H54" i="3"/>
  <c r="C67" i="1" s="1" a="1"/>
  <c r="C67" i="1" s="1"/>
  <c r="H65" i="3"/>
  <c r="C78" i="1" s="1" a="1"/>
  <c r="C78" i="1" s="1"/>
  <c r="H70" i="3"/>
  <c r="C83" i="1" s="1" a="1"/>
  <c r="C83" i="1" s="1"/>
  <c r="H75" i="3"/>
  <c r="C88" i="1" s="1" a="1"/>
  <c r="C88" i="1" s="1"/>
  <c r="H83" i="3"/>
  <c r="C96" i="1" s="1" a="1"/>
  <c r="C96" i="1" s="1"/>
  <c r="H94" i="3"/>
  <c r="C107" i="1" s="1" a="1"/>
  <c r="C107" i="1" s="1"/>
  <c r="H96" i="3"/>
  <c r="C109" i="1" s="1" a="1"/>
  <c r="C109" i="1" s="1"/>
  <c r="H97" i="3"/>
  <c r="C110" i="1" s="1" a="1"/>
  <c r="C110" i="1" s="1"/>
  <c r="H99" i="3"/>
  <c r="M99" i="3" s="1"/>
  <c r="G5" i="3"/>
  <c r="G6" i="3"/>
  <c r="G7" i="3"/>
  <c r="I7" i="3" s="1"/>
  <c r="N7" i="3" s="1"/>
  <c r="G8" i="3"/>
  <c r="G9" i="3"/>
  <c r="G10" i="3"/>
  <c r="I10" i="3" s="1"/>
  <c r="N10" i="3" s="1"/>
  <c r="G11" i="3"/>
  <c r="I11" i="3" s="1"/>
  <c r="N11" i="3" s="1"/>
  <c r="G12" i="3"/>
  <c r="I12" i="3" s="1"/>
  <c r="N12" i="3" s="1"/>
  <c r="G13" i="3"/>
  <c r="G14" i="3"/>
  <c r="G15" i="3"/>
  <c r="I15" i="3" s="1"/>
  <c r="N15" i="3" s="1"/>
  <c r="G16" i="3"/>
  <c r="G17" i="3"/>
  <c r="G18" i="3"/>
  <c r="I18" i="3" s="1"/>
  <c r="N18" i="3" s="1"/>
  <c r="G19" i="3"/>
  <c r="I19" i="3" s="1"/>
  <c r="N19" i="3" s="1"/>
  <c r="G20" i="3"/>
  <c r="I20" i="3" s="1"/>
  <c r="N20" i="3" s="1"/>
  <c r="G21" i="3"/>
  <c r="G22" i="3"/>
  <c r="G23" i="3"/>
  <c r="I23" i="3" s="1"/>
  <c r="N23" i="3" s="1"/>
  <c r="G24" i="3"/>
  <c r="G25" i="3"/>
  <c r="G26" i="3"/>
  <c r="I26" i="3" s="1"/>
  <c r="N26" i="3" s="1"/>
  <c r="G27" i="3"/>
  <c r="I27" i="3" s="1"/>
  <c r="N27" i="3" s="1"/>
  <c r="G28" i="3"/>
  <c r="I28" i="3" s="1"/>
  <c r="N28" i="3" s="1"/>
  <c r="G29" i="3"/>
  <c r="G30" i="3"/>
  <c r="G31" i="3"/>
  <c r="I31" i="3" s="1"/>
  <c r="N31" i="3" s="1"/>
  <c r="G32" i="3"/>
  <c r="G33" i="3"/>
  <c r="G34" i="3"/>
  <c r="I34" i="3" s="1"/>
  <c r="N34" i="3" s="1"/>
  <c r="G35" i="3"/>
  <c r="I35" i="3" s="1"/>
  <c r="N35" i="3" s="1"/>
  <c r="G36" i="3"/>
  <c r="I36" i="3" s="1"/>
  <c r="N36" i="3" s="1"/>
  <c r="G37" i="3"/>
  <c r="G38" i="3"/>
  <c r="G39" i="3"/>
  <c r="I39" i="3" s="1"/>
  <c r="N39" i="3" s="1"/>
  <c r="G40" i="3"/>
  <c r="G41" i="3"/>
  <c r="G42" i="3"/>
  <c r="I42" i="3" s="1"/>
  <c r="N42" i="3" s="1"/>
  <c r="G43" i="3"/>
  <c r="I43" i="3" s="1"/>
  <c r="N43" i="3" s="1"/>
  <c r="G44" i="3"/>
  <c r="I44" i="3" s="1"/>
  <c r="N44" i="3" s="1"/>
  <c r="G45" i="3"/>
  <c r="G46" i="3"/>
  <c r="G47" i="3"/>
  <c r="I47" i="3" s="1"/>
  <c r="N47" i="3" s="1"/>
  <c r="G48" i="3"/>
  <c r="G49" i="3"/>
  <c r="G50" i="3"/>
  <c r="I50" i="3" s="1"/>
  <c r="N50" i="3" s="1"/>
  <c r="G51" i="3"/>
  <c r="I51" i="3" s="1"/>
  <c r="N51" i="3" s="1"/>
  <c r="G52" i="3"/>
  <c r="I52" i="3" s="1"/>
  <c r="N52" i="3" s="1"/>
  <c r="G53" i="3"/>
  <c r="G54" i="3"/>
  <c r="G55" i="3"/>
  <c r="I55" i="3" s="1"/>
  <c r="N55" i="3" s="1"/>
  <c r="G56" i="3"/>
  <c r="G57" i="3"/>
  <c r="G58" i="3"/>
  <c r="I58" i="3" s="1"/>
  <c r="N58" i="3" s="1"/>
  <c r="G59" i="3"/>
  <c r="I59" i="3" s="1"/>
  <c r="N59" i="3" s="1"/>
  <c r="G60" i="3"/>
  <c r="I60" i="3" s="1"/>
  <c r="N60" i="3" s="1"/>
  <c r="G61" i="3"/>
  <c r="G62" i="3"/>
  <c r="G63" i="3"/>
  <c r="I63" i="3" s="1"/>
  <c r="N63" i="3" s="1"/>
  <c r="G64" i="3"/>
  <c r="G65" i="3"/>
  <c r="G66" i="3"/>
  <c r="I66" i="3" s="1"/>
  <c r="N66" i="3" s="1"/>
  <c r="G67" i="3"/>
  <c r="I67" i="3" s="1"/>
  <c r="N67" i="3" s="1"/>
  <c r="G68" i="3"/>
  <c r="I68" i="3" s="1"/>
  <c r="N68" i="3" s="1"/>
  <c r="G69" i="3"/>
  <c r="G70" i="3"/>
  <c r="G71" i="3"/>
  <c r="I71" i="3" s="1"/>
  <c r="N71" i="3" s="1"/>
  <c r="G72" i="3"/>
  <c r="G73" i="3"/>
  <c r="G74" i="3"/>
  <c r="I74" i="3" s="1"/>
  <c r="N74" i="3" s="1"/>
  <c r="G75" i="3"/>
  <c r="I75" i="3" s="1"/>
  <c r="N75" i="3" s="1"/>
  <c r="G76" i="3"/>
  <c r="I76" i="3" s="1"/>
  <c r="N76" i="3" s="1"/>
  <c r="G77" i="3"/>
  <c r="G78" i="3"/>
  <c r="G79" i="3"/>
  <c r="I79" i="3" s="1"/>
  <c r="N79" i="3" s="1"/>
  <c r="G80" i="3"/>
  <c r="G81" i="3"/>
  <c r="G82" i="3"/>
  <c r="I82" i="3" s="1"/>
  <c r="N82" i="3" s="1"/>
  <c r="G83" i="3"/>
  <c r="I83" i="3" s="1"/>
  <c r="N83" i="3" s="1"/>
  <c r="G84" i="3"/>
  <c r="I84" i="3" s="1"/>
  <c r="N84" i="3" s="1"/>
  <c r="G85" i="3"/>
  <c r="G86" i="3"/>
  <c r="G87" i="3"/>
  <c r="I87" i="3" s="1"/>
  <c r="N87" i="3" s="1"/>
  <c r="G88" i="3"/>
  <c r="G89" i="3"/>
  <c r="G90" i="3"/>
  <c r="I90" i="3" s="1"/>
  <c r="N90" i="3" s="1"/>
  <c r="G91" i="3"/>
  <c r="I91" i="3" s="1"/>
  <c r="N91" i="3" s="1"/>
  <c r="G92" i="3"/>
  <c r="I92" i="3" s="1"/>
  <c r="N92" i="3" s="1"/>
  <c r="G93" i="3"/>
  <c r="G94" i="3"/>
  <c r="G95" i="3"/>
  <c r="I95" i="3" s="1"/>
  <c r="N95" i="3" s="1"/>
  <c r="G96" i="3"/>
  <c r="G97" i="3"/>
  <c r="G98" i="3"/>
  <c r="I98" i="3" s="1"/>
  <c r="N98" i="3" s="1"/>
  <c r="G99" i="3"/>
  <c r="I99" i="3" s="1"/>
  <c r="N99" i="3" s="1"/>
  <c r="G100" i="3"/>
  <c r="I100" i="3" s="1"/>
  <c r="N100" i="3" s="1"/>
  <c r="E6" i="3"/>
  <c r="E7" i="3"/>
  <c r="E8" i="3"/>
  <c r="E9" i="3"/>
  <c r="E10" i="3"/>
  <c r="E11" i="3"/>
  <c r="E12" i="3"/>
  <c r="H12" i="3" s="1"/>
  <c r="M12" i="3" s="1"/>
  <c r="E13" i="3"/>
  <c r="H13" i="3" s="1"/>
  <c r="C26" i="1" s="1" a="1"/>
  <c r="C26" i="1" s="1"/>
  <c r="E14" i="3"/>
  <c r="E15" i="3"/>
  <c r="E16" i="3"/>
  <c r="E17" i="3"/>
  <c r="E18" i="3"/>
  <c r="E19" i="3"/>
  <c r="E20" i="3"/>
  <c r="H20" i="3" s="1"/>
  <c r="M20" i="3" s="1"/>
  <c r="E21" i="3"/>
  <c r="H21" i="3" s="1"/>
  <c r="C34" i="1" s="1" a="1"/>
  <c r="C34" i="1" s="1"/>
  <c r="E22" i="3"/>
  <c r="E23" i="3"/>
  <c r="E24" i="3"/>
  <c r="E25" i="3"/>
  <c r="E26" i="3"/>
  <c r="E27" i="3"/>
  <c r="E28" i="3"/>
  <c r="H28" i="3" s="1"/>
  <c r="M28" i="3" s="1"/>
  <c r="E29" i="3"/>
  <c r="H29" i="3" s="1"/>
  <c r="C42" i="1" s="1" a="1"/>
  <c r="C42" i="1" s="1"/>
  <c r="E30" i="3"/>
  <c r="E31" i="3"/>
  <c r="E32" i="3"/>
  <c r="E33" i="3"/>
  <c r="E34" i="3"/>
  <c r="E35" i="3"/>
  <c r="E36" i="3"/>
  <c r="H36" i="3" s="1"/>
  <c r="M36" i="3" s="1"/>
  <c r="E37" i="3"/>
  <c r="H37" i="3" s="1"/>
  <c r="C50" i="1" s="1" a="1"/>
  <c r="C50" i="1" s="1"/>
  <c r="E38" i="3"/>
  <c r="E39" i="3"/>
  <c r="E40" i="3"/>
  <c r="E41" i="3"/>
  <c r="E42" i="3"/>
  <c r="E43" i="3"/>
  <c r="E44" i="3"/>
  <c r="H44" i="3" s="1"/>
  <c r="M44" i="3" s="1"/>
  <c r="E45" i="3"/>
  <c r="H45" i="3" s="1"/>
  <c r="C58" i="1" s="1" a="1"/>
  <c r="C58" i="1" s="1"/>
  <c r="E46" i="3"/>
  <c r="E47" i="3"/>
  <c r="E48" i="3"/>
  <c r="E49" i="3"/>
  <c r="E50" i="3"/>
  <c r="E51" i="3"/>
  <c r="E52" i="3"/>
  <c r="H52" i="3" s="1"/>
  <c r="M52" i="3" s="1"/>
  <c r="E53" i="3"/>
  <c r="H53" i="3" s="1"/>
  <c r="C66" i="1" s="1" a="1"/>
  <c r="C66" i="1" s="1"/>
  <c r="E54" i="3"/>
  <c r="E55" i="3"/>
  <c r="E56" i="3"/>
  <c r="E57" i="3"/>
  <c r="E58" i="3"/>
  <c r="E59" i="3"/>
  <c r="E60" i="3"/>
  <c r="H60" i="3" s="1"/>
  <c r="M60" i="3" s="1"/>
  <c r="E61" i="3"/>
  <c r="H61" i="3" s="1"/>
  <c r="C74" i="1" s="1" a="1"/>
  <c r="C74" i="1" s="1"/>
  <c r="E62" i="3"/>
  <c r="E63" i="3"/>
  <c r="E64" i="3"/>
  <c r="E65" i="3"/>
  <c r="E66" i="3"/>
  <c r="H66" i="3" s="1"/>
  <c r="C79" i="1" s="1" a="1"/>
  <c r="C79" i="1" s="1"/>
  <c r="E67" i="3"/>
  <c r="E68" i="3"/>
  <c r="H68" i="3" s="1"/>
  <c r="M68" i="3" s="1"/>
  <c r="E69" i="3"/>
  <c r="H69" i="3" s="1"/>
  <c r="C82" i="1" s="1" a="1"/>
  <c r="C82" i="1" s="1"/>
  <c r="E70" i="3"/>
  <c r="E71" i="3"/>
  <c r="E72" i="3"/>
  <c r="E73" i="3"/>
  <c r="E74" i="3"/>
  <c r="H74" i="3" s="1"/>
  <c r="C87" i="1" s="1" a="1"/>
  <c r="C87" i="1" s="1"/>
  <c r="E75" i="3"/>
  <c r="E76" i="3"/>
  <c r="H76" i="3" s="1"/>
  <c r="M76" i="3" s="1"/>
  <c r="E77" i="3"/>
  <c r="H77" i="3" s="1"/>
  <c r="C90" i="1" s="1" a="1"/>
  <c r="C90" i="1" s="1"/>
  <c r="E78" i="3"/>
  <c r="E79" i="3"/>
  <c r="E80" i="3"/>
  <c r="E81" i="3"/>
  <c r="E82" i="3"/>
  <c r="H82" i="3" s="1"/>
  <c r="M82" i="3" s="1"/>
  <c r="E83" i="3"/>
  <c r="E84" i="3"/>
  <c r="H84" i="3" s="1"/>
  <c r="M84" i="3" s="1"/>
  <c r="E85" i="3"/>
  <c r="H85" i="3" s="1"/>
  <c r="C98" i="1" s="1" a="1"/>
  <c r="C98" i="1" s="1"/>
  <c r="E86" i="3"/>
  <c r="E87" i="3"/>
  <c r="E88" i="3"/>
  <c r="E89" i="3"/>
  <c r="E90" i="3"/>
  <c r="H90" i="3" s="1"/>
  <c r="M90" i="3" s="1"/>
  <c r="E91" i="3"/>
  <c r="E92" i="3"/>
  <c r="H92" i="3" s="1"/>
  <c r="M92" i="3" s="1"/>
  <c r="E93" i="3"/>
  <c r="H93" i="3" s="1"/>
  <c r="C106" i="1" s="1" a="1"/>
  <c r="C106" i="1" s="1"/>
  <c r="E94" i="3"/>
  <c r="E95" i="3"/>
  <c r="E96" i="3"/>
  <c r="E97" i="3"/>
  <c r="E98" i="3"/>
  <c r="H98" i="3" s="1"/>
  <c r="M98" i="3" s="1"/>
  <c r="E99" i="3"/>
  <c r="E100" i="3"/>
  <c r="H100" i="3" s="1"/>
  <c r="M100" i="3" s="1"/>
  <c r="E5" i="3"/>
  <c r="H5" i="3" s="1"/>
  <c r="C18" i="1" s="1" a="1"/>
  <c r="C18" i="1" s="1"/>
  <c r="B4" i="1"/>
  <c r="B5" i="1"/>
  <c r="B6" i="1"/>
  <c r="B7" i="1"/>
  <c r="B8" i="1"/>
  <c r="B9" i="1"/>
  <c r="B10" i="1"/>
  <c r="B11" i="1"/>
  <c r="B12" i="1"/>
  <c r="I96" i="3" l="1"/>
  <c r="N96" i="3" s="1"/>
  <c r="I88" i="3"/>
  <c r="N88" i="3" s="1"/>
  <c r="I80" i="3"/>
  <c r="N80" i="3" s="1"/>
  <c r="I72" i="3"/>
  <c r="N72" i="3" s="1"/>
  <c r="I64" i="3"/>
  <c r="N64" i="3" s="1"/>
  <c r="I56" i="3"/>
  <c r="N56" i="3" s="1"/>
  <c r="I48" i="3"/>
  <c r="N48" i="3" s="1"/>
  <c r="I40" i="3"/>
  <c r="N40" i="3" s="1"/>
  <c r="I32" i="3"/>
  <c r="N32" i="3" s="1"/>
  <c r="I24" i="3"/>
  <c r="N24" i="3" s="1"/>
  <c r="I16" i="3"/>
  <c r="N16" i="3" s="1"/>
  <c r="I8" i="3"/>
  <c r="N8" i="3" s="1"/>
  <c r="H91" i="3"/>
  <c r="C104" i="1" s="1" a="1"/>
  <c r="C104" i="1" s="1"/>
  <c r="H39" i="3"/>
  <c r="C52" i="1" s="1" a="1"/>
  <c r="C52" i="1" s="1"/>
  <c r="H80" i="3"/>
  <c r="C93" i="1" s="1" a="1"/>
  <c r="C93" i="1" s="1"/>
  <c r="I93" i="3"/>
  <c r="N93" i="3" s="1"/>
  <c r="I85" i="3"/>
  <c r="N85" i="3" s="1"/>
  <c r="I77" i="3"/>
  <c r="N77" i="3" s="1"/>
  <c r="I69" i="3"/>
  <c r="N69" i="3" s="1"/>
  <c r="I61" i="3"/>
  <c r="N61" i="3" s="1"/>
  <c r="I53" i="3"/>
  <c r="N53" i="3" s="1"/>
  <c r="I45" i="3"/>
  <c r="N45" i="3" s="1"/>
  <c r="I37" i="3"/>
  <c r="N37" i="3" s="1"/>
  <c r="I29" i="3"/>
  <c r="N29" i="3" s="1"/>
  <c r="I21" i="3"/>
  <c r="N21" i="3" s="1"/>
  <c r="I13" i="3"/>
  <c r="N13" i="3" s="1"/>
  <c r="I5" i="3"/>
  <c r="N5" i="3" s="1"/>
  <c r="H81" i="3"/>
  <c r="M81" i="3" s="1"/>
  <c r="H38" i="3"/>
  <c r="C51" i="1" s="1" a="1"/>
  <c r="C51" i="1" s="1"/>
  <c r="H59" i="3"/>
  <c r="C72" i="1" s="1" a="1"/>
  <c r="C72" i="1" s="1"/>
  <c r="H72" i="3"/>
  <c r="C85" i="1" s="1" a="1"/>
  <c r="C85" i="1" s="1"/>
  <c r="H32" i="3"/>
  <c r="M32" i="3" s="1"/>
  <c r="H64" i="3"/>
  <c r="C77" i="1" s="1" a="1"/>
  <c r="C77" i="1" s="1"/>
  <c r="H87" i="3"/>
  <c r="M87" i="3" s="1"/>
  <c r="H71" i="3"/>
  <c r="C84" i="1" s="1" a="1"/>
  <c r="C84" i="1" s="1"/>
  <c r="H49" i="3"/>
  <c r="M49" i="3" s="1"/>
  <c r="H58" i="3"/>
  <c r="C71" i="1" s="1" a="1"/>
  <c r="C71" i="1" s="1"/>
  <c r="H50" i="3"/>
  <c r="C63" i="1" s="1" a="1"/>
  <c r="C63" i="1" s="1"/>
  <c r="H42" i="3"/>
  <c r="C55" i="1" s="1" a="1"/>
  <c r="C55" i="1" s="1"/>
  <c r="H34" i="3"/>
  <c r="C47" i="1" s="1" a="1"/>
  <c r="C47" i="1" s="1"/>
  <c r="H26" i="3"/>
  <c r="C39" i="1" s="1" a="1"/>
  <c r="C39" i="1" s="1"/>
  <c r="H18" i="3"/>
  <c r="C31" i="1" s="1" a="1"/>
  <c r="C31" i="1" s="1"/>
  <c r="H10" i="3"/>
  <c r="C23" i="1" s="1" a="1"/>
  <c r="C23" i="1" s="1"/>
  <c r="I97" i="3"/>
  <c r="N97" i="3" s="1"/>
  <c r="I89" i="3"/>
  <c r="N89" i="3" s="1"/>
  <c r="I73" i="3"/>
  <c r="N73" i="3" s="1"/>
  <c r="I57" i="3"/>
  <c r="N57" i="3" s="1"/>
  <c r="I41" i="3"/>
  <c r="N41" i="3" s="1"/>
  <c r="I33" i="3"/>
  <c r="N33" i="3" s="1"/>
  <c r="I25" i="3"/>
  <c r="N25" i="3" s="1"/>
  <c r="I17" i="3"/>
  <c r="N17" i="3" s="1"/>
  <c r="I9" i="3"/>
  <c r="N9" i="3" s="1"/>
  <c r="H95" i="3"/>
  <c r="M95" i="3" s="1"/>
  <c r="H79" i="3"/>
  <c r="C92" i="1" s="1" a="1"/>
  <c r="C92" i="1" s="1"/>
  <c r="H56" i="3"/>
  <c r="C69" i="1" s="1" a="1"/>
  <c r="C69" i="1" s="1"/>
  <c r="H31" i="3"/>
  <c r="C44" i="1" s="1" a="1"/>
  <c r="C44" i="1" s="1"/>
  <c r="H51" i="3"/>
  <c r="C64" i="1" s="1" a="1"/>
  <c r="C64" i="1" s="1"/>
  <c r="H25" i="3"/>
  <c r="C38" i="1" s="1" a="1"/>
  <c r="C38" i="1" s="1"/>
  <c r="H47" i="3"/>
  <c r="C60" i="1" s="1" a="1"/>
  <c r="C60" i="1" s="1"/>
  <c r="H62" i="3"/>
  <c r="C75" i="1" s="1" a="1"/>
  <c r="C75" i="1" s="1"/>
  <c r="H46" i="3"/>
  <c r="C59" i="1" s="1" a="1"/>
  <c r="C59" i="1" s="1"/>
  <c r="H17" i="3"/>
  <c r="C30" i="1" s="1" a="1"/>
  <c r="C30" i="1" s="1"/>
  <c r="I94" i="3"/>
  <c r="N94" i="3" s="1"/>
  <c r="I86" i="3"/>
  <c r="N86" i="3" s="1"/>
  <c r="I78" i="3"/>
  <c r="N78" i="3" s="1"/>
  <c r="I70" i="3"/>
  <c r="N70" i="3" s="1"/>
  <c r="I62" i="3"/>
  <c r="N62" i="3" s="1"/>
  <c r="I54" i="3"/>
  <c r="N54" i="3" s="1"/>
  <c r="I46" i="3"/>
  <c r="N46" i="3" s="1"/>
  <c r="I38" i="3"/>
  <c r="N38" i="3" s="1"/>
  <c r="I30" i="3"/>
  <c r="N30" i="3" s="1"/>
  <c r="I22" i="3"/>
  <c r="N22" i="3" s="1"/>
  <c r="H88" i="3"/>
  <c r="M88" i="3" s="1"/>
  <c r="H73" i="3"/>
  <c r="C86" i="1" s="1" a="1"/>
  <c r="C86" i="1" s="1"/>
  <c r="H57" i="3"/>
  <c r="C70" i="1" s="1" a="1"/>
  <c r="C70" i="1" s="1"/>
  <c r="H40" i="3"/>
  <c r="C53" i="1" s="1" a="1"/>
  <c r="C53" i="1" s="1"/>
  <c r="H15" i="3"/>
  <c r="C28" i="1" s="1" a="1"/>
  <c r="C28" i="1" s="1"/>
  <c r="H14" i="3"/>
  <c r="C27" i="1" s="1" a="1"/>
  <c r="C27" i="1" s="1"/>
  <c r="H35" i="3"/>
  <c r="C48" i="1" s="1" a="1"/>
  <c r="C48" i="1" s="1"/>
  <c r="H11" i="3"/>
  <c r="C24" i="1" s="1" a="1"/>
  <c r="C24" i="1" s="1"/>
  <c r="H7" i="3"/>
  <c r="C20" i="1" s="1" a="1"/>
  <c r="C20" i="1" s="1"/>
  <c r="H27" i="3"/>
  <c r="C40" i="1" s="1" a="1"/>
  <c r="C40" i="1" s="1"/>
  <c r="H6" i="3"/>
  <c r="C19" i="1" s="1" a="1"/>
  <c r="C19" i="1" s="1"/>
  <c r="H24" i="3"/>
  <c r="C37" i="1" s="1" a="1"/>
  <c r="C37" i="1" s="1"/>
  <c r="H23" i="3"/>
  <c r="C36" i="1" s="1" a="1"/>
  <c r="C36" i="1" s="1"/>
  <c r="H22" i="3"/>
  <c r="C35" i="1" s="1" a="1"/>
  <c r="C35" i="1" s="1"/>
  <c r="H8" i="3"/>
  <c r="C21" i="1" s="1" a="1"/>
  <c r="C21" i="1" s="1"/>
  <c r="I14" i="3"/>
  <c r="N14" i="3" s="1"/>
  <c r="I6" i="3"/>
  <c r="N6" i="3" s="1"/>
  <c r="H89" i="3"/>
  <c r="M89" i="3" s="1"/>
  <c r="H78" i="3"/>
  <c r="C91" i="1" s="1" a="1"/>
  <c r="C91" i="1" s="1"/>
  <c r="H63" i="3"/>
  <c r="C76" i="1" s="1" a="1"/>
  <c r="C76" i="1" s="1"/>
  <c r="H48" i="3"/>
  <c r="M48" i="3" s="1"/>
  <c r="H33" i="3"/>
  <c r="C46" i="1" s="1" a="1"/>
  <c r="C46" i="1" s="1"/>
  <c r="H19" i="3"/>
  <c r="C32" i="1" s="1" a="1"/>
  <c r="C32" i="1" s="1"/>
  <c r="I81" i="3"/>
  <c r="N81" i="3" s="1"/>
  <c r="H67" i="3"/>
  <c r="C80" i="1" s="1" a="1"/>
  <c r="C80" i="1" s="1"/>
  <c r="H55" i="3"/>
  <c r="C68" i="1" s="1" a="1"/>
  <c r="C68" i="1" s="1"/>
  <c r="H41" i="3"/>
  <c r="C54" i="1" s="1" a="1"/>
  <c r="C54" i="1" s="1"/>
  <c r="H30" i="3"/>
  <c r="C43" i="1" s="1" a="1"/>
  <c r="C43" i="1" s="1"/>
  <c r="H16" i="3"/>
  <c r="C29" i="1" s="1" a="1"/>
  <c r="C29" i="1" s="1"/>
  <c r="I65" i="3"/>
  <c r="N65" i="3" s="1"/>
  <c r="I49" i="3"/>
  <c r="N49" i="3" s="1"/>
  <c r="C112" i="1" a="1"/>
  <c r="C112" i="1" s="1"/>
  <c r="M37" i="3"/>
  <c r="C100" i="1" a="1"/>
  <c r="C100" i="1" s="1"/>
  <c r="M21" i="3"/>
  <c r="M9" i="3"/>
  <c r="M93" i="3"/>
  <c r="M75" i="3"/>
  <c r="M62" i="3"/>
  <c r="M91" i="3"/>
  <c r="M61" i="3"/>
  <c r="C62" i="1" a="1"/>
  <c r="C62" i="1" s="1"/>
  <c r="M39" i="3"/>
  <c r="M53" i="3"/>
  <c r="C95" i="1" a="1"/>
  <c r="C95" i="1" s="1"/>
  <c r="M5" i="3"/>
  <c r="M69" i="3"/>
  <c r="M85" i="3"/>
  <c r="M65" i="3"/>
  <c r="C111" i="1" a="1"/>
  <c r="C111" i="1" s="1"/>
  <c r="M97" i="3"/>
  <c r="M83" i="3"/>
  <c r="M64" i="3"/>
  <c r="M96" i="3"/>
  <c r="M77" i="3"/>
  <c r="M45" i="3"/>
  <c r="M29" i="3"/>
  <c r="M13" i="3"/>
  <c r="C103" i="1" a="1"/>
  <c r="C103" i="1" s="1"/>
  <c r="C113" i="1" a="1"/>
  <c r="C113" i="1" s="1"/>
  <c r="C89" i="1" a="1"/>
  <c r="C89" i="1" s="1"/>
  <c r="M43" i="3"/>
  <c r="C105" i="1" a="1"/>
  <c r="C105" i="1" s="1"/>
  <c r="C97" i="1" a="1"/>
  <c r="C97" i="1" s="1"/>
  <c r="C81" i="1" a="1"/>
  <c r="C81" i="1" s="1"/>
  <c r="C73" i="1" a="1"/>
  <c r="C73" i="1" s="1"/>
  <c r="C65" i="1" a="1"/>
  <c r="C65" i="1" s="1"/>
  <c r="C57" i="1" a="1"/>
  <c r="C57" i="1" s="1"/>
  <c r="C49" i="1" a="1"/>
  <c r="C49" i="1" s="1"/>
  <c r="C41" i="1" a="1"/>
  <c r="C41" i="1" s="1"/>
  <c r="C33" i="1" a="1"/>
  <c r="C33" i="1" s="1"/>
  <c r="C25" i="1" a="1"/>
  <c r="C25" i="1" s="1"/>
  <c r="M74" i="3"/>
  <c r="M66" i="3"/>
  <c r="M50" i="3"/>
  <c r="M34" i="3"/>
  <c r="M26" i="3"/>
  <c r="C94" i="1" a="1"/>
  <c r="C94" i="1" s="1"/>
  <c r="M31" i="3"/>
  <c r="M94" i="3"/>
  <c r="M86" i="3"/>
  <c r="M70" i="3"/>
  <c r="M54" i="3"/>
  <c r="M38" i="3"/>
  <c r="C108" i="1" a="1"/>
  <c r="C108" i="1" s="1"/>
  <c r="M42" i="3" l="1"/>
  <c r="C45" i="1" a="1"/>
  <c r="C45" i="1" s="1"/>
  <c r="M56" i="3"/>
  <c r="M80" i="3"/>
  <c r="M15" i="3"/>
  <c r="M24" i="3"/>
  <c r="M11" i="3"/>
  <c r="M58" i="3"/>
  <c r="M25" i="3"/>
  <c r="M72" i="3"/>
  <c r="M79" i="3"/>
  <c r="M59" i="3"/>
  <c r="M10" i="3"/>
  <c r="M71" i="3"/>
  <c r="M18" i="3"/>
  <c r="M35" i="3"/>
  <c r="M6" i="3"/>
  <c r="M47" i="3"/>
  <c r="C101" i="1" a="1"/>
  <c r="C101" i="1" s="1"/>
  <c r="M73" i="3"/>
  <c r="M67" i="3"/>
  <c r="M57" i="3"/>
  <c r="M46" i="3"/>
  <c r="M51" i="3"/>
  <c r="M17" i="3"/>
  <c r="M40" i="3"/>
  <c r="M78" i="3"/>
  <c r="M14" i="3"/>
  <c r="C61" i="1" a="1"/>
  <c r="C61" i="1" s="1"/>
  <c r="M23" i="3"/>
  <c r="M7" i="3"/>
  <c r="M63" i="3"/>
  <c r="M27" i="3"/>
  <c r="M22" i="3"/>
  <c r="M8" i="3"/>
  <c r="M33" i="3"/>
  <c r="C102" i="1" a="1"/>
  <c r="C102" i="1" s="1"/>
  <c r="M55" i="3"/>
  <c r="M19" i="3"/>
  <c r="M30" i="3"/>
  <c r="M16" i="3"/>
  <c r="M4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<sst xmlns="http://schemas.openxmlformats.org/spreadsheetml/2006/main" count="51" uniqueCount="40">
  <si>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ID</t>
  </si>
  <si>
    <t>startTime</t>
  </si>
  <si>
    <t>endTime</t>
  </si>
  <si>
    <t>type</t>
  </si>
  <si>
    <t>Unternehmen mit PV (Sommer)</t>
  </si>
  <si>
    <t>Unternehmen mit PV (Winter)</t>
  </si>
  <si>
    <t>Transporter</t>
  </si>
  <si>
    <t>Kleinbus</t>
  </si>
  <si>
    <t>Auto</t>
  </si>
  <si>
    <t>Verbrauch in kWh pro 100 km</t>
  </si>
  <si>
    <t>Reichweite in km</t>
  </si>
  <si>
    <t>Batteriekapazität in kWh</t>
  </si>
  <si>
    <t>Unternehmen</t>
  </si>
  <si>
    <t>Winter</t>
  </si>
  <si>
    <t>Sommer</t>
  </si>
  <si>
    <t>Leistungsanschluss in KW</t>
  </si>
  <si>
    <t>Last Sommer</t>
  </si>
  <si>
    <t>Last Winter</t>
  </si>
  <si>
    <t>Ladekapazität Sommer</t>
  </si>
  <si>
    <t>Ladekapazität Winter</t>
  </si>
  <si>
    <t>Ohne PV</t>
  </si>
  <si>
    <t>Mit PV</t>
  </si>
  <si>
    <t>PV Leistung Sommer</t>
  </si>
  <si>
    <t>PV Leistung Winter</t>
  </si>
  <si>
    <t>Unternehmen ohne PV (Sommer)</t>
  </si>
  <si>
    <t>Unternehmen ohne PV (Winter)</t>
  </si>
  <si>
    <t>Bäckerei ohne PV (Sommer)</t>
  </si>
  <si>
    <t>Bäckerei ohne PV (Winter)</t>
  </si>
  <si>
    <t>Bäckerei mit PV (Sommer)</t>
  </si>
  <si>
    <t>Bäckerei mit PV (Winter)</t>
  </si>
  <si>
    <t>Fahrzeug</t>
  </si>
  <si>
    <t>Uhrzeit</t>
  </si>
  <si>
    <t>Netzanschluss in kW</t>
  </si>
  <si>
    <t>Ladeleistung in kW</t>
  </si>
  <si>
    <t>current charge in kWh</t>
  </si>
  <si>
    <t>Charge remaining in kWh</t>
  </si>
  <si>
    <t>current capacitiy in kW</t>
  </si>
  <si>
    <t>rangeCurrent in km</t>
  </si>
  <si>
    <t>rangeNeeded in km</t>
  </si>
  <si>
    <t>range max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</si>
</sst>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20" fontId="0" fillId="0" borderId="1" xfId="0" applyNumberFormat="1" applyBorder="1"/>
    <xf numFmtId="170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52A2-9CF7-3D44-9D93-129E394322BF}">
  <dimension ref="B2:K113"/>
  <sheetViews>
    <sheetView tabSelected="1" workbookViewId="0">
      <selection activeCell="E21" sqref="E21"/>
    </sheetView>
  </sheetViews>
  <sheetFormatPr baseColWidth="10" defaultRowHeight="16" x14ac:dyDescent="0.2"/>
  <cols>
    <col min="2" max="2" width="8.83203125" customWidth="1"/>
    <col min="3" max="8" width="20.83203125" customWidth="1"/>
    <col min="10" max="10" width="12.83203125" customWidth="1"/>
    <col min="11" max="11" width="23.33203125" customWidth="1"/>
    <col min="12" max="12" width="4.6640625" customWidth="1"/>
    <col min="13" max="13" width="13" bestFit="1" customWidth="1"/>
  </cols>
  <sheetData>
    <row r="2" spans="2:11" x14ac:dyDescent="0.2">
      <c r="K2" s="15"/>
    </row>
    <row r="3" spans="2:11" x14ac:dyDescent="0.2">
      <c r="B3" s="2" t="s">
        <v>0</v>
      </c>
      <c r="C3" s="2" t="s">
        <v>3</v>
      </c>
      <c r="D3" s="2" t="s">
        <v>1</v>
      </c>
      <c r="E3" s="2" t="s">
        <v>2</v>
      </c>
      <c r="F3" s="2" t="s">
        <v>37</v>
      </c>
      <c r="G3" s="2" t="s">
        <v>38</v>
      </c>
      <c r="H3" s="2" t="s">
        <v>39</v>
      </c>
      <c r="K3" s="15"/>
    </row>
    <row r="4" spans="2:11" x14ac:dyDescent="0.2">
      <c r="B4" s="2">
        <f>IF(OR(C4="Transporter",C4="Auto",C4="Kleinbus"),1,"")</f>
        <v>1</v>
      </c>
      <c r="C4" s="3" t="s">
        <v>6</v>
      </c>
      <c r="D4" s="3"/>
      <c r="E4" s="3"/>
      <c r="F4" s="3"/>
      <c r="G4" s="3"/>
      <c r="H4" s="2" cm="1">
        <f t="array" ref="H4">IFERROR(_xlfn.IFS(C4="Transporter",Fahrzeuge!$E$3,Übersicht!C4="Kleinbus",Fahrzeuge!$E$4,Übersicht!C4="Auto",Fahrzeuge!$E$5),"")</f>
        <v>263</v>
      </c>
      <c r="K4" s="15"/>
    </row>
    <row r="5" spans="2:11" x14ac:dyDescent="0.2">
      <c r="B5" s="2">
        <f>IF(OR(C5="Transporter",C5="Auto",C5="Kleinbus"),2,"")</f>
        <v>2</v>
      </c>
      <c r="C5" s="3" t="s">
        <v>6</v>
      </c>
      <c r="D5" s="3"/>
      <c r="E5" s="3"/>
      <c r="F5" s="3"/>
      <c r="G5" s="3"/>
      <c r="H5" s="2" cm="1">
        <f t="array" ref="H5">IFERROR(_xlfn.IFS(C5="Transporter",Fahrzeuge!$E$3,Übersicht!C5="Kleinbus",Fahrzeuge!$E$4,Übersicht!C5="Auto",Fahrzeuge!$E$5),"")</f>
        <v>263</v>
      </c>
      <c r="K5" s="15"/>
    </row>
    <row r="6" spans="2:11" x14ac:dyDescent="0.2">
      <c r="B6" s="2">
        <f>IF(OR(C6="Transporter",C6="Auto",C6="Kleinbus"),3,"")</f>
        <v>3</v>
      </c>
      <c r="C6" s="3" t="s">
        <v>7</v>
      </c>
      <c r="D6" s="3"/>
      <c r="E6" s="3"/>
      <c r="F6" s="3"/>
      <c r="G6" s="3"/>
      <c r="H6" s="2" cm="1">
        <f t="array" ref="H6">IFERROR(_xlfn.IFS(C6="Transporter",Fahrzeuge!$E$3,Übersicht!C6="Kleinbus",Fahrzeuge!$E$4,Übersicht!C6="Auto",Fahrzeuge!$E$5),"")</f>
        <v>200</v>
      </c>
      <c r="K6" s="15"/>
    </row>
    <row r="7" spans="2:11" x14ac:dyDescent="0.2">
      <c r="B7" s="2">
        <f>IF(OR(C7="Transporter",C7="Auto",C7="Kleinbus"),4,"")</f>
        <v>4</v>
      </c>
      <c r="C7" s="3" t="s">
        <v>7</v>
      </c>
      <c r="D7" s="3"/>
      <c r="E7" s="3"/>
      <c r="F7" s="3"/>
      <c r="G7" s="3"/>
      <c r="H7" s="2" cm="1">
        <f t="array" ref="H7">IFERROR(_xlfn.IFS(C7="Transporter",Fahrzeuge!$E$3,Übersicht!C7="Kleinbus",Fahrzeuge!$E$4,Übersicht!C7="Auto",Fahrzeuge!$E$5),"")</f>
        <v>200</v>
      </c>
      <c r="J7" s="4"/>
      <c r="K7" s="16"/>
    </row>
    <row r="8" spans="2:11" x14ac:dyDescent="0.2">
      <c r="B8" s="2">
        <f>IF(OR(C8="Transporter",C8="Auto",C8="Kleinbus"),5,"")</f>
        <v>5</v>
      </c>
      <c r="C8" s="3" t="s">
        <v>7</v>
      </c>
      <c r="D8" s="3"/>
      <c r="E8" s="3"/>
      <c r="F8" s="3"/>
      <c r="G8" s="3"/>
      <c r="H8" s="2" cm="1">
        <f t="array" ref="H8">IFERROR(_xlfn.IFS(C8="Transporter",Fahrzeuge!$E$3,Übersicht!C8="Kleinbus",Fahrzeuge!$E$4,Übersicht!C8="Auto",Fahrzeuge!$E$5),"")</f>
        <v>200</v>
      </c>
      <c r="K8" s="15"/>
    </row>
    <row r="9" spans="2:11" x14ac:dyDescent="0.2">
      <c r="B9" s="2">
        <f>IF(OR(C9="Transporter",C9="Auto",C9="Kleinbus"),6,"")</f>
        <v>6</v>
      </c>
      <c r="C9" s="3" t="s">
        <v>7</v>
      </c>
      <c r="D9" s="3"/>
      <c r="E9" s="3"/>
      <c r="F9" s="3"/>
      <c r="G9" s="3"/>
      <c r="H9" s="2" cm="1">
        <f t="array" ref="H9">IFERROR(_xlfn.IFS(C9="Transporter",Fahrzeuge!$E$3,Übersicht!C9="Kleinbus",Fahrzeuge!$E$4,Übersicht!C9="Auto",Fahrzeuge!$E$5),"")</f>
        <v>200</v>
      </c>
    </row>
    <row r="10" spans="2:11" x14ac:dyDescent="0.2">
      <c r="B10" s="2">
        <f>IF(OR(C10="Transporter",C10="Auto",C10="Kleinbus"),7,"")</f>
        <v>7</v>
      </c>
      <c r="C10" s="3" t="s">
        <v>8</v>
      </c>
      <c r="D10" s="3"/>
      <c r="E10" s="3"/>
      <c r="F10" s="3"/>
      <c r="G10" s="3"/>
      <c r="H10" s="2" cm="1">
        <f t="array" ref="H10">IFERROR(_xlfn.IFS(C10="Transporter",Fahrzeuge!$E$3,Übersicht!C10="Kleinbus",Fahrzeuge!$E$4,Übersicht!C10="Auto",Fahrzeuge!$E$5),"")</f>
        <v>285</v>
      </c>
    </row>
    <row r="11" spans="2:11" x14ac:dyDescent="0.2">
      <c r="B11" s="2">
        <f>IF(OR(C11="Transporter",C11="Auto",C11="Kleinbus"),8,"")</f>
        <v>8</v>
      </c>
      <c r="C11" s="3" t="s">
        <v>8</v>
      </c>
      <c r="D11" s="3"/>
      <c r="E11" s="3"/>
      <c r="F11" s="3"/>
      <c r="G11" s="3"/>
      <c r="H11" s="2" cm="1">
        <f t="array" ref="H11">IFERROR(_xlfn.IFS(C11="Transporter",Fahrzeuge!$E$3,Übersicht!C11="Kleinbus",Fahrzeuge!$E$4,Übersicht!C11="Auto",Fahrzeuge!$E$5),"")</f>
        <v>285</v>
      </c>
    </row>
    <row r="12" spans="2:11" x14ac:dyDescent="0.2">
      <c r="B12" s="2" t="str">
        <f>IF(OR(C12="Transporter",C12="Auto",C12="Kleinbus"),9,"")</f>
        <v/>
      </c>
      <c r="C12" s="3"/>
      <c r="D12" s="3"/>
      <c r="E12" s="3"/>
      <c r="F12" s="3"/>
      <c r="G12" s="3"/>
      <c r="H12" s="2" t="str" cm="1">
        <f t="array" ref="H12">IFERROR(_xlfn.IFS(C12="Transporter",Fahrzeuge!$E$3,Übersicht!C12="Kleinbus",Fahrzeuge!$E$4,Übersicht!C12="Auto",Fahrzeuge!$E$5),"")</f>
        <v/>
      </c>
    </row>
    <row r="14" spans="2:11" x14ac:dyDescent="0.2">
      <c r="B14" s="12" t="s">
        <v>12</v>
      </c>
      <c r="C14" s="12"/>
      <c r="D14" s="13" t="s">
        <v>26</v>
      </c>
      <c r="E14" s="13"/>
      <c r="F14" s="13"/>
      <c r="G14" s="14"/>
      <c r="H14" s="14"/>
    </row>
    <row r="15" spans="2:11" x14ac:dyDescent="0.2">
      <c r="B15" s="12" t="s">
        <v>32</v>
      </c>
      <c r="C15" s="12"/>
      <c r="D15" s="13">
        <v>30</v>
      </c>
      <c r="E15" s="13"/>
    </row>
    <row r="17" spans="2:8" x14ac:dyDescent="0.2">
      <c r="B17" s="2" t="s">
        <v>31</v>
      </c>
      <c r="C17" s="2" t="s">
        <v>33</v>
      </c>
      <c r="E17" s="2" t="s">
        <v>30</v>
      </c>
      <c r="F17" s="2" t="s">
        <v>34</v>
      </c>
      <c r="G17" s="2" t="s">
        <v>35</v>
      </c>
      <c r="H17" s="2" t="s">
        <v>36</v>
      </c>
    </row>
    <row r="18" spans="2:8" x14ac:dyDescent="0.2">
      <c r="B18" s="5">
        <v>0</v>
      </c>
      <c r="C18" s="6" cm="1">
        <f t="array" ref="C18">_xlfn.IFS($D$14="Bäckerei ohne PV (Sommer)",Bäckerei!H5,Übersicht!$D$14="Bäckerei ohne PV (Winter)",Bäckerei!I5,Übersicht!$D$14="Bäckerei mit PV (Sommer)",Bäckerei!M5,Übersicht!$D$14="Bäckerei mit PV (Winter)",Bäckerei!N5)</f>
        <v>23.263999999999999</v>
      </c>
      <c r="E18" s="2"/>
      <c r="F18" s="2"/>
      <c r="G18" s="2"/>
      <c r="H18" s="2"/>
    </row>
    <row r="19" spans="2:8" x14ac:dyDescent="0.2">
      <c r="B19" s="5">
        <v>1.0416666666666666E-2</v>
      </c>
      <c r="C19" s="6" cm="1">
        <f t="array" ref="C19">_xlfn.IFS($D$14="Bäckerei ohne PV (Sommer)",Bäckerei!H6,Übersicht!$D$14="Bäckerei ohne PV (Winter)",Bäckerei!I6,Übersicht!$D$14="Bäckerei mit PV (Sommer)",Bäckerei!M6,Übersicht!$D$14="Bäckerei mit PV (Winter)",Bäckerei!N6)</f>
        <v>23.884</v>
      </c>
      <c r="E19" s="2"/>
      <c r="F19" s="2"/>
      <c r="G19" s="2"/>
      <c r="H19" s="2"/>
    </row>
    <row r="20" spans="2:8" x14ac:dyDescent="0.2">
      <c r="B20" s="5">
        <v>2.0833333333333332E-2</v>
      </c>
      <c r="C20" s="6" cm="1">
        <f t="array" ref="C20">_xlfn.IFS($D$14="Bäckerei ohne PV (Sommer)",Bäckerei!H7,Übersicht!$D$14="Bäckerei ohne PV (Winter)",Bäckerei!I7,Übersicht!$D$14="Bäckerei mit PV (Sommer)",Bäckerei!M7,Übersicht!$D$14="Bäckerei mit PV (Winter)",Bäckerei!N7)</f>
        <v>24.54</v>
      </c>
      <c r="E20" s="2"/>
      <c r="F20" s="2"/>
      <c r="G20" s="2"/>
      <c r="H20" s="2"/>
    </row>
    <row r="21" spans="2:8" x14ac:dyDescent="0.2">
      <c r="B21" s="5">
        <v>3.125E-2</v>
      </c>
      <c r="C21" s="6" cm="1">
        <f t="array" ref="C21">_xlfn.IFS($D$14="Bäckerei ohne PV (Sommer)",Bäckerei!H8,Übersicht!$D$14="Bäckerei ohne PV (Winter)",Bäckerei!I8,Übersicht!$D$14="Bäckerei mit PV (Sommer)",Bäckerei!M8,Übersicht!$D$14="Bäckerei mit PV (Winter)",Bäckerei!N8)</f>
        <v>25.064</v>
      </c>
      <c r="E21" s="2"/>
      <c r="F21" s="2"/>
      <c r="G21" s="2"/>
      <c r="H21" s="2"/>
    </row>
    <row r="22" spans="2:8" x14ac:dyDescent="0.2">
      <c r="B22" s="5">
        <v>4.1666666666666699E-2</v>
      </c>
      <c r="C22" s="6" cm="1">
        <f t="array" ref="C22">_xlfn.IFS($D$14="Bäckerei ohne PV (Sommer)",Bäckerei!H9,Übersicht!$D$14="Bäckerei ohne PV (Winter)",Bäckerei!I9,Übersicht!$D$14="Bäckerei mit PV (Sommer)",Bäckerei!M9,Übersicht!$D$14="Bäckerei mit PV (Winter)",Bäckerei!N9)</f>
        <v>25.327999999999999</v>
      </c>
      <c r="E22" s="2"/>
      <c r="F22" s="2"/>
      <c r="G22" s="2"/>
      <c r="H22" s="2"/>
    </row>
    <row r="23" spans="2:8" x14ac:dyDescent="0.2">
      <c r="B23" s="5">
        <v>5.2083333333333398E-2</v>
      </c>
      <c r="C23" s="6" cm="1">
        <f t="array" ref="C23">_xlfn.IFS($D$14="Bäckerei ohne PV (Sommer)",Bäckerei!H10,Übersicht!$D$14="Bäckerei ohne PV (Winter)",Bäckerei!I10,Übersicht!$D$14="Bäckerei mit PV (Sommer)",Bäckerei!M10,Übersicht!$D$14="Bäckerei mit PV (Winter)",Bäckerei!N10)</f>
        <v>25.404</v>
      </c>
      <c r="E23" s="2"/>
      <c r="F23" s="2"/>
      <c r="G23" s="2"/>
      <c r="H23" s="2"/>
    </row>
    <row r="24" spans="2:8" x14ac:dyDescent="0.2">
      <c r="B24" s="5">
        <v>6.25E-2</v>
      </c>
      <c r="C24" s="6" cm="1">
        <f t="array" ref="C24">_xlfn.IFS($D$14="Bäckerei ohne PV (Sommer)",Bäckerei!H11,Übersicht!$D$14="Bäckerei ohne PV (Winter)",Bäckerei!I11,Übersicht!$D$14="Bäckerei mit PV (Sommer)",Bäckerei!M11,Übersicht!$D$14="Bäckerei mit PV (Winter)",Bäckerei!N11)</f>
        <v>25.411999999999999</v>
      </c>
      <c r="E24" s="2"/>
      <c r="F24" s="2"/>
      <c r="G24" s="2"/>
      <c r="H24" s="2"/>
    </row>
    <row r="25" spans="2:8" x14ac:dyDescent="0.2">
      <c r="B25" s="5">
        <v>7.2916666666666699E-2</v>
      </c>
      <c r="C25" s="6" cm="1">
        <f t="array" ref="C25">_xlfn.IFS($D$14="Bäckerei ohne PV (Sommer)",Bäckerei!H12,Übersicht!$D$14="Bäckerei ohne PV (Winter)",Bäckerei!I12,Übersicht!$D$14="Bäckerei mit PV (Sommer)",Bäckerei!M12,Übersicht!$D$14="Bäckerei mit PV (Winter)",Bäckerei!N12)</f>
        <v>25.468</v>
      </c>
      <c r="E25" s="2"/>
      <c r="F25" s="2"/>
      <c r="G25" s="2"/>
      <c r="H25" s="2"/>
    </row>
    <row r="26" spans="2:8" x14ac:dyDescent="0.2">
      <c r="B26" s="5">
        <v>8.3333333333333398E-2</v>
      </c>
      <c r="C26" s="6" cm="1">
        <f t="array" ref="C26">_xlfn.IFS($D$14="Bäckerei ohne PV (Sommer)",Bäckerei!H13,Übersicht!$D$14="Bäckerei ohne PV (Winter)",Bäckerei!I13,Übersicht!$D$14="Bäckerei mit PV (Sommer)",Bäckerei!M13,Übersicht!$D$14="Bäckerei mit PV (Winter)",Bäckerei!N13)</f>
        <v>25.608000000000001</v>
      </c>
      <c r="E26" s="2"/>
      <c r="F26" s="2"/>
      <c r="G26" s="2"/>
      <c r="H26" s="2"/>
    </row>
    <row r="27" spans="2:8" x14ac:dyDescent="0.2">
      <c r="B27" s="5">
        <v>9.375E-2</v>
      </c>
      <c r="C27" s="6" cm="1">
        <f t="array" ref="C27">_xlfn.IFS($D$14="Bäckerei ohne PV (Sommer)",Bäckerei!H14,Übersicht!$D$14="Bäckerei ohne PV (Winter)",Bäckerei!I14,Übersicht!$D$14="Bäckerei mit PV (Sommer)",Bäckerei!M14,Übersicht!$D$14="Bäckerei mit PV (Winter)",Bäckerei!N14)</f>
        <v>25.571999999999999</v>
      </c>
      <c r="E27" s="2"/>
      <c r="F27" s="2"/>
      <c r="G27" s="2"/>
      <c r="H27" s="2"/>
    </row>
    <row r="28" spans="2:8" x14ac:dyDescent="0.2">
      <c r="B28" s="5">
        <v>0.104166666666667</v>
      </c>
      <c r="C28" s="6" cm="1">
        <f t="array" ref="C28">_xlfn.IFS($D$14="Bäckerei ohne PV (Sommer)",Bäckerei!H15,Übersicht!$D$14="Bäckerei ohne PV (Winter)",Bäckerei!I15,Übersicht!$D$14="Bäckerei mit PV (Sommer)",Bäckerei!M15,Übersicht!$D$14="Bäckerei mit PV (Winter)",Bäckerei!N15)</f>
        <v>25</v>
      </c>
      <c r="E28" s="2"/>
      <c r="F28" s="2"/>
      <c r="G28" s="2"/>
      <c r="H28" s="2"/>
    </row>
    <row r="29" spans="2:8" x14ac:dyDescent="0.2">
      <c r="B29" s="5">
        <v>0.11458333333333399</v>
      </c>
      <c r="C29" s="6" cm="1">
        <f t="array" ref="C29">_xlfn.IFS($D$14="Bäckerei ohne PV (Sommer)",Bäckerei!H16,Übersicht!$D$14="Bäckerei ohne PV (Winter)",Bäckerei!I16,Übersicht!$D$14="Bäckerei mit PV (Sommer)",Bäckerei!M16,Übersicht!$D$14="Bäckerei mit PV (Winter)",Bäckerei!N16)</f>
        <v>23.552</v>
      </c>
      <c r="E29" s="2"/>
      <c r="F29" s="2"/>
      <c r="G29" s="2"/>
      <c r="H29" s="2"/>
    </row>
    <row r="30" spans="2:8" x14ac:dyDescent="0.2">
      <c r="B30" s="5">
        <v>0.125</v>
      </c>
      <c r="C30" s="6" cm="1">
        <f t="array" ref="C30">_xlfn.IFS($D$14="Bäckerei ohne PV (Sommer)",Bäckerei!H17,Übersicht!$D$14="Bäckerei ohne PV (Winter)",Bäckerei!I17,Übersicht!$D$14="Bäckerei mit PV (Sommer)",Bäckerei!M17,Übersicht!$D$14="Bäckerei mit PV (Winter)",Bäckerei!N17)</f>
        <v>21.036000000000001</v>
      </c>
      <c r="E30" s="2"/>
      <c r="F30" s="2"/>
      <c r="G30" s="2"/>
      <c r="H30" s="2"/>
    </row>
    <row r="31" spans="2:8" x14ac:dyDescent="0.2">
      <c r="B31" s="5">
        <v>0.13541666666666699</v>
      </c>
      <c r="C31" s="6" cm="1">
        <f t="array" ref="C31">_xlfn.IFS($D$14="Bäckerei ohne PV (Sommer)",Bäckerei!H18,Übersicht!$D$14="Bäckerei ohne PV (Winter)",Bäckerei!I18,Übersicht!$D$14="Bäckerei mit PV (Sommer)",Bäckerei!M18,Übersicht!$D$14="Bäckerei mit PV (Winter)",Bäckerei!N18)</f>
        <v>17.896000000000001</v>
      </c>
      <c r="E31" s="2"/>
      <c r="F31" s="2"/>
      <c r="G31" s="2"/>
      <c r="H31" s="2"/>
    </row>
    <row r="32" spans="2:8" x14ac:dyDescent="0.2">
      <c r="B32" s="5">
        <v>0.14583333333333401</v>
      </c>
      <c r="C32" s="6" cm="1">
        <f t="array" ref="C32">_xlfn.IFS($D$14="Bäckerei ohne PV (Sommer)",Bäckerei!H19,Übersicht!$D$14="Bäckerei ohne PV (Winter)",Bäckerei!I19,Übersicht!$D$14="Bäckerei mit PV (Sommer)",Bäckerei!M19,Übersicht!$D$14="Bäckerei mit PV (Winter)",Bäckerei!N19)</f>
        <v>14.736000000000001</v>
      </c>
      <c r="E32" s="2"/>
      <c r="F32" s="2"/>
      <c r="G32" s="2"/>
      <c r="H32" s="2"/>
    </row>
    <row r="33" spans="2:8" x14ac:dyDescent="0.2">
      <c r="B33" s="5">
        <v>0.15625</v>
      </c>
      <c r="C33" s="6" cm="1">
        <f t="array" ref="C33">_xlfn.IFS($D$14="Bäckerei ohne PV (Sommer)",Bäckerei!H20,Übersicht!$D$14="Bäckerei ohne PV (Winter)",Bäckerei!I20,Übersicht!$D$14="Bäckerei mit PV (Sommer)",Bäckerei!M20,Übersicht!$D$14="Bäckerei mit PV (Winter)",Bäckerei!N20)</f>
        <v>12.167999999999999</v>
      </c>
      <c r="E33" s="2"/>
      <c r="F33" s="2"/>
      <c r="G33" s="2"/>
      <c r="H33" s="2"/>
    </row>
    <row r="34" spans="2:8" x14ac:dyDescent="0.2">
      <c r="B34" s="5">
        <v>0.16666666666666699</v>
      </c>
      <c r="C34" s="6" cm="1">
        <f t="array" ref="C34">_xlfn.IFS($D$14="Bäckerei ohne PV (Sommer)",Bäckerei!H21,Übersicht!$D$14="Bäckerei ohne PV (Winter)",Bäckerei!I21,Übersicht!$D$14="Bäckerei mit PV (Sommer)",Bäckerei!M21,Übersicht!$D$14="Bäckerei mit PV (Winter)",Bäckerei!N21)</f>
        <v>10.632000000000001</v>
      </c>
      <c r="E34" s="2"/>
      <c r="F34" s="2"/>
      <c r="G34" s="2"/>
      <c r="H34" s="2"/>
    </row>
    <row r="35" spans="2:8" x14ac:dyDescent="0.2">
      <c r="B35" s="5">
        <v>0.17708333333333401</v>
      </c>
      <c r="C35" s="6" cm="1">
        <f t="array" ref="C35">_xlfn.IFS($D$14="Bäckerei ohne PV (Sommer)",Bäckerei!H22,Übersicht!$D$14="Bäckerei ohne PV (Winter)",Bäckerei!I22,Übersicht!$D$14="Bäckerei mit PV (Sommer)",Bäckerei!M22,Übersicht!$D$14="Bäckerei mit PV (Winter)",Bäckerei!N22)</f>
        <v>9.9440000000000026</v>
      </c>
      <c r="E35" s="2"/>
      <c r="F35" s="2"/>
      <c r="G35" s="2"/>
      <c r="H35" s="2"/>
    </row>
    <row r="36" spans="2:8" x14ac:dyDescent="0.2">
      <c r="B36" s="5">
        <v>0.1875</v>
      </c>
      <c r="C36" s="6" cm="1">
        <f t="array" ref="C36">_xlfn.IFS($D$14="Bäckerei ohne PV (Sommer)",Bäckerei!H23,Übersicht!$D$14="Bäckerei ohne PV (Winter)",Bäckerei!I23,Übersicht!$D$14="Bäckerei mit PV (Sommer)",Bäckerei!M23,Übersicht!$D$14="Bäckerei mit PV (Winter)",Bäckerei!N23)</f>
        <v>9.7639999999999993</v>
      </c>
      <c r="E36" s="2"/>
      <c r="F36" s="2"/>
      <c r="G36" s="2"/>
      <c r="H36" s="2"/>
    </row>
    <row r="37" spans="2:8" x14ac:dyDescent="0.2">
      <c r="B37" s="5">
        <v>0.19791666666666699</v>
      </c>
      <c r="C37" s="6" cm="1">
        <f t="array" ref="C37">_xlfn.IFS($D$14="Bäckerei ohne PV (Sommer)",Bäckerei!H24,Übersicht!$D$14="Bäckerei ohne PV (Winter)",Bäckerei!I24,Übersicht!$D$14="Bäckerei mit PV (Sommer)",Bäckerei!M24,Übersicht!$D$14="Bäckerei mit PV (Winter)",Bäckerei!N24)</f>
        <v>9.7480000000000011</v>
      </c>
      <c r="E37" s="2"/>
      <c r="F37" s="2"/>
      <c r="G37" s="2"/>
      <c r="H37" s="2"/>
    </row>
    <row r="38" spans="2:8" x14ac:dyDescent="0.2">
      <c r="B38" s="5">
        <v>0.20833333333333401</v>
      </c>
      <c r="C38" s="6" cm="1">
        <f t="array" ref="C38">_xlfn.IFS($D$14="Bäckerei ohne PV (Sommer)",Bäckerei!H25,Übersicht!$D$14="Bäckerei ohne PV (Winter)",Bäckerei!I25,Übersicht!$D$14="Bäckerei mit PV (Sommer)",Bäckerei!M25,Übersicht!$D$14="Bäckerei mit PV (Winter)",Bäckerei!N25)</f>
        <v>9.6239999999999988</v>
      </c>
      <c r="E38" s="2"/>
      <c r="F38" s="2"/>
      <c r="G38" s="2"/>
      <c r="H38" s="2"/>
    </row>
    <row r="39" spans="2:8" x14ac:dyDescent="0.2">
      <c r="B39" s="5">
        <v>0.21875</v>
      </c>
      <c r="C39" s="6" cm="1">
        <f t="array" ref="C39">_xlfn.IFS($D$14="Bäckerei ohne PV (Sommer)",Bäckerei!H26,Übersicht!$D$14="Bäckerei ohne PV (Winter)",Bäckerei!I26,Übersicht!$D$14="Bäckerei mit PV (Sommer)",Bäckerei!M26,Übersicht!$D$14="Bäckerei mit PV (Winter)",Bäckerei!N26)</f>
        <v>9.3960000000000008</v>
      </c>
      <c r="E39" s="2"/>
      <c r="F39" s="2"/>
      <c r="G39" s="2"/>
      <c r="H39" s="2"/>
    </row>
    <row r="40" spans="2:8" x14ac:dyDescent="0.2">
      <c r="B40" s="5">
        <v>0.22916666666666699</v>
      </c>
      <c r="C40" s="6" cm="1">
        <f t="array" ref="C40">_xlfn.IFS($D$14="Bäckerei ohne PV (Sommer)",Bäckerei!H27,Übersicht!$D$14="Bäckerei ohne PV (Winter)",Bäckerei!I27,Übersicht!$D$14="Bäckerei mit PV (Sommer)",Bäckerei!M27,Übersicht!$D$14="Bäckerei mit PV (Winter)",Bäckerei!N27)</f>
        <v>9.1440000000000019</v>
      </c>
      <c r="E40" s="2"/>
      <c r="F40" s="2"/>
      <c r="G40" s="2"/>
      <c r="H40" s="2"/>
    </row>
    <row r="41" spans="2:8" x14ac:dyDescent="0.2">
      <c r="B41" s="5">
        <v>0.23958333333333401</v>
      </c>
      <c r="C41" s="6" cm="1">
        <f t="array" ref="C41">_xlfn.IFS($D$14="Bäckerei ohne PV (Sommer)",Bäckerei!H28,Übersicht!$D$14="Bäckerei ohne PV (Winter)",Bäckerei!I28,Übersicht!$D$14="Bäckerei mit PV (Sommer)",Bäckerei!M28,Übersicht!$D$14="Bäckerei mit PV (Winter)",Bäckerei!N28)</f>
        <v>8.9439999999999991</v>
      </c>
      <c r="E41" s="2"/>
      <c r="F41" s="2"/>
      <c r="G41" s="2"/>
      <c r="H41" s="2"/>
    </row>
    <row r="42" spans="2:8" x14ac:dyDescent="0.2">
      <c r="B42" s="5">
        <v>0.25</v>
      </c>
      <c r="C42" s="6" cm="1">
        <f t="array" ref="C42">_xlfn.IFS($D$14="Bäckerei ohne PV (Sommer)",Bäckerei!H29,Übersicht!$D$14="Bäckerei ohne PV (Winter)",Bäckerei!I29,Übersicht!$D$14="Bäckerei mit PV (Sommer)",Bäckerei!M29,Übersicht!$D$14="Bäckerei mit PV (Winter)",Bäckerei!N29)</f>
        <v>8.8520000000000003</v>
      </c>
      <c r="E42" s="2"/>
      <c r="F42" s="2"/>
      <c r="G42" s="2"/>
      <c r="H42" s="2"/>
    </row>
    <row r="43" spans="2:8" x14ac:dyDescent="0.2">
      <c r="B43" s="5">
        <v>0.26041666666666702</v>
      </c>
      <c r="C43" s="6" cm="1">
        <f t="array" ref="C43">_xlfn.IFS($D$14="Bäckerei ohne PV (Sommer)",Bäckerei!H30,Übersicht!$D$14="Bäckerei ohne PV (Winter)",Bäckerei!I30,Übersicht!$D$14="Bäckerei mit PV (Sommer)",Bäckerei!M30,Übersicht!$D$14="Bäckerei mit PV (Winter)",Bäckerei!N30)</f>
        <v>8.847999999999999</v>
      </c>
      <c r="E43" s="2"/>
      <c r="F43" s="2"/>
      <c r="G43" s="2"/>
      <c r="H43" s="2"/>
    </row>
    <row r="44" spans="2:8" x14ac:dyDescent="0.2">
      <c r="B44" s="5">
        <v>0.27083333333333398</v>
      </c>
      <c r="C44" s="6" cm="1">
        <f t="array" ref="C44">_xlfn.IFS($D$14="Bäckerei ohne PV (Sommer)",Bäckerei!H31,Übersicht!$D$14="Bäckerei ohne PV (Winter)",Bäckerei!I31,Übersicht!$D$14="Bäckerei mit PV (Sommer)",Bäckerei!M31,Übersicht!$D$14="Bäckerei mit PV (Winter)",Bäckerei!N31)</f>
        <v>8.8919999999999995</v>
      </c>
      <c r="E44" s="2"/>
      <c r="F44" s="2"/>
      <c r="G44" s="2"/>
      <c r="H44" s="2"/>
    </row>
    <row r="45" spans="2:8" x14ac:dyDescent="0.2">
      <c r="B45" s="5">
        <v>0.28125</v>
      </c>
      <c r="C45" s="6" cm="1">
        <f t="array" ref="C45">_xlfn.IFS($D$14="Bäckerei ohne PV (Sommer)",Bäckerei!H32,Übersicht!$D$14="Bäckerei ohne PV (Winter)",Bäckerei!I32,Übersicht!$D$14="Bäckerei mit PV (Sommer)",Bäckerei!M32,Übersicht!$D$14="Bäckerei mit PV (Winter)",Bäckerei!N32)</f>
        <v>8.9439999999999991</v>
      </c>
      <c r="E45" s="2"/>
      <c r="F45" s="2"/>
      <c r="G45" s="2"/>
      <c r="H45" s="2"/>
    </row>
    <row r="46" spans="2:8" x14ac:dyDescent="0.2">
      <c r="B46" s="5">
        <v>0.29166666666666702</v>
      </c>
      <c r="C46" s="6" cm="1">
        <f t="array" ref="C46">_xlfn.IFS($D$14="Bäckerei ohne PV (Sommer)",Bäckerei!H33,Übersicht!$D$14="Bäckerei ohne PV (Winter)",Bäckerei!I33,Übersicht!$D$14="Bäckerei mit PV (Sommer)",Bäckerei!M33,Übersicht!$D$14="Bäckerei mit PV (Winter)",Bäckerei!N33)</f>
        <v>8.9720000000000013</v>
      </c>
      <c r="E46" s="2"/>
      <c r="F46" s="2"/>
      <c r="G46" s="2"/>
      <c r="H46" s="2"/>
    </row>
    <row r="47" spans="2:8" x14ac:dyDescent="0.2">
      <c r="B47" s="5">
        <v>0.30208333333333398</v>
      </c>
      <c r="C47" s="6" cm="1">
        <f t="array" ref="C47">_xlfn.IFS($D$14="Bäckerei ohne PV (Sommer)",Bäckerei!H34,Übersicht!$D$14="Bäckerei ohne PV (Winter)",Bäckerei!I34,Übersicht!$D$14="Bäckerei mit PV (Sommer)",Bäckerei!M34,Übersicht!$D$14="Bäckerei mit PV (Winter)",Bäckerei!N34)</f>
        <v>8.9720000000000013</v>
      </c>
      <c r="E47" s="2"/>
      <c r="F47" s="2"/>
      <c r="G47" s="2"/>
      <c r="H47" s="2"/>
    </row>
    <row r="48" spans="2:8" x14ac:dyDescent="0.2">
      <c r="B48" s="5">
        <v>0.3125</v>
      </c>
      <c r="C48" s="6" cm="1">
        <f t="array" ref="C48">_xlfn.IFS($D$14="Bäckerei ohne PV (Sommer)",Bäckerei!H35,Übersicht!$D$14="Bäckerei ohne PV (Winter)",Bäckerei!I35,Übersicht!$D$14="Bäckerei mit PV (Sommer)",Bäckerei!M35,Übersicht!$D$14="Bäckerei mit PV (Winter)",Bäckerei!N35)</f>
        <v>8.9600000000000009</v>
      </c>
      <c r="E48" s="2"/>
      <c r="F48" s="2"/>
      <c r="G48" s="2"/>
      <c r="H48" s="2"/>
    </row>
    <row r="49" spans="2:8" x14ac:dyDescent="0.2">
      <c r="B49" s="5">
        <v>0.32291666666666702</v>
      </c>
      <c r="C49" s="6" cm="1">
        <f t="array" ref="C49">_xlfn.IFS($D$14="Bäckerei ohne PV (Sommer)",Bäckerei!H36,Übersicht!$D$14="Bäckerei ohne PV (Winter)",Bäckerei!I36,Übersicht!$D$14="Bäckerei mit PV (Sommer)",Bäckerei!M36,Übersicht!$D$14="Bäckerei mit PV (Winter)",Bäckerei!N36)</f>
        <v>8.9439999999999991</v>
      </c>
      <c r="E49" s="2"/>
      <c r="F49" s="2"/>
      <c r="G49" s="2"/>
      <c r="H49" s="2"/>
    </row>
    <row r="50" spans="2:8" x14ac:dyDescent="0.2">
      <c r="B50" s="5">
        <v>0.33333333333333398</v>
      </c>
      <c r="C50" s="6" cm="1">
        <f t="array" ref="C50">_xlfn.IFS($D$14="Bäckerei ohne PV (Sommer)",Bäckerei!H37,Übersicht!$D$14="Bäckerei ohne PV (Winter)",Bäckerei!I37,Übersicht!$D$14="Bäckerei mit PV (Sommer)",Bäckerei!M37,Übersicht!$D$14="Bäckerei mit PV (Winter)",Bäckerei!N37)</f>
        <v>8.9239999999999995</v>
      </c>
      <c r="E50" s="2"/>
      <c r="F50" s="2"/>
      <c r="G50" s="2"/>
      <c r="H50" s="2"/>
    </row>
    <row r="51" spans="2:8" x14ac:dyDescent="0.2">
      <c r="B51" s="5">
        <v>0.34375</v>
      </c>
      <c r="C51" s="6" cm="1">
        <f t="array" ref="C51">_xlfn.IFS($D$14="Bäckerei ohne PV (Sommer)",Bäckerei!H38,Übersicht!$D$14="Bäckerei ohne PV (Winter)",Bäckerei!I38,Übersicht!$D$14="Bäckerei mit PV (Sommer)",Bäckerei!M38,Übersicht!$D$14="Bäckerei mit PV (Winter)",Bäckerei!N38)</f>
        <v>8.9239999999999995</v>
      </c>
      <c r="E51" s="2"/>
      <c r="F51" s="2"/>
      <c r="G51" s="2"/>
      <c r="H51" s="2"/>
    </row>
    <row r="52" spans="2:8" x14ac:dyDescent="0.2">
      <c r="B52" s="5">
        <v>0.35416666666666702</v>
      </c>
      <c r="C52" s="6" cm="1">
        <f t="array" ref="C52">_xlfn.IFS($D$14="Bäckerei ohne PV (Sommer)",Bäckerei!H39,Übersicht!$D$14="Bäckerei ohne PV (Winter)",Bäckerei!I39,Übersicht!$D$14="Bäckerei mit PV (Sommer)",Bäckerei!M39,Übersicht!$D$14="Bäckerei mit PV (Winter)",Bäckerei!N39)</f>
        <v>8.9600000000000009</v>
      </c>
      <c r="E52" s="2"/>
      <c r="F52" s="2"/>
      <c r="G52" s="2"/>
      <c r="H52" s="2"/>
    </row>
    <row r="53" spans="2:8" x14ac:dyDescent="0.2">
      <c r="B53" s="5">
        <v>0.36458333333333398</v>
      </c>
      <c r="C53" s="6" cm="1">
        <f t="array" ref="C53">_xlfn.IFS($D$14="Bäckerei ohne PV (Sommer)",Bäckerei!H40,Übersicht!$D$14="Bäckerei ohne PV (Winter)",Bäckerei!I40,Übersicht!$D$14="Bäckerei mit PV (Sommer)",Bäckerei!M40,Übersicht!$D$14="Bäckerei mit PV (Winter)",Bäckerei!N40)</f>
        <v>9.0440000000000005</v>
      </c>
      <c r="E53" s="2"/>
      <c r="F53" s="2"/>
      <c r="G53" s="2"/>
      <c r="H53" s="2"/>
    </row>
    <row r="54" spans="2:8" x14ac:dyDescent="0.2">
      <c r="B54" s="5">
        <v>0.375</v>
      </c>
      <c r="C54" s="6" cm="1">
        <f t="array" ref="C54">_xlfn.IFS($D$14="Bäckerei ohne PV (Sommer)",Bäckerei!H41,Übersicht!$D$14="Bäckerei ohne PV (Winter)",Bäckerei!I41,Übersicht!$D$14="Bäckerei mit PV (Sommer)",Bäckerei!M41,Übersicht!$D$14="Bäckerei mit PV (Winter)",Bäckerei!N41)</f>
        <v>9.195999999999998</v>
      </c>
      <c r="E54" s="2"/>
      <c r="F54" s="2"/>
      <c r="G54" s="2"/>
      <c r="H54" s="2"/>
    </row>
    <row r="55" spans="2:8" x14ac:dyDescent="0.2">
      <c r="B55" s="5">
        <v>0.38541666666666702</v>
      </c>
      <c r="C55" s="6" cm="1">
        <f t="array" ref="C55">_xlfn.IFS($D$14="Bäckerei ohne PV (Sommer)",Bäckerei!H42,Übersicht!$D$14="Bäckerei ohne PV (Winter)",Bäckerei!I42,Übersicht!$D$14="Bäckerei mit PV (Sommer)",Bäckerei!M42,Übersicht!$D$14="Bäckerei mit PV (Winter)",Bäckerei!N42)</f>
        <v>9.4239999999999995</v>
      </c>
      <c r="E55" s="2"/>
      <c r="F55" s="2"/>
      <c r="G55" s="2"/>
      <c r="H55" s="2"/>
    </row>
    <row r="56" spans="2:8" x14ac:dyDescent="0.2">
      <c r="B56" s="5">
        <v>0.39583333333333398</v>
      </c>
      <c r="C56" s="6" cm="1">
        <f t="array" ref="C56">_xlfn.IFS($D$14="Bäckerei ohne PV (Sommer)",Bäckerei!H43,Übersicht!$D$14="Bäckerei ohne PV (Winter)",Bäckerei!I43,Übersicht!$D$14="Bäckerei mit PV (Sommer)",Bäckerei!M43,Übersicht!$D$14="Bäckerei mit PV (Winter)",Bäckerei!N43)</f>
        <v>9.7399999999999984</v>
      </c>
      <c r="E56" s="2"/>
      <c r="F56" s="2"/>
      <c r="G56" s="2"/>
      <c r="H56" s="2"/>
    </row>
    <row r="57" spans="2:8" x14ac:dyDescent="0.2">
      <c r="B57" s="5">
        <v>0.40625</v>
      </c>
      <c r="C57" s="6" cm="1">
        <f t="array" ref="C57">_xlfn.IFS($D$14="Bäckerei ohne PV (Sommer)",Bäckerei!H44,Übersicht!$D$14="Bäckerei ohne PV (Winter)",Bäckerei!I44,Übersicht!$D$14="Bäckerei mit PV (Sommer)",Bäckerei!M44,Übersicht!$D$14="Bäckerei mit PV (Winter)",Bäckerei!N44)</f>
        <v>10.152000000000001</v>
      </c>
      <c r="E57" s="2"/>
      <c r="F57" s="2"/>
      <c r="G57" s="2"/>
      <c r="H57" s="2"/>
    </row>
    <row r="58" spans="2:8" x14ac:dyDescent="0.2">
      <c r="B58" s="5">
        <v>0.41666666666666702</v>
      </c>
      <c r="C58" s="6" cm="1">
        <f t="array" ref="C58">_xlfn.IFS($D$14="Bäckerei ohne PV (Sommer)",Bäckerei!H45,Übersicht!$D$14="Bäckerei ohne PV (Winter)",Bäckerei!I45,Übersicht!$D$14="Bäckerei mit PV (Sommer)",Bäckerei!M45,Übersicht!$D$14="Bäckerei mit PV (Winter)",Bäckerei!N45)</f>
        <v>10.66</v>
      </c>
      <c r="E58" s="2"/>
      <c r="F58" s="2"/>
      <c r="G58" s="2"/>
      <c r="H58" s="2"/>
    </row>
    <row r="59" spans="2:8" x14ac:dyDescent="0.2">
      <c r="B59" s="5">
        <v>0.42708333333333398</v>
      </c>
      <c r="C59" s="6" cm="1">
        <f t="array" ref="C59">_xlfn.IFS($D$14="Bäckerei ohne PV (Sommer)",Bäckerei!H46,Übersicht!$D$14="Bäckerei ohne PV (Winter)",Bäckerei!I46,Übersicht!$D$14="Bäckerei mit PV (Sommer)",Bäckerei!M46,Übersicht!$D$14="Bäckerei mit PV (Winter)",Bäckerei!N46)</f>
        <v>11.219999999999999</v>
      </c>
      <c r="E59" s="2"/>
      <c r="F59" s="2"/>
      <c r="G59" s="2"/>
      <c r="H59" s="2"/>
    </row>
    <row r="60" spans="2:8" x14ac:dyDescent="0.2">
      <c r="B60" s="5">
        <v>0.4375</v>
      </c>
      <c r="C60" s="6" cm="1">
        <f t="array" ref="C60">_xlfn.IFS($D$14="Bäckerei ohne PV (Sommer)",Bäckerei!H47,Übersicht!$D$14="Bäckerei ohne PV (Winter)",Bäckerei!I47,Übersicht!$D$14="Bäckerei mit PV (Sommer)",Bäckerei!M47,Übersicht!$D$14="Bäckerei mit PV (Winter)",Bäckerei!N47)</f>
        <v>11.771999999999998</v>
      </c>
      <c r="E60" s="2"/>
      <c r="F60" s="2"/>
      <c r="G60" s="2"/>
      <c r="H60" s="2"/>
    </row>
    <row r="61" spans="2:8" x14ac:dyDescent="0.2">
      <c r="B61" s="5">
        <v>0.44791666666666702</v>
      </c>
      <c r="C61" s="6" cm="1">
        <f t="array" ref="C61">_xlfn.IFS($D$14="Bäckerei ohne PV (Sommer)",Bäckerei!H48,Übersicht!$D$14="Bäckerei ohne PV (Winter)",Bäckerei!I48,Übersicht!$D$14="Bäckerei mit PV (Sommer)",Bäckerei!M48,Übersicht!$D$14="Bäckerei mit PV (Winter)",Bäckerei!N48)</f>
        <v>12.268000000000001</v>
      </c>
      <c r="E61" s="2"/>
      <c r="F61" s="2"/>
      <c r="G61" s="2"/>
      <c r="H61" s="2"/>
    </row>
    <row r="62" spans="2:8" x14ac:dyDescent="0.2">
      <c r="B62" s="5">
        <v>0.45833333333333398</v>
      </c>
      <c r="C62" s="6" cm="1">
        <f t="array" ref="C62">_xlfn.IFS($D$14="Bäckerei ohne PV (Sommer)",Bäckerei!H49,Übersicht!$D$14="Bäckerei ohne PV (Winter)",Bäckerei!I49,Übersicht!$D$14="Bäckerei mit PV (Sommer)",Bäckerei!M49,Übersicht!$D$14="Bäckerei mit PV (Winter)",Bäckerei!N49)</f>
        <v>12.667999999999999</v>
      </c>
      <c r="E62" s="2"/>
      <c r="F62" s="2"/>
      <c r="G62" s="2"/>
      <c r="H62" s="2"/>
    </row>
    <row r="63" spans="2:8" x14ac:dyDescent="0.2">
      <c r="B63" s="5">
        <v>0.46875</v>
      </c>
      <c r="C63" s="6" cm="1">
        <f t="array" ref="C63">_xlfn.IFS($D$14="Bäckerei ohne PV (Sommer)",Bäckerei!H50,Übersicht!$D$14="Bäckerei ohne PV (Winter)",Bäckerei!I50,Übersicht!$D$14="Bäckerei mit PV (Sommer)",Bäckerei!M50,Übersicht!$D$14="Bäckerei mit PV (Winter)",Bäckerei!N50)</f>
        <v>13.032</v>
      </c>
      <c r="E63" s="2"/>
      <c r="F63" s="2"/>
      <c r="G63" s="2"/>
      <c r="H63" s="2"/>
    </row>
    <row r="64" spans="2:8" x14ac:dyDescent="0.2">
      <c r="B64" s="5">
        <v>0.47916666666666702</v>
      </c>
      <c r="C64" s="6" cm="1">
        <f t="array" ref="C64">_xlfn.IFS($D$14="Bäckerei ohne PV (Sommer)",Bäckerei!H51,Übersicht!$D$14="Bäckerei ohne PV (Winter)",Bäckerei!I51,Übersicht!$D$14="Bäckerei mit PV (Sommer)",Bäckerei!M51,Übersicht!$D$14="Bäckerei mit PV (Winter)",Bäckerei!N51)</f>
        <v>13.443999999999999</v>
      </c>
      <c r="E64" s="2"/>
      <c r="F64" s="2"/>
      <c r="G64" s="2"/>
      <c r="H64" s="2"/>
    </row>
    <row r="65" spans="2:8" x14ac:dyDescent="0.2">
      <c r="B65" s="5">
        <v>0.48958333333333398</v>
      </c>
      <c r="C65" s="6" cm="1">
        <f t="array" ref="C65">_xlfn.IFS($D$14="Bäckerei ohne PV (Sommer)",Bäckerei!H52,Übersicht!$D$14="Bäckerei ohne PV (Winter)",Bäckerei!I52,Übersicht!$D$14="Bäckerei mit PV (Sommer)",Bäckerei!M52,Übersicht!$D$14="Bäckerei mit PV (Winter)",Bäckerei!N52)</f>
        <v>13.98</v>
      </c>
      <c r="E65" s="2"/>
      <c r="F65" s="2"/>
      <c r="G65" s="2"/>
      <c r="H65" s="2"/>
    </row>
    <row r="66" spans="2:8" x14ac:dyDescent="0.2">
      <c r="B66" s="5">
        <v>0.5</v>
      </c>
      <c r="C66" s="6" cm="1">
        <f t="array" ref="C66">_xlfn.IFS($D$14="Bäckerei ohne PV (Sommer)",Bäckerei!H53,Übersicht!$D$14="Bäckerei ohne PV (Winter)",Bäckerei!I53,Übersicht!$D$14="Bäckerei mit PV (Sommer)",Bäckerei!M53,Übersicht!$D$14="Bäckerei mit PV (Winter)",Bäckerei!N53)</f>
        <v>14.700000000000001</v>
      </c>
      <c r="E66" s="2"/>
      <c r="F66" s="2"/>
      <c r="G66" s="2"/>
      <c r="H66" s="2"/>
    </row>
    <row r="67" spans="2:8" x14ac:dyDescent="0.2">
      <c r="B67" s="5">
        <v>0.51041666666666696</v>
      </c>
      <c r="C67" s="6" cm="1">
        <f t="array" ref="C67">_xlfn.IFS($D$14="Bäckerei ohne PV (Sommer)",Bäckerei!H54,Übersicht!$D$14="Bäckerei ohne PV (Winter)",Bäckerei!I54,Übersicht!$D$14="Bäckerei mit PV (Sommer)",Bäckerei!M54,Übersicht!$D$14="Bäckerei mit PV (Winter)",Bäckerei!N54)</f>
        <v>15.536000000000001</v>
      </c>
      <c r="E67" s="2"/>
      <c r="F67" s="2"/>
      <c r="G67" s="2"/>
      <c r="H67" s="2"/>
    </row>
    <row r="68" spans="2:8" x14ac:dyDescent="0.2">
      <c r="B68" s="5">
        <v>0.52083333333333404</v>
      </c>
      <c r="C68" s="6" cm="1">
        <f t="array" ref="C68">_xlfn.IFS($D$14="Bäckerei ohne PV (Sommer)",Bäckerei!H55,Übersicht!$D$14="Bäckerei ohne PV (Winter)",Bäckerei!I55,Übersicht!$D$14="Bäckerei mit PV (Sommer)",Bäckerei!M55,Übersicht!$D$14="Bäckerei mit PV (Winter)",Bäckerei!N55)</f>
        <v>16.399999999999999</v>
      </c>
      <c r="E68" s="2"/>
      <c r="F68" s="2"/>
      <c r="G68" s="2"/>
      <c r="H68" s="2"/>
    </row>
    <row r="69" spans="2:8" x14ac:dyDescent="0.2">
      <c r="B69" s="5">
        <v>0.53125</v>
      </c>
      <c r="C69" s="6" cm="1">
        <f t="array" ref="C69">_xlfn.IFS($D$14="Bäckerei ohne PV (Sommer)",Bäckerei!H56,Übersicht!$D$14="Bäckerei ohne PV (Winter)",Bäckerei!I56,Übersicht!$D$14="Bäckerei mit PV (Sommer)",Bäckerei!M56,Übersicht!$D$14="Bäckerei mit PV (Winter)",Bäckerei!N56)</f>
        <v>17.204000000000001</v>
      </c>
      <c r="E69" s="2"/>
      <c r="F69" s="2"/>
      <c r="G69" s="2"/>
      <c r="H69" s="2"/>
    </row>
    <row r="70" spans="2:8" x14ac:dyDescent="0.2">
      <c r="B70" s="5">
        <v>0.54166666666666696</v>
      </c>
      <c r="C70" s="6" cm="1">
        <f t="array" ref="C70">_xlfn.IFS($D$14="Bäckerei ohne PV (Sommer)",Bäckerei!H57,Übersicht!$D$14="Bäckerei ohne PV (Winter)",Bäckerei!I57,Übersicht!$D$14="Bäckerei mit PV (Sommer)",Bäckerei!M57,Übersicht!$D$14="Bäckerei mit PV (Winter)",Bäckerei!N57)</f>
        <v>17.868000000000002</v>
      </c>
      <c r="E70" s="2"/>
      <c r="F70" s="2"/>
      <c r="G70" s="2"/>
      <c r="H70" s="2"/>
    </row>
    <row r="71" spans="2:8" x14ac:dyDescent="0.2">
      <c r="B71" s="5">
        <v>0.55208333333333404</v>
      </c>
      <c r="C71" s="6" cm="1">
        <f t="array" ref="C71">_xlfn.IFS($D$14="Bäckerei ohne PV (Sommer)",Bäckerei!H58,Übersicht!$D$14="Bäckerei ohne PV (Winter)",Bäckerei!I58,Übersicht!$D$14="Bäckerei mit PV (Sommer)",Bäckerei!M58,Übersicht!$D$14="Bäckerei mit PV (Winter)",Bäckerei!N58)</f>
        <v>18.344000000000001</v>
      </c>
      <c r="E71" s="2"/>
      <c r="F71" s="2"/>
      <c r="G71" s="2"/>
      <c r="H71" s="2"/>
    </row>
    <row r="72" spans="2:8" x14ac:dyDescent="0.2">
      <c r="B72" s="5">
        <v>0.5625</v>
      </c>
      <c r="C72" s="6" cm="1">
        <f t="array" ref="C72">_xlfn.IFS($D$14="Bäckerei ohne PV (Sommer)",Bäckerei!H59,Übersicht!$D$14="Bäckerei ohne PV (Winter)",Bäckerei!I59,Übersicht!$D$14="Bäckerei mit PV (Sommer)",Bäckerei!M59,Übersicht!$D$14="Bäckerei mit PV (Winter)",Bäckerei!N59)</f>
        <v>18.603999999999999</v>
      </c>
      <c r="E72" s="2"/>
      <c r="F72" s="2"/>
      <c r="G72" s="2"/>
      <c r="H72" s="2"/>
    </row>
    <row r="73" spans="2:8" x14ac:dyDescent="0.2">
      <c r="B73" s="5">
        <v>0.57291666666666696</v>
      </c>
      <c r="C73" s="6" cm="1">
        <f t="array" ref="C73">_xlfn.IFS($D$14="Bäckerei ohne PV (Sommer)",Bäckerei!H60,Übersicht!$D$14="Bäckerei ohne PV (Winter)",Bäckerei!I60,Übersicht!$D$14="Bäckerei mit PV (Sommer)",Bäckerei!M60,Übersicht!$D$14="Bäckerei mit PV (Winter)",Bäckerei!N60)</f>
        <v>18.616</v>
      </c>
      <c r="E73" s="2"/>
      <c r="F73" s="2"/>
      <c r="G73" s="2"/>
      <c r="H73" s="2"/>
    </row>
    <row r="74" spans="2:8" x14ac:dyDescent="0.2">
      <c r="B74" s="5">
        <v>0.58333333333333404</v>
      </c>
      <c r="C74" s="6" cm="1">
        <f t="array" ref="C74">_xlfn.IFS($D$14="Bäckerei ohne PV (Sommer)",Bäckerei!H61,Übersicht!$D$14="Bäckerei ohne PV (Winter)",Bäckerei!I61,Übersicht!$D$14="Bäckerei mit PV (Sommer)",Bäckerei!M61,Übersicht!$D$14="Bäckerei mit PV (Winter)",Bäckerei!N61)</f>
        <v>18.372</v>
      </c>
      <c r="E74" s="2"/>
      <c r="F74" s="2"/>
      <c r="G74" s="2"/>
      <c r="H74" s="2"/>
    </row>
    <row r="75" spans="2:8" x14ac:dyDescent="0.2">
      <c r="B75" s="5">
        <v>0.59375</v>
      </c>
      <c r="C75" s="6" cm="1">
        <f t="array" ref="C75">_xlfn.IFS($D$14="Bäckerei ohne PV (Sommer)",Bäckerei!H62,Übersicht!$D$14="Bäckerei ohne PV (Winter)",Bäckerei!I62,Übersicht!$D$14="Bäckerei mit PV (Sommer)",Bäckerei!M62,Übersicht!$D$14="Bäckerei mit PV (Winter)",Bäckerei!N62)</f>
        <v>17.991999999999997</v>
      </c>
      <c r="E75" s="2"/>
      <c r="F75" s="2"/>
      <c r="G75" s="2"/>
      <c r="H75" s="2"/>
    </row>
    <row r="76" spans="2:8" x14ac:dyDescent="0.2">
      <c r="B76" s="5">
        <v>0.60416666666666696</v>
      </c>
      <c r="C76" s="6" cm="1">
        <f t="array" ref="C76">_xlfn.IFS($D$14="Bäckerei ohne PV (Sommer)",Bäckerei!H63,Übersicht!$D$14="Bäckerei ohne PV (Winter)",Bäckerei!I63,Übersicht!$D$14="Bäckerei mit PV (Sommer)",Bäckerei!M63,Übersicht!$D$14="Bäckerei mit PV (Winter)",Bäckerei!N63)</f>
        <v>17.62</v>
      </c>
      <c r="E76" s="2"/>
      <c r="F76" s="2"/>
      <c r="G76" s="2"/>
      <c r="H76" s="2"/>
    </row>
    <row r="77" spans="2:8" x14ac:dyDescent="0.2">
      <c r="B77" s="5">
        <v>0.61458333333333404</v>
      </c>
      <c r="C77" s="6" cm="1">
        <f t="array" ref="C77">_xlfn.IFS($D$14="Bäckerei ohne PV (Sommer)",Bäckerei!H64,Übersicht!$D$14="Bäckerei ohne PV (Winter)",Bäckerei!I64,Übersicht!$D$14="Bäckerei mit PV (Sommer)",Bäckerei!M64,Übersicht!$D$14="Bäckerei mit PV (Winter)",Bäckerei!N64)</f>
        <v>17.404000000000003</v>
      </c>
      <c r="E77" s="2"/>
      <c r="F77" s="2"/>
      <c r="G77" s="2"/>
      <c r="H77" s="2"/>
    </row>
    <row r="78" spans="2:8" x14ac:dyDescent="0.2">
      <c r="B78" s="5">
        <v>0.625</v>
      </c>
      <c r="C78" s="6" cm="1">
        <f t="array" ref="C78">_xlfn.IFS($D$14="Bäckerei ohne PV (Sommer)",Bäckerei!H65,Übersicht!$D$14="Bäckerei ohne PV (Winter)",Bäckerei!I65,Übersicht!$D$14="Bäckerei mit PV (Sommer)",Bäckerei!M65,Übersicht!$D$14="Bäckerei mit PV (Winter)",Bäckerei!N65)</f>
        <v>17.451999999999998</v>
      </c>
      <c r="E78" s="2"/>
      <c r="F78" s="2"/>
      <c r="G78" s="2"/>
      <c r="H78" s="2"/>
    </row>
    <row r="79" spans="2:8" x14ac:dyDescent="0.2">
      <c r="B79" s="5">
        <v>0.63541666666666696</v>
      </c>
      <c r="C79" s="6" cm="1">
        <f t="array" ref="C79">_xlfn.IFS($D$14="Bäckerei ohne PV (Sommer)",Bäckerei!H66,Übersicht!$D$14="Bäckerei ohne PV (Winter)",Bäckerei!I66,Übersicht!$D$14="Bäckerei mit PV (Sommer)",Bäckerei!M66,Übersicht!$D$14="Bäckerei mit PV (Winter)",Bäckerei!N66)</f>
        <v>17.7</v>
      </c>
      <c r="E79" s="2"/>
      <c r="F79" s="2"/>
      <c r="G79" s="2"/>
      <c r="H79" s="2"/>
    </row>
    <row r="80" spans="2:8" x14ac:dyDescent="0.2">
      <c r="B80" s="5">
        <v>0.64583333333333404</v>
      </c>
      <c r="C80" s="6" cm="1">
        <f t="array" ref="C80">_xlfn.IFS($D$14="Bäckerei ohne PV (Sommer)",Bäckerei!H67,Übersicht!$D$14="Bäckerei ohne PV (Winter)",Bäckerei!I67,Übersicht!$D$14="Bäckerei mit PV (Sommer)",Bäckerei!M67,Übersicht!$D$14="Bäckerei mit PV (Winter)",Bäckerei!N67)</f>
        <v>18.052</v>
      </c>
      <c r="E80" s="2"/>
      <c r="F80" s="2"/>
      <c r="G80" s="2"/>
      <c r="H80" s="2"/>
    </row>
    <row r="81" spans="2:8" x14ac:dyDescent="0.2">
      <c r="B81" s="5">
        <v>0.65625</v>
      </c>
      <c r="C81" s="6" cm="1">
        <f t="array" ref="C81">_xlfn.IFS($D$14="Bäckerei ohne PV (Sommer)",Bäckerei!H68,Übersicht!$D$14="Bäckerei ohne PV (Winter)",Bäckerei!I68,Übersicht!$D$14="Bäckerei mit PV (Sommer)",Bäckerei!M68,Übersicht!$D$14="Bäckerei mit PV (Winter)",Bäckerei!N68)</f>
        <v>18.411999999999999</v>
      </c>
      <c r="E81" s="2"/>
      <c r="F81" s="2"/>
      <c r="G81" s="2"/>
      <c r="H81" s="2"/>
    </row>
    <row r="82" spans="2:8" x14ac:dyDescent="0.2">
      <c r="B82" s="5">
        <v>0.66666666666666696</v>
      </c>
      <c r="C82" s="6" cm="1">
        <f t="array" ref="C82">_xlfn.IFS($D$14="Bäckerei ohne PV (Sommer)",Bäckerei!H69,Übersicht!$D$14="Bäckerei ohne PV (Winter)",Bäckerei!I69,Übersicht!$D$14="Bäckerei mit PV (Sommer)",Bäckerei!M69,Übersicht!$D$14="Bäckerei mit PV (Winter)",Bäckerei!N69)</f>
        <v>18.704000000000001</v>
      </c>
      <c r="E82" s="2"/>
      <c r="F82" s="2"/>
      <c r="G82" s="2"/>
      <c r="H82" s="2"/>
    </row>
    <row r="83" spans="2:8" x14ac:dyDescent="0.2">
      <c r="B83" s="5">
        <v>0.67708333333333404</v>
      </c>
      <c r="C83" s="6" cm="1">
        <f t="array" ref="C83">_xlfn.IFS($D$14="Bäckerei ohne PV (Sommer)",Bäckerei!H70,Übersicht!$D$14="Bäckerei ohne PV (Winter)",Bäckerei!I70,Übersicht!$D$14="Bäckerei mit PV (Sommer)",Bäckerei!M70,Übersicht!$D$14="Bäckerei mit PV (Winter)",Bäckerei!N70)</f>
        <v>18.911999999999999</v>
      </c>
      <c r="E83" s="2"/>
      <c r="F83" s="2"/>
      <c r="G83" s="2"/>
      <c r="H83" s="2"/>
    </row>
    <row r="84" spans="2:8" x14ac:dyDescent="0.2">
      <c r="B84" s="5">
        <v>0.6875</v>
      </c>
      <c r="C84" s="6" cm="1">
        <f t="array" ref="C84">_xlfn.IFS($D$14="Bäckerei ohne PV (Sommer)",Bäckerei!H71,Übersicht!$D$14="Bäckerei ohne PV (Winter)",Bäckerei!I71,Übersicht!$D$14="Bäckerei mit PV (Sommer)",Bäckerei!M71,Übersicht!$D$14="Bäckerei mit PV (Winter)",Bäckerei!N71)</f>
        <v>19.043999999999997</v>
      </c>
      <c r="E84" s="2"/>
      <c r="F84" s="2"/>
      <c r="G84" s="2"/>
      <c r="H84" s="2"/>
    </row>
    <row r="85" spans="2:8" x14ac:dyDescent="0.2">
      <c r="B85" s="5">
        <v>0.69791666666666696</v>
      </c>
      <c r="C85" s="6" cm="1">
        <f t="array" ref="C85">_xlfn.IFS($D$14="Bäckerei ohne PV (Sommer)",Bäckerei!H72,Übersicht!$D$14="Bäckerei ohne PV (Winter)",Bäckerei!I72,Übersicht!$D$14="Bäckerei mit PV (Sommer)",Bäckerei!M72,Übersicht!$D$14="Bäckerei mit PV (Winter)",Bäckerei!N72)</f>
        <v>19.12</v>
      </c>
      <c r="E85" s="2"/>
      <c r="F85" s="2"/>
      <c r="G85" s="2"/>
      <c r="H85" s="2"/>
    </row>
    <row r="86" spans="2:8" x14ac:dyDescent="0.2">
      <c r="B86" s="5">
        <v>0.70833333333333404</v>
      </c>
      <c r="C86" s="6" cm="1">
        <f t="array" ref="C86">_xlfn.IFS($D$14="Bäckerei ohne PV (Sommer)",Bäckerei!H73,Übersicht!$D$14="Bäckerei ohne PV (Winter)",Bäckerei!I73,Übersicht!$D$14="Bäckerei mit PV (Sommer)",Bäckerei!M73,Übersicht!$D$14="Bäckerei mit PV (Winter)",Bäckerei!N73)</f>
        <v>19.143999999999998</v>
      </c>
      <c r="E86" s="2"/>
      <c r="F86" s="2"/>
      <c r="G86" s="2"/>
      <c r="H86" s="2"/>
    </row>
    <row r="87" spans="2:8" x14ac:dyDescent="0.2">
      <c r="B87" s="5">
        <v>0.71875</v>
      </c>
      <c r="C87" s="6" cm="1">
        <f t="array" ref="C87">_xlfn.IFS($D$14="Bäckerei ohne PV (Sommer)",Bäckerei!H74,Übersicht!$D$14="Bäckerei ohne PV (Winter)",Bäckerei!I74,Übersicht!$D$14="Bäckerei mit PV (Sommer)",Bäckerei!M74,Übersicht!$D$14="Bäckerei mit PV (Winter)",Bäckerei!N74)</f>
        <v>19.18</v>
      </c>
      <c r="E87" s="2"/>
      <c r="F87" s="2"/>
      <c r="G87" s="2"/>
      <c r="H87" s="2"/>
    </row>
    <row r="88" spans="2:8" x14ac:dyDescent="0.2">
      <c r="B88" s="5">
        <v>0.72916666666666696</v>
      </c>
      <c r="C88" s="6" cm="1">
        <f t="array" ref="C88">_xlfn.IFS($D$14="Bäckerei ohne PV (Sommer)",Bäckerei!H75,Übersicht!$D$14="Bäckerei ohne PV (Winter)",Bäckerei!I75,Übersicht!$D$14="Bäckerei mit PV (Sommer)",Bäckerei!M75,Übersicht!$D$14="Bäckerei mit PV (Winter)",Bäckerei!N75)</f>
        <v>19.283999999999999</v>
      </c>
      <c r="E88" s="2"/>
      <c r="F88" s="2"/>
      <c r="G88" s="2"/>
      <c r="H88" s="2"/>
    </row>
    <row r="89" spans="2:8" x14ac:dyDescent="0.2">
      <c r="B89" s="5">
        <v>0.73958333333333404</v>
      </c>
      <c r="C89" s="6" cm="1">
        <f t="array" ref="C89">_xlfn.IFS($D$14="Bäckerei ohne PV (Sommer)",Bäckerei!H76,Übersicht!$D$14="Bäckerei ohne PV (Winter)",Bäckerei!I76,Übersicht!$D$14="Bäckerei mit PV (Sommer)",Bäckerei!M76,Übersicht!$D$14="Bäckerei mit PV (Winter)",Bäckerei!N76)</f>
        <v>19.52</v>
      </c>
      <c r="E89" s="2"/>
      <c r="F89" s="2"/>
      <c r="G89" s="2"/>
      <c r="H89" s="2"/>
    </row>
    <row r="90" spans="2:8" x14ac:dyDescent="0.2">
      <c r="B90" s="5">
        <v>0.75</v>
      </c>
      <c r="C90" s="6" cm="1">
        <f t="array" ref="C90">_xlfn.IFS($D$14="Bäckerei ohne PV (Sommer)",Bäckerei!H77,Übersicht!$D$14="Bäckerei ohne PV (Winter)",Bäckerei!I77,Übersicht!$D$14="Bäckerei mit PV (Sommer)",Bäckerei!M77,Übersicht!$D$14="Bäckerei mit PV (Winter)",Bäckerei!N77)</f>
        <v>19.931999999999999</v>
      </c>
      <c r="E90" s="2"/>
      <c r="F90" s="2"/>
      <c r="G90" s="2"/>
      <c r="H90" s="2"/>
    </row>
    <row r="91" spans="2:8" x14ac:dyDescent="0.2">
      <c r="B91" s="5">
        <v>0.76041666666666696</v>
      </c>
      <c r="C91" s="6" cm="1">
        <f t="array" ref="C91">_xlfn.IFS($D$14="Bäckerei ohne PV (Sommer)",Bäckerei!H78,Übersicht!$D$14="Bäckerei ohne PV (Winter)",Bäckerei!I78,Übersicht!$D$14="Bäckerei mit PV (Sommer)",Bäckerei!M78,Übersicht!$D$14="Bäckerei mit PV (Winter)",Bäckerei!N78)</f>
        <v>20.475999999999999</v>
      </c>
      <c r="E91" s="2"/>
      <c r="F91" s="2"/>
      <c r="G91" s="2"/>
      <c r="H91" s="2"/>
    </row>
    <row r="92" spans="2:8" x14ac:dyDescent="0.2">
      <c r="B92" s="5">
        <v>0.77083333333333404</v>
      </c>
      <c r="C92" s="6" cm="1">
        <f t="array" ref="C92">_xlfn.IFS($D$14="Bäckerei ohne PV (Sommer)",Bäckerei!H79,Übersicht!$D$14="Bäckerei ohne PV (Winter)",Bäckerei!I79,Übersicht!$D$14="Bäckerei mit PV (Sommer)",Bäckerei!M79,Übersicht!$D$14="Bäckerei mit PV (Winter)",Bäckerei!N79)</f>
        <v>21.096</v>
      </c>
      <c r="E92" s="2"/>
      <c r="F92" s="2"/>
      <c r="G92" s="2"/>
      <c r="H92" s="2"/>
    </row>
    <row r="93" spans="2:8" x14ac:dyDescent="0.2">
      <c r="B93" s="5">
        <v>0.78125</v>
      </c>
      <c r="C93" s="6" cm="1">
        <f t="array" ref="C93">_xlfn.IFS($D$14="Bäckerei ohne PV (Sommer)",Bäckerei!H80,Übersicht!$D$14="Bäckerei ohne PV (Winter)",Bäckerei!I80,Übersicht!$D$14="Bäckerei mit PV (Sommer)",Bäckerei!M80,Übersicht!$D$14="Bäckerei mit PV (Winter)",Bäckerei!N80)</f>
        <v>21.74</v>
      </c>
      <c r="E93" s="2"/>
      <c r="F93" s="2"/>
      <c r="G93" s="2"/>
      <c r="H93" s="2"/>
    </row>
    <row r="94" spans="2:8" x14ac:dyDescent="0.2">
      <c r="B94" s="5">
        <v>0.79166666666666696</v>
      </c>
      <c r="C94" s="6" cm="1">
        <f t="array" ref="C94">_xlfn.IFS($D$14="Bäckerei ohne PV (Sommer)",Bäckerei!H81,Übersicht!$D$14="Bäckerei ohne PV (Winter)",Bäckerei!I81,Übersicht!$D$14="Bäckerei mit PV (Sommer)",Bäckerei!M81,Übersicht!$D$14="Bäckerei mit PV (Winter)",Bäckerei!N81)</f>
        <v>22.344000000000001</v>
      </c>
      <c r="E94" s="2"/>
      <c r="F94" s="2"/>
      <c r="G94" s="2"/>
      <c r="H94" s="2"/>
    </row>
    <row r="95" spans="2:8" x14ac:dyDescent="0.2">
      <c r="B95" s="5">
        <v>0.80208333333333404</v>
      </c>
      <c r="C95" s="6" cm="1">
        <f t="array" ref="C95">_xlfn.IFS($D$14="Bäckerei ohne PV (Sommer)",Bäckerei!H82,Übersicht!$D$14="Bäckerei ohne PV (Winter)",Bäckerei!I82,Übersicht!$D$14="Bäckerei mit PV (Sommer)",Bäckerei!M82,Übersicht!$D$14="Bäckerei mit PV (Winter)",Bäckerei!N82)</f>
        <v>22.884</v>
      </c>
      <c r="E95" s="2"/>
      <c r="F95" s="2"/>
      <c r="G95" s="2"/>
      <c r="H95" s="2"/>
    </row>
    <row r="96" spans="2:8" x14ac:dyDescent="0.2">
      <c r="B96" s="5">
        <v>0.8125</v>
      </c>
      <c r="C96" s="6" cm="1">
        <f t="array" ref="C96">_xlfn.IFS($D$14="Bäckerei ohne PV (Sommer)",Bäckerei!H83,Übersicht!$D$14="Bäckerei ohne PV (Winter)",Bäckerei!I83,Übersicht!$D$14="Bäckerei mit PV (Sommer)",Bäckerei!M83,Übersicht!$D$14="Bäckerei mit PV (Winter)",Bäckerei!N83)</f>
        <v>23.327999999999999</v>
      </c>
      <c r="E96" s="2"/>
      <c r="F96" s="2"/>
      <c r="G96" s="2"/>
      <c r="H96" s="2"/>
    </row>
    <row r="97" spans="2:8" x14ac:dyDescent="0.2">
      <c r="B97" s="5">
        <v>0.82291666666666696</v>
      </c>
      <c r="C97" s="6" cm="1">
        <f t="array" ref="C97">_xlfn.IFS($D$14="Bäckerei ohne PV (Sommer)",Bäckerei!H84,Übersicht!$D$14="Bäckerei ohne PV (Winter)",Bäckerei!I84,Übersicht!$D$14="Bäckerei mit PV (Sommer)",Bäckerei!M84,Übersicht!$D$14="Bäckerei mit PV (Winter)",Bäckerei!N84)</f>
        <v>23.652000000000001</v>
      </c>
      <c r="E97" s="2"/>
      <c r="F97" s="2"/>
      <c r="G97" s="2"/>
      <c r="H97" s="2"/>
    </row>
    <row r="98" spans="2:8" x14ac:dyDescent="0.2">
      <c r="B98" s="5">
        <v>0.83333333333333404</v>
      </c>
      <c r="C98" s="6" cm="1">
        <f t="array" ref="C98">_xlfn.IFS($D$14="Bäckerei ohne PV (Sommer)",Bäckerei!H85,Übersicht!$D$14="Bäckerei ohne PV (Winter)",Bäckerei!I85,Übersicht!$D$14="Bäckerei mit PV (Sommer)",Bäckerei!M85,Übersicht!$D$14="Bäckerei mit PV (Winter)",Bäckerei!N85)</f>
        <v>23.84</v>
      </c>
      <c r="E98" s="2"/>
      <c r="F98" s="2"/>
      <c r="G98" s="2"/>
      <c r="H98" s="2"/>
    </row>
    <row r="99" spans="2:8" x14ac:dyDescent="0.2">
      <c r="B99" s="5">
        <v>0.84375</v>
      </c>
      <c r="C99" s="6" cm="1">
        <f t="array" ref="C99">_xlfn.IFS($D$14="Bäckerei ohne PV (Sommer)",Bäckerei!H86,Übersicht!$D$14="Bäckerei ohne PV (Winter)",Bäckerei!I86,Übersicht!$D$14="Bäckerei mit PV (Sommer)",Bäckerei!M86,Übersicht!$D$14="Bäckerei mit PV (Winter)",Bäckerei!N86)</f>
        <v>23.936</v>
      </c>
      <c r="E99" s="2"/>
      <c r="F99" s="2"/>
      <c r="G99" s="2"/>
      <c r="H99" s="2"/>
    </row>
    <row r="100" spans="2:8" x14ac:dyDescent="0.2">
      <c r="B100" s="5">
        <v>0.85416666666666696</v>
      </c>
      <c r="C100" s="6" cm="1">
        <f t="array" ref="C100">_xlfn.IFS($D$14="Bäckerei ohne PV (Sommer)",Bäckerei!H87,Übersicht!$D$14="Bäckerei ohne PV (Winter)",Bäckerei!I87,Übersicht!$D$14="Bäckerei mit PV (Sommer)",Bäckerei!M87,Übersicht!$D$14="Bäckerei mit PV (Winter)",Bäckerei!N87)</f>
        <v>23.992000000000001</v>
      </c>
      <c r="E100" s="2"/>
      <c r="F100" s="2"/>
      <c r="G100" s="2"/>
      <c r="H100" s="2"/>
    </row>
    <row r="101" spans="2:8" x14ac:dyDescent="0.2">
      <c r="B101" s="5">
        <v>0.86458333333333404</v>
      </c>
      <c r="C101" s="6" cm="1">
        <f t="array" ref="C101">_xlfn.IFS($D$14="Bäckerei ohne PV (Sommer)",Bäckerei!H88,Übersicht!$D$14="Bäckerei ohne PV (Winter)",Bäckerei!I88,Übersicht!$D$14="Bäckerei mit PV (Sommer)",Bäckerei!M88,Übersicht!$D$14="Bäckerei mit PV (Winter)",Bäckerei!N88)</f>
        <v>24.056000000000001</v>
      </c>
      <c r="E101" s="2"/>
      <c r="F101" s="2"/>
      <c r="G101" s="2"/>
      <c r="H101" s="2"/>
    </row>
    <row r="102" spans="2:8" x14ac:dyDescent="0.2">
      <c r="B102" s="5">
        <v>0.875</v>
      </c>
      <c r="C102" s="6" cm="1">
        <f t="array" ref="C102">_xlfn.IFS($D$14="Bäckerei ohne PV (Sommer)",Bäckerei!H89,Übersicht!$D$14="Bäckerei ohne PV (Winter)",Bäckerei!I89,Übersicht!$D$14="Bäckerei mit PV (Sommer)",Bäckerei!M89,Übersicht!$D$14="Bäckerei mit PV (Winter)",Bäckerei!N89)</f>
        <v>24.167999999999999</v>
      </c>
      <c r="E102" s="2"/>
      <c r="F102" s="2"/>
      <c r="G102" s="2"/>
      <c r="H102" s="2"/>
    </row>
    <row r="103" spans="2:8" x14ac:dyDescent="0.2">
      <c r="B103" s="5">
        <v>0.88541666666666696</v>
      </c>
      <c r="C103" s="6" cm="1">
        <f t="array" ref="C103">_xlfn.IFS($D$14="Bäckerei ohne PV (Sommer)",Bäckerei!H90,Übersicht!$D$14="Bäckerei ohne PV (Winter)",Bäckerei!I90,Übersicht!$D$14="Bäckerei mit PV (Sommer)",Bäckerei!M90,Übersicht!$D$14="Bäckerei mit PV (Winter)",Bäckerei!N90)</f>
        <v>24.304000000000002</v>
      </c>
      <c r="E103" s="2"/>
      <c r="F103" s="2"/>
      <c r="G103" s="2"/>
      <c r="H103" s="2"/>
    </row>
    <row r="104" spans="2:8" x14ac:dyDescent="0.2">
      <c r="B104" s="5">
        <v>0.89583333333333404</v>
      </c>
      <c r="C104" s="6" cm="1">
        <f t="array" ref="C104">_xlfn.IFS($D$14="Bäckerei ohne PV (Sommer)",Bäckerei!H91,Übersicht!$D$14="Bäckerei ohne PV (Winter)",Bäckerei!I91,Übersicht!$D$14="Bäckerei mit PV (Sommer)",Bäckerei!M91,Übersicht!$D$14="Bäckerei mit PV (Winter)",Bäckerei!N91)</f>
        <v>24.416</v>
      </c>
      <c r="E104" s="2"/>
      <c r="F104" s="2"/>
      <c r="G104" s="2"/>
      <c r="H104" s="2"/>
    </row>
    <row r="105" spans="2:8" x14ac:dyDescent="0.2">
      <c r="B105" s="5">
        <v>0.90625</v>
      </c>
      <c r="C105" s="6" cm="1">
        <f t="array" ref="C105">_xlfn.IFS($D$14="Bäckerei ohne PV (Sommer)",Bäckerei!H92,Übersicht!$D$14="Bäckerei ohne PV (Winter)",Bäckerei!I92,Übersicht!$D$14="Bäckerei mit PV (Sommer)",Bäckerei!M92,Übersicht!$D$14="Bäckerei mit PV (Winter)",Bäckerei!N92)</f>
        <v>24.46</v>
      </c>
      <c r="E105" s="2"/>
      <c r="F105" s="2"/>
      <c r="G105" s="2"/>
      <c r="H105" s="2"/>
    </row>
    <row r="106" spans="2:8" x14ac:dyDescent="0.2">
      <c r="B106" s="5">
        <v>0.91666666666666696</v>
      </c>
      <c r="C106" s="6" cm="1">
        <f t="array" ref="C106">_xlfn.IFS($D$14="Bäckerei ohne PV (Sommer)",Bäckerei!H93,Übersicht!$D$14="Bäckerei ohne PV (Winter)",Bäckerei!I93,Übersicht!$D$14="Bäckerei mit PV (Sommer)",Bäckerei!M93,Übersicht!$D$14="Bäckerei mit PV (Winter)",Bäckerei!N93)</f>
        <v>24.396000000000001</v>
      </c>
      <c r="E106" s="2"/>
      <c r="F106" s="2"/>
      <c r="G106" s="2"/>
      <c r="H106" s="2"/>
    </row>
    <row r="107" spans="2:8" x14ac:dyDescent="0.2">
      <c r="B107" s="5">
        <v>0.92708333333333404</v>
      </c>
      <c r="C107" s="6" cm="1">
        <f t="array" ref="C107">_xlfn.IFS($D$14="Bäckerei ohne PV (Sommer)",Bäckerei!H94,Übersicht!$D$14="Bäckerei ohne PV (Winter)",Bäckerei!I94,Übersicht!$D$14="Bäckerei mit PV (Sommer)",Bäckerei!M94,Übersicht!$D$14="Bäckerei mit PV (Winter)",Bäckerei!N94)</f>
        <v>24.236000000000001</v>
      </c>
      <c r="E107" s="2"/>
      <c r="F107" s="2"/>
      <c r="G107" s="2"/>
      <c r="H107" s="2"/>
    </row>
    <row r="108" spans="2:8" x14ac:dyDescent="0.2">
      <c r="B108" s="5">
        <v>0.9375</v>
      </c>
      <c r="C108" s="6" cm="1">
        <f t="array" ref="C108">_xlfn.IFS($D$14="Bäckerei ohne PV (Sommer)",Bäckerei!H95,Übersicht!$D$14="Bäckerei ohne PV (Winter)",Bäckerei!I95,Übersicht!$D$14="Bäckerei mit PV (Sommer)",Bäckerei!M95,Übersicht!$D$14="Bäckerei mit PV (Winter)",Bäckerei!N95)</f>
        <v>23.984000000000002</v>
      </c>
      <c r="E108" s="2"/>
      <c r="F108" s="2"/>
      <c r="G108" s="2"/>
      <c r="H108" s="2"/>
    </row>
    <row r="109" spans="2:8" x14ac:dyDescent="0.2">
      <c r="B109" s="5">
        <v>0.94791666666666696</v>
      </c>
      <c r="C109" s="6" cm="1">
        <f t="array" ref="C109">_xlfn.IFS($D$14="Bäckerei ohne PV (Sommer)",Bäckerei!H96,Übersicht!$D$14="Bäckerei ohne PV (Winter)",Bäckerei!I96,Übersicht!$D$14="Bäckerei mit PV (Sommer)",Bäckerei!M96,Übersicht!$D$14="Bäckerei mit PV (Winter)",Bäckerei!N96)</f>
        <v>23.652000000000001</v>
      </c>
      <c r="E109" s="2"/>
      <c r="F109" s="2"/>
      <c r="G109" s="2"/>
      <c r="H109" s="2"/>
    </row>
    <row r="110" spans="2:8" x14ac:dyDescent="0.2">
      <c r="B110" s="5">
        <v>0.95833333333333404</v>
      </c>
      <c r="C110" s="6" cm="1">
        <f t="array" ref="C110">_xlfn.IFS($D$14="Bäckerei ohne PV (Sommer)",Bäckerei!H97,Übersicht!$D$14="Bäckerei ohne PV (Winter)",Bäckerei!I97,Übersicht!$D$14="Bäckerei mit PV (Sommer)",Bäckerei!M97,Übersicht!$D$14="Bäckerei mit PV (Winter)",Bäckerei!N97)</f>
        <v>23.271999999999998</v>
      </c>
      <c r="E110" s="2"/>
      <c r="F110" s="2"/>
      <c r="G110" s="2"/>
      <c r="H110" s="2"/>
    </row>
    <row r="111" spans="2:8" x14ac:dyDescent="0.2">
      <c r="B111" s="5">
        <v>0.96875</v>
      </c>
      <c r="C111" s="6" cm="1">
        <f t="array" ref="C111">_xlfn.IFS($D$14="Bäckerei ohne PV (Sommer)",Bäckerei!H98,Übersicht!$D$14="Bäckerei ohne PV (Winter)",Bäckerei!I98,Übersicht!$D$14="Bäckerei mit PV (Sommer)",Bäckerei!M98,Übersicht!$D$14="Bäckerei mit PV (Winter)",Bäckerei!N98)</f>
        <v>22.94</v>
      </c>
      <c r="E111" s="2"/>
      <c r="F111" s="2"/>
      <c r="G111" s="2"/>
      <c r="H111" s="2"/>
    </row>
    <row r="112" spans="2:8" x14ac:dyDescent="0.2">
      <c r="B112" s="5">
        <v>0.97916666666666696</v>
      </c>
      <c r="C112" s="6" cm="1">
        <f t="array" ref="C112">_xlfn.IFS($D$14="Bäckerei ohne PV (Sommer)",Bäckerei!H99,Übersicht!$D$14="Bäckerei ohne PV (Winter)",Bäckerei!I99,Übersicht!$D$14="Bäckerei mit PV (Sommer)",Bäckerei!M99,Übersicht!$D$14="Bäckerei mit PV (Winter)",Bäckerei!N99)</f>
        <v>22.759999999999998</v>
      </c>
      <c r="E112" s="2"/>
      <c r="F112" s="2"/>
      <c r="G112" s="2"/>
      <c r="H112" s="2"/>
    </row>
    <row r="113" spans="2:8" x14ac:dyDescent="0.2">
      <c r="B113" s="5">
        <v>0.98958333333333404</v>
      </c>
      <c r="C113" s="6" cm="1">
        <f t="array" ref="C113">_xlfn.IFS($D$14="Bäckerei ohne PV (Sommer)",Bäckerei!H100,Übersicht!$D$14="Bäckerei ohne PV (Winter)",Bäckerei!I100,Übersicht!$D$14="Bäckerei mit PV (Sommer)",Bäckerei!M100,Übersicht!$D$14="Bäckerei mit PV (Winter)",Bäckerei!N100)</f>
        <v>22.847999999999999</v>
      </c>
      <c r="E113" s="2"/>
      <c r="F113" s="2"/>
      <c r="G113" s="2"/>
      <c r="H113" s="2"/>
    </row>
  </sheetData>
  <mergeCells count="4">
    <mergeCell ref="D15:E15"/>
    <mergeCell ref="B15:C15"/>
    <mergeCell ref="B14:C14"/>
    <mergeCell ref="D14:F14"/>
  </mergeCell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34AD37-F05E-6947-9A36-775523251DE2}">
          <x14:formula1>
            <xm:f>Dropdown!$B$2:$B$9</xm:f>
          </x14:formula1>
          <xm:sqref>D14</xm:sqref>
        </x14:dataValidation>
        <x14:dataValidation type="list" allowBlank="1" showInputMessage="1" showErrorMessage="1" xr:uid="{FF8B37EE-B986-F643-B53F-8F580042550E}">
          <x14:formula1>
            <xm:f>Fahrzeuge!$B$3:$B$6</xm:f>
          </x14:formula1>
          <xm:sqref>C4:C12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A1C9-3489-AE40-B197-D614B85F71F7}">
  <dimension ref="B2:G5"/>
  <sheetViews>
    <sheetView workbookViewId="0">
      <selection activeCell="G3" sqref="G3"/>
    </sheetView>
  </sheetViews>
  <sheetFormatPr baseColWidth="10" defaultRowHeight="16" x14ac:dyDescent="0.2"/>
  <cols>
    <col min="4" max="4" width="13.5" customWidth="1"/>
  </cols>
  <sheetData>
    <row r="2" spans="2:7" x14ac:dyDescent="0.2">
      <c r="C2" t="s">
        <v>9</v>
      </c>
      <c r="E2" t="s">
        <v>10</v>
      </c>
      <c r="G2" t="s">
        <v>11</v>
      </c>
    </row>
    <row r="3" spans="2:7" x14ac:dyDescent="0.2">
      <c r="B3" t="s">
        <v>6</v>
      </c>
      <c r="C3">
        <v>29.7</v>
      </c>
      <c r="E3">
        <v>263</v>
      </c>
      <c r="G3">
        <v>77</v>
      </c>
    </row>
    <row r="4" spans="2:7" x14ac:dyDescent="0.2">
      <c r="B4" t="s">
        <v>7</v>
      </c>
      <c r="C4" s="1">
        <v>26.1</v>
      </c>
      <c r="E4">
        <v>200</v>
      </c>
      <c r="G4">
        <v>50</v>
      </c>
    </row>
    <row r="5" spans="2:7" x14ac:dyDescent="0.2">
      <c r="B5" t="s">
        <v>8</v>
      </c>
      <c r="C5">
        <v>20</v>
      </c>
      <c r="E5">
        <v>285</v>
      </c>
      <c r="G5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848C-32A1-C440-B9E8-50095AE7E525}">
  <dimension ref="B2:N100"/>
  <sheetViews>
    <sheetView workbookViewId="0">
      <selection activeCell="E3" sqref="E3"/>
    </sheetView>
  </sheetViews>
  <sheetFormatPr baseColWidth="10" defaultRowHeight="16" x14ac:dyDescent="0.2"/>
  <cols>
    <col min="4" max="4" width="0" hidden="1" customWidth="1"/>
    <col min="5" max="5" width="12.5" customWidth="1"/>
    <col min="6" max="6" width="0.1640625" hidden="1" customWidth="1"/>
    <col min="7" max="7" width="12" customWidth="1"/>
    <col min="8" max="8" width="19.6640625" bestFit="1" customWidth="1"/>
    <col min="9" max="9" width="19.1640625" customWidth="1"/>
    <col min="10" max="10" width="3.83203125" customWidth="1"/>
    <col min="11" max="11" width="17.33203125" bestFit="1" customWidth="1"/>
    <col min="12" max="12" width="16" bestFit="1" customWidth="1"/>
    <col min="13" max="13" width="20.1640625" customWidth="1"/>
    <col min="14" max="14" width="18.5" customWidth="1"/>
  </cols>
  <sheetData>
    <row r="2" spans="2:14" x14ac:dyDescent="0.2">
      <c r="B2" s="2" t="s">
        <v>15</v>
      </c>
      <c r="C2" s="2"/>
      <c r="D2" s="2"/>
      <c r="E2" s="11">
        <f>Übersicht!D15</f>
        <v>30</v>
      </c>
    </row>
    <row r="3" spans="2:14" x14ac:dyDescent="0.2">
      <c r="H3" s="10" t="s">
        <v>20</v>
      </c>
      <c r="I3" s="10"/>
      <c r="M3" s="10" t="s">
        <v>21</v>
      </c>
      <c r="N3" s="10"/>
    </row>
    <row r="4" spans="2:14" x14ac:dyDescent="0.2">
      <c r="C4" s="2"/>
      <c r="D4" s="7" t="s">
        <v>14</v>
      </c>
      <c r="E4" s="2" t="s">
        <v>16</v>
      </c>
      <c r="F4" s="2" t="s">
        <v>13</v>
      </c>
      <c r="G4" s="2" t="s">
        <v>17</v>
      </c>
      <c r="H4" s="9" t="s">
        <v>18</v>
      </c>
      <c r="I4" s="9" t="s">
        <v>19</v>
      </c>
      <c r="J4" s="8"/>
      <c r="K4" s="9" t="s">
        <v>22</v>
      </c>
      <c r="L4" s="9" t="s">
        <v>23</v>
      </c>
      <c r="M4" s="9" t="s">
        <v>18</v>
      </c>
      <c r="N4" s="9" t="s">
        <v>19</v>
      </c>
    </row>
    <row r="5" spans="2:14" x14ac:dyDescent="0.2">
      <c r="C5" s="5">
        <v>0</v>
      </c>
      <c r="D5" s="7">
        <v>6.7360000000000003E-2</v>
      </c>
      <c r="E5" s="6">
        <f>D5*100</f>
        <v>6.7360000000000007</v>
      </c>
      <c r="F5" s="2">
        <v>5.0040000000000001E-2</v>
      </c>
      <c r="G5" s="6">
        <f>F5*100</f>
        <v>5.0040000000000004</v>
      </c>
      <c r="H5" s="6">
        <f>$E$2-E5</f>
        <v>23.263999999999999</v>
      </c>
      <c r="I5" s="6">
        <f>$E$2-G5</f>
        <v>24.995999999999999</v>
      </c>
      <c r="J5" s="8"/>
      <c r="K5" s="2"/>
      <c r="L5" s="2"/>
      <c r="M5" s="6">
        <f>H5+K5</f>
        <v>23.263999999999999</v>
      </c>
      <c r="N5" s="6">
        <f>I5+L5</f>
        <v>24.995999999999999</v>
      </c>
    </row>
    <row r="6" spans="2:14" x14ac:dyDescent="0.2">
      <c r="C6" s="5">
        <v>1.0416666666666666E-2</v>
      </c>
      <c r="D6" s="7">
        <v>6.1159999999999999E-2</v>
      </c>
      <c r="E6" s="6">
        <f t="shared" ref="E6:E69" si="0">D6*100</f>
        <v>6.1159999999999997</v>
      </c>
      <c r="F6" s="2">
        <v>4.7359999999999999E-2</v>
      </c>
      <c r="G6" s="6">
        <f t="shared" ref="G6:G69" si="1">F6*100</f>
        <v>4.7359999999999998</v>
      </c>
      <c r="H6" s="6">
        <f t="shared" ref="H6:H69" si="2">$E$2-E6</f>
        <v>23.884</v>
      </c>
      <c r="I6" s="6">
        <f t="shared" ref="I6:I69" si="3">$E$2-G6</f>
        <v>25.263999999999999</v>
      </c>
      <c r="J6" s="8"/>
      <c r="K6" s="2"/>
      <c r="L6" s="2"/>
      <c r="M6" s="6">
        <f t="shared" ref="M6:M69" si="4">H6+K6</f>
        <v>23.884</v>
      </c>
      <c r="N6" s="6">
        <f t="shared" ref="N6:N69" si="5">I6+L6</f>
        <v>25.263999999999999</v>
      </c>
    </row>
    <row r="7" spans="2:14" x14ac:dyDescent="0.2">
      <c r="C7" s="5">
        <v>2.0833333333333332E-2</v>
      </c>
      <c r="D7" s="7">
        <v>5.4600000000000003E-2</v>
      </c>
      <c r="E7" s="6">
        <f t="shared" si="0"/>
        <v>5.46</v>
      </c>
      <c r="F7" s="2">
        <v>4.4920000000000002E-2</v>
      </c>
      <c r="G7" s="6">
        <f t="shared" si="1"/>
        <v>4.492</v>
      </c>
      <c r="H7" s="6">
        <f t="shared" si="2"/>
        <v>24.54</v>
      </c>
      <c r="I7" s="6">
        <f t="shared" si="3"/>
        <v>25.507999999999999</v>
      </c>
      <c r="J7" s="8"/>
      <c r="K7" s="2"/>
      <c r="L7" s="2"/>
      <c r="M7" s="6">
        <f t="shared" si="4"/>
        <v>24.54</v>
      </c>
      <c r="N7" s="6">
        <f t="shared" si="5"/>
        <v>25.507999999999999</v>
      </c>
    </row>
    <row r="8" spans="2:14" x14ac:dyDescent="0.2">
      <c r="C8" s="5">
        <v>3.125E-2</v>
      </c>
      <c r="D8" s="7">
        <v>4.9360000000000001E-2</v>
      </c>
      <c r="E8" s="6">
        <f t="shared" si="0"/>
        <v>4.9359999999999999</v>
      </c>
      <c r="F8" s="2">
        <v>4.3319999999999997E-2</v>
      </c>
      <c r="G8" s="6">
        <f t="shared" si="1"/>
        <v>4.3319999999999999</v>
      </c>
      <c r="H8" s="6">
        <f t="shared" si="2"/>
        <v>25.064</v>
      </c>
      <c r="I8" s="6">
        <f t="shared" si="3"/>
        <v>25.667999999999999</v>
      </c>
      <c r="J8" s="8"/>
      <c r="K8" s="2"/>
      <c r="L8" s="2"/>
      <c r="M8" s="6">
        <f t="shared" si="4"/>
        <v>25.064</v>
      </c>
      <c r="N8" s="6">
        <f t="shared" si="5"/>
        <v>25.667999999999999</v>
      </c>
    </row>
    <row r="9" spans="2:14" x14ac:dyDescent="0.2">
      <c r="C9" s="5">
        <v>4.1666666666666699E-2</v>
      </c>
      <c r="D9" s="7">
        <v>4.6719999999999998E-2</v>
      </c>
      <c r="E9" s="6">
        <f t="shared" si="0"/>
        <v>4.6719999999999997</v>
      </c>
      <c r="F9" s="2">
        <v>4.3040000000000002E-2</v>
      </c>
      <c r="G9" s="6">
        <f t="shared" si="1"/>
        <v>4.3040000000000003</v>
      </c>
      <c r="H9" s="6">
        <f t="shared" si="2"/>
        <v>25.327999999999999</v>
      </c>
      <c r="I9" s="6">
        <f t="shared" si="3"/>
        <v>25.695999999999998</v>
      </c>
      <c r="J9" s="8"/>
      <c r="K9" s="2"/>
      <c r="L9" s="2"/>
      <c r="M9" s="6">
        <f t="shared" si="4"/>
        <v>25.327999999999999</v>
      </c>
      <c r="N9" s="6">
        <f t="shared" si="5"/>
        <v>25.695999999999998</v>
      </c>
    </row>
    <row r="10" spans="2:14" x14ac:dyDescent="0.2">
      <c r="C10" s="5">
        <v>5.2083333333333398E-2</v>
      </c>
      <c r="D10" s="7">
        <v>4.5960000000000001E-2</v>
      </c>
      <c r="E10" s="6">
        <f t="shared" si="0"/>
        <v>4.5960000000000001</v>
      </c>
      <c r="F10" s="2">
        <v>4.376E-2</v>
      </c>
      <c r="G10" s="6">
        <f t="shared" si="1"/>
        <v>4.3760000000000003</v>
      </c>
      <c r="H10" s="6">
        <f t="shared" si="2"/>
        <v>25.404</v>
      </c>
      <c r="I10" s="6">
        <f t="shared" si="3"/>
        <v>25.623999999999999</v>
      </c>
      <c r="J10" s="8"/>
      <c r="K10" s="2"/>
      <c r="L10" s="2"/>
      <c r="M10" s="6">
        <f t="shared" si="4"/>
        <v>25.404</v>
      </c>
      <c r="N10" s="6">
        <f t="shared" si="5"/>
        <v>25.623999999999999</v>
      </c>
    </row>
    <row r="11" spans="2:14" x14ac:dyDescent="0.2">
      <c r="C11" s="5">
        <v>6.25E-2</v>
      </c>
      <c r="D11" s="7">
        <v>4.5879999999999997E-2</v>
      </c>
      <c r="E11" s="6">
        <f t="shared" si="0"/>
        <v>4.5880000000000001</v>
      </c>
      <c r="F11" s="2">
        <v>4.4999999999999998E-2</v>
      </c>
      <c r="G11" s="6">
        <f t="shared" si="1"/>
        <v>4.5</v>
      </c>
      <c r="H11" s="6">
        <f t="shared" si="2"/>
        <v>25.411999999999999</v>
      </c>
      <c r="I11" s="6">
        <f t="shared" si="3"/>
        <v>25.5</v>
      </c>
      <c r="J11" s="8"/>
      <c r="K11" s="2"/>
      <c r="L11" s="2"/>
      <c r="M11" s="6">
        <f t="shared" si="4"/>
        <v>25.411999999999999</v>
      </c>
      <c r="N11" s="6">
        <f t="shared" si="5"/>
        <v>25.5</v>
      </c>
    </row>
    <row r="12" spans="2:14" x14ac:dyDescent="0.2">
      <c r="C12" s="5">
        <v>7.2916666666666699E-2</v>
      </c>
      <c r="D12" s="7">
        <v>4.5319999999999999E-2</v>
      </c>
      <c r="E12" s="6">
        <f t="shared" si="0"/>
        <v>4.532</v>
      </c>
      <c r="F12" s="2">
        <v>4.6359999999999998E-2</v>
      </c>
      <c r="G12" s="6">
        <f t="shared" si="1"/>
        <v>4.6360000000000001</v>
      </c>
      <c r="H12" s="6">
        <f t="shared" si="2"/>
        <v>25.468</v>
      </c>
      <c r="I12" s="6">
        <f t="shared" si="3"/>
        <v>25.364000000000001</v>
      </c>
      <c r="J12" s="8"/>
      <c r="K12" s="2"/>
      <c r="L12" s="2"/>
      <c r="M12" s="6">
        <f t="shared" si="4"/>
        <v>25.468</v>
      </c>
      <c r="N12" s="6">
        <f t="shared" si="5"/>
        <v>25.364000000000001</v>
      </c>
    </row>
    <row r="13" spans="2:14" x14ac:dyDescent="0.2">
      <c r="C13" s="5">
        <v>8.3333333333333398E-2</v>
      </c>
      <c r="D13" s="7">
        <v>4.3920000000000001E-2</v>
      </c>
      <c r="E13" s="6">
        <f t="shared" si="0"/>
        <v>4.3920000000000003</v>
      </c>
      <c r="F13" s="2">
        <v>4.752E-2</v>
      </c>
      <c r="G13" s="6">
        <f t="shared" si="1"/>
        <v>4.7519999999999998</v>
      </c>
      <c r="H13" s="6">
        <f t="shared" si="2"/>
        <v>25.608000000000001</v>
      </c>
      <c r="I13" s="6">
        <f t="shared" si="3"/>
        <v>25.248000000000001</v>
      </c>
      <c r="J13" s="8"/>
      <c r="K13" s="2"/>
      <c r="L13" s="2"/>
      <c r="M13" s="6">
        <f t="shared" si="4"/>
        <v>25.608000000000001</v>
      </c>
      <c r="N13" s="6">
        <f t="shared" si="5"/>
        <v>25.248000000000001</v>
      </c>
    </row>
    <row r="14" spans="2:14" x14ac:dyDescent="0.2">
      <c r="C14" s="5">
        <v>9.375E-2</v>
      </c>
      <c r="D14" s="7">
        <v>4.428E-2</v>
      </c>
      <c r="E14" s="6">
        <f t="shared" si="0"/>
        <v>4.4279999999999999</v>
      </c>
      <c r="F14" s="2">
        <v>4.9160000000000002E-2</v>
      </c>
      <c r="G14" s="6">
        <f t="shared" si="1"/>
        <v>4.9160000000000004</v>
      </c>
      <c r="H14" s="6">
        <f t="shared" si="2"/>
        <v>25.571999999999999</v>
      </c>
      <c r="I14" s="6">
        <f t="shared" si="3"/>
        <v>25.084</v>
      </c>
      <c r="J14" s="8"/>
      <c r="K14" s="2"/>
      <c r="L14" s="2"/>
      <c r="M14" s="6">
        <f t="shared" si="4"/>
        <v>25.571999999999999</v>
      </c>
      <c r="N14" s="6">
        <f t="shared" si="5"/>
        <v>25.084</v>
      </c>
    </row>
    <row r="15" spans="2:14" x14ac:dyDescent="0.2">
      <c r="C15" s="5">
        <v>0.104166666666667</v>
      </c>
      <c r="D15" s="7">
        <v>0.05</v>
      </c>
      <c r="E15" s="6">
        <f t="shared" si="0"/>
        <v>5</v>
      </c>
      <c r="F15" s="2">
        <v>5.2159999999999998E-2</v>
      </c>
      <c r="G15" s="6">
        <f t="shared" si="1"/>
        <v>5.2160000000000002</v>
      </c>
      <c r="H15" s="6">
        <f t="shared" si="2"/>
        <v>25</v>
      </c>
      <c r="I15" s="6">
        <f t="shared" si="3"/>
        <v>24.783999999999999</v>
      </c>
      <c r="J15" s="8"/>
      <c r="K15" s="2"/>
      <c r="L15" s="2"/>
      <c r="M15" s="6">
        <f t="shared" si="4"/>
        <v>25</v>
      </c>
      <c r="N15" s="6">
        <f t="shared" si="5"/>
        <v>24.783999999999999</v>
      </c>
    </row>
    <row r="16" spans="2:14" x14ac:dyDescent="0.2">
      <c r="C16" s="5">
        <v>0.11458333333333399</v>
      </c>
      <c r="D16" s="7">
        <v>6.4479999999999996E-2</v>
      </c>
      <c r="E16" s="6">
        <f t="shared" si="0"/>
        <v>6.4479999999999995</v>
      </c>
      <c r="F16" s="2">
        <v>5.7439999999999998E-2</v>
      </c>
      <c r="G16" s="6">
        <f t="shared" si="1"/>
        <v>5.7439999999999998</v>
      </c>
      <c r="H16" s="6">
        <f t="shared" si="2"/>
        <v>23.552</v>
      </c>
      <c r="I16" s="6">
        <f t="shared" si="3"/>
        <v>24.256</v>
      </c>
      <c r="J16" s="8"/>
      <c r="K16" s="2"/>
      <c r="L16" s="2"/>
      <c r="M16" s="6">
        <f t="shared" si="4"/>
        <v>23.552</v>
      </c>
      <c r="N16" s="6">
        <f t="shared" si="5"/>
        <v>24.256</v>
      </c>
    </row>
    <row r="17" spans="3:14" x14ac:dyDescent="0.2">
      <c r="C17" s="5">
        <v>0.125</v>
      </c>
      <c r="D17" s="7">
        <v>8.9639999999999997E-2</v>
      </c>
      <c r="E17" s="6">
        <f t="shared" si="0"/>
        <v>8.9640000000000004</v>
      </c>
      <c r="F17" s="2">
        <v>6.5879999999999994E-2</v>
      </c>
      <c r="G17" s="6">
        <f t="shared" si="1"/>
        <v>6.5879999999999992</v>
      </c>
      <c r="H17" s="6">
        <f t="shared" si="2"/>
        <v>21.036000000000001</v>
      </c>
      <c r="I17" s="6">
        <f t="shared" si="3"/>
        <v>23.411999999999999</v>
      </c>
      <c r="J17" s="8"/>
      <c r="K17" s="2"/>
      <c r="L17" s="2"/>
      <c r="M17" s="6">
        <f t="shared" si="4"/>
        <v>21.036000000000001</v>
      </c>
      <c r="N17" s="6">
        <f t="shared" si="5"/>
        <v>23.411999999999999</v>
      </c>
    </row>
    <row r="18" spans="3:14" x14ac:dyDescent="0.2">
      <c r="C18" s="5">
        <v>0.13541666666666699</v>
      </c>
      <c r="D18" s="7">
        <v>0.12103999999999999</v>
      </c>
      <c r="E18" s="6">
        <f t="shared" si="0"/>
        <v>12.103999999999999</v>
      </c>
      <c r="F18" s="2">
        <v>7.8520000000000006E-2</v>
      </c>
      <c r="G18" s="6">
        <f t="shared" si="1"/>
        <v>7.8520000000000003</v>
      </c>
      <c r="H18" s="6">
        <f t="shared" si="2"/>
        <v>17.896000000000001</v>
      </c>
      <c r="I18" s="6">
        <f t="shared" si="3"/>
        <v>22.148</v>
      </c>
      <c r="J18" s="8"/>
      <c r="K18" s="2"/>
      <c r="L18" s="2"/>
      <c r="M18" s="6">
        <f t="shared" si="4"/>
        <v>17.896000000000001</v>
      </c>
      <c r="N18" s="6">
        <f t="shared" si="5"/>
        <v>22.148</v>
      </c>
    </row>
    <row r="19" spans="3:14" x14ac:dyDescent="0.2">
      <c r="C19" s="5">
        <v>0.14583333333333401</v>
      </c>
      <c r="D19" s="7">
        <v>0.15264</v>
      </c>
      <c r="E19" s="6">
        <f t="shared" si="0"/>
        <v>15.263999999999999</v>
      </c>
      <c r="F19" s="2">
        <v>9.6519999999999995E-2</v>
      </c>
      <c r="G19" s="6">
        <f t="shared" si="1"/>
        <v>9.6519999999999992</v>
      </c>
      <c r="H19" s="6">
        <f t="shared" si="2"/>
        <v>14.736000000000001</v>
      </c>
      <c r="I19" s="6">
        <f t="shared" si="3"/>
        <v>20.347999999999999</v>
      </c>
      <c r="J19" s="8"/>
      <c r="K19" s="2"/>
      <c r="L19" s="2"/>
      <c r="M19" s="6">
        <f t="shared" si="4"/>
        <v>14.736000000000001</v>
      </c>
      <c r="N19" s="6">
        <f t="shared" si="5"/>
        <v>20.347999999999999</v>
      </c>
    </row>
    <row r="20" spans="3:14" x14ac:dyDescent="0.2">
      <c r="C20" s="5">
        <v>0.15625</v>
      </c>
      <c r="D20" s="7">
        <v>0.17832000000000001</v>
      </c>
      <c r="E20" s="6">
        <f t="shared" si="0"/>
        <v>17.832000000000001</v>
      </c>
      <c r="F20" s="2">
        <v>0.12092</v>
      </c>
      <c r="G20" s="6">
        <f t="shared" si="1"/>
        <v>12.092000000000001</v>
      </c>
      <c r="H20" s="6">
        <f t="shared" si="2"/>
        <v>12.167999999999999</v>
      </c>
      <c r="I20" s="6">
        <f t="shared" si="3"/>
        <v>17.908000000000001</v>
      </c>
      <c r="J20" s="8"/>
      <c r="K20" s="2"/>
      <c r="L20" s="2"/>
      <c r="M20" s="6">
        <f t="shared" si="4"/>
        <v>12.167999999999999</v>
      </c>
      <c r="N20" s="6">
        <f t="shared" si="5"/>
        <v>17.908000000000001</v>
      </c>
    </row>
    <row r="21" spans="3:14" x14ac:dyDescent="0.2">
      <c r="C21" s="5">
        <v>0.16666666666666699</v>
      </c>
      <c r="D21" s="7">
        <v>0.19367999999999999</v>
      </c>
      <c r="E21" s="6">
        <f t="shared" si="0"/>
        <v>19.367999999999999</v>
      </c>
      <c r="F21" s="2">
        <v>0.15176000000000001</v>
      </c>
      <c r="G21" s="6">
        <f t="shared" si="1"/>
        <v>15.176</v>
      </c>
      <c r="H21" s="6">
        <f t="shared" si="2"/>
        <v>10.632000000000001</v>
      </c>
      <c r="I21" s="6">
        <f t="shared" si="3"/>
        <v>14.824</v>
      </c>
      <c r="J21" s="8"/>
      <c r="K21" s="2"/>
      <c r="L21" s="2"/>
      <c r="M21" s="6">
        <f t="shared" si="4"/>
        <v>10.632000000000001</v>
      </c>
      <c r="N21" s="6">
        <f t="shared" si="5"/>
        <v>14.824</v>
      </c>
    </row>
    <row r="22" spans="3:14" x14ac:dyDescent="0.2">
      <c r="C22" s="5">
        <v>0.17708333333333401</v>
      </c>
      <c r="D22" s="7">
        <v>0.20055999999999999</v>
      </c>
      <c r="E22" s="6">
        <f t="shared" si="0"/>
        <v>20.055999999999997</v>
      </c>
      <c r="F22" s="2">
        <v>0.18476000000000001</v>
      </c>
      <c r="G22" s="6">
        <f t="shared" si="1"/>
        <v>18.475999999999999</v>
      </c>
      <c r="H22" s="6">
        <f t="shared" si="2"/>
        <v>9.9440000000000026</v>
      </c>
      <c r="I22" s="6">
        <f t="shared" si="3"/>
        <v>11.524000000000001</v>
      </c>
      <c r="J22" s="8"/>
      <c r="K22" s="2"/>
      <c r="L22" s="2"/>
      <c r="M22" s="6">
        <f t="shared" si="4"/>
        <v>9.9440000000000026</v>
      </c>
      <c r="N22" s="6">
        <f t="shared" si="5"/>
        <v>11.524000000000001</v>
      </c>
    </row>
    <row r="23" spans="3:14" x14ac:dyDescent="0.2">
      <c r="C23" s="5">
        <v>0.1875</v>
      </c>
      <c r="D23" s="7">
        <v>0.20236000000000001</v>
      </c>
      <c r="E23" s="6">
        <f t="shared" si="0"/>
        <v>20.236000000000001</v>
      </c>
      <c r="F23" s="2">
        <v>0.21451999999999999</v>
      </c>
      <c r="G23" s="6">
        <f t="shared" si="1"/>
        <v>21.451999999999998</v>
      </c>
      <c r="H23" s="6">
        <f t="shared" si="2"/>
        <v>9.7639999999999993</v>
      </c>
      <c r="I23" s="6">
        <f t="shared" si="3"/>
        <v>8.5480000000000018</v>
      </c>
      <c r="J23" s="8"/>
      <c r="K23" s="2"/>
      <c r="L23" s="2"/>
      <c r="M23" s="6">
        <f t="shared" si="4"/>
        <v>9.7639999999999993</v>
      </c>
      <c r="N23" s="6">
        <f t="shared" si="5"/>
        <v>8.5480000000000018</v>
      </c>
    </row>
    <row r="24" spans="3:14" x14ac:dyDescent="0.2">
      <c r="C24" s="5">
        <v>0.19791666666666699</v>
      </c>
      <c r="D24" s="7">
        <v>0.20252000000000001</v>
      </c>
      <c r="E24" s="6">
        <f t="shared" si="0"/>
        <v>20.251999999999999</v>
      </c>
      <c r="F24" s="2">
        <v>0.23576</v>
      </c>
      <c r="G24" s="6">
        <f t="shared" si="1"/>
        <v>23.576000000000001</v>
      </c>
      <c r="H24" s="6">
        <f t="shared" si="2"/>
        <v>9.7480000000000011</v>
      </c>
      <c r="I24" s="6">
        <f t="shared" si="3"/>
        <v>6.4239999999999995</v>
      </c>
      <c r="J24" s="8"/>
      <c r="K24" s="2"/>
      <c r="L24" s="2"/>
      <c r="M24" s="6">
        <f t="shared" si="4"/>
        <v>9.7480000000000011</v>
      </c>
      <c r="N24" s="6">
        <f t="shared" si="5"/>
        <v>6.4239999999999995</v>
      </c>
    </row>
    <row r="25" spans="3:14" x14ac:dyDescent="0.2">
      <c r="C25" s="5">
        <v>0.20833333333333401</v>
      </c>
      <c r="D25" s="7">
        <v>0.20376</v>
      </c>
      <c r="E25" s="6">
        <f t="shared" si="0"/>
        <v>20.376000000000001</v>
      </c>
      <c r="F25" s="2">
        <v>0.24471999999999999</v>
      </c>
      <c r="G25" s="6">
        <f t="shared" si="1"/>
        <v>24.471999999999998</v>
      </c>
      <c r="H25" s="6">
        <f t="shared" si="2"/>
        <v>9.6239999999999988</v>
      </c>
      <c r="I25" s="6">
        <f t="shared" si="3"/>
        <v>5.5280000000000022</v>
      </c>
      <c r="J25" s="8"/>
      <c r="K25" s="2"/>
      <c r="L25" s="2"/>
      <c r="M25" s="6">
        <f t="shared" si="4"/>
        <v>9.6239999999999988</v>
      </c>
      <c r="N25" s="6">
        <f t="shared" si="5"/>
        <v>5.5280000000000022</v>
      </c>
    </row>
    <row r="26" spans="3:14" x14ac:dyDescent="0.2">
      <c r="C26" s="5">
        <v>0.21875</v>
      </c>
      <c r="D26" s="7">
        <v>0.20604</v>
      </c>
      <c r="E26" s="6">
        <f t="shared" si="0"/>
        <v>20.603999999999999</v>
      </c>
      <c r="F26" s="2">
        <v>0.2442</v>
      </c>
      <c r="G26" s="6">
        <f t="shared" si="1"/>
        <v>24.42</v>
      </c>
      <c r="H26" s="6">
        <f t="shared" si="2"/>
        <v>9.3960000000000008</v>
      </c>
      <c r="I26" s="6">
        <f t="shared" si="3"/>
        <v>5.5799999999999983</v>
      </c>
      <c r="J26" s="8"/>
      <c r="K26" s="2"/>
      <c r="L26" s="2"/>
      <c r="M26" s="6">
        <f t="shared" si="4"/>
        <v>9.3960000000000008</v>
      </c>
      <c r="N26" s="6">
        <f t="shared" si="5"/>
        <v>5.5799999999999983</v>
      </c>
    </row>
    <row r="27" spans="3:14" x14ac:dyDescent="0.2">
      <c r="C27" s="5">
        <v>0.22916666666666699</v>
      </c>
      <c r="D27" s="7">
        <v>0.20856</v>
      </c>
      <c r="E27" s="6">
        <f t="shared" si="0"/>
        <v>20.855999999999998</v>
      </c>
      <c r="F27" s="2">
        <v>0.23871999999999999</v>
      </c>
      <c r="G27" s="6">
        <f t="shared" si="1"/>
        <v>23.872</v>
      </c>
      <c r="H27" s="6">
        <f t="shared" si="2"/>
        <v>9.1440000000000019</v>
      </c>
      <c r="I27" s="6">
        <f t="shared" si="3"/>
        <v>6.1280000000000001</v>
      </c>
      <c r="J27" s="8"/>
      <c r="K27" s="2"/>
      <c r="L27" s="2"/>
      <c r="M27" s="6">
        <f t="shared" si="4"/>
        <v>9.1440000000000019</v>
      </c>
      <c r="N27" s="6">
        <f t="shared" si="5"/>
        <v>6.1280000000000001</v>
      </c>
    </row>
    <row r="28" spans="3:14" x14ac:dyDescent="0.2">
      <c r="C28" s="5">
        <v>0.23958333333333401</v>
      </c>
      <c r="D28" s="7">
        <v>0.21056</v>
      </c>
      <c r="E28" s="6">
        <f t="shared" si="0"/>
        <v>21.056000000000001</v>
      </c>
      <c r="F28" s="2">
        <v>0.23275999999999999</v>
      </c>
      <c r="G28" s="6">
        <f t="shared" si="1"/>
        <v>23.276</v>
      </c>
      <c r="H28" s="6">
        <f t="shared" si="2"/>
        <v>8.9439999999999991</v>
      </c>
      <c r="I28" s="6">
        <f t="shared" si="3"/>
        <v>6.7240000000000002</v>
      </c>
      <c r="J28" s="8"/>
      <c r="K28" s="2"/>
      <c r="L28" s="2"/>
      <c r="M28" s="6">
        <f t="shared" si="4"/>
        <v>8.9439999999999991</v>
      </c>
      <c r="N28" s="6">
        <f t="shared" si="5"/>
        <v>6.7240000000000002</v>
      </c>
    </row>
    <row r="29" spans="3:14" x14ac:dyDescent="0.2">
      <c r="C29" s="5">
        <v>0.25</v>
      </c>
      <c r="D29" s="7">
        <v>0.21148</v>
      </c>
      <c r="E29" s="6">
        <f t="shared" si="0"/>
        <v>21.148</v>
      </c>
      <c r="F29" s="2">
        <v>0.2298</v>
      </c>
      <c r="G29" s="6">
        <f t="shared" si="1"/>
        <v>22.98</v>
      </c>
      <c r="H29" s="6">
        <f t="shared" si="2"/>
        <v>8.8520000000000003</v>
      </c>
      <c r="I29" s="6">
        <f t="shared" si="3"/>
        <v>7.02</v>
      </c>
      <c r="J29" s="8"/>
      <c r="K29" s="2"/>
      <c r="L29" s="2"/>
      <c r="M29" s="6">
        <f t="shared" si="4"/>
        <v>8.8520000000000003</v>
      </c>
      <c r="N29" s="6">
        <f t="shared" si="5"/>
        <v>7.02</v>
      </c>
    </row>
    <row r="30" spans="3:14" x14ac:dyDescent="0.2">
      <c r="C30" s="5">
        <v>0.26041666666666702</v>
      </c>
      <c r="D30" s="7">
        <v>0.21152000000000001</v>
      </c>
      <c r="E30" s="6">
        <f t="shared" si="0"/>
        <v>21.152000000000001</v>
      </c>
      <c r="F30" s="2">
        <v>0.22975999999999999</v>
      </c>
      <c r="G30" s="6">
        <f t="shared" si="1"/>
        <v>22.975999999999999</v>
      </c>
      <c r="H30" s="6">
        <f t="shared" si="2"/>
        <v>8.847999999999999</v>
      </c>
      <c r="I30" s="6">
        <f t="shared" si="3"/>
        <v>7.0240000000000009</v>
      </c>
      <c r="J30" s="8"/>
      <c r="K30" s="2"/>
      <c r="L30" s="2"/>
      <c r="M30" s="6">
        <f t="shared" si="4"/>
        <v>8.847999999999999</v>
      </c>
      <c r="N30" s="6">
        <f t="shared" si="5"/>
        <v>7.0240000000000009</v>
      </c>
    </row>
    <row r="31" spans="3:14" x14ac:dyDescent="0.2">
      <c r="C31" s="5">
        <v>0.27083333333333398</v>
      </c>
      <c r="D31" s="7">
        <v>0.21107999999999999</v>
      </c>
      <c r="E31" s="6">
        <f t="shared" si="0"/>
        <v>21.108000000000001</v>
      </c>
      <c r="F31" s="2">
        <v>0.23144000000000001</v>
      </c>
      <c r="G31" s="6">
        <f t="shared" si="1"/>
        <v>23.144000000000002</v>
      </c>
      <c r="H31" s="6">
        <f t="shared" si="2"/>
        <v>8.8919999999999995</v>
      </c>
      <c r="I31" s="6">
        <f t="shared" si="3"/>
        <v>6.8559999999999981</v>
      </c>
      <c r="J31" s="8"/>
      <c r="K31" s="2"/>
      <c r="L31" s="2"/>
      <c r="M31" s="6">
        <f t="shared" si="4"/>
        <v>8.8919999999999995</v>
      </c>
      <c r="N31" s="6">
        <f t="shared" si="5"/>
        <v>6.8559999999999981</v>
      </c>
    </row>
    <row r="32" spans="3:14" x14ac:dyDescent="0.2">
      <c r="C32" s="5">
        <v>0.28125</v>
      </c>
      <c r="D32" s="7">
        <v>0.21056</v>
      </c>
      <c r="E32" s="6">
        <f t="shared" si="0"/>
        <v>21.056000000000001</v>
      </c>
      <c r="F32" s="2">
        <v>0.23376</v>
      </c>
      <c r="G32" s="6">
        <f t="shared" si="1"/>
        <v>23.376000000000001</v>
      </c>
      <c r="H32" s="6">
        <f t="shared" si="2"/>
        <v>8.9439999999999991</v>
      </c>
      <c r="I32" s="6">
        <f t="shared" si="3"/>
        <v>6.6239999999999988</v>
      </c>
      <c r="J32" s="8"/>
      <c r="K32" s="2"/>
      <c r="L32" s="2"/>
      <c r="M32" s="6">
        <f t="shared" si="4"/>
        <v>8.9439999999999991</v>
      </c>
      <c r="N32" s="6">
        <f t="shared" si="5"/>
        <v>6.6239999999999988</v>
      </c>
    </row>
    <row r="33" spans="3:14" x14ac:dyDescent="0.2">
      <c r="C33" s="5">
        <v>0.29166666666666702</v>
      </c>
      <c r="D33" s="7">
        <v>0.21027999999999999</v>
      </c>
      <c r="E33" s="6">
        <f t="shared" si="0"/>
        <v>21.027999999999999</v>
      </c>
      <c r="F33" s="2">
        <v>0.23576</v>
      </c>
      <c r="G33" s="6">
        <f t="shared" si="1"/>
        <v>23.576000000000001</v>
      </c>
      <c r="H33" s="6">
        <f t="shared" si="2"/>
        <v>8.9720000000000013</v>
      </c>
      <c r="I33" s="6">
        <f t="shared" si="3"/>
        <v>6.4239999999999995</v>
      </c>
      <c r="J33" s="8"/>
      <c r="K33" s="2"/>
      <c r="L33" s="2"/>
      <c r="M33" s="6">
        <f t="shared" si="4"/>
        <v>8.9720000000000013</v>
      </c>
      <c r="N33" s="6">
        <f t="shared" si="5"/>
        <v>6.4239999999999995</v>
      </c>
    </row>
    <row r="34" spans="3:14" x14ac:dyDescent="0.2">
      <c r="C34" s="5">
        <v>0.30208333333333398</v>
      </c>
      <c r="D34" s="7">
        <v>0.21027999999999999</v>
      </c>
      <c r="E34" s="6">
        <f t="shared" si="0"/>
        <v>21.027999999999999</v>
      </c>
      <c r="F34" s="2">
        <v>0.23716000000000001</v>
      </c>
      <c r="G34" s="6">
        <f t="shared" si="1"/>
        <v>23.716000000000001</v>
      </c>
      <c r="H34" s="6">
        <f t="shared" si="2"/>
        <v>8.9720000000000013</v>
      </c>
      <c r="I34" s="6">
        <f t="shared" si="3"/>
        <v>6.2839999999999989</v>
      </c>
      <c r="J34" s="8"/>
      <c r="K34" s="2"/>
      <c r="L34" s="2"/>
      <c r="M34" s="6">
        <f t="shared" si="4"/>
        <v>8.9720000000000013</v>
      </c>
      <c r="N34" s="6">
        <f t="shared" si="5"/>
        <v>6.2839999999999989</v>
      </c>
    </row>
    <row r="35" spans="3:14" x14ac:dyDescent="0.2">
      <c r="C35" s="5">
        <v>0.3125</v>
      </c>
      <c r="D35" s="7">
        <v>0.2104</v>
      </c>
      <c r="E35" s="6">
        <f t="shared" si="0"/>
        <v>21.04</v>
      </c>
      <c r="F35" s="2">
        <v>0.23784</v>
      </c>
      <c r="G35" s="6">
        <f t="shared" si="1"/>
        <v>23.783999999999999</v>
      </c>
      <c r="H35" s="6">
        <f t="shared" si="2"/>
        <v>8.9600000000000009</v>
      </c>
      <c r="I35" s="6">
        <f t="shared" si="3"/>
        <v>6.2160000000000011</v>
      </c>
      <c r="J35" s="8"/>
      <c r="K35" s="2"/>
      <c r="L35" s="2"/>
      <c r="M35" s="6">
        <f t="shared" si="4"/>
        <v>8.9600000000000009</v>
      </c>
      <c r="N35" s="6">
        <f t="shared" si="5"/>
        <v>6.2160000000000011</v>
      </c>
    </row>
    <row r="36" spans="3:14" x14ac:dyDescent="0.2">
      <c r="C36" s="5">
        <v>0.32291666666666702</v>
      </c>
      <c r="D36" s="7">
        <v>0.21056</v>
      </c>
      <c r="E36" s="6">
        <f t="shared" si="0"/>
        <v>21.056000000000001</v>
      </c>
      <c r="F36" s="2">
        <v>0.23780000000000001</v>
      </c>
      <c r="G36" s="6">
        <f t="shared" si="1"/>
        <v>23.78</v>
      </c>
      <c r="H36" s="6">
        <f t="shared" si="2"/>
        <v>8.9439999999999991</v>
      </c>
      <c r="I36" s="6">
        <f t="shared" si="3"/>
        <v>6.2199999999999989</v>
      </c>
      <c r="J36" s="8"/>
      <c r="K36" s="2"/>
      <c r="L36" s="2"/>
      <c r="M36" s="6">
        <f t="shared" si="4"/>
        <v>8.9439999999999991</v>
      </c>
      <c r="N36" s="6">
        <f t="shared" si="5"/>
        <v>6.2199999999999989</v>
      </c>
    </row>
    <row r="37" spans="3:14" x14ac:dyDescent="0.2">
      <c r="C37" s="5">
        <v>0.33333333333333398</v>
      </c>
      <c r="D37" s="7">
        <v>0.21076</v>
      </c>
      <c r="E37" s="6">
        <f t="shared" si="0"/>
        <v>21.076000000000001</v>
      </c>
      <c r="F37" s="2">
        <v>0.23688000000000001</v>
      </c>
      <c r="G37" s="6">
        <f t="shared" si="1"/>
        <v>23.688000000000002</v>
      </c>
      <c r="H37" s="6">
        <f t="shared" si="2"/>
        <v>8.9239999999999995</v>
      </c>
      <c r="I37" s="6">
        <f t="shared" si="3"/>
        <v>6.3119999999999976</v>
      </c>
      <c r="J37" s="8"/>
      <c r="K37" s="2"/>
      <c r="L37" s="2"/>
      <c r="M37" s="6">
        <f t="shared" si="4"/>
        <v>8.9239999999999995</v>
      </c>
      <c r="N37" s="6">
        <f t="shared" si="5"/>
        <v>6.3119999999999976</v>
      </c>
    </row>
    <row r="38" spans="3:14" x14ac:dyDescent="0.2">
      <c r="C38" s="5">
        <v>0.34375</v>
      </c>
      <c r="D38" s="7">
        <v>0.21076</v>
      </c>
      <c r="E38" s="6">
        <f t="shared" si="0"/>
        <v>21.076000000000001</v>
      </c>
      <c r="F38" s="2">
        <v>0.2354</v>
      </c>
      <c r="G38" s="6">
        <f t="shared" si="1"/>
        <v>23.54</v>
      </c>
      <c r="H38" s="6">
        <f t="shared" si="2"/>
        <v>8.9239999999999995</v>
      </c>
      <c r="I38" s="6">
        <f t="shared" si="3"/>
        <v>6.4600000000000009</v>
      </c>
      <c r="J38" s="8"/>
      <c r="K38" s="2"/>
      <c r="L38" s="2"/>
      <c r="M38" s="6">
        <f t="shared" si="4"/>
        <v>8.9239999999999995</v>
      </c>
      <c r="N38" s="6">
        <f t="shared" si="5"/>
        <v>6.4600000000000009</v>
      </c>
    </row>
    <row r="39" spans="3:14" x14ac:dyDescent="0.2">
      <c r="C39" s="5">
        <v>0.35416666666666702</v>
      </c>
      <c r="D39" s="7">
        <v>0.2104</v>
      </c>
      <c r="E39" s="6">
        <f t="shared" si="0"/>
        <v>21.04</v>
      </c>
      <c r="F39" s="2">
        <v>0.2336</v>
      </c>
      <c r="G39" s="6">
        <f t="shared" si="1"/>
        <v>23.36</v>
      </c>
      <c r="H39" s="6">
        <f t="shared" si="2"/>
        <v>8.9600000000000009</v>
      </c>
      <c r="I39" s="6">
        <f t="shared" si="3"/>
        <v>6.6400000000000006</v>
      </c>
      <c r="J39" s="8"/>
      <c r="K39" s="2"/>
      <c r="L39" s="2"/>
      <c r="M39" s="6">
        <f t="shared" si="4"/>
        <v>8.9600000000000009</v>
      </c>
      <c r="N39" s="6">
        <f t="shared" si="5"/>
        <v>6.6400000000000006</v>
      </c>
    </row>
    <row r="40" spans="3:14" x14ac:dyDescent="0.2">
      <c r="C40" s="5">
        <v>0.36458333333333398</v>
      </c>
      <c r="D40" s="7">
        <v>0.20956</v>
      </c>
      <c r="E40" s="6">
        <f t="shared" si="0"/>
        <v>20.956</v>
      </c>
      <c r="F40" s="2">
        <v>0.23172000000000001</v>
      </c>
      <c r="G40" s="6">
        <f t="shared" si="1"/>
        <v>23.172000000000001</v>
      </c>
      <c r="H40" s="6">
        <f t="shared" si="2"/>
        <v>9.0440000000000005</v>
      </c>
      <c r="I40" s="6">
        <f t="shared" si="3"/>
        <v>6.8279999999999994</v>
      </c>
      <c r="J40" s="8"/>
      <c r="K40" s="2"/>
      <c r="L40" s="2"/>
      <c r="M40" s="6">
        <f t="shared" si="4"/>
        <v>9.0440000000000005</v>
      </c>
      <c r="N40" s="6">
        <f t="shared" si="5"/>
        <v>6.8279999999999994</v>
      </c>
    </row>
    <row r="41" spans="3:14" x14ac:dyDescent="0.2">
      <c r="C41" s="5">
        <v>0.375</v>
      </c>
      <c r="D41" s="7">
        <v>0.20804</v>
      </c>
      <c r="E41" s="6">
        <f t="shared" si="0"/>
        <v>20.804000000000002</v>
      </c>
      <c r="F41" s="2">
        <v>0.23</v>
      </c>
      <c r="G41" s="6">
        <f t="shared" si="1"/>
        <v>23</v>
      </c>
      <c r="H41" s="6">
        <f t="shared" si="2"/>
        <v>9.195999999999998</v>
      </c>
      <c r="I41" s="6">
        <f t="shared" si="3"/>
        <v>7</v>
      </c>
      <c r="J41" s="8"/>
      <c r="K41" s="2"/>
      <c r="L41" s="2"/>
      <c r="M41" s="6">
        <f t="shared" si="4"/>
        <v>9.195999999999998</v>
      </c>
      <c r="N41" s="6">
        <f t="shared" si="5"/>
        <v>7</v>
      </c>
    </row>
    <row r="42" spans="3:14" x14ac:dyDescent="0.2">
      <c r="C42" s="5">
        <v>0.38541666666666702</v>
      </c>
      <c r="D42" s="7">
        <v>0.20576</v>
      </c>
      <c r="E42" s="6">
        <f t="shared" si="0"/>
        <v>20.576000000000001</v>
      </c>
      <c r="F42" s="2">
        <v>0.22808</v>
      </c>
      <c r="G42" s="6">
        <f t="shared" si="1"/>
        <v>22.808</v>
      </c>
      <c r="H42" s="6">
        <f t="shared" si="2"/>
        <v>9.4239999999999995</v>
      </c>
      <c r="I42" s="6">
        <f t="shared" si="3"/>
        <v>7.1920000000000002</v>
      </c>
      <c r="J42" s="8"/>
      <c r="K42" s="2"/>
      <c r="L42" s="2"/>
      <c r="M42" s="6">
        <f t="shared" si="4"/>
        <v>9.4239999999999995</v>
      </c>
      <c r="N42" s="6">
        <f t="shared" si="5"/>
        <v>7.1920000000000002</v>
      </c>
    </row>
    <row r="43" spans="3:14" x14ac:dyDescent="0.2">
      <c r="C43" s="5">
        <v>0.39583333333333398</v>
      </c>
      <c r="D43" s="7">
        <v>0.2026</v>
      </c>
      <c r="E43" s="6">
        <f t="shared" si="0"/>
        <v>20.260000000000002</v>
      </c>
      <c r="F43" s="2">
        <v>0.22544</v>
      </c>
      <c r="G43" s="6">
        <f t="shared" si="1"/>
        <v>22.544</v>
      </c>
      <c r="H43" s="6">
        <f t="shared" si="2"/>
        <v>9.7399999999999984</v>
      </c>
      <c r="I43" s="6">
        <f t="shared" si="3"/>
        <v>7.4559999999999995</v>
      </c>
      <c r="J43" s="8"/>
      <c r="K43" s="2"/>
      <c r="L43" s="2"/>
      <c r="M43" s="6">
        <f t="shared" si="4"/>
        <v>9.7399999999999984</v>
      </c>
      <c r="N43" s="6">
        <f t="shared" si="5"/>
        <v>7.4559999999999995</v>
      </c>
    </row>
    <row r="44" spans="3:14" x14ac:dyDescent="0.2">
      <c r="C44" s="5">
        <v>0.40625</v>
      </c>
      <c r="D44" s="7">
        <v>0.19847999999999999</v>
      </c>
      <c r="E44" s="6">
        <f t="shared" si="0"/>
        <v>19.847999999999999</v>
      </c>
      <c r="F44" s="2">
        <v>0.22164</v>
      </c>
      <c r="G44" s="6">
        <f t="shared" si="1"/>
        <v>22.164000000000001</v>
      </c>
      <c r="H44" s="6">
        <f t="shared" si="2"/>
        <v>10.152000000000001</v>
      </c>
      <c r="I44" s="6">
        <f t="shared" si="3"/>
        <v>7.8359999999999985</v>
      </c>
      <c r="J44" s="8"/>
      <c r="K44" s="2"/>
      <c r="L44" s="2"/>
      <c r="M44" s="6">
        <f t="shared" si="4"/>
        <v>10.152000000000001</v>
      </c>
      <c r="N44" s="6">
        <f t="shared" si="5"/>
        <v>7.8359999999999985</v>
      </c>
    </row>
    <row r="45" spans="3:14" x14ac:dyDescent="0.2">
      <c r="C45" s="5">
        <v>0.41666666666666702</v>
      </c>
      <c r="D45" s="7">
        <v>0.19339999999999999</v>
      </c>
      <c r="E45" s="6">
        <f t="shared" si="0"/>
        <v>19.34</v>
      </c>
      <c r="F45" s="2">
        <v>0.21643999999999999</v>
      </c>
      <c r="G45" s="6">
        <f t="shared" si="1"/>
        <v>21.643999999999998</v>
      </c>
      <c r="H45" s="6">
        <f t="shared" si="2"/>
        <v>10.66</v>
      </c>
      <c r="I45" s="6">
        <f t="shared" si="3"/>
        <v>8.3560000000000016</v>
      </c>
      <c r="J45" s="8"/>
      <c r="K45" s="2"/>
      <c r="L45" s="2"/>
      <c r="M45" s="6">
        <f t="shared" si="4"/>
        <v>10.66</v>
      </c>
      <c r="N45" s="6">
        <f t="shared" si="5"/>
        <v>8.3560000000000016</v>
      </c>
    </row>
    <row r="46" spans="3:14" x14ac:dyDescent="0.2">
      <c r="C46" s="5">
        <v>0.42708333333333398</v>
      </c>
      <c r="D46" s="7">
        <v>0.18779999999999999</v>
      </c>
      <c r="E46" s="6">
        <f t="shared" si="0"/>
        <v>18.78</v>
      </c>
      <c r="F46" s="2">
        <v>0.21024000000000001</v>
      </c>
      <c r="G46" s="6">
        <f t="shared" si="1"/>
        <v>21.024000000000001</v>
      </c>
      <c r="H46" s="6">
        <f t="shared" si="2"/>
        <v>11.219999999999999</v>
      </c>
      <c r="I46" s="6">
        <f t="shared" si="3"/>
        <v>8.9759999999999991</v>
      </c>
      <c r="J46" s="8"/>
      <c r="K46" s="2"/>
      <c r="L46" s="2"/>
      <c r="M46" s="6">
        <f t="shared" si="4"/>
        <v>11.219999999999999</v>
      </c>
      <c r="N46" s="6">
        <f t="shared" si="5"/>
        <v>8.9759999999999991</v>
      </c>
    </row>
    <row r="47" spans="3:14" x14ac:dyDescent="0.2">
      <c r="C47" s="5">
        <v>0.4375</v>
      </c>
      <c r="D47" s="7">
        <v>0.18228</v>
      </c>
      <c r="E47" s="6">
        <f t="shared" si="0"/>
        <v>18.228000000000002</v>
      </c>
      <c r="F47" s="2">
        <v>0.20368</v>
      </c>
      <c r="G47" s="6">
        <f t="shared" si="1"/>
        <v>20.367999999999999</v>
      </c>
      <c r="H47" s="6">
        <f t="shared" si="2"/>
        <v>11.771999999999998</v>
      </c>
      <c r="I47" s="6">
        <f t="shared" si="3"/>
        <v>9.6320000000000014</v>
      </c>
      <c r="J47" s="8"/>
      <c r="K47" s="2"/>
      <c r="L47" s="2"/>
      <c r="M47" s="6">
        <f t="shared" si="4"/>
        <v>11.771999999999998</v>
      </c>
      <c r="N47" s="6">
        <f t="shared" si="5"/>
        <v>9.6320000000000014</v>
      </c>
    </row>
    <row r="48" spans="3:14" x14ac:dyDescent="0.2">
      <c r="C48" s="5">
        <v>0.44791666666666702</v>
      </c>
      <c r="D48" s="7">
        <v>0.17732000000000001</v>
      </c>
      <c r="E48" s="6">
        <f t="shared" si="0"/>
        <v>17.731999999999999</v>
      </c>
      <c r="F48" s="2">
        <v>0.19747999999999999</v>
      </c>
      <c r="G48" s="6">
        <f t="shared" si="1"/>
        <v>19.747999999999998</v>
      </c>
      <c r="H48" s="6">
        <f t="shared" si="2"/>
        <v>12.268000000000001</v>
      </c>
      <c r="I48" s="6">
        <f t="shared" si="3"/>
        <v>10.252000000000002</v>
      </c>
      <c r="J48" s="8"/>
      <c r="K48" s="2"/>
      <c r="L48" s="2"/>
      <c r="M48" s="6">
        <f t="shared" si="4"/>
        <v>12.268000000000001</v>
      </c>
      <c r="N48" s="6">
        <f t="shared" si="5"/>
        <v>10.252000000000002</v>
      </c>
    </row>
    <row r="49" spans="3:14" x14ac:dyDescent="0.2">
      <c r="C49" s="5">
        <v>0.45833333333333398</v>
      </c>
      <c r="D49" s="7">
        <v>0.17332</v>
      </c>
      <c r="E49" s="6">
        <f t="shared" si="0"/>
        <v>17.332000000000001</v>
      </c>
      <c r="F49" s="2">
        <v>0.192</v>
      </c>
      <c r="G49" s="6">
        <f t="shared" si="1"/>
        <v>19.2</v>
      </c>
      <c r="H49" s="6">
        <f t="shared" si="2"/>
        <v>12.667999999999999</v>
      </c>
      <c r="I49" s="6">
        <f t="shared" si="3"/>
        <v>10.8</v>
      </c>
      <c r="J49" s="8"/>
      <c r="K49" s="2"/>
      <c r="L49" s="2"/>
      <c r="M49" s="6">
        <f t="shared" si="4"/>
        <v>12.667999999999999</v>
      </c>
      <c r="N49" s="6">
        <f t="shared" si="5"/>
        <v>10.8</v>
      </c>
    </row>
    <row r="50" spans="3:14" x14ac:dyDescent="0.2">
      <c r="C50" s="5">
        <v>0.46875</v>
      </c>
      <c r="D50" s="7">
        <v>0.16968</v>
      </c>
      <c r="E50" s="6">
        <f t="shared" si="0"/>
        <v>16.968</v>
      </c>
      <c r="F50" s="2">
        <v>0.18676000000000001</v>
      </c>
      <c r="G50" s="6">
        <f t="shared" si="1"/>
        <v>18.676000000000002</v>
      </c>
      <c r="H50" s="6">
        <f t="shared" si="2"/>
        <v>13.032</v>
      </c>
      <c r="I50" s="6">
        <f t="shared" si="3"/>
        <v>11.323999999999998</v>
      </c>
      <c r="J50" s="8"/>
      <c r="K50" s="2"/>
      <c r="L50" s="2"/>
      <c r="M50" s="6">
        <f t="shared" si="4"/>
        <v>13.032</v>
      </c>
      <c r="N50" s="6">
        <f t="shared" si="5"/>
        <v>11.323999999999998</v>
      </c>
    </row>
    <row r="51" spans="3:14" x14ac:dyDescent="0.2">
      <c r="C51" s="5">
        <v>0.47916666666666702</v>
      </c>
      <c r="D51" s="7">
        <v>0.16556000000000001</v>
      </c>
      <c r="E51" s="6">
        <f t="shared" si="0"/>
        <v>16.556000000000001</v>
      </c>
      <c r="F51" s="2">
        <v>0.18112</v>
      </c>
      <c r="G51" s="6">
        <f t="shared" si="1"/>
        <v>18.112000000000002</v>
      </c>
      <c r="H51" s="6">
        <f t="shared" si="2"/>
        <v>13.443999999999999</v>
      </c>
      <c r="I51" s="6">
        <f t="shared" si="3"/>
        <v>11.887999999999998</v>
      </c>
      <c r="J51" s="8"/>
      <c r="K51" s="2"/>
      <c r="L51" s="2"/>
      <c r="M51" s="6">
        <f t="shared" si="4"/>
        <v>13.443999999999999</v>
      </c>
      <c r="N51" s="6">
        <f t="shared" si="5"/>
        <v>11.887999999999998</v>
      </c>
    </row>
    <row r="52" spans="3:14" x14ac:dyDescent="0.2">
      <c r="C52" s="5">
        <v>0.48958333333333398</v>
      </c>
      <c r="D52" s="7">
        <v>0.16020000000000001</v>
      </c>
      <c r="E52" s="6">
        <f t="shared" si="0"/>
        <v>16.02</v>
      </c>
      <c r="F52" s="2">
        <v>0.17432</v>
      </c>
      <c r="G52" s="6">
        <f t="shared" si="1"/>
        <v>17.431999999999999</v>
      </c>
      <c r="H52" s="6">
        <f t="shared" si="2"/>
        <v>13.98</v>
      </c>
      <c r="I52" s="6">
        <f t="shared" si="3"/>
        <v>12.568000000000001</v>
      </c>
      <c r="J52" s="8"/>
      <c r="K52" s="2"/>
      <c r="L52" s="2"/>
      <c r="M52" s="6">
        <f t="shared" si="4"/>
        <v>13.98</v>
      </c>
      <c r="N52" s="6">
        <f t="shared" si="5"/>
        <v>12.568000000000001</v>
      </c>
    </row>
    <row r="53" spans="3:14" x14ac:dyDescent="0.2">
      <c r="C53" s="5">
        <v>0.5</v>
      </c>
      <c r="D53" s="7">
        <v>0.153</v>
      </c>
      <c r="E53" s="6">
        <f t="shared" si="0"/>
        <v>15.299999999999999</v>
      </c>
      <c r="F53" s="2">
        <v>0.16588</v>
      </c>
      <c r="G53" s="6">
        <f t="shared" si="1"/>
        <v>16.588000000000001</v>
      </c>
      <c r="H53" s="6">
        <f t="shared" si="2"/>
        <v>14.700000000000001</v>
      </c>
      <c r="I53" s="6">
        <f t="shared" si="3"/>
        <v>13.411999999999999</v>
      </c>
      <c r="J53" s="8"/>
      <c r="K53" s="2"/>
      <c r="L53" s="2"/>
      <c r="M53" s="6">
        <f t="shared" si="4"/>
        <v>14.700000000000001</v>
      </c>
      <c r="N53" s="6">
        <f t="shared" si="5"/>
        <v>13.411999999999999</v>
      </c>
    </row>
    <row r="54" spans="3:14" x14ac:dyDescent="0.2">
      <c r="C54" s="5">
        <v>0.51041666666666696</v>
      </c>
      <c r="D54" s="7">
        <v>0.14463999999999999</v>
      </c>
      <c r="E54" s="6">
        <f t="shared" si="0"/>
        <v>14.463999999999999</v>
      </c>
      <c r="F54" s="2">
        <v>0.15623999999999999</v>
      </c>
      <c r="G54" s="6">
        <f t="shared" si="1"/>
        <v>15.623999999999999</v>
      </c>
      <c r="H54" s="6">
        <f t="shared" si="2"/>
        <v>15.536000000000001</v>
      </c>
      <c r="I54" s="6">
        <f t="shared" si="3"/>
        <v>14.376000000000001</v>
      </c>
      <c r="J54" s="8"/>
      <c r="K54" s="2"/>
      <c r="L54" s="2"/>
      <c r="M54" s="6">
        <f t="shared" si="4"/>
        <v>15.536000000000001</v>
      </c>
      <c r="N54" s="6">
        <f t="shared" si="5"/>
        <v>14.376000000000001</v>
      </c>
    </row>
    <row r="55" spans="3:14" x14ac:dyDescent="0.2">
      <c r="C55" s="5">
        <v>0.52083333333333404</v>
      </c>
      <c r="D55" s="7">
        <v>0.13600000000000001</v>
      </c>
      <c r="E55" s="6">
        <f t="shared" si="0"/>
        <v>13.600000000000001</v>
      </c>
      <c r="F55" s="2">
        <v>0.14607999999999999</v>
      </c>
      <c r="G55" s="6">
        <f t="shared" si="1"/>
        <v>14.607999999999999</v>
      </c>
      <c r="H55" s="6">
        <f t="shared" si="2"/>
        <v>16.399999999999999</v>
      </c>
      <c r="I55" s="6">
        <f t="shared" si="3"/>
        <v>15.392000000000001</v>
      </c>
      <c r="J55" s="8"/>
      <c r="K55" s="2"/>
      <c r="L55" s="2"/>
      <c r="M55" s="6">
        <f t="shared" si="4"/>
        <v>16.399999999999999</v>
      </c>
      <c r="N55" s="6">
        <f t="shared" si="5"/>
        <v>15.392000000000001</v>
      </c>
    </row>
    <row r="56" spans="3:14" x14ac:dyDescent="0.2">
      <c r="C56" s="5">
        <v>0.53125</v>
      </c>
      <c r="D56" s="7">
        <v>0.12795999999999999</v>
      </c>
      <c r="E56" s="6">
        <f t="shared" si="0"/>
        <v>12.795999999999999</v>
      </c>
      <c r="F56" s="2">
        <v>0.13600000000000001</v>
      </c>
      <c r="G56" s="6">
        <f t="shared" si="1"/>
        <v>13.600000000000001</v>
      </c>
      <c r="H56" s="6">
        <f t="shared" si="2"/>
        <v>17.204000000000001</v>
      </c>
      <c r="I56" s="6">
        <f t="shared" si="3"/>
        <v>16.399999999999999</v>
      </c>
      <c r="J56" s="8"/>
      <c r="K56" s="2"/>
      <c r="L56" s="2"/>
      <c r="M56" s="6">
        <f t="shared" si="4"/>
        <v>17.204000000000001</v>
      </c>
      <c r="N56" s="6">
        <f t="shared" si="5"/>
        <v>16.399999999999999</v>
      </c>
    </row>
    <row r="57" spans="3:14" x14ac:dyDescent="0.2">
      <c r="C57" s="5">
        <v>0.54166666666666696</v>
      </c>
      <c r="D57" s="7">
        <v>0.12132</v>
      </c>
      <c r="E57" s="6">
        <f t="shared" si="0"/>
        <v>12.132</v>
      </c>
      <c r="F57" s="2">
        <v>0.12672</v>
      </c>
      <c r="G57" s="6">
        <f t="shared" si="1"/>
        <v>12.672000000000001</v>
      </c>
      <c r="H57" s="6">
        <f t="shared" si="2"/>
        <v>17.868000000000002</v>
      </c>
      <c r="I57" s="6">
        <f t="shared" si="3"/>
        <v>17.327999999999999</v>
      </c>
      <c r="J57" s="8"/>
      <c r="K57" s="2"/>
      <c r="L57" s="2"/>
      <c r="M57" s="6">
        <f t="shared" si="4"/>
        <v>17.868000000000002</v>
      </c>
      <c r="N57" s="6">
        <f t="shared" si="5"/>
        <v>17.327999999999999</v>
      </c>
    </row>
    <row r="58" spans="3:14" x14ac:dyDescent="0.2">
      <c r="C58" s="5">
        <v>0.55208333333333404</v>
      </c>
      <c r="D58" s="7">
        <v>0.11656</v>
      </c>
      <c r="E58" s="6">
        <f t="shared" si="0"/>
        <v>11.655999999999999</v>
      </c>
      <c r="F58" s="2">
        <v>0.11872000000000001</v>
      </c>
      <c r="G58" s="6">
        <f t="shared" si="1"/>
        <v>11.872</v>
      </c>
      <c r="H58" s="6">
        <f t="shared" si="2"/>
        <v>18.344000000000001</v>
      </c>
      <c r="I58" s="6">
        <f t="shared" si="3"/>
        <v>18.128</v>
      </c>
      <c r="J58" s="8"/>
      <c r="K58" s="2"/>
      <c r="L58" s="2"/>
      <c r="M58" s="6">
        <f t="shared" si="4"/>
        <v>18.344000000000001</v>
      </c>
      <c r="N58" s="6">
        <f t="shared" si="5"/>
        <v>18.128</v>
      </c>
    </row>
    <row r="59" spans="3:14" x14ac:dyDescent="0.2">
      <c r="C59" s="5">
        <v>0.5625</v>
      </c>
      <c r="D59" s="7">
        <v>0.11396000000000001</v>
      </c>
      <c r="E59" s="6">
        <f t="shared" si="0"/>
        <v>11.396000000000001</v>
      </c>
      <c r="F59" s="2">
        <v>0.11260000000000001</v>
      </c>
      <c r="G59" s="6">
        <f t="shared" si="1"/>
        <v>11.26</v>
      </c>
      <c r="H59" s="6">
        <f t="shared" si="2"/>
        <v>18.603999999999999</v>
      </c>
      <c r="I59" s="6">
        <f t="shared" si="3"/>
        <v>18.740000000000002</v>
      </c>
      <c r="J59" s="8"/>
      <c r="K59" s="2"/>
      <c r="L59" s="2"/>
      <c r="M59" s="6">
        <f t="shared" si="4"/>
        <v>18.603999999999999</v>
      </c>
      <c r="N59" s="6">
        <f t="shared" si="5"/>
        <v>18.740000000000002</v>
      </c>
    </row>
    <row r="60" spans="3:14" x14ac:dyDescent="0.2">
      <c r="C60" s="5">
        <v>0.57291666666666696</v>
      </c>
      <c r="D60" s="7">
        <v>0.11384</v>
      </c>
      <c r="E60" s="6">
        <f t="shared" si="0"/>
        <v>11.384</v>
      </c>
      <c r="F60" s="2">
        <v>0.10879999999999999</v>
      </c>
      <c r="G60" s="6">
        <f t="shared" si="1"/>
        <v>10.879999999999999</v>
      </c>
      <c r="H60" s="6">
        <f t="shared" si="2"/>
        <v>18.616</v>
      </c>
      <c r="I60" s="6">
        <f t="shared" si="3"/>
        <v>19.12</v>
      </c>
      <c r="J60" s="8"/>
      <c r="K60" s="2"/>
      <c r="L60" s="2"/>
      <c r="M60" s="6">
        <f t="shared" si="4"/>
        <v>18.616</v>
      </c>
      <c r="N60" s="6">
        <f t="shared" si="5"/>
        <v>19.12</v>
      </c>
    </row>
    <row r="61" spans="3:14" x14ac:dyDescent="0.2">
      <c r="C61" s="5">
        <v>0.58333333333333404</v>
      </c>
      <c r="D61" s="7">
        <v>0.11627999999999999</v>
      </c>
      <c r="E61" s="6">
        <f t="shared" si="0"/>
        <v>11.628</v>
      </c>
      <c r="F61" s="2">
        <v>0.10768</v>
      </c>
      <c r="G61" s="6">
        <f t="shared" si="1"/>
        <v>10.768000000000001</v>
      </c>
      <c r="H61" s="6">
        <f t="shared" si="2"/>
        <v>18.372</v>
      </c>
      <c r="I61" s="6">
        <f t="shared" si="3"/>
        <v>19.231999999999999</v>
      </c>
      <c r="J61" s="8"/>
      <c r="K61" s="2"/>
      <c r="L61" s="2"/>
      <c r="M61" s="6">
        <f t="shared" si="4"/>
        <v>18.372</v>
      </c>
      <c r="N61" s="6">
        <f t="shared" si="5"/>
        <v>19.231999999999999</v>
      </c>
    </row>
    <row r="62" spans="3:14" x14ac:dyDescent="0.2">
      <c r="C62" s="5">
        <v>0.59375</v>
      </c>
      <c r="D62" s="7">
        <v>0.12008000000000001</v>
      </c>
      <c r="E62" s="6">
        <f t="shared" si="0"/>
        <v>12.008000000000001</v>
      </c>
      <c r="F62" s="2">
        <v>0.10836</v>
      </c>
      <c r="G62" s="6">
        <f t="shared" si="1"/>
        <v>10.836</v>
      </c>
      <c r="H62" s="6">
        <f t="shared" si="2"/>
        <v>17.991999999999997</v>
      </c>
      <c r="I62" s="6">
        <f t="shared" si="3"/>
        <v>19.164000000000001</v>
      </c>
      <c r="J62" s="8"/>
      <c r="K62" s="2"/>
      <c r="L62" s="2"/>
      <c r="M62" s="6">
        <f t="shared" si="4"/>
        <v>17.991999999999997</v>
      </c>
      <c r="N62" s="6">
        <f t="shared" si="5"/>
        <v>19.164000000000001</v>
      </c>
    </row>
    <row r="63" spans="3:14" x14ac:dyDescent="0.2">
      <c r="C63" s="5">
        <v>0.60416666666666696</v>
      </c>
      <c r="D63" s="7">
        <v>0.12379999999999999</v>
      </c>
      <c r="E63" s="6">
        <f t="shared" si="0"/>
        <v>12.379999999999999</v>
      </c>
      <c r="F63" s="2">
        <v>0.10976</v>
      </c>
      <c r="G63" s="6">
        <f t="shared" si="1"/>
        <v>10.975999999999999</v>
      </c>
      <c r="H63" s="6">
        <f t="shared" si="2"/>
        <v>17.62</v>
      </c>
      <c r="I63" s="6">
        <f t="shared" si="3"/>
        <v>19.024000000000001</v>
      </c>
      <c r="J63" s="8"/>
      <c r="K63" s="2"/>
      <c r="L63" s="2"/>
      <c r="M63" s="6">
        <f t="shared" si="4"/>
        <v>17.62</v>
      </c>
      <c r="N63" s="6">
        <f t="shared" si="5"/>
        <v>19.024000000000001</v>
      </c>
    </row>
    <row r="64" spans="3:14" x14ac:dyDescent="0.2">
      <c r="C64" s="5">
        <v>0.61458333333333404</v>
      </c>
      <c r="D64" s="7">
        <v>0.12595999999999999</v>
      </c>
      <c r="E64" s="6">
        <f t="shared" si="0"/>
        <v>12.595999999999998</v>
      </c>
      <c r="F64" s="2">
        <v>0.11083999999999999</v>
      </c>
      <c r="G64" s="6">
        <f t="shared" si="1"/>
        <v>11.084</v>
      </c>
      <c r="H64" s="6">
        <f t="shared" si="2"/>
        <v>17.404000000000003</v>
      </c>
      <c r="I64" s="6">
        <f t="shared" si="3"/>
        <v>18.916</v>
      </c>
      <c r="J64" s="8"/>
      <c r="K64" s="2"/>
      <c r="L64" s="2"/>
      <c r="M64" s="6">
        <f t="shared" si="4"/>
        <v>17.404000000000003</v>
      </c>
      <c r="N64" s="6">
        <f t="shared" si="5"/>
        <v>18.916</v>
      </c>
    </row>
    <row r="65" spans="3:14" x14ac:dyDescent="0.2">
      <c r="C65" s="5">
        <v>0.625</v>
      </c>
      <c r="D65" s="7">
        <v>0.12548000000000001</v>
      </c>
      <c r="E65" s="6">
        <f t="shared" si="0"/>
        <v>12.548</v>
      </c>
      <c r="F65" s="2">
        <v>0.11068</v>
      </c>
      <c r="G65" s="6">
        <f t="shared" si="1"/>
        <v>11.068</v>
      </c>
      <c r="H65" s="6">
        <f t="shared" si="2"/>
        <v>17.451999999999998</v>
      </c>
      <c r="I65" s="6">
        <f t="shared" si="3"/>
        <v>18.932000000000002</v>
      </c>
      <c r="J65" s="8"/>
      <c r="K65" s="2"/>
      <c r="L65" s="2"/>
      <c r="M65" s="6">
        <f t="shared" si="4"/>
        <v>17.451999999999998</v>
      </c>
      <c r="N65" s="6">
        <f t="shared" si="5"/>
        <v>18.932000000000002</v>
      </c>
    </row>
    <row r="66" spans="3:14" x14ac:dyDescent="0.2">
      <c r="C66" s="5">
        <v>0.63541666666666696</v>
      </c>
      <c r="D66" s="7">
        <v>0.123</v>
      </c>
      <c r="E66" s="6">
        <f t="shared" si="0"/>
        <v>12.3</v>
      </c>
      <c r="F66" s="2">
        <v>0.10952000000000001</v>
      </c>
      <c r="G66" s="6">
        <f t="shared" si="1"/>
        <v>10.952</v>
      </c>
      <c r="H66" s="6">
        <f t="shared" si="2"/>
        <v>17.7</v>
      </c>
      <c r="I66" s="6">
        <f t="shared" si="3"/>
        <v>19.048000000000002</v>
      </c>
      <c r="J66" s="8"/>
      <c r="K66" s="2"/>
      <c r="L66" s="2"/>
      <c r="M66" s="6">
        <f t="shared" si="4"/>
        <v>17.7</v>
      </c>
      <c r="N66" s="6">
        <f t="shared" si="5"/>
        <v>19.048000000000002</v>
      </c>
    </row>
    <row r="67" spans="3:14" x14ac:dyDescent="0.2">
      <c r="C67" s="5">
        <v>0.64583333333333404</v>
      </c>
      <c r="D67" s="7">
        <v>0.11948</v>
      </c>
      <c r="E67" s="6">
        <f t="shared" si="0"/>
        <v>11.948</v>
      </c>
      <c r="F67" s="2">
        <v>0.10775999999999999</v>
      </c>
      <c r="G67" s="6">
        <f t="shared" si="1"/>
        <v>10.776</v>
      </c>
      <c r="H67" s="6">
        <f t="shared" si="2"/>
        <v>18.052</v>
      </c>
      <c r="I67" s="6">
        <f t="shared" si="3"/>
        <v>19.224</v>
      </c>
      <c r="J67" s="8"/>
      <c r="K67" s="2"/>
      <c r="L67" s="2"/>
      <c r="M67" s="6">
        <f t="shared" si="4"/>
        <v>18.052</v>
      </c>
      <c r="N67" s="6">
        <f t="shared" si="5"/>
        <v>19.224</v>
      </c>
    </row>
    <row r="68" spans="3:14" x14ac:dyDescent="0.2">
      <c r="C68" s="5">
        <v>0.65625</v>
      </c>
      <c r="D68" s="7">
        <v>0.11588</v>
      </c>
      <c r="E68" s="6">
        <f t="shared" si="0"/>
        <v>11.587999999999999</v>
      </c>
      <c r="F68" s="2">
        <v>0.10580000000000001</v>
      </c>
      <c r="G68" s="6">
        <f t="shared" si="1"/>
        <v>10.58</v>
      </c>
      <c r="H68" s="6">
        <f t="shared" si="2"/>
        <v>18.411999999999999</v>
      </c>
      <c r="I68" s="6">
        <f t="shared" si="3"/>
        <v>19.420000000000002</v>
      </c>
      <c r="J68" s="8"/>
      <c r="K68" s="2"/>
      <c r="L68" s="2"/>
      <c r="M68" s="6">
        <f t="shared" si="4"/>
        <v>18.411999999999999</v>
      </c>
      <c r="N68" s="6">
        <f t="shared" si="5"/>
        <v>19.420000000000002</v>
      </c>
    </row>
    <row r="69" spans="3:14" x14ac:dyDescent="0.2">
      <c r="C69" s="5">
        <v>0.66666666666666696</v>
      </c>
      <c r="D69" s="7">
        <v>0.11296</v>
      </c>
      <c r="E69" s="6">
        <f t="shared" si="0"/>
        <v>11.296000000000001</v>
      </c>
      <c r="F69" s="2">
        <v>0.10408000000000001</v>
      </c>
      <c r="G69" s="6">
        <f t="shared" si="1"/>
        <v>10.408000000000001</v>
      </c>
      <c r="H69" s="6">
        <f t="shared" si="2"/>
        <v>18.704000000000001</v>
      </c>
      <c r="I69" s="6">
        <f t="shared" si="3"/>
        <v>19.591999999999999</v>
      </c>
      <c r="J69" s="8"/>
      <c r="K69" s="2"/>
      <c r="L69" s="2"/>
      <c r="M69" s="6">
        <f t="shared" si="4"/>
        <v>18.704000000000001</v>
      </c>
      <c r="N69" s="6">
        <f t="shared" si="5"/>
        <v>19.591999999999999</v>
      </c>
    </row>
    <row r="70" spans="3:14" x14ac:dyDescent="0.2">
      <c r="C70" s="5">
        <v>0.67708333333333404</v>
      </c>
      <c r="D70" s="7">
        <v>0.11088000000000001</v>
      </c>
      <c r="E70" s="6">
        <f t="shared" ref="E70:E100" si="6">D70*100</f>
        <v>11.088000000000001</v>
      </c>
      <c r="F70" s="2">
        <v>0.10308</v>
      </c>
      <c r="G70" s="6">
        <f t="shared" ref="G70:G100" si="7">F70*100</f>
        <v>10.308</v>
      </c>
      <c r="H70" s="6">
        <f t="shared" ref="H70:H100" si="8">$E$2-E70</f>
        <v>18.911999999999999</v>
      </c>
      <c r="I70" s="6">
        <f t="shared" ref="I70:I100" si="9">$E$2-G70</f>
        <v>19.692</v>
      </c>
      <c r="J70" s="8"/>
      <c r="K70" s="2"/>
      <c r="L70" s="2"/>
      <c r="M70" s="6">
        <f t="shared" ref="M70:M100" si="10">H70+K70</f>
        <v>18.911999999999999</v>
      </c>
      <c r="N70" s="6">
        <f t="shared" ref="N70:N100" si="11">I70+L70</f>
        <v>19.692</v>
      </c>
    </row>
    <row r="71" spans="3:14" x14ac:dyDescent="0.2">
      <c r="C71" s="5">
        <v>0.6875</v>
      </c>
      <c r="D71" s="7">
        <v>0.10956</v>
      </c>
      <c r="E71" s="6">
        <f t="shared" si="6"/>
        <v>10.956000000000001</v>
      </c>
      <c r="F71" s="2">
        <v>0.10316</v>
      </c>
      <c r="G71" s="6">
        <f t="shared" si="7"/>
        <v>10.316000000000001</v>
      </c>
      <c r="H71" s="6">
        <f t="shared" si="8"/>
        <v>19.043999999999997</v>
      </c>
      <c r="I71" s="6">
        <f t="shared" si="9"/>
        <v>19.683999999999997</v>
      </c>
      <c r="J71" s="8"/>
      <c r="K71" s="2"/>
      <c r="L71" s="2"/>
      <c r="M71" s="6">
        <f t="shared" si="10"/>
        <v>19.043999999999997</v>
      </c>
      <c r="N71" s="6">
        <f t="shared" si="11"/>
        <v>19.683999999999997</v>
      </c>
    </row>
    <row r="72" spans="3:14" x14ac:dyDescent="0.2">
      <c r="C72" s="5">
        <v>0.69791666666666696</v>
      </c>
      <c r="D72" s="7">
        <v>0.10879999999999999</v>
      </c>
      <c r="E72" s="6">
        <f t="shared" si="6"/>
        <v>10.879999999999999</v>
      </c>
      <c r="F72" s="2">
        <v>0.1048</v>
      </c>
      <c r="G72" s="6">
        <f t="shared" si="7"/>
        <v>10.48</v>
      </c>
      <c r="H72" s="6">
        <f t="shared" si="8"/>
        <v>19.12</v>
      </c>
      <c r="I72" s="6">
        <f t="shared" si="9"/>
        <v>19.52</v>
      </c>
      <c r="J72" s="8"/>
      <c r="K72" s="2"/>
      <c r="L72" s="2"/>
      <c r="M72" s="6">
        <f t="shared" si="10"/>
        <v>19.12</v>
      </c>
      <c r="N72" s="6">
        <f t="shared" si="11"/>
        <v>19.52</v>
      </c>
    </row>
    <row r="73" spans="3:14" x14ac:dyDescent="0.2">
      <c r="C73" s="5">
        <v>0.70833333333333404</v>
      </c>
      <c r="D73" s="7">
        <v>0.10856</v>
      </c>
      <c r="E73" s="6">
        <f t="shared" si="6"/>
        <v>10.856</v>
      </c>
      <c r="F73" s="2">
        <v>0.10811999999999999</v>
      </c>
      <c r="G73" s="6">
        <f t="shared" si="7"/>
        <v>10.811999999999999</v>
      </c>
      <c r="H73" s="6">
        <f t="shared" si="8"/>
        <v>19.143999999999998</v>
      </c>
      <c r="I73" s="6">
        <f t="shared" si="9"/>
        <v>19.188000000000002</v>
      </c>
      <c r="J73" s="8"/>
      <c r="K73" s="2"/>
      <c r="L73" s="2"/>
      <c r="M73" s="6">
        <f t="shared" si="10"/>
        <v>19.143999999999998</v>
      </c>
      <c r="N73" s="6">
        <f t="shared" si="11"/>
        <v>19.188000000000002</v>
      </c>
    </row>
    <row r="74" spans="3:14" x14ac:dyDescent="0.2">
      <c r="C74" s="5">
        <v>0.71875</v>
      </c>
      <c r="D74" s="7">
        <v>0.1082</v>
      </c>
      <c r="E74" s="6">
        <f t="shared" si="6"/>
        <v>10.82</v>
      </c>
      <c r="F74" s="2">
        <v>0.11224000000000001</v>
      </c>
      <c r="G74" s="6">
        <f t="shared" si="7"/>
        <v>11.224</v>
      </c>
      <c r="H74" s="6">
        <f t="shared" si="8"/>
        <v>19.18</v>
      </c>
      <c r="I74" s="6">
        <f t="shared" si="9"/>
        <v>18.776</v>
      </c>
      <c r="J74" s="8"/>
      <c r="K74" s="2"/>
      <c r="L74" s="2"/>
      <c r="M74" s="6">
        <f t="shared" si="10"/>
        <v>19.18</v>
      </c>
      <c r="N74" s="6">
        <f t="shared" si="11"/>
        <v>18.776</v>
      </c>
    </row>
    <row r="75" spans="3:14" x14ac:dyDescent="0.2">
      <c r="C75" s="5">
        <v>0.72916666666666696</v>
      </c>
      <c r="D75" s="7">
        <v>0.10716000000000001</v>
      </c>
      <c r="E75" s="6">
        <f t="shared" si="6"/>
        <v>10.716000000000001</v>
      </c>
      <c r="F75" s="2">
        <v>0.11588</v>
      </c>
      <c r="G75" s="6">
        <f t="shared" si="7"/>
        <v>11.587999999999999</v>
      </c>
      <c r="H75" s="6">
        <f t="shared" si="8"/>
        <v>19.283999999999999</v>
      </c>
      <c r="I75" s="6">
        <f t="shared" si="9"/>
        <v>18.411999999999999</v>
      </c>
      <c r="J75" s="8"/>
      <c r="K75" s="2"/>
      <c r="L75" s="2"/>
      <c r="M75" s="6">
        <f t="shared" si="10"/>
        <v>19.283999999999999</v>
      </c>
      <c r="N75" s="6">
        <f t="shared" si="11"/>
        <v>18.411999999999999</v>
      </c>
    </row>
    <row r="76" spans="3:14" x14ac:dyDescent="0.2">
      <c r="C76" s="5">
        <v>0.73958333333333404</v>
      </c>
      <c r="D76" s="7">
        <v>0.1048</v>
      </c>
      <c r="E76" s="6">
        <f t="shared" si="6"/>
        <v>10.48</v>
      </c>
      <c r="F76" s="2">
        <v>0.11788</v>
      </c>
      <c r="G76" s="6">
        <f t="shared" si="7"/>
        <v>11.788</v>
      </c>
      <c r="H76" s="6">
        <f t="shared" si="8"/>
        <v>19.52</v>
      </c>
      <c r="I76" s="6">
        <f t="shared" si="9"/>
        <v>18.212</v>
      </c>
      <c r="J76" s="8"/>
      <c r="K76" s="2"/>
      <c r="L76" s="2"/>
      <c r="M76" s="6">
        <f t="shared" si="10"/>
        <v>19.52</v>
      </c>
      <c r="N76" s="6">
        <f t="shared" si="11"/>
        <v>18.212</v>
      </c>
    </row>
    <row r="77" spans="3:14" x14ac:dyDescent="0.2">
      <c r="C77" s="5">
        <v>0.75</v>
      </c>
      <c r="D77" s="7">
        <v>0.10068000000000001</v>
      </c>
      <c r="E77" s="6">
        <f t="shared" si="6"/>
        <v>10.068000000000001</v>
      </c>
      <c r="F77" s="2">
        <v>0.11728</v>
      </c>
      <c r="G77" s="6">
        <f t="shared" si="7"/>
        <v>11.728</v>
      </c>
      <c r="H77" s="6">
        <f t="shared" si="8"/>
        <v>19.931999999999999</v>
      </c>
      <c r="I77" s="6">
        <f t="shared" si="9"/>
        <v>18.271999999999998</v>
      </c>
      <c r="J77" s="8"/>
      <c r="K77" s="2"/>
      <c r="L77" s="2"/>
      <c r="M77" s="6">
        <f t="shared" si="10"/>
        <v>19.931999999999999</v>
      </c>
      <c r="N77" s="6">
        <f t="shared" si="11"/>
        <v>18.271999999999998</v>
      </c>
    </row>
    <row r="78" spans="3:14" x14ac:dyDescent="0.2">
      <c r="C78" s="5">
        <v>0.76041666666666696</v>
      </c>
      <c r="D78" s="7">
        <v>9.5240000000000005E-2</v>
      </c>
      <c r="E78" s="6">
        <f t="shared" si="6"/>
        <v>9.5240000000000009</v>
      </c>
      <c r="F78" s="2">
        <v>0.11423999999999999</v>
      </c>
      <c r="G78" s="6">
        <f t="shared" si="7"/>
        <v>11.423999999999999</v>
      </c>
      <c r="H78" s="6">
        <f t="shared" si="8"/>
        <v>20.475999999999999</v>
      </c>
      <c r="I78" s="6">
        <f t="shared" si="9"/>
        <v>18.576000000000001</v>
      </c>
      <c r="J78" s="8"/>
      <c r="K78" s="2"/>
      <c r="L78" s="2"/>
      <c r="M78" s="6">
        <f t="shared" si="10"/>
        <v>20.475999999999999</v>
      </c>
      <c r="N78" s="6">
        <f t="shared" si="11"/>
        <v>18.576000000000001</v>
      </c>
    </row>
    <row r="79" spans="3:14" x14ac:dyDescent="0.2">
      <c r="C79" s="5">
        <v>0.77083333333333404</v>
      </c>
      <c r="D79" s="7">
        <v>8.9039999999999994E-2</v>
      </c>
      <c r="E79" s="6">
        <f t="shared" si="6"/>
        <v>8.9039999999999999</v>
      </c>
      <c r="F79" s="2">
        <v>0.10924</v>
      </c>
      <c r="G79" s="6">
        <f t="shared" si="7"/>
        <v>10.923999999999999</v>
      </c>
      <c r="H79" s="6">
        <f t="shared" si="8"/>
        <v>21.096</v>
      </c>
      <c r="I79" s="6">
        <f t="shared" si="9"/>
        <v>19.076000000000001</v>
      </c>
      <c r="J79" s="8"/>
      <c r="K79" s="2"/>
      <c r="L79" s="2"/>
      <c r="M79" s="6">
        <f t="shared" si="10"/>
        <v>21.096</v>
      </c>
      <c r="N79" s="6">
        <f t="shared" si="11"/>
        <v>19.076000000000001</v>
      </c>
    </row>
    <row r="80" spans="3:14" x14ac:dyDescent="0.2">
      <c r="C80" s="5">
        <v>0.78125</v>
      </c>
      <c r="D80" s="7">
        <v>8.2600000000000007E-2</v>
      </c>
      <c r="E80" s="6">
        <f t="shared" si="6"/>
        <v>8.2600000000000016</v>
      </c>
      <c r="F80" s="2">
        <v>0.10276</v>
      </c>
      <c r="G80" s="6">
        <f t="shared" si="7"/>
        <v>10.276</v>
      </c>
      <c r="H80" s="6">
        <f t="shared" si="8"/>
        <v>21.74</v>
      </c>
      <c r="I80" s="6">
        <f t="shared" si="9"/>
        <v>19.724</v>
      </c>
      <c r="J80" s="8"/>
      <c r="K80" s="2"/>
      <c r="L80" s="2"/>
      <c r="M80" s="6">
        <f t="shared" si="10"/>
        <v>21.74</v>
      </c>
      <c r="N80" s="6">
        <f t="shared" si="11"/>
        <v>19.724</v>
      </c>
    </row>
    <row r="81" spans="3:14" x14ac:dyDescent="0.2">
      <c r="C81" s="5">
        <v>0.79166666666666696</v>
      </c>
      <c r="D81" s="7">
        <v>7.6560000000000003E-2</v>
      </c>
      <c r="E81" s="6">
        <f t="shared" si="6"/>
        <v>7.6560000000000006</v>
      </c>
      <c r="F81" s="2">
        <v>9.536E-2</v>
      </c>
      <c r="G81" s="6">
        <f t="shared" si="7"/>
        <v>9.5359999999999996</v>
      </c>
      <c r="H81" s="6">
        <f t="shared" si="8"/>
        <v>22.344000000000001</v>
      </c>
      <c r="I81" s="6">
        <f t="shared" si="9"/>
        <v>20.463999999999999</v>
      </c>
      <c r="J81" s="8"/>
      <c r="K81" s="2"/>
      <c r="L81" s="2"/>
      <c r="M81" s="6">
        <f t="shared" si="10"/>
        <v>22.344000000000001</v>
      </c>
      <c r="N81" s="6">
        <f t="shared" si="11"/>
        <v>20.463999999999999</v>
      </c>
    </row>
    <row r="82" spans="3:14" x14ac:dyDescent="0.2">
      <c r="C82" s="5">
        <v>0.80208333333333404</v>
      </c>
      <c r="D82" s="7">
        <v>7.1160000000000001E-2</v>
      </c>
      <c r="E82" s="6">
        <f t="shared" si="6"/>
        <v>7.1159999999999997</v>
      </c>
      <c r="F82" s="2">
        <v>8.7679999999999994E-2</v>
      </c>
      <c r="G82" s="6">
        <f t="shared" si="7"/>
        <v>8.7679999999999989</v>
      </c>
      <c r="H82" s="6">
        <f t="shared" si="8"/>
        <v>22.884</v>
      </c>
      <c r="I82" s="6">
        <f t="shared" si="9"/>
        <v>21.231999999999999</v>
      </c>
      <c r="J82" s="8"/>
      <c r="K82" s="2"/>
      <c r="L82" s="2"/>
      <c r="M82" s="6">
        <f t="shared" si="10"/>
        <v>22.884</v>
      </c>
      <c r="N82" s="6">
        <f t="shared" si="11"/>
        <v>21.231999999999999</v>
      </c>
    </row>
    <row r="83" spans="3:14" x14ac:dyDescent="0.2">
      <c r="C83" s="5">
        <v>0.8125</v>
      </c>
      <c r="D83" s="7">
        <v>6.6720000000000002E-2</v>
      </c>
      <c r="E83" s="6">
        <f t="shared" si="6"/>
        <v>6.6720000000000006</v>
      </c>
      <c r="F83" s="2">
        <v>8.0479999999999996E-2</v>
      </c>
      <c r="G83" s="6">
        <f t="shared" si="7"/>
        <v>8.048</v>
      </c>
      <c r="H83" s="6">
        <f t="shared" si="8"/>
        <v>23.327999999999999</v>
      </c>
      <c r="I83" s="6">
        <f t="shared" si="9"/>
        <v>21.951999999999998</v>
      </c>
      <c r="J83" s="8"/>
      <c r="K83" s="2"/>
      <c r="L83" s="2"/>
      <c r="M83" s="6">
        <f t="shared" si="10"/>
        <v>23.327999999999999</v>
      </c>
      <c r="N83" s="6">
        <f t="shared" si="11"/>
        <v>21.951999999999998</v>
      </c>
    </row>
    <row r="84" spans="3:14" x14ac:dyDescent="0.2">
      <c r="C84" s="5">
        <v>0.82291666666666696</v>
      </c>
      <c r="D84" s="7">
        <v>6.3479999999999995E-2</v>
      </c>
      <c r="E84" s="6">
        <f t="shared" si="6"/>
        <v>6.3479999999999999</v>
      </c>
      <c r="F84" s="2">
        <v>7.4560000000000001E-2</v>
      </c>
      <c r="G84" s="6">
        <f t="shared" si="7"/>
        <v>7.4560000000000004</v>
      </c>
      <c r="H84" s="6">
        <f t="shared" si="8"/>
        <v>23.652000000000001</v>
      </c>
      <c r="I84" s="6">
        <f t="shared" si="9"/>
        <v>22.544</v>
      </c>
      <c r="J84" s="8"/>
      <c r="K84" s="2"/>
      <c r="L84" s="2"/>
      <c r="M84" s="6">
        <f t="shared" si="10"/>
        <v>23.652000000000001</v>
      </c>
      <c r="N84" s="6">
        <f t="shared" si="11"/>
        <v>22.544</v>
      </c>
    </row>
    <row r="85" spans="3:14" x14ac:dyDescent="0.2">
      <c r="C85" s="5">
        <v>0.83333333333333404</v>
      </c>
      <c r="D85" s="7">
        <v>6.1600000000000002E-2</v>
      </c>
      <c r="E85" s="6">
        <f t="shared" si="6"/>
        <v>6.16</v>
      </c>
      <c r="F85" s="2">
        <v>7.0400000000000004E-2</v>
      </c>
      <c r="G85" s="6">
        <f t="shared" si="7"/>
        <v>7.04</v>
      </c>
      <c r="H85" s="6">
        <f t="shared" si="8"/>
        <v>23.84</v>
      </c>
      <c r="I85" s="6">
        <f t="shared" si="9"/>
        <v>22.96</v>
      </c>
      <c r="J85" s="8"/>
      <c r="K85" s="2"/>
      <c r="L85" s="2"/>
      <c r="M85" s="6">
        <f t="shared" si="10"/>
        <v>23.84</v>
      </c>
      <c r="N85" s="6">
        <f t="shared" si="11"/>
        <v>22.96</v>
      </c>
    </row>
    <row r="86" spans="3:14" x14ac:dyDescent="0.2">
      <c r="C86" s="5">
        <v>0.84375</v>
      </c>
      <c r="D86" s="7">
        <v>6.0639999999999999E-2</v>
      </c>
      <c r="E86" s="6">
        <f t="shared" si="6"/>
        <v>6.0640000000000001</v>
      </c>
      <c r="F86" s="2">
        <v>6.7599999999999993E-2</v>
      </c>
      <c r="G86" s="6">
        <f t="shared" si="7"/>
        <v>6.76</v>
      </c>
      <c r="H86" s="6">
        <f t="shared" si="8"/>
        <v>23.936</v>
      </c>
      <c r="I86" s="6">
        <f t="shared" si="9"/>
        <v>23.240000000000002</v>
      </c>
      <c r="J86" s="8"/>
      <c r="K86" s="2"/>
      <c r="L86" s="2"/>
      <c r="M86" s="6">
        <f t="shared" si="10"/>
        <v>23.936</v>
      </c>
      <c r="N86" s="6">
        <f t="shared" si="11"/>
        <v>23.240000000000002</v>
      </c>
    </row>
    <row r="87" spans="3:14" x14ac:dyDescent="0.2">
      <c r="C87" s="5">
        <v>0.85416666666666696</v>
      </c>
      <c r="D87" s="7">
        <v>6.0080000000000001E-2</v>
      </c>
      <c r="E87" s="6">
        <f t="shared" si="6"/>
        <v>6.008</v>
      </c>
      <c r="F87" s="2">
        <v>6.5479999999999997E-2</v>
      </c>
      <c r="G87" s="6">
        <f t="shared" si="7"/>
        <v>6.548</v>
      </c>
      <c r="H87" s="6">
        <f t="shared" si="8"/>
        <v>23.992000000000001</v>
      </c>
      <c r="I87" s="6">
        <f t="shared" si="9"/>
        <v>23.451999999999998</v>
      </c>
      <c r="J87" s="8"/>
      <c r="K87" s="2"/>
      <c r="L87" s="2"/>
      <c r="M87" s="6">
        <f t="shared" si="10"/>
        <v>23.992000000000001</v>
      </c>
      <c r="N87" s="6">
        <f t="shared" si="11"/>
        <v>23.451999999999998</v>
      </c>
    </row>
    <row r="88" spans="3:14" x14ac:dyDescent="0.2">
      <c r="C88" s="5">
        <v>0.86458333333333404</v>
      </c>
      <c r="D88" s="7">
        <v>5.944E-2</v>
      </c>
      <c r="E88" s="6">
        <f t="shared" si="6"/>
        <v>5.944</v>
      </c>
      <c r="F88" s="2">
        <v>6.3479999999999995E-2</v>
      </c>
      <c r="G88" s="6">
        <f t="shared" si="7"/>
        <v>6.3479999999999999</v>
      </c>
      <c r="H88" s="6">
        <f t="shared" si="8"/>
        <v>24.056000000000001</v>
      </c>
      <c r="I88" s="6">
        <f t="shared" si="9"/>
        <v>23.652000000000001</v>
      </c>
      <c r="J88" s="8"/>
      <c r="K88" s="2"/>
      <c r="L88" s="2"/>
      <c r="M88" s="6">
        <f t="shared" si="10"/>
        <v>24.056000000000001</v>
      </c>
      <c r="N88" s="6">
        <f t="shared" si="11"/>
        <v>23.652000000000001</v>
      </c>
    </row>
    <row r="89" spans="3:14" x14ac:dyDescent="0.2">
      <c r="C89" s="5">
        <v>0.875</v>
      </c>
      <c r="D89" s="7">
        <v>5.8319999999999997E-2</v>
      </c>
      <c r="E89" s="6">
        <f t="shared" si="6"/>
        <v>5.8319999999999999</v>
      </c>
      <c r="F89" s="2">
        <v>6.1039999999999997E-2</v>
      </c>
      <c r="G89" s="6">
        <f t="shared" si="7"/>
        <v>6.1040000000000001</v>
      </c>
      <c r="H89" s="6">
        <f t="shared" si="8"/>
        <v>24.167999999999999</v>
      </c>
      <c r="I89" s="6">
        <f t="shared" si="9"/>
        <v>23.896000000000001</v>
      </c>
      <c r="J89" s="8"/>
      <c r="K89" s="2"/>
      <c r="L89" s="2"/>
      <c r="M89" s="6">
        <f t="shared" si="10"/>
        <v>24.167999999999999</v>
      </c>
      <c r="N89" s="6">
        <f t="shared" si="11"/>
        <v>23.896000000000001</v>
      </c>
    </row>
    <row r="90" spans="3:14" x14ac:dyDescent="0.2">
      <c r="C90" s="5">
        <v>0.88541666666666696</v>
      </c>
      <c r="D90" s="7">
        <v>5.6959999999999997E-2</v>
      </c>
      <c r="E90" s="6">
        <f t="shared" si="6"/>
        <v>5.6959999999999997</v>
      </c>
      <c r="F90" s="2">
        <v>5.8479999999999997E-2</v>
      </c>
      <c r="G90" s="6">
        <f t="shared" si="7"/>
        <v>5.8479999999999999</v>
      </c>
      <c r="H90" s="6">
        <f t="shared" si="8"/>
        <v>24.304000000000002</v>
      </c>
      <c r="I90" s="6">
        <f t="shared" si="9"/>
        <v>24.152000000000001</v>
      </c>
      <c r="J90" s="8"/>
      <c r="K90" s="2"/>
      <c r="L90" s="2"/>
      <c r="M90" s="6">
        <f t="shared" si="10"/>
        <v>24.304000000000002</v>
      </c>
      <c r="N90" s="6">
        <f t="shared" si="11"/>
        <v>24.152000000000001</v>
      </c>
    </row>
    <row r="91" spans="3:14" x14ac:dyDescent="0.2">
      <c r="C91" s="5">
        <v>0.89583333333333404</v>
      </c>
      <c r="D91" s="7">
        <v>5.5840000000000001E-2</v>
      </c>
      <c r="E91" s="6">
        <f t="shared" si="6"/>
        <v>5.5839999999999996</v>
      </c>
      <c r="F91" s="2">
        <v>5.6120000000000003E-2</v>
      </c>
      <c r="G91" s="6">
        <f t="shared" si="7"/>
        <v>5.6120000000000001</v>
      </c>
      <c r="H91" s="6">
        <f t="shared" si="8"/>
        <v>24.416</v>
      </c>
      <c r="I91" s="6">
        <f t="shared" si="9"/>
        <v>24.387999999999998</v>
      </c>
      <c r="J91" s="8"/>
      <c r="K91" s="2"/>
      <c r="L91" s="2"/>
      <c r="M91" s="6">
        <f t="shared" si="10"/>
        <v>24.416</v>
      </c>
      <c r="N91" s="6">
        <f t="shared" si="11"/>
        <v>24.387999999999998</v>
      </c>
    </row>
    <row r="92" spans="3:14" x14ac:dyDescent="0.2">
      <c r="C92" s="5">
        <v>0.90625</v>
      </c>
      <c r="D92" s="7">
        <v>5.5399999999999998E-2</v>
      </c>
      <c r="E92" s="6">
        <f t="shared" si="6"/>
        <v>5.54</v>
      </c>
      <c r="F92" s="2">
        <v>5.4399999999999997E-2</v>
      </c>
      <c r="G92" s="6">
        <f t="shared" si="7"/>
        <v>5.4399999999999995</v>
      </c>
      <c r="H92" s="6">
        <f t="shared" si="8"/>
        <v>24.46</v>
      </c>
      <c r="I92" s="6">
        <f t="shared" si="9"/>
        <v>24.560000000000002</v>
      </c>
      <c r="J92" s="8"/>
      <c r="K92" s="2"/>
      <c r="L92" s="2"/>
      <c r="M92" s="6">
        <f t="shared" si="10"/>
        <v>24.46</v>
      </c>
      <c r="N92" s="6">
        <f t="shared" si="11"/>
        <v>24.560000000000002</v>
      </c>
    </row>
    <row r="93" spans="3:14" x14ac:dyDescent="0.2">
      <c r="C93" s="5">
        <v>0.91666666666666696</v>
      </c>
      <c r="D93" s="7">
        <v>5.604E-2</v>
      </c>
      <c r="E93" s="6">
        <f t="shared" si="6"/>
        <v>5.6040000000000001</v>
      </c>
      <c r="F93" s="2">
        <v>5.364E-2</v>
      </c>
      <c r="G93" s="6">
        <f t="shared" si="7"/>
        <v>5.3639999999999999</v>
      </c>
      <c r="H93" s="6">
        <f t="shared" si="8"/>
        <v>24.396000000000001</v>
      </c>
      <c r="I93" s="6">
        <f t="shared" si="9"/>
        <v>24.635999999999999</v>
      </c>
      <c r="J93" s="8"/>
      <c r="K93" s="2"/>
      <c r="L93" s="2"/>
      <c r="M93" s="6">
        <f t="shared" si="10"/>
        <v>24.396000000000001</v>
      </c>
      <c r="N93" s="6">
        <f t="shared" si="11"/>
        <v>24.635999999999999</v>
      </c>
    </row>
    <row r="94" spans="3:14" x14ac:dyDescent="0.2">
      <c r="C94" s="5">
        <v>0.92708333333333404</v>
      </c>
      <c r="D94" s="7">
        <v>5.7639999999999997E-2</v>
      </c>
      <c r="E94" s="6">
        <f t="shared" si="6"/>
        <v>5.7639999999999993</v>
      </c>
      <c r="F94" s="2">
        <v>5.3560000000000003E-2</v>
      </c>
      <c r="G94" s="6">
        <f t="shared" si="7"/>
        <v>5.3560000000000008</v>
      </c>
      <c r="H94" s="6">
        <f t="shared" si="8"/>
        <v>24.236000000000001</v>
      </c>
      <c r="I94" s="6">
        <f t="shared" si="9"/>
        <v>24.643999999999998</v>
      </c>
      <c r="J94" s="8"/>
      <c r="K94" s="2"/>
      <c r="L94" s="2"/>
      <c r="M94" s="6">
        <f t="shared" si="10"/>
        <v>24.236000000000001</v>
      </c>
      <c r="N94" s="6">
        <f t="shared" si="11"/>
        <v>24.643999999999998</v>
      </c>
    </row>
    <row r="95" spans="3:14" x14ac:dyDescent="0.2">
      <c r="C95" s="5">
        <v>0.9375</v>
      </c>
      <c r="D95" s="7">
        <v>6.0159999999999998E-2</v>
      </c>
      <c r="E95" s="6">
        <f t="shared" si="6"/>
        <v>6.016</v>
      </c>
      <c r="F95" s="2">
        <v>5.3920000000000003E-2</v>
      </c>
      <c r="G95" s="6">
        <f t="shared" si="7"/>
        <v>5.3920000000000003</v>
      </c>
      <c r="H95" s="6">
        <f t="shared" si="8"/>
        <v>23.984000000000002</v>
      </c>
      <c r="I95" s="6">
        <f t="shared" si="9"/>
        <v>24.608000000000001</v>
      </c>
      <c r="J95" s="8"/>
      <c r="K95" s="2"/>
      <c r="L95" s="2"/>
      <c r="M95" s="6">
        <f t="shared" si="10"/>
        <v>23.984000000000002</v>
      </c>
      <c r="N95" s="6">
        <f t="shared" si="11"/>
        <v>24.608000000000001</v>
      </c>
    </row>
    <row r="96" spans="3:14" x14ac:dyDescent="0.2">
      <c r="C96" s="5">
        <v>0.94791666666666696</v>
      </c>
      <c r="D96" s="7">
        <v>6.3479999999999995E-2</v>
      </c>
      <c r="E96" s="6">
        <f t="shared" si="6"/>
        <v>6.3479999999999999</v>
      </c>
      <c r="F96" s="2">
        <v>5.4399999999999997E-2</v>
      </c>
      <c r="G96" s="6">
        <f t="shared" si="7"/>
        <v>5.4399999999999995</v>
      </c>
      <c r="H96" s="6">
        <f t="shared" si="8"/>
        <v>23.652000000000001</v>
      </c>
      <c r="I96" s="6">
        <f t="shared" si="9"/>
        <v>24.560000000000002</v>
      </c>
      <c r="J96" s="8"/>
      <c r="K96" s="2"/>
      <c r="L96" s="2"/>
      <c r="M96" s="6">
        <f t="shared" si="10"/>
        <v>23.652000000000001</v>
      </c>
      <c r="N96" s="6">
        <f t="shared" si="11"/>
        <v>24.560000000000002</v>
      </c>
    </row>
    <row r="97" spans="3:14" x14ac:dyDescent="0.2">
      <c r="C97" s="5">
        <v>0.95833333333333404</v>
      </c>
      <c r="D97" s="7">
        <v>6.7280000000000006E-2</v>
      </c>
      <c r="E97" s="6">
        <f t="shared" si="6"/>
        <v>6.7280000000000006</v>
      </c>
      <c r="F97" s="2">
        <v>5.4679999999999999E-2</v>
      </c>
      <c r="G97" s="6">
        <f t="shared" si="7"/>
        <v>5.468</v>
      </c>
      <c r="H97" s="6">
        <f t="shared" si="8"/>
        <v>23.271999999999998</v>
      </c>
      <c r="I97" s="6">
        <f t="shared" si="9"/>
        <v>24.532</v>
      </c>
      <c r="J97" s="8"/>
      <c r="K97" s="2"/>
      <c r="L97" s="2"/>
      <c r="M97" s="6">
        <f t="shared" si="10"/>
        <v>23.271999999999998</v>
      </c>
      <c r="N97" s="6">
        <f t="shared" si="11"/>
        <v>24.532</v>
      </c>
    </row>
    <row r="98" spans="3:14" x14ac:dyDescent="0.2">
      <c r="C98" s="5">
        <v>0.96875</v>
      </c>
      <c r="D98" s="7">
        <v>7.0599999999999996E-2</v>
      </c>
      <c r="E98" s="6">
        <f t="shared" si="6"/>
        <v>7.06</v>
      </c>
      <c r="F98" s="2">
        <v>5.4600000000000003E-2</v>
      </c>
      <c r="G98" s="6">
        <f t="shared" si="7"/>
        <v>5.46</v>
      </c>
      <c r="H98" s="6">
        <f t="shared" si="8"/>
        <v>22.94</v>
      </c>
      <c r="I98" s="6">
        <f t="shared" si="9"/>
        <v>24.54</v>
      </c>
      <c r="J98" s="8"/>
      <c r="K98" s="2"/>
      <c r="L98" s="2"/>
      <c r="M98" s="6">
        <f t="shared" si="10"/>
        <v>22.94</v>
      </c>
      <c r="N98" s="6">
        <f t="shared" si="11"/>
        <v>24.54</v>
      </c>
    </row>
    <row r="99" spans="3:14" x14ac:dyDescent="0.2">
      <c r="C99" s="5">
        <v>0.97916666666666696</v>
      </c>
      <c r="D99" s="7">
        <v>7.2400000000000006E-2</v>
      </c>
      <c r="E99" s="6">
        <f t="shared" si="6"/>
        <v>7.24</v>
      </c>
      <c r="F99" s="2">
        <v>5.3879999999999997E-2</v>
      </c>
      <c r="G99" s="6">
        <f t="shared" si="7"/>
        <v>5.3879999999999999</v>
      </c>
      <c r="H99" s="6">
        <f t="shared" si="8"/>
        <v>22.759999999999998</v>
      </c>
      <c r="I99" s="6">
        <f t="shared" si="9"/>
        <v>24.612000000000002</v>
      </c>
      <c r="J99" s="8"/>
      <c r="K99" s="2"/>
      <c r="L99" s="2"/>
      <c r="M99" s="6">
        <f t="shared" si="10"/>
        <v>22.759999999999998</v>
      </c>
      <c r="N99" s="6">
        <f t="shared" si="11"/>
        <v>24.612000000000002</v>
      </c>
    </row>
    <row r="100" spans="3:14" x14ac:dyDescent="0.2">
      <c r="C100" s="5">
        <v>0.98958333333333404</v>
      </c>
      <c r="D100" s="7">
        <v>7.152E-2</v>
      </c>
      <c r="E100" s="6">
        <f t="shared" si="6"/>
        <v>7.1520000000000001</v>
      </c>
      <c r="F100" s="2">
        <v>5.2400000000000002E-2</v>
      </c>
      <c r="G100" s="6">
        <f t="shared" si="7"/>
        <v>5.24</v>
      </c>
      <c r="H100" s="6">
        <f t="shared" si="8"/>
        <v>22.847999999999999</v>
      </c>
      <c r="I100" s="6">
        <f t="shared" si="9"/>
        <v>24.759999999999998</v>
      </c>
      <c r="J100" s="8"/>
      <c r="K100" s="2"/>
      <c r="L100" s="2"/>
      <c r="M100" s="6">
        <f t="shared" si="10"/>
        <v>22.847999999999999</v>
      </c>
      <c r="N100" s="6">
        <f t="shared" si="11"/>
        <v>24.759999999999998</v>
      </c>
    </row>
  </sheetData>
  <mergeCells count="2">
    <mergeCell ref="H3:I3"/>
    <mergeCell ref="M3:N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3CAB-6295-174C-9D18-BEB1F591D67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C09-1B16-7545-BD9A-B94C9AEA8B66}">
  <dimension ref="B2:D9"/>
  <sheetViews>
    <sheetView workbookViewId="0">
      <selection activeCell="B6" sqref="B6"/>
    </sheetView>
  </sheetViews>
  <sheetFormatPr baseColWidth="10" defaultRowHeight="16" x14ac:dyDescent="0.2"/>
  <sheetData>
    <row r="2" spans="2:4" x14ac:dyDescent="0.2">
      <c r="B2" s="4" t="s">
        <v>26</v>
      </c>
      <c r="C2" s="4"/>
      <c r="D2" s="4"/>
    </row>
    <row r="3" spans="2:4" x14ac:dyDescent="0.2">
      <c r="B3" s="4" t="s">
        <v>27</v>
      </c>
      <c r="C3" s="4"/>
      <c r="D3" s="4"/>
    </row>
    <row r="4" spans="2:4" x14ac:dyDescent="0.2">
      <c r="B4" s="4" t="s">
        <v>28</v>
      </c>
      <c r="C4" s="4"/>
      <c r="D4" s="4"/>
    </row>
    <row r="5" spans="2:4" x14ac:dyDescent="0.2">
      <c r="B5" s="4" t="s">
        <v>29</v>
      </c>
      <c r="C5" s="4"/>
      <c r="D5" s="4"/>
    </row>
    <row r="6" spans="2:4" x14ac:dyDescent="0.2">
      <c r="B6" s="4" t="s">
        <v>24</v>
      </c>
      <c r="C6" s="4"/>
      <c r="D6" s="4"/>
    </row>
    <row r="7" spans="2:4" x14ac:dyDescent="0.2">
      <c r="B7" s="4" t="s">
        <v>25</v>
      </c>
      <c r="C7" s="4"/>
      <c r="D7" s="4"/>
    </row>
    <row r="8" spans="2:4" x14ac:dyDescent="0.2">
      <c r="B8" s="4" t="s">
        <v>4</v>
      </c>
      <c r="C8" s="4"/>
      <c r="D8" s="4"/>
    </row>
    <row r="9" spans="2:4" x14ac:dyDescent="0.2">
      <c r="B9" s="4" t="s">
        <v>5</v>
      </c>
      <c r="C9" s="4"/>
      <c r="D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</vt:lpstr>
      <vt:lpstr>Fahrzeuge</vt:lpstr>
      <vt:lpstr>Bäckerei</vt:lpstr>
      <vt:lpstr>Unternehmen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Maisch</dc:creator>
  <cp:lastModifiedBy>Jannik Maisch</cp:lastModifiedBy>
  <dcterms:created xsi:type="dcterms:W3CDTF">2024-04-18T12:07:22Z</dcterms:created>
  <dcterms:modified xsi:type="dcterms:W3CDTF">2024-04-18T14:05:21Z</dcterms:modified>
</cp:coreProperties>
</file>