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ego\Desktop\"/>
    </mc:Choice>
  </mc:AlternateContent>
  <xr:revisionPtr revIDLastSave="0" documentId="13_ncr:1_{DE0FA362-1F81-4DE0-9455-A3A2442AB094}" xr6:coauthVersionLast="47" xr6:coauthVersionMax="47" xr10:uidLastSave="{00000000-0000-0000-0000-000000000000}"/>
  <bookViews>
    <workbookView xWindow="-870" yWindow="3765" windowWidth="21600" windowHeight="11385" xr2:uid="{865B2BCA-9707-40FD-8875-B4F31B7ABF6D}"/>
  </bookViews>
  <sheets>
    <sheet name="pagodeluz_db" sheetId="2" r:id="rId1"/>
  </sheets>
  <definedNames>
    <definedName name="DatosExternos_1" localSheetId="0" hidden="1">pagodeluz_db!$A$1:$I$2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1" i="2" l="1"/>
  <c r="F31" i="2"/>
  <c r="H31" i="2" s="1"/>
  <c r="I31" i="2" s="1"/>
  <c r="G30" i="2"/>
  <c r="F30" i="2"/>
  <c r="H30" i="2" s="1"/>
  <c r="I30" i="2" s="1"/>
  <c r="G29" i="2"/>
  <c r="F29" i="2"/>
  <c r="H29" i="2" s="1"/>
  <c r="I29" i="2" s="1"/>
  <c r="G28" i="2"/>
  <c r="F28" i="2"/>
  <c r="H28" i="2" s="1"/>
  <c r="I28" i="2" s="1"/>
  <c r="G27" i="2"/>
  <c r="F27" i="2"/>
  <c r="G26" i="2"/>
  <c r="H26" i="2" s="1"/>
  <c r="I26" i="2" s="1"/>
  <c r="F26" i="2"/>
  <c r="G25" i="2"/>
  <c r="F25" i="2"/>
  <c r="H25" i="2" s="1"/>
  <c r="I25" i="2" s="1"/>
  <c r="G24" i="2"/>
  <c r="F24" i="2"/>
  <c r="H24" i="2" s="1"/>
  <c r="I24" i="2" s="1"/>
  <c r="G23" i="2"/>
  <c r="F23" i="2"/>
  <c r="G22" i="2"/>
  <c r="H22" i="2" s="1"/>
  <c r="I22" i="2" s="1"/>
  <c r="F22" i="2"/>
  <c r="G21" i="2"/>
  <c r="F21" i="2"/>
  <c r="G20" i="2"/>
  <c r="H20" i="2" s="1"/>
  <c r="I20" i="2" s="1"/>
  <c r="F20" i="2"/>
  <c r="G19" i="2"/>
  <c r="F19" i="2"/>
  <c r="H19" i="2" s="1"/>
  <c r="I19" i="2" s="1"/>
  <c r="G18" i="2"/>
  <c r="F18" i="2"/>
  <c r="H18" i="2" s="1"/>
  <c r="I18" i="2" s="1"/>
  <c r="G17" i="2"/>
  <c r="F17" i="2"/>
  <c r="G16" i="2"/>
  <c r="H16" i="2" s="1"/>
  <c r="I16" i="2" s="1"/>
  <c r="F16" i="2"/>
  <c r="G15" i="2"/>
  <c r="F15" i="2"/>
  <c r="G14" i="2"/>
  <c r="H14" i="2" s="1"/>
  <c r="I14" i="2" s="1"/>
  <c r="F14" i="2"/>
  <c r="G13" i="2"/>
  <c r="F13" i="2"/>
  <c r="H13" i="2" s="1"/>
  <c r="I13" i="2" s="1"/>
  <c r="G12" i="2"/>
  <c r="F12" i="2"/>
  <c r="H12" i="2" s="1"/>
  <c r="I12" i="2" s="1"/>
  <c r="G11" i="2"/>
  <c r="F11" i="2"/>
  <c r="G10" i="2"/>
  <c r="H10" i="2" s="1"/>
  <c r="I10" i="2" s="1"/>
  <c r="F10" i="2"/>
  <c r="G9" i="2"/>
  <c r="F9" i="2"/>
  <c r="G8" i="2"/>
  <c r="H8" i="2" s="1"/>
  <c r="I8" i="2" s="1"/>
  <c r="F8" i="2"/>
  <c r="G7" i="2"/>
  <c r="F7" i="2"/>
  <c r="H7" i="2" s="1"/>
  <c r="I7" i="2" s="1"/>
  <c r="G6" i="2"/>
  <c r="F6" i="2"/>
  <c r="G5" i="2"/>
  <c r="F5" i="2"/>
  <c r="G4" i="2"/>
  <c r="H4" i="2" s="1"/>
  <c r="I4" i="2" s="1"/>
  <c r="F4" i="2"/>
  <c r="G3" i="2"/>
  <c r="F3" i="2"/>
  <c r="H5" i="2" l="1"/>
  <c r="I5" i="2" s="1"/>
  <c r="H17" i="2"/>
  <c r="I17" i="2" s="1"/>
  <c r="H3" i="2"/>
  <c r="H23" i="2"/>
  <c r="I23" i="2" s="1"/>
  <c r="H9" i="2"/>
  <c r="I9" i="2" s="1"/>
  <c r="H15" i="2"/>
  <c r="I15" i="2" s="1"/>
  <c r="H21" i="2"/>
  <c r="I21" i="2" s="1"/>
  <c r="H6" i="2"/>
  <c r="I6" i="2" s="1"/>
  <c r="H11" i="2"/>
  <c r="I11" i="2" s="1"/>
  <c r="H27" i="2"/>
  <c r="I27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A734A71-6F79-4573-B4C6-38DBABD87172}" keepAlive="1" name="Consulta - pagodeluz_db" description="Conexión a la consulta 'pagodeluz_db' en el libro." type="5" refreshedVersion="8" background="1" saveData="1">
    <dbPr connection="Provider=Microsoft.Mashup.OleDb.1;Data Source=$Workbook$;Location=pagodeluz_db;Extended Properties=&quot;&quot;" command="SELECT * FROM [pagodeluz_db]"/>
  </connection>
</connections>
</file>

<file path=xl/sharedStrings.xml><?xml version="1.0" encoding="utf-8"?>
<sst xmlns="http://schemas.openxmlformats.org/spreadsheetml/2006/main" count="9" uniqueCount="9">
  <si>
    <t>id</t>
  </si>
  <si>
    <t>fecha</t>
  </si>
  <si>
    <t>lectura_medidor</t>
  </si>
  <si>
    <t>consumo_total</t>
  </si>
  <si>
    <t>monto_recibo_soles</t>
  </si>
  <si>
    <t>consumo_vecino</t>
  </si>
  <si>
    <t>costo_watts_soles</t>
  </si>
  <si>
    <t>monto_vecino_soles</t>
  </si>
  <si>
    <t>gasto_luz_soles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</si>
</sst>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</font>
    <font>
      <sz val="11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FF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2" fontId="1" fillId="0" borderId="0" xfId="0" applyNumberFormat="1" applyFont="1"/>
    <xf numFmtId="2" fontId="2" fillId="0" borderId="0" xfId="0" applyNumberFormat="1" applyFont="1"/>
    <xf numFmtId="14" fontId="0" fillId="0" borderId="0" xfId="0" applyNumberFormat="1"/>
    <xf numFmtId="0" fontId="0" fillId="2" borderId="0" xfId="0" applyFill="1"/>
    <xf numFmtId="14" fontId="0" fillId="2" borderId="0" xfId="0" applyNumberFormat="1" applyFill="1"/>
    <xf numFmtId="2" fontId="2" fillId="3" borderId="0" xfId="0" applyNumberFormat="1" applyFont="1" applyFill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65CD89-E454-4DF4-87A8-680338C13073}">
  <dimension ref="A1:I37"/>
  <sheetViews>
    <sheetView tabSelected="1" topLeftCell="A13" zoomScale="70" zoomScaleNormal="70" workbookViewId="0">
      <selection activeCell="N9" sqref="N9"/>
    </sheetView>
  </sheetViews>
  <sheetFormatPr baseColWidth="10" defaultRowHeight="15" x14ac:dyDescent="0.25"/>
  <cols>
    <col min="1" max="1" width="7.140625" customWidth="1"/>
    <col min="2" max="2" width="13.140625" customWidth="1"/>
    <col min="3" max="3" width="22.28515625" customWidth="1"/>
    <col min="4" max="4" width="21.28515625" customWidth="1"/>
    <col min="5" max="5" width="22.85546875" customWidth="1"/>
    <col min="6" max="6" width="18.140625" bestFit="1" customWidth="1"/>
    <col min="7" max="7" width="19.5703125" bestFit="1" customWidth="1"/>
    <col min="8" max="8" width="21.7109375" bestFit="1" customWidth="1"/>
    <col min="9" max="9" width="17.1406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</v>
      </c>
      <c r="B2" s="3">
        <v>44242</v>
      </c>
      <c r="C2" s="2">
        <v>556.72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</row>
    <row r="3" spans="1:9" x14ac:dyDescent="0.25">
      <c r="A3">
        <v>2</v>
      </c>
      <c r="B3" s="3">
        <v>44270</v>
      </c>
      <c r="C3">
        <v>728.31</v>
      </c>
      <c r="D3">
        <v>343.4</v>
      </c>
      <c r="E3">
        <v>260.60000000000002</v>
      </c>
      <c r="F3" s="2">
        <f t="shared" ref="F3:F31" si="0">C3-C2</f>
        <v>171.58999999999992</v>
      </c>
      <c r="G3" s="2">
        <f t="shared" ref="G3:G31" si="1">E3/D3</f>
        <v>0.75888177052999428</v>
      </c>
      <c r="H3" s="2">
        <f t="shared" ref="H3:H16" si="2">F3*G3</f>
        <v>130.21652300524167</v>
      </c>
      <c r="I3" s="2">
        <v>0</v>
      </c>
    </row>
    <row r="4" spans="1:9" x14ac:dyDescent="0.25">
      <c r="A4">
        <v>3</v>
      </c>
      <c r="B4" s="3">
        <v>44301</v>
      </c>
      <c r="C4">
        <v>897.26</v>
      </c>
      <c r="D4">
        <v>310.2</v>
      </c>
      <c r="E4">
        <v>239</v>
      </c>
      <c r="F4" s="2">
        <f t="shared" si="0"/>
        <v>168.95000000000005</v>
      </c>
      <c r="G4" s="2">
        <f t="shared" si="1"/>
        <v>0.77047066408768539</v>
      </c>
      <c r="H4" s="2">
        <f t="shared" si="2"/>
        <v>130.17101869761447</v>
      </c>
      <c r="I4" s="2">
        <f t="shared" ref="I4:I16" si="3">E4-H4</f>
        <v>108.82898130238553</v>
      </c>
    </row>
    <row r="5" spans="1:9" x14ac:dyDescent="0.25">
      <c r="A5">
        <v>4</v>
      </c>
      <c r="B5" s="3">
        <v>44331</v>
      </c>
      <c r="C5">
        <v>1049.5999999999999</v>
      </c>
      <c r="D5">
        <v>276.60000000000002</v>
      </c>
      <c r="E5">
        <v>209</v>
      </c>
      <c r="F5" s="2">
        <f t="shared" si="0"/>
        <v>152.33999999999992</v>
      </c>
      <c r="G5" s="2">
        <f t="shared" si="1"/>
        <v>0.75560375994215467</v>
      </c>
      <c r="H5" s="2">
        <f t="shared" si="2"/>
        <v>115.10867678958778</v>
      </c>
      <c r="I5" s="2">
        <f t="shared" si="3"/>
        <v>93.891323210412224</v>
      </c>
    </row>
    <row r="6" spans="1:9" x14ac:dyDescent="0.25">
      <c r="A6">
        <v>5</v>
      </c>
      <c r="B6" s="3">
        <v>44362</v>
      </c>
      <c r="C6">
        <v>1202.33</v>
      </c>
      <c r="D6">
        <v>290.2</v>
      </c>
      <c r="E6">
        <v>218.1</v>
      </c>
      <c r="F6" s="2">
        <f t="shared" si="0"/>
        <v>152.73000000000002</v>
      </c>
      <c r="G6" s="2">
        <f t="shared" si="1"/>
        <v>0.75155065472088212</v>
      </c>
      <c r="H6" s="2">
        <f t="shared" si="2"/>
        <v>114.78433149552033</v>
      </c>
      <c r="I6" s="2">
        <f t="shared" si="3"/>
        <v>103.31566850447966</v>
      </c>
    </row>
    <row r="7" spans="1:9" x14ac:dyDescent="0.25">
      <c r="A7">
        <v>6</v>
      </c>
      <c r="B7" s="3">
        <v>44392</v>
      </c>
      <c r="C7">
        <v>1336.1</v>
      </c>
      <c r="D7">
        <v>259</v>
      </c>
      <c r="E7">
        <v>201.3</v>
      </c>
      <c r="F7" s="1">
        <f t="shared" si="0"/>
        <v>133.76999999999998</v>
      </c>
      <c r="G7" s="1">
        <f t="shared" si="1"/>
        <v>0.77722007722007724</v>
      </c>
      <c r="H7" s="1">
        <f t="shared" si="2"/>
        <v>103.96872972972972</v>
      </c>
      <c r="I7" s="2">
        <f t="shared" si="3"/>
        <v>97.331270270270295</v>
      </c>
    </row>
    <row r="8" spans="1:9" x14ac:dyDescent="0.25">
      <c r="A8">
        <v>7</v>
      </c>
      <c r="B8" s="3">
        <v>44423</v>
      </c>
      <c r="C8">
        <v>1432.51</v>
      </c>
      <c r="D8">
        <v>198.3</v>
      </c>
      <c r="E8">
        <v>161.1</v>
      </c>
      <c r="F8" s="2">
        <f t="shared" si="0"/>
        <v>96.410000000000082</v>
      </c>
      <c r="G8" s="2">
        <f t="shared" si="1"/>
        <v>0.81240544629349465</v>
      </c>
      <c r="H8" s="2">
        <f t="shared" si="2"/>
        <v>78.324009077155893</v>
      </c>
      <c r="I8" s="2">
        <f t="shared" si="3"/>
        <v>82.775990922844102</v>
      </c>
    </row>
    <row r="9" spans="1:9" x14ac:dyDescent="0.25">
      <c r="A9">
        <v>8</v>
      </c>
      <c r="B9" s="3">
        <v>44454</v>
      </c>
      <c r="C9">
        <v>1560.63</v>
      </c>
      <c r="D9">
        <v>237.9</v>
      </c>
      <c r="E9">
        <v>193.2</v>
      </c>
      <c r="F9" s="2">
        <f t="shared" si="0"/>
        <v>128.12000000000012</v>
      </c>
      <c r="G9" s="2">
        <f t="shared" si="1"/>
        <v>0.81210592686002514</v>
      </c>
      <c r="H9" s="2">
        <f t="shared" si="2"/>
        <v>104.04701134930652</v>
      </c>
      <c r="I9" s="2">
        <f t="shared" si="3"/>
        <v>89.152988650693473</v>
      </c>
    </row>
    <row r="10" spans="1:9" x14ac:dyDescent="0.25">
      <c r="A10">
        <v>9</v>
      </c>
      <c r="B10" s="3">
        <v>44484</v>
      </c>
      <c r="C10">
        <v>1726.69</v>
      </c>
      <c r="D10">
        <v>256.5</v>
      </c>
      <c r="E10">
        <v>218.4</v>
      </c>
      <c r="F10" s="2">
        <f t="shared" si="0"/>
        <v>166.05999999999995</v>
      </c>
      <c r="G10" s="2">
        <f t="shared" si="1"/>
        <v>0.85146198830409359</v>
      </c>
      <c r="H10" s="2">
        <f t="shared" si="2"/>
        <v>141.39377777777773</v>
      </c>
      <c r="I10" s="2">
        <f t="shared" si="3"/>
        <v>77.006222222222277</v>
      </c>
    </row>
    <row r="11" spans="1:9" x14ac:dyDescent="0.25">
      <c r="A11">
        <v>10</v>
      </c>
      <c r="B11" s="3">
        <v>44515</v>
      </c>
      <c r="C11">
        <v>1913.89</v>
      </c>
      <c r="D11">
        <v>276.10000000000002</v>
      </c>
      <c r="E11">
        <v>229.2</v>
      </c>
      <c r="F11" s="2">
        <f t="shared" si="0"/>
        <v>187.20000000000005</v>
      </c>
      <c r="G11" s="2">
        <f t="shared" si="1"/>
        <v>0.83013400941687787</v>
      </c>
      <c r="H11" s="2">
        <f t="shared" si="2"/>
        <v>155.40108656283957</v>
      </c>
      <c r="I11" s="2">
        <f t="shared" si="3"/>
        <v>73.798913437160422</v>
      </c>
    </row>
    <row r="12" spans="1:9" x14ac:dyDescent="0.25">
      <c r="A12">
        <v>11</v>
      </c>
      <c r="B12" s="3">
        <v>44545</v>
      </c>
      <c r="C12">
        <v>2087.04</v>
      </c>
      <c r="D12">
        <v>322.8</v>
      </c>
      <c r="E12">
        <v>270.60000000000002</v>
      </c>
      <c r="F12" s="2">
        <f t="shared" si="0"/>
        <v>173.14999999999986</v>
      </c>
      <c r="G12" s="2">
        <f t="shared" si="1"/>
        <v>0.8382899628252789</v>
      </c>
      <c r="H12" s="2">
        <f t="shared" si="2"/>
        <v>145.14990706319693</v>
      </c>
      <c r="I12" s="2">
        <f t="shared" si="3"/>
        <v>125.45009293680309</v>
      </c>
    </row>
    <row r="13" spans="1:9" x14ac:dyDescent="0.25">
      <c r="A13">
        <v>12</v>
      </c>
      <c r="B13" s="3">
        <v>44576</v>
      </c>
      <c r="C13">
        <v>2243.56</v>
      </c>
      <c r="D13">
        <v>266.8</v>
      </c>
      <c r="E13">
        <v>222.7</v>
      </c>
      <c r="F13" s="2">
        <f t="shared" si="0"/>
        <v>156.51999999999998</v>
      </c>
      <c r="G13" s="2">
        <f t="shared" si="1"/>
        <v>0.83470764617691151</v>
      </c>
      <c r="H13" s="2">
        <f t="shared" si="2"/>
        <v>130.64844077961018</v>
      </c>
      <c r="I13" s="2">
        <f t="shared" si="3"/>
        <v>92.051559220389805</v>
      </c>
    </row>
    <row r="14" spans="1:9" x14ac:dyDescent="0.25">
      <c r="A14">
        <v>13</v>
      </c>
      <c r="B14" s="3">
        <v>44607</v>
      </c>
      <c r="C14">
        <v>2522.9</v>
      </c>
      <c r="D14">
        <v>433.3</v>
      </c>
      <c r="E14">
        <v>355.4</v>
      </c>
      <c r="F14" s="2">
        <f t="shared" si="0"/>
        <v>279.34000000000015</v>
      </c>
      <c r="G14" s="2">
        <f t="shared" si="1"/>
        <v>0.8202169397645972</v>
      </c>
      <c r="H14" s="2">
        <f t="shared" si="2"/>
        <v>229.1193999538427</v>
      </c>
      <c r="I14" s="2">
        <f t="shared" si="3"/>
        <v>126.28060004615728</v>
      </c>
    </row>
    <row r="15" spans="1:9" x14ac:dyDescent="0.25">
      <c r="A15">
        <v>14</v>
      </c>
      <c r="B15" s="3">
        <v>44635</v>
      </c>
      <c r="C15">
        <v>2783.71</v>
      </c>
      <c r="D15">
        <v>378.5</v>
      </c>
      <c r="E15">
        <v>315.7</v>
      </c>
      <c r="F15" s="2">
        <f t="shared" si="0"/>
        <v>260.80999999999995</v>
      </c>
      <c r="G15" s="2">
        <f t="shared" si="1"/>
        <v>0.83408190224570666</v>
      </c>
      <c r="H15" s="2">
        <f t="shared" si="2"/>
        <v>217.53690092470271</v>
      </c>
      <c r="I15" s="2">
        <f t="shared" si="3"/>
        <v>98.163099075297282</v>
      </c>
    </row>
    <row r="16" spans="1:9" x14ac:dyDescent="0.25">
      <c r="A16">
        <v>15</v>
      </c>
      <c r="B16" s="3">
        <v>44666</v>
      </c>
      <c r="C16" s="7">
        <v>3015</v>
      </c>
      <c r="D16">
        <v>364.2</v>
      </c>
      <c r="E16">
        <v>304.89999999999998</v>
      </c>
      <c r="F16" s="2">
        <f t="shared" si="0"/>
        <v>231.28999999999996</v>
      </c>
      <c r="G16" s="2">
        <f t="shared" si="1"/>
        <v>0.83717737506864354</v>
      </c>
      <c r="H16" s="2">
        <f t="shared" si="2"/>
        <v>193.63075507962654</v>
      </c>
      <c r="I16" s="2">
        <f t="shared" si="3"/>
        <v>111.26924492037344</v>
      </c>
    </row>
    <row r="17" spans="1:9" x14ac:dyDescent="0.25">
      <c r="A17" s="4">
        <v>16</v>
      </c>
      <c r="B17" s="5">
        <v>44696</v>
      </c>
      <c r="C17" s="4">
        <v>3210.02</v>
      </c>
      <c r="D17" s="4">
        <v>318.5</v>
      </c>
      <c r="E17" s="4">
        <v>272.10000000000002</v>
      </c>
      <c r="F17" s="6">
        <f t="shared" si="0"/>
        <v>195.01999999999998</v>
      </c>
      <c r="G17" s="6">
        <f t="shared" si="1"/>
        <v>0.85431711145996869</v>
      </c>
      <c r="H17" s="6">
        <f t="shared" ref="H17:H27" si="4">F17*G17+10</f>
        <v>176.60892307692308</v>
      </c>
      <c r="I17" s="6">
        <f>E17-H17+10</f>
        <v>105.49107692307695</v>
      </c>
    </row>
    <row r="18" spans="1:9" x14ac:dyDescent="0.25">
      <c r="A18">
        <v>17</v>
      </c>
      <c r="B18" s="3">
        <v>44727</v>
      </c>
      <c r="C18">
        <v>3394.8</v>
      </c>
      <c r="D18">
        <v>298.8</v>
      </c>
      <c r="E18">
        <v>254.6</v>
      </c>
      <c r="F18" s="2">
        <f t="shared" si="0"/>
        <v>184.7800000000002</v>
      </c>
      <c r="G18" s="2">
        <f t="shared" si="1"/>
        <v>0.8520749665327978</v>
      </c>
      <c r="H18" s="2">
        <f t="shared" si="4"/>
        <v>167.44641231593056</v>
      </c>
      <c r="I18" s="2">
        <f>E18-H18+5</f>
        <v>92.153587684069436</v>
      </c>
    </row>
    <row r="19" spans="1:9" x14ac:dyDescent="0.25">
      <c r="A19">
        <v>18</v>
      </c>
      <c r="B19" s="3">
        <v>44757</v>
      </c>
      <c r="C19">
        <v>3556.68</v>
      </c>
      <c r="D19">
        <v>274.39999999999998</v>
      </c>
      <c r="E19">
        <v>236.7</v>
      </c>
      <c r="F19" s="2">
        <f t="shared" si="0"/>
        <v>161.87999999999965</v>
      </c>
      <c r="G19" s="2">
        <f t="shared" si="1"/>
        <v>0.86260932944606417</v>
      </c>
      <c r="H19" s="2">
        <f t="shared" si="4"/>
        <v>149.63919825072858</v>
      </c>
      <c r="I19" s="2">
        <f>E19-H19+5</f>
        <v>92.060801749271405</v>
      </c>
    </row>
    <row r="20" spans="1:9" x14ac:dyDescent="0.25">
      <c r="A20">
        <v>19</v>
      </c>
      <c r="B20" s="3">
        <v>44788</v>
      </c>
      <c r="C20">
        <v>3716.47</v>
      </c>
      <c r="D20">
        <v>277.2</v>
      </c>
      <c r="E20">
        <v>241.3</v>
      </c>
      <c r="F20" s="2">
        <f t="shared" si="0"/>
        <v>159.78999999999996</v>
      </c>
      <c r="G20" s="2">
        <f t="shared" si="1"/>
        <v>0.87049062049062054</v>
      </c>
      <c r="H20" s="2">
        <f t="shared" si="4"/>
        <v>149.09569624819622</v>
      </c>
      <c r="I20" s="2">
        <f>E20-H20+5</f>
        <v>97.204303751803792</v>
      </c>
    </row>
    <row r="21" spans="1:9" x14ac:dyDescent="0.25">
      <c r="A21">
        <v>20</v>
      </c>
      <c r="B21" s="3">
        <v>44819</v>
      </c>
      <c r="C21">
        <v>3885.23</v>
      </c>
      <c r="D21">
        <v>275.5</v>
      </c>
      <c r="E21">
        <v>245.8</v>
      </c>
      <c r="F21" s="2">
        <f t="shared" si="0"/>
        <v>168.76000000000022</v>
      </c>
      <c r="G21" s="2">
        <f t="shared" si="1"/>
        <v>0.89219600725952819</v>
      </c>
      <c r="H21" s="2">
        <f t="shared" si="4"/>
        <v>160.56699818511817</v>
      </c>
      <c r="I21" s="2">
        <f>E21-H21+J26</f>
        <v>85.233001814881845</v>
      </c>
    </row>
    <row r="22" spans="1:9" x14ac:dyDescent="0.25">
      <c r="A22">
        <v>21</v>
      </c>
      <c r="B22" s="3">
        <v>44849</v>
      </c>
      <c r="C22">
        <v>4037.78</v>
      </c>
      <c r="D22">
        <v>279</v>
      </c>
      <c r="E22">
        <v>249</v>
      </c>
      <c r="F22" s="2">
        <f t="shared" si="0"/>
        <v>152.55000000000018</v>
      </c>
      <c r="G22" s="2">
        <f t="shared" si="1"/>
        <v>0.89247311827956988</v>
      </c>
      <c r="H22" s="2">
        <f t="shared" si="4"/>
        <v>146.14677419354854</v>
      </c>
      <c r="I22" s="2">
        <f t="shared" ref="I22:I31" si="5">E22-H22+5</f>
        <v>107.85322580645146</v>
      </c>
    </row>
    <row r="23" spans="1:9" x14ac:dyDescent="0.25">
      <c r="A23">
        <v>22</v>
      </c>
      <c r="B23" s="3">
        <v>44880</v>
      </c>
      <c r="C23">
        <v>4208.21</v>
      </c>
      <c r="D23">
        <v>204.4</v>
      </c>
      <c r="E23">
        <v>191.5</v>
      </c>
      <c r="F23">
        <f t="shared" si="0"/>
        <v>170.42999999999984</v>
      </c>
      <c r="G23" s="2">
        <f t="shared" si="1"/>
        <v>0.9368884540117417</v>
      </c>
      <c r="H23" s="2">
        <f t="shared" si="4"/>
        <v>169.67389921722099</v>
      </c>
      <c r="I23" s="2">
        <f t="shared" si="5"/>
        <v>26.826100782779008</v>
      </c>
    </row>
    <row r="24" spans="1:9" x14ac:dyDescent="0.25">
      <c r="A24">
        <v>23</v>
      </c>
      <c r="B24" s="3">
        <v>44910</v>
      </c>
      <c r="C24">
        <v>4345.78</v>
      </c>
      <c r="D24">
        <v>199.1</v>
      </c>
      <c r="E24">
        <v>195.5</v>
      </c>
      <c r="F24">
        <f t="shared" si="0"/>
        <v>137.56999999999971</v>
      </c>
      <c r="G24" s="2">
        <f t="shared" si="1"/>
        <v>0.98191863385233558</v>
      </c>
      <c r="H24" s="2">
        <f t="shared" si="4"/>
        <v>145.08254645906553</v>
      </c>
      <c r="I24" s="2">
        <f t="shared" si="5"/>
        <v>55.417453540934474</v>
      </c>
    </row>
    <row r="25" spans="1:9" x14ac:dyDescent="0.25">
      <c r="A25">
        <v>24</v>
      </c>
      <c r="B25" s="3">
        <v>44941</v>
      </c>
      <c r="C25">
        <v>4482.05</v>
      </c>
      <c r="D25">
        <v>224.7</v>
      </c>
      <c r="E25">
        <v>217.2</v>
      </c>
      <c r="F25">
        <f t="shared" si="0"/>
        <v>136.27000000000044</v>
      </c>
      <c r="G25" s="2">
        <f t="shared" si="1"/>
        <v>0.96662216288384517</v>
      </c>
      <c r="H25" s="2">
        <f t="shared" si="4"/>
        <v>141.72160213618201</v>
      </c>
      <c r="I25" s="2">
        <f t="shared" si="5"/>
        <v>80.478397863817975</v>
      </c>
    </row>
    <row r="26" spans="1:9" x14ac:dyDescent="0.25">
      <c r="A26">
        <v>25</v>
      </c>
      <c r="B26" s="3">
        <v>44972</v>
      </c>
      <c r="C26">
        <v>4649.7299999999996</v>
      </c>
      <c r="D26">
        <v>288.2</v>
      </c>
      <c r="E26">
        <v>266.10000000000002</v>
      </c>
      <c r="F26">
        <f t="shared" si="0"/>
        <v>167.67999999999938</v>
      </c>
      <c r="G26" s="2">
        <f t="shared" si="1"/>
        <v>0.92331714087439287</v>
      </c>
      <c r="H26" s="2">
        <f t="shared" si="4"/>
        <v>164.82181818181763</v>
      </c>
      <c r="I26" s="2">
        <f t="shared" si="5"/>
        <v>106.27818181818239</v>
      </c>
    </row>
    <row r="27" spans="1:9" x14ac:dyDescent="0.25">
      <c r="A27">
        <v>26</v>
      </c>
      <c r="B27" s="3">
        <v>45000</v>
      </c>
      <c r="C27">
        <v>4797.34</v>
      </c>
      <c r="D27">
        <v>265</v>
      </c>
      <c r="E27">
        <v>241</v>
      </c>
      <c r="F27">
        <f t="shared" si="0"/>
        <v>147.61000000000058</v>
      </c>
      <c r="G27" s="2">
        <f t="shared" si="1"/>
        <v>0.90943396226415096</v>
      </c>
      <c r="H27" s="2">
        <f t="shared" si="4"/>
        <v>144.24154716981187</v>
      </c>
      <c r="I27" s="2">
        <f t="shared" si="5"/>
        <v>101.75845283018813</v>
      </c>
    </row>
    <row r="28" spans="1:9" x14ac:dyDescent="0.25">
      <c r="A28">
        <v>27</v>
      </c>
      <c r="B28" s="3">
        <v>45031</v>
      </c>
      <c r="C28">
        <v>4880.3500000000004</v>
      </c>
      <c r="D28">
        <v>168.6</v>
      </c>
      <c r="E28">
        <v>158.30000000000001</v>
      </c>
      <c r="F28">
        <f t="shared" si="0"/>
        <v>83.010000000000218</v>
      </c>
      <c r="G28" s="2">
        <f t="shared" si="1"/>
        <v>0.93890865954922909</v>
      </c>
      <c r="H28" s="2">
        <f>F28*G28+5.7</f>
        <v>83.638807829181715</v>
      </c>
      <c r="I28" s="2">
        <f t="shared" si="5"/>
        <v>79.661192170818296</v>
      </c>
    </row>
    <row r="29" spans="1:9" x14ac:dyDescent="0.25">
      <c r="A29">
        <v>28</v>
      </c>
      <c r="B29" s="3">
        <v>45061</v>
      </c>
      <c r="C29">
        <v>4992.9799999999996</v>
      </c>
      <c r="D29">
        <v>153.4</v>
      </c>
      <c r="E29">
        <v>143.5</v>
      </c>
      <c r="F29">
        <f t="shared" si="0"/>
        <v>112.6299999999992</v>
      </c>
      <c r="G29" s="2">
        <f t="shared" si="1"/>
        <v>0.9354628422425032</v>
      </c>
      <c r="H29" s="2">
        <f t="shared" ref="H29:H30" si="6">F29*G29+10*F29/160</f>
        <v>112.40055492177234</v>
      </c>
      <c r="I29" s="2">
        <f t="shared" si="5"/>
        <v>36.09944507822766</v>
      </c>
    </row>
    <row r="30" spans="1:9" x14ac:dyDescent="0.25">
      <c r="A30">
        <v>29</v>
      </c>
      <c r="B30" s="3">
        <v>45092</v>
      </c>
      <c r="C30">
        <v>5108.43</v>
      </c>
      <c r="D30">
        <v>159.5</v>
      </c>
      <c r="E30">
        <v>146.4</v>
      </c>
      <c r="F30">
        <f t="shared" si="0"/>
        <v>115.45000000000073</v>
      </c>
      <c r="G30" s="2">
        <f t="shared" si="1"/>
        <v>0.91786833855799377</v>
      </c>
      <c r="H30" s="2">
        <f t="shared" si="6"/>
        <v>113.1835246865211</v>
      </c>
      <c r="I30" s="2">
        <f t="shared" si="5"/>
        <v>38.216475313478909</v>
      </c>
    </row>
    <row r="31" spans="1:9" x14ac:dyDescent="0.25">
      <c r="A31">
        <v>30</v>
      </c>
      <c r="B31" s="3">
        <v>45122</v>
      </c>
      <c r="C31">
        <v>5181.4399999999996</v>
      </c>
      <c r="D31">
        <v>119.6</v>
      </c>
      <c r="E31">
        <v>97.9</v>
      </c>
      <c r="F31">
        <f t="shared" si="0"/>
        <v>73.009999999999309</v>
      </c>
      <c r="G31" s="2">
        <f t="shared" si="1"/>
        <v>0.81856187290969906</v>
      </c>
      <c r="H31" s="2">
        <f>F31*G31+10*F31/160</f>
        <v>64.326327341136519</v>
      </c>
      <c r="I31" s="2">
        <f t="shared" si="5"/>
        <v>38.573672658863487</v>
      </c>
    </row>
    <row r="32" spans="1:9" x14ac:dyDescent="0.25">
      <c r="B32" s="3"/>
      <c r="G32" s="2"/>
      <c r="H32" s="2"/>
      <c r="I32" s="2"/>
    </row>
    <row r="33" spans="2:9" x14ac:dyDescent="0.25">
      <c r="B33" s="3"/>
      <c r="G33" s="2"/>
      <c r="H33" s="2"/>
      <c r="I33" s="2"/>
    </row>
    <row r="34" spans="2:9" x14ac:dyDescent="0.25">
      <c r="B34" s="3"/>
      <c r="G34" s="2"/>
      <c r="H34" s="2"/>
      <c r="I34" s="2"/>
    </row>
    <row r="35" spans="2:9" x14ac:dyDescent="0.25">
      <c r="B35" s="3"/>
      <c r="G35" s="2"/>
      <c r="H35" s="2"/>
      <c r="I35" s="2"/>
    </row>
    <row r="36" spans="2:9" x14ac:dyDescent="0.25">
      <c r="B36" s="3"/>
      <c r="G36" s="2"/>
      <c r="H36" s="2"/>
      <c r="I36" s="2"/>
    </row>
    <row r="37" spans="2:9" x14ac:dyDescent="0.25">
      <c r="B37" s="3"/>
      <c r="G37" s="2"/>
      <c r="H37" s="2"/>
      <c r="I37" s="2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I E A A B Q S w M E F A A C A A g A K n w O V 7 6 C + Y 6 k A A A A 9 g A A A B I A H A B D b 2 5 m a W c v U G F j a 2 F n Z S 5 4 b W w g o h g A K K A U A A A A A A A A A A A A A A A A A A A A A A A A A A A A h Y + 9 D o I w G E V f h X S n P 8 i g 5 K M M x k 0 S E h P j 2 p Q K j V A M L Z Z 3 c / C R f A U x i r o 5 3 n P P c O / 9 e o N s b J v g o n q r O 5 M i h i k K l J F d q U 2 V o s E d w y X K O B R C n k S l g k k 2 N h l t m a L a u X N C i P c e + w X u + o p E l D J y y L c 7 W a t W o I + s / 8 u h N t Y J I x X i s H + N 4 R F m b I V j G m M K Z I a Q a / M V o m n v s / 2 B s B 4 a N / S K K x s W G y B z B P L + w B 9 Q S w M E F A A C A A g A K n w O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p 8 D l e K 1 v 8 O b A E A A K Y C A A A T A B w A R m 9 y b X V s Y X M v U 2 V j d G l v b j E u b S C i G A A o o B Q A A A A A A A A A A A A A A A A A A A A A A A A A A A B 9 k U 9 P G z E Q x e + R 8 h 2 s 7 S W R r J V A g A T R H l D S q r 3 w R 0 l P p F p 5 7 W G x a n t W n t k g i P j u T N h S U B v w x f b z m 5 + f P Q S W P S a 1 H O a D 2 X g 0 H t G d y e B U Z 1 p 0 E P r H 2 j W q U g F 4 P F I y L r N v I Y k y p 0 2 5 Q N t H S D z 5 5 g O U c 0 w s G 5 o U 8 7 P 1 T 4 J M 6 4 W H F t c L o N + M 3 f o 9 s 7 S 0 K a b 6 Z g H B R 8 + Q q 0 I X W s 0 x 9 D F R d a r V 1 2 T R + d R W B 4 f H h 1 p d 9 8 i w 5 I c A 1 d u y v M A E v 6 Z 6 y P a l k B r T w K N x S K r L G H H j Z V l I 3 J V p x H 6 1 0 x i + g 3 E S b z I 8 R q u b P / p 5 C E t r g s l U c e 7 f g 1 e + Q 2 V N b L y w 3 3 i r b B L d Y o 5 D 7 t V D B z T 5 M I b e b g v v 5 J U / E p 8 c l T v 3 k 1 b b 4 h b s n R G Z R V D O 8 K A G 6 U q f T R 3 B S X V + P U 9 9 b C C / O C w m 6 i P W j G z C n v M o D c E 6 g / U N 1 o Q B 6 B P I R m w J / w 9 n k Q R y b 5 j p L + M f y 3 D P A P j I 0 5 o d Z t f 7 P Y a n 6 X j k 0 / 6 / n j 0 D U E s B A i 0 A F A A C A A g A K n w O V 7 6 C + Y 6 k A A A A 9 g A A A B I A A A A A A A A A A A A A A A A A A A A A A E N v b m Z p Z y 9 Q Y W N r Y W d l L n h t b F B L A Q I t A B Q A A g A I A C p 8 D l c P y u m r p A A A A O k A A A A T A A A A A A A A A A A A A A A A A P A A A A B b Q 2 9 u d G V u d F 9 U e X B l c 1 0 u e G 1 s U E s B A i 0 A F A A C A A g A K n w O V 4 r W / w 5 s A Q A A p g I A A B M A A A A A A A A A A A A A A A A A 4 Q E A A E Z v c m 1 1 b G F z L 1 N l Y 3 R p b 2 4 x L m 1 Q S w U G A A A A A A M A A w D C A A A A m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F g 4 A A A A A A A D 0 D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c G F n b 2 R l b H V 6 X 2 R i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G F n b 2 R l b H V 6 X 2 R i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4 L T E 0 V D I w O j M z O j I x L j Y w M z U 0 M j V a I i A v P j x F b n R y e S B U e X B l P S J G a W x s Q 2 9 s d W 1 u V H l w Z X M i I F Z h b H V l P S J z Q X d r R k J R V U R B d 0 1 E I i A v P j x F b n R y e S B U e X B l P S J G a W x s Q 2 9 s d W 1 u T m F t Z X M i I F Z h b H V l P S J z W y Z x d W 9 0 O 2 l k J n F 1 b 3 Q 7 L C Z x d W 9 0 O 2 Z l Y 2 h h J n F 1 b 3 Q 7 L C Z x d W 9 0 O 2 x l Y 3 R 1 c m F f b W V k a W R v c i Z x d W 9 0 O y w m c X V v d D t j b 2 5 z d W 1 v X 3 R v d G F s J n F 1 b 3 Q 7 L C Z x d W 9 0 O 2 1 v b n R v X 3 J l Y 2 l i b 1 9 z b 2 x l c y Z x d W 9 0 O y w m c X V v d D t j b 2 5 z d W 1 v X 3 Z l Y 2 l u b y Z x d W 9 0 O y w m c X V v d D t j b 3 N 0 b 1 9 3 Y X R 0 c 1 9 z b 2 x l c y Z x d W 9 0 O y w m c X V v d D t t b 2 5 0 b 1 9 2 Z W N p b m 9 f c 2 9 s Z X M m c X V v d D s s J n F 1 b 3 Q 7 Z 2 F z d G 9 f b H V 6 X 3 N v b G V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F n b 2 R l b H V 6 X 2 R i L 0 F 1 d G 9 S Z W 1 v d m V k Q 2 9 s d W 1 u c z E u e 2 l k L D B 9 J n F 1 b 3 Q 7 L C Z x d W 9 0 O 1 N l Y 3 R p b 2 4 x L 3 B h Z 2 9 k Z W x 1 e l 9 k Y i 9 B d X R v U m V t b 3 Z l Z E N v b H V t b n M x L n t m Z W N o Y S w x f S Z x d W 9 0 O y w m c X V v d D t T Z W N 0 a W 9 u M S 9 w Y W d v Z G V s d X p f Z G I v Q X V 0 b 1 J l b W 9 2 Z W R D b 2 x 1 b W 5 z M S 5 7 b G V j d H V y Y V 9 t Z W R p Z G 9 y L D J 9 J n F 1 b 3 Q 7 L C Z x d W 9 0 O 1 N l Y 3 R p b 2 4 x L 3 B h Z 2 9 k Z W x 1 e l 9 k Y i 9 B d X R v U m V t b 3 Z l Z E N v b H V t b n M x L n t j b 2 5 z d W 1 v X 3 R v d G F s L D N 9 J n F 1 b 3 Q 7 L C Z x d W 9 0 O 1 N l Y 3 R p b 2 4 x L 3 B h Z 2 9 k Z W x 1 e l 9 k Y i 9 B d X R v U m V t b 3 Z l Z E N v b H V t b n M x L n t t b 2 5 0 b 1 9 y Z W N p Y m 9 f c 2 9 s Z X M s N H 0 m c X V v d D s s J n F 1 b 3 Q 7 U 2 V j d G l v b j E v c G F n b 2 R l b H V 6 X 2 R i L 0 F 1 d G 9 S Z W 1 v d m V k Q 2 9 s d W 1 u c z E u e 2 N v b n N 1 b W 9 f d m V j a W 5 v L D V 9 J n F 1 b 3 Q 7 L C Z x d W 9 0 O 1 N l Y 3 R p b 2 4 x L 3 B h Z 2 9 k Z W x 1 e l 9 k Y i 9 B d X R v U m V t b 3 Z l Z E N v b H V t b n M x L n t j b 3 N 0 b 1 9 3 Y X R 0 c 1 9 z b 2 x l c y w 2 f S Z x d W 9 0 O y w m c X V v d D t T Z W N 0 a W 9 u M S 9 w Y W d v Z G V s d X p f Z G I v Q X V 0 b 1 J l b W 9 2 Z W R D b 2 x 1 b W 5 z M S 5 7 b W 9 u d G 9 f d m V j a W 5 v X 3 N v b G V z L D d 9 J n F 1 b 3 Q 7 L C Z x d W 9 0 O 1 N l Y 3 R p b 2 4 x L 3 B h Z 2 9 k Z W x 1 e l 9 k Y i 9 B d X R v U m V t b 3 Z l Z E N v b H V t b n M x L n t n Y X N 0 b 1 9 s d X p f c 2 9 s Z X M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c G F n b 2 R l b H V 6 X 2 R i L 0 F 1 d G 9 S Z W 1 v d m V k Q 2 9 s d W 1 u c z E u e 2 l k L D B 9 J n F 1 b 3 Q 7 L C Z x d W 9 0 O 1 N l Y 3 R p b 2 4 x L 3 B h Z 2 9 k Z W x 1 e l 9 k Y i 9 B d X R v U m V t b 3 Z l Z E N v b H V t b n M x L n t m Z W N o Y S w x f S Z x d W 9 0 O y w m c X V v d D t T Z W N 0 a W 9 u M S 9 w Y W d v Z G V s d X p f Z G I v Q X V 0 b 1 J l b W 9 2 Z W R D b 2 x 1 b W 5 z M S 5 7 b G V j d H V y Y V 9 t Z W R p Z G 9 y L D J 9 J n F 1 b 3 Q 7 L C Z x d W 9 0 O 1 N l Y 3 R p b 2 4 x L 3 B h Z 2 9 k Z W x 1 e l 9 k Y i 9 B d X R v U m V t b 3 Z l Z E N v b H V t b n M x L n t j b 2 5 z d W 1 v X 3 R v d G F s L D N 9 J n F 1 b 3 Q 7 L C Z x d W 9 0 O 1 N l Y 3 R p b 2 4 x L 3 B h Z 2 9 k Z W x 1 e l 9 k Y i 9 B d X R v U m V t b 3 Z l Z E N v b H V t b n M x L n t t b 2 5 0 b 1 9 y Z W N p Y m 9 f c 2 9 s Z X M s N H 0 m c X V v d D s s J n F 1 b 3 Q 7 U 2 V j d G l v b j E v c G F n b 2 R l b H V 6 X 2 R i L 0 F 1 d G 9 S Z W 1 v d m V k Q 2 9 s d W 1 u c z E u e 2 N v b n N 1 b W 9 f d m V j a W 5 v L D V 9 J n F 1 b 3 Q 7 L C Z x d W 9 0 O 1 N l Y 3 R p b 2 4 x L 3 B h Z 2 9 k Z W x 1 e l 9 k Y i 9 B d X R v U m V t b 3 Z l Z E N v b H V t b n M x L n t j b 3 N 0 b 1 9 3 Y X R 0 c 1 9 z b 2 x l c y w 2 f S Z x d W 9 0 O y w m c X V v d D t T Z W N 0 a W 9 u M S 9 w Y W d v Z G V s d X p f Z G I v Q X V 0 b 1 J l b W 9 2 Z W R D b 2 x 1 b W 5 z M S 5 7 b W 9 u d G 9 f d m V j a W 5 v X 3 N v b G V z L D d 9 J n F 1 b 3 Q 7 L C Z x d W 9 0 O 1 N l Y 3 R p b 2 4 x L 3 B h Z 2 9 k Z W x 1 e l 9 k Y i 9 B d X R v U m V t b 3 Z l Z E N v b H V t b n M x L n t n Y X N 0 b 1 9 s d X p f c 2 9 s Z X M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h Z 2 9 k Z W x 1 e l 9 k Y i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W d v Z G V s d X p f Z G I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F n b 2 R l b H V 6 X 2 R i L 1 R p c G 8 l M j B j Y W 1 i a W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Y o c A 9 X 8 y 3 T Z E 7 q 1 7 G 3 2 + r A A A A A A I A A A A A A B B m A A A A A Q A A I A A A A G D Y P K K 4 8 y W b A 0 C C x 9 u W a p I Q o S O G 1 3 L C J / Y R d p K v 0 f T W A A A A A A 6 A A A A A A g A A I A A A A G Y A V E M P k e M U 0 9 T N S g p g c E A N 4 G p / u B D n R R G n 6 n p J p R X a U A A A A A Y B Z S C H s M T c A Y F 1 d f 2 n k 3 7 V o j 1 A p H K s R s j A V 8 V 4 5 k e g a 4 p S w w 8 M F b c u D O x q v C R X Z B S R Y S v + V 5 7 H C L b N u 8 D J l 6 0 1 C 9 X R U x 4 d Q a s c D E P F g x M t Q A A A A E J 1 E p u v O S Q e H k 1 x U q y P + p x h 6 M f i r W U G o y / m K I E s c u I Y e I U R g G l m 0 J x t Y 9 i 6 p t 5 v p p 5 S x K 8 l N q Y f X y z a V W p D E k E = < / D a t a M a s h u p > 
</file>

<file path=customXml/itemProps1.xml><?xml version="1.0" encoding="utf-8"?>
<ds:datastoreItem xmlns:ds="http://schemas.openxmlformats.org/officeDocument/2006/customXml" ds:itemID="{6EC2F6D9-9BF5-4020-A41C-8B595BF52D8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pagodeluz_db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</dc:creator>
  <cp:lastModifiedBy>Diego</cp:lastModifiedBy>
  <dcterms:created xsi:type="dcterms:W3CDTF">2023-08-14T20:30:40Z</dcterms:created>
  <dcterms:modified xsi:type="dcterms:W3CDTF">2023-08-16T22:41:19Z</dcterms:modified>
</cp:coreProperties>
</file>