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ti\Desktop\SIM\TP\TP4 - Inventario\"/>
    </mc:Choice>
  </mc:AlternateContent>
  <xr:revisionPtr revIDLastSave="0" documentId="8_{D002F5BB-EA93-4C25-973F-D4F18765AF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Km" localSheetId="0">Hoja1!$B$9</definedName>
    <definedName name="Ko" localSheetId="0">Hoja1!$B$8</definedName>
    <definedName name="Ks" localSheetId="0">Hoja1!$B$10</definedName>
    <definedName name="Q">Hoja1!$B$4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" i="1" l="1"/>
  <c r="P23" i="1"/>
  <c r="P24" i="1"/>
  <c r="L24" i="1"/>
  <c r="N24" i="1" s="1"/>
  <c r="M20" i="1"/>
  <c r="L16" i="1"/>
  <c r="L17" i="1"/>
  <c r="L18" i="1"/>
  <c r="L19" i="1"/>
  <c r="L20" i="1"/>
  <c r="L21" i="1"/>
  <c r="L22" i="1"/>
  <c r="L23" i="1"/>
  <c r="L15" i="1"/>
  <c r="N14" i="1"/>
  <c r="P14" i="1" s="1"/>
  <c r="Q14" i="1" s="1"/>
  <c r="B10" i="1"/>
  <c r="O19" i="1" s="1"/>
  <c r="O16" i="1" l="1"/>
  <c r="R5" i="1"/>
  <c r="R6" i="1" s="1"/>
  <c r="M5" i="1"/>
  <c r="M6" i="1" s="1"/>
  <c r="M7" i="1" s="1"/>
  <c r="G5" i="1"/>
  <c r="G6" i="1" s="1"/>
  <c r="G7" i="1" s="1"/>
  <c r="G8" i="1" s="1"/>
  <c r="N15" i="1"/>
  <c r="P15" i="1" s="1"/>
  <c r="Q15" i="1" s="1"/>
  <c r="N16" i="1"/>
  <c r="N17" i="1"/>
  <c r="P17" i="1" s="1"/>
  <c r="P16" i="1" l="1"/>
  <c r="N18" i="1"/>
  <c r="P18" i="1" s="1"/>
  <c r="Q16" i="1"/>
  <c r="Q17" i="1" s="1"/>
  <c r="Q18" i="1" l="1"/>
  <c r="N19" i="1"/>
  <c r="P19" i="1" s="1"/>
  <c r="Q19" i="1" l="1"/>
  <c r="N20" i="1"/>
  <c r="P20" i="1" s="1"/>
  <c r="Q20" i="1" l="1"/>
  <c r="N21" i="1"/>
  <c r="P21" i="1" s="1"/>
  <c r="Q21" i="1" l="1"/>
  <c r="N22" i="1"/>
  <c r="Q22" i="1" l="1"/>
  <c r="N23" i="1"/>
  <c r="Q23" i="1" l="1"/>
  <c r="Q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tc={0EEF4298-C92F-4632-BA90-6D2ABB2ED5A2}</author>
  </authors>
  <commentList>
    <comment ref="B10" authorId="0" shapeId="0" xr:uid="{0EEF4298-C92F-4632-BA90-6D2ABB2ED5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ks * q =&gt;  que son 20*6 unidades</t>
      </text>
    </comment>
  </commentList>
</comments>
</file>

<file path=xl/sharedStrings.xml><?xml version="1.0" encoding="utf-8"?>
<sst xmlns="http://schemas.openxmlformats.org/spreadsheetml/2006/main" count="62" uniqueCount="38">
  <si>
    <t>Q</t>
  </si>
  <si>
    <t>Demanda</t>
  </si>
  <si>
    <t>P()</t>
  </si>
  <si>
    <t>P() AC</t>
  </si>
  <si>
    <t>Intervalos</t>
  </si>
  <si>
    <t>Demora</t>
  </si>
  <si>
    <t>R</t>
  </si>
  <si>
    <t>Stock Inicial</t>
  </si>
  <si>
    <t>Ko</t>
  </si>
  <si>
    <t>Km</t>
  </si>
  <si>
    <t>Ks</t>
  </si>
  <si>
    <t>Reloj (semanas)</t>
  </si>
  <si>
    <t>RND Demanda</t>
  </si>
  <si>
    <t>RND Demora</t>
  </si>
  <si>
    <t>Orden / Pedido</t>
  </si>
  <si>
    <t>Llegada Pedido</t>
  </si>
  <si>
    <t>Disponible</t>
  </si>
  <si>
    <t>Stock</t>
  </si>
  <si>
    <t>Costo Total</t>
  </si>
  <si>
    <t>Costo Acumulado</t>
  </si>
  <si>
    <t>0,00 - 0,5</t>
  </si>
  <si>
    <t>0,00 - 0,3</t>
  </si>
  <si>
    <t>0,3 - 0,7</t>
  </si>
  <si>
    <t>0,7 - 1,00</t>
  </si>
  <si>
    <t xml:space="preserve"> u / semena</t>
  </si>
  <si>
    <t>Bicicleteria</t>
  </si>
  <si>
    <t>0,00 - 0,7</t>
  </si>
  <si>
    <t>Dañada</t>
  </si>
  <si>
    <t>RND Dañada</t>
  </si>
  <si>
    <t>R DEM</t>
  </si>
  <si>
    <t>R REP</t>
  </si>
  <si>
    <t>R DEV</t>
  </si>
  <si>
    <t>0,5 - 0,65</t>
  </si>
  <si>
    <t>0,65 - 0,90</t>
  </si>
  <si>
    <t>0,90  - 1,00</t>
  </si>
  <si>
    <t>Devolucion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</si>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</sst>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6" fillId="4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3" borderId="1" xfId="2" applyAlignment="1">
      <alignment horizontal="center" vertical="center"/>
    </xf>
    <xf numFmtId="2" fontId="4" fillId="3" borderId="1" xfId="2" applyNumberFormat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5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/>
    </xf>
    <xf numFmtId="0" fontId="7" fillId="2" borderId="7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Fill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/>
  </cellXfs>
  <cellStyles count="4">
    <cellStyle name="Bueno" xfId="1" builtinId="26"/>
    <cellStyle name="Énfasis2" xfId="3" builtinId="33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ias Camusso" id="{F29EB97E-4432-49B4-BE50-6509EB227F45}" userId="S::58227@sistemas.frc.utn.edu.ar::cda7c8f2-2367-458b-abd4-820074ced7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0-05-02T18:58:23.38" personId="{F29EB97E-4432-49B4-BE50-6509EB227F45}" id="{0EEF4298-C92F-4632-BA90-6D2ABB2ED5A2}">
    <text>ks * q =&gt;  que son 20*6 unidades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workbookViewId="0">
      <selection activeCell="O32" sqref="O32"/>
    </sheetView>
  </sheetViews>
  <sheetFormatPr baseColWidth="10" defaultColWidth="9.140625" defaultRowHeight="15" x14ac:dyDescent="0.25"/>
  <cols>
    <col min="1" max="1" width="11.42578125" bestFit="1" customWidth="1"/>
    <col min="7" max="7" width="9.140625" style="7"/>
    <col min="8" max="8" width="10.140625" bestFit="1" customWidth="1"/>
    <col min="9" max="9" width="11.85546875" bestFit="1" customWidth="1"/>
    <col min="11" max="11" width="10.5703125" bestFit="1" customWidth="1"/>
    <col min="13" max="13" width="11.85546875" bestFit="1" customWidth="1"/>
  </cols>
  <sheetData>
    <row r="1" spans="1:33" x14ac:dyDescent="0.25">
      <c r="A1" t="s">
        <v>25</v>
      </c>
    </row>
    <row r="2" spans="1:33" x14ac:dyDescent="0.25">
      <c r="N2" s="1"/>
    </row>
    <row r="4" spans="1:33" x14ac:dyDescent="0.25">
      <c r="A4" s="3" t="s">
        <v>0</v>
      </c>
      <c r="B4" s="2">
        <v>6</v>
      </c>
      <c r="C4" s="2"/>
      <c r="E4" s="12" t="s">
        <v>1</v>
      </c>
      <c r="F4" s="12" t="s">
        <v>2</v>
      </c>
      <c r="G4" s="12" t="s">
        <v>3</v>
      </c>
      <c r="H4" s="12" t="s">
        <v>4</v>
      </c>
      <c r="J4" s="3"/>
      <c r="K4" s="12" t="s">
        <v>5</v>
      </c>
      <c r="L4" s="12" t="s">
        <v>2</v>
      </c>
      <c r="M4" s="12" t="s">
        <v>3</v>
      </c>
      <c r="N4" s="12" t="s">
        <v>4</v>
      </c>
      <c r="O4" s="2"/>
      <c r="P4" s="12" t="s">
        <v>27</v>
      </c>
      <c r="Q4" s="12" t="s">
        <v>2</v>
      </c>
      <c r="R4" s="12" t="s">
        <v>3</v>
      </c>
      <c r="S4" s="12" t="s">
        <v>4</v>
      </c>
      <c r="U4" s="3"/>
      <c r="V4" s="25"/>
      <c r="AD4" s="9"/>
      <c r="AE4" s="9"/>
      <c r="AF4" s="9"/>
      <c r="AG4" s="9"/>
    </row>
    <row r="5" spans="1:33" x14ac:dyDescent="0.25">
      <c r="A5" s="3" t="s">
        <v>6</v>
      </c>
      <c r="B5" s="1">
        <v>2</v>
      </c>
      <c r="C5" s="2"/>
      <c r="E5" s="10">
        <v>0</v>
      </c>
      <c r="F5" s="10">
        <v>0.5</v>
      </c>
      <c r="G5" s="11">
        <f>F5</f>
        <v>0.5</v>
      </c>
      <c r="H5" s="10" t="s">
        <v>20</v>
      </c>
      <c r="J5" s="2"/>
      <c r="K5" s="10">
        <v>1</v>
      </c>
      <c r="L5" s="10">
        <v>0.3</v>
      </c>
      <c r="M5" s="10">
        <f>L5</f>
        <v>0.3</v>
      </c>
      <c r="N5" s="10" t="s">
        <v>21</v>
      </c>
      <c r="O5" s="2"/>
      <c r="P5" s="10">
        <v>0</v>
      </c>
      <c r="Q5" s="10">
        <v>0.7</v>
      </c>
      <c r="R5" s="10">
        <f>Q5</f>
        <v>0.7</v>
      </c>
      <c r="S5" s="10" t="s">
        <v>26</v>
      </c>
      <c r="AD5" s="9"/>
      <c r="AE5" s="9"/>
      <c r="AF5" s="9"/>
      <c r="AG5" s="9"/>
    </row>
    <row r="6" spans="1:33" x14ac:dyDescent="0.25">
      <c r="A6" s="3" t="s">
        <v>7</v>
      </c>
      <c r="B6" s="2">
        <v>7</v>
      </c>
      <c r="C6" s="2"/>
      <c r="E6" s="10">
        <v>1</v>
      </c>
      <c r="F6" s="10">
        <v>0.15</v>
      </c>
      <c r="G6" s="11">
        <f>G5+F6</f>
        <v>0.65</v>
      </c>
      <c r="H6" s="10" t="s">
        <v>32</v>
      </c>
      <c r="J6" s="2"/>
      <c r="K6" s="10">
        <v>2</v>
      </c>
      <c r="L6" s="10">
        <v>0.4</v>
      </c>
      <c r="M6" s="10">
        <f>M5+L6</f>
        <v>0.7</v>
      </c>
      <c r="N6" s="10" t="s">
        <v>22</v>
      </c>
      <c r="O6" s="2"/>
      <c r="P6" s="10">
        <v>1</v>
      </c>
      <c r="Q6" s="10">
        <v>0.3</v>
      </c>
      <c r="R6" s="10">
        <f>R5+Q6</f>
        <v>1</v>
      </c>
      <c r="S6" s="10" t="s">
        <v>23</v>
      </c>
      <c r="AD6" s="9"/>
      <c r="AE6" s="9"/>
      <c r="AF6" s="9"/>
      <c r="AG6" s="9"/>
    </row>
    <row r="7" spans="1:33" x14ac:dyDescent="0.25">
      <c r="A7" s="2"/>
      <c r="B7" s="2"/>
      <c r="C7" s="2"/>
      <c r="E7" s="10">
        <v>2</v>
      </c>
      <c r="F7" s="10">
        <v>0.25</v>
      </c>
      <c r="G7" s="11">
        <f>G6+F7</f>
        <v>0.9</v>
      </c>
      <c r="H7" s="10" t="s">
        <v>33</v>
      </c>
      <c r="J7" s="2"/>
      <c r="K7" s="10">
        <v>3</v>
      </c>
      <c r="L7" s="10">
        <v>0.3</v>
      </c>
      <c r="M7" s="10">
        <f>M6+L7</f>
        <v>1</v>
      </c>
      <c r="N7" s="10" t="s">
        <v>23</v>
      </c>
      <c r="O7" s="2"/>
      <c r="P7" s="2"/>
      <c r="Q7" s="2"/>
      <c r="R7" s="2"/>
      <c r="S7" s="6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25">
      <c r="A8" s="3" t="s">
        <v>8</v>
      </c>
      <c r="B8" s="2">
        <v>5</v>
      </c>
      <c r="C8" s="2"/>
      <c r="E8" s="10">
        <v>3</v>
      </c>
      <c r="F8" s="10">
        <v>0.1</v>
      </c>
      <c r="G8" s="11">
        <f>G7+F8</f>
        <v>1</v>
      </c>
      <c r="H8" s="10" t="s">
        <v>34</v>
      </c>
      <c r="J8" s="2"/>
      <c r="K8" s="2"/>
      <c r="L8" s="2"/>
      <c r="M8" s="2"/>
      <c r="N8" s="2"/>
      <c r="O8" s="2"/>
      <c r="P8" s="8" t="s">
        <v>29</v>
      </c>
      <c r="Q8" s="8">
        <v>0.33</v>
      </c>
      <c r="R8" s="8">
        <v>0.69</v>
      </c>
      <c r="S8" s="8">
        <v>0.95</v>
      </c>
      <c r="T8" s="8">
        <v>0.54</v>
      </c>
      <c r="U8" s="28">
        <v>0.99</v>
      </c>
      <c r="V8" s="26">
        <v>0.65</v>
      </c>
      <c r="W8" s="26">
        <v>0.97</v>
      </c>
      <c r="X8" s="26">
        <v>0.6</v>
      </c>
      <c r="Y8" s="26">
        <v>0.75</v>
      </c>
      <c r="Z8" s="26">
        <v>0.92</v>
      </c>
      <c r="AA8" s="26">
        <v>0.39</v>
      </c>
      <c r="AD8" s="7"/>
      <c r="AE8" s="7"/>
      <c r="AF8" s="7"/>
      <c r="AG8" s="7"/>
    </row>
    <row r="9" spans="1:33" x14ac:dyDescent="0.25">
      <c r="A9" s="3" t="s">
        <v>9</v>
      </c>
      <c r="B9" s="2">
        <v>3</v>
      </c>
      <c r="C9" s="2" t="s">
        <v>24</v>
      </c>
      <c r="E9" s="2"/>
      <c r="F9" s="2"/>
      <c r="H9" s="5"/>
      <c r="I9" s="4"/>
      <c r="J9" s="2"/>
      <c r="K9" s="2"/>
      <c r="L9" s="2"/>
      <c r="M9" s="2"/>
      <c r="N9" s="2"/>
      <c r="O9" s="2"/>
      <c r="P9" s="8" t="s">
        <v>30</v>
      </c>
      <c r="Q9" s="8">
        <v>0.22</v>
      </c>
      <c r="R9" s="8">
        <v>0.63</v>
      </c>
      <c r="S9" s="8">
        <v>0.28999999999999998</v>
      </c>
      <c r="T9" s="8">
        <v>0.18</v>
      </c>
      <c r="U9" s="8">
        <v>0.82</v>
      </c>
      <c r="AD9" s="7"/>
      <c r="AE9" s="7"/>
      <c r="AF9" s="7"/>
    </row>
    <row r="10" spans="1:33" x14ac:dyDescent="0.25">
      <c r="A10" s="3" t="s">
        <v>10</v>
      </c>
      <c r="B10" s="2">
        <f>20*Q</f>
        <v>120</v>
      </c>
      <c r="C10" s="2" t="s">
        <v>24</v>
      </c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8" t="s">
        <v>31</v>
      </c>
      <c r="Q10" s="8">
        <v>0.48</v>
      </c>
      <c r="R10" s="8">
        <v>0.17</v>
      </c>
      <c r="S10" s="8">
        <v>0.8</v>
      </c>
      <c r="T10" s="8">
        <v>0.71</v>
      </c>
      <c r="U10" s="8">
        <v>0.24</v>
      </c>
      <c r="V10" s="27">
        <v>0.02</v>
      </c>
      <c r="W10" s="27">
        <v>0.05</v>
      </c>
      <c r="X10" s="27">
        <v>0.56000000000000005</v>
      </c>
      <c r="Y10" s="27">
        <v>0.3</v>
      </c>
      <c r="Z10" s="27">
        <v>0.5</v>
      </c>
      <c r="AD10" s="7"/>
      <c r="AE10" s="7"/>
      <c r="AF10" s="7"/>
    </row>
    <row r="11" spans="1:33" x14ac:dyDescent="0.25">
      <c r="K11" s="1"/>
    </row>
    <row r="12" spans="1:33" ht="15.75" thickBot="1" x14ac:dyDescent="0.3"/>
    <row r="13" spans="1:33" ht="46.5" thickTop="1" thickBot="1" x14ac:dyDescent="0.3">
      <c r="A13" s="17" t="s">
        <v>11</v>
      </c>
      <c r="B13" s="18" t="s">
        <v>12</v>
      </c>
      <c r="C13" s="19" t="s">
        <v>1</v>
      </c>
      <c r="D13" s="18" t="s">
        <v>13</v>
      </c>
      <c r="E13" s="19" t="s">
        <v>5</v>
      </c>
      <c r="F13" s="18" t="s">
        <v>28</v>
      </c>
      <c r="G13" s="19" t="s">
        <v>27</v>
      </c>
      <c r="H13" s="19" t="s">
        <v>35</v>
      </c>
      <c r="I13" s="18" t="s">
        <v>14</v>
      </c>
      <c r="J13" s="18" t="s">
        <v>15</v>
      </c>
      <c r="K13" s="19" t="s">
        <v>16</v>
      </c>
      <c r="L13" s="19" t="s">
        <v>17</v>
      </c>
      <c r="M13" s="19" t="s">
        <v>8</v>
      </c>
      <c r="N13" s="19" t="s">
        <v>9</v>
      </c>
      <c r="O13" s="19" t="s">
        <v>10</v>
      </c>
      <c r="P13" s="18" t="s">
        <v>18</v>
      </c>
      <c r="Q13" s="20" t="s">
        <v>19</v>
      </c>
    </row>
    <row r="14" spans="1:33" ht="15.75" thickTop="1" x14ac:dyDescent="0.25">
      <c r="A14" s="21">
        <v>0</v>
      </c>
      <c r="B14" s="13">
        <v>0.33</v>
      </c>
      <c r="C14" s="13">
        <v>0</v>
      </c>
      <c r="D14" s="13"/>
      <c r="E14" s="13"/>
      <c r="F14" s="13"/>
      <c r="G14" s="13"/>
      <c r="H14" s="13"/>
      <c r="I14" s="13"/>
      <c r="J14" s="13"/>
      <c r="K14" s="13"/>
      <c r="L14" s="13">
        <v>7</v>
      </c>
      <c r="M14" s="13"/>
      <c r="N14" s="13">
        <f>L14*Km</f>
        <v>21</v>
      </c>
      <c r="O14" s="13"/>
      <c r="P14" s="13">
        <f>M14+N14+O14</f>
        <v>21</v>
      </c>
      <c r="Q14" s="14">
        <f>P14</f>
        <v>21</v>
      </c>
    </row>
    <row r="15" spans="1:33" x14ac:dyDescent="0.25">
      <c r="A15" s="22">
        <v>1</v>
      </c>
      <c r="B15" s="15">
        <v>0.69</v>
      </c>
      <c r="C15" s="13">
        <v>2</v>
      </c>
      <c r="D15" s="13"/>
      <c r="E15" s="13"/>
      <c r="F15" s="13">
        <v>0.48</v>
      </c>
      <c r="G15" s="13">
        <v>0</v>
      </c>
      <c r="H15" s="13" t="s">
        <v>36</v>
      </c>
      <c r="I15" s="13"/>
      <c r="J15" s="13"/>
      <c r="K15" s="13">
        <v>7</v>
      </c>
      <c r="L15" s="24">
        <f>IF((K15-C15) &lt;= 0, 0,(K15-C15))</f>
        <v>5</v>
      </c>
      <c r="M15" s="13"/>
      <c r="N15" s="13">
        <f>L15*Km</f>
        <v>15</v>
      </c>
      <c r="O15" s="13"/>
      <c r="P15" s="13">
        <f t="shared" ref="P15:P24" si="0">M15+N15+O15</f>
        <v>15</v>
      </c>
      <c r="Q15" s="14">
        <f>Q14+P15</f>
        <v>36</v>
      </c>
    </row>
    <row r="16" spans="1:33" x14ac:dyDescent="0.25">
      <c r="A16" s="22">
        <v>2</v>
      </c>
      <c r="B16" s="15">
        <v>0.95</v>
      </c>
      <c r="C16" s="13">
        <v>3</v>
      </c>
      <c r="D16" s="13">
        <v>0.22</v>
      </c>
      <c r="E16" s="13">
        <v>1</v>
      </c>
      <c r="F16" s="13">
        <v>0.17</v>
      </c>
      <c r="G16" s="13">
        <v>0</v>
      </c>
      <c r="H16" s="13" t="s">
        <v>36</v>
      </c>
      <c r="I16" s="24">
        <v>3</v>
      </c>
      <c r="J16" s="13"/>
      <c r="K16" s="13">
        <v>5</v>
      </c>
      <c r="L16" s="28">
        <f t="shared" ref="L16:L24" si="1">IF((K16-C16) &lt;= 0, 0,(K16-C16))</f>
        <v>2</v>
      </c>
      <c r="M16" s="13"/>
      <c r="N16" s="13">
        <f>L16*Km</f>
        <v>6</v>
      </c>
      <c r="O16" s="13">
        <f>Ks</f>
        <v>120</v>
      </c>
      <c r="P16" s="13">
        <f t="shared" si="0"/>
        <v>126</v>
      </c>
      <c r="Q16" s="14">
        <f t="shared" ref="Q16:Q22" si="2">Q15+P16</f>
        <v>162</v>
      </c>
    </row>
    <row r="17" spans="1:21" x14ac:dyDescent="0.25">
      <c r="A17" s="22">
        <v>3</v>
      </c>
      <c r="B17" s="15">
        <v>0.54</v>
      </c>
      <c r="C17" s="13">
        <v>1</v>
      </c>
      <c r="D17" s="13"/>
      <c r="E17" s="13"/>
      <c r="F17" s="13">
        <v>0.8</v>
      </c>
      <c r="G17" s="13">
        <v>1</v>
      </c>
      <c r="H17" s="13" t="s">
        <v>37</v>
      </c>
      <c r="I17" s="13"/>
      <c r="J17" s="13" t="s">
        <v>37</v>
      </c>
      <c r="K17" s="13">
        <v>8</v>
      </c>
      <c r="L17" s="28">
        <f t="shared" si="1"/>
        <v>7</v>
      </c>
      <c r="M17" s="13"/>
      <c r="N17" s="13">
        <f>L17*Km</f>
        <v>21</v>
      </c>
      <c r="O17" s="13"/>
      <c r="P17" s="13">
        <f t="shared" si="0"/>
        <v>21</v>
      </c>
      <c r="Q17" s="14">
        <f t="shared" si="2"/>
        <v>183</v>
      </c>
    </row>
    <row r="18" spans="1:21" x14ac:dyDescent="0.25">
      <c r="A18" s="22">
        <v>4</v>
      </c>
      <c r="B18" s="15">
        <v>0.99</v>
      </c>
      <c r="C18" s="13">
        <v>3</v>
      </c>
      <c r="D18" s="13"/>
      <c r="E18" s="13"/>
      <c r="F18" s="13">
        <v>0.71</v>
      </c>
      <c r="G18" s="13">
        <v>1</v>
      </c>
      <c r="H18" s="13" t="s">
        <v>37</v>
      </c>
      <c r="I18" s="13"/>
      <c r="J18" s="13"/>
      <c r="K18" s="13">
        <v>7</v>
      </c>
      <c r="L18" s="28">
        <f t="shared" si="1"/>
        <v>4</v>
      </c>
      <c r="M18" s="13"/>
      <c r="N18" s="13">
        <f>L18*Km</f>
        <v>12</v>
      </c>
      <c r="O18" s="13"/>
      <c r="P18" s="13">
        <f t="shared" si="0"/>
        <v>12</v>
      </c>
      <c r="Q18" s="14">
        <f t="shared" si="2"/>
        <v>195</v>
      </c>
    </row>
    <row r="19" spans="1:21" x14ac:dyDescent="0.25">
      <c r="A19" s="22">
        <v>5</v>
      </c>
      <c r="B19" s="15">
        <v>0.65</v>
      </c>
      <c r="C19" s="13">
        <v>2</v>
      </c>
      <c r="D19" s="13">
        <v>0.63</v>
      </c>
      <c r="E19" s="13">
        <v>2</v>
      </c>
      <c r="F19" s="13">
        <v>0.24</v>
      </c>
      <c r="G19" s="13">
        <v>0</v>
      </c>
      <c r="H19" s="13" t="s">
        <v>36</v>
      </c>
      <c r="I19" s="13">
        <v>7</v>
      </c>
      <c r="J19" s="13"/>
      <c r="K19" s="13">
        <v>4</v>
      </c>
      <c r="L19" s="28">
        <f t="shared" si="1"/>
        <v>2</v>
      </c>
      <c r="M19" s="13"/>
      <c r="N19" s="13">
        <f>L19*Km</f>
        <v>6</v>
      </c>
      <c r="O19" s="28">
        <f>Ks</f>
        <v>120</v>
      </c>
      <c r="P19" s="13">
        <f t="shared" si="0"/>
        <v>126</v>
      </c>
      <c r="Q19" s="14">
        <f t="shared" si="2"/>
        <v>321</v>
      </c>
    </row>
    <row r="20" spans="1:21" x14ac:dyDescent="0.25">
      <c r="A20" s="22">
        <v>6</v>
      </c>
      <c r="B20" s="15">
        <v>0.97</v>
      </c>
      <c r="C20" s="13">
        <v>3</v>
      </c>
      <c r="D20" s="13"/>
      <c r="E20" s="13"/>
      <c r="F20" s="13">
        <v>0.02</v>
      </c>
      <c r="G20" s="13">
        <v>0</v>
      </c>
      <c r="H20" s="13" t="s">
        <v>36</v>
      </c>
      <c r="I20" s="13">
        <v>7</v>
      </c>
      <c r="J20" s="13"/>
      <c r="K20" s="13">
        <v>2</v>
      </c>
      <c r="L20" s="28">
        <f t="shared" si="1"/>
        <v>0</v>
      </c>
      <c r="M20" s="13">
        <f>Ko</f>
        <v>5</v>
      </c>
      <c r="N20" s="13">
        <f>L20*Km</f>
        <v>0</v>
      </c>
      <c r="O20" s="13"/>
      <c r="P20" s="13">
        <f t="shared" si="0"/>
        <v>5</v>
      </c>
      <c r="Q20" s="14">
        <f t="shared" si="2"/>
        <v>326</v>
      </c>
    </row>
    <row r="21" spans="1:21" x14ac:dyDescent="0.25">
      <c r="A21" s="22">
        <v>7</v>
      </c>
      <c r="B21" s="15">
        <v>0.6</v>
      </c>
      <c r="C21" s="13">
        <v>1</v>
      </c>
      <c r="D21" s="13"/>
      <c r="E21" s="13"/>
      <c r="F21" s="24">
        <v>0.05</v>
      </c>
      <c r="G21" s="24">
        <v>0</v>
      </c>
      <c r="H21" s="13" t="s">
        <v>36</v>
      </c>
      <c r="I21" s="13"/>
      <c r="J21" s="13" t="s">
        <v>37</v>
      </c>
      <c r="K21" s="13">
        <v>6</v>
      </c>
      <c r="L21" s="28">
        <f t="shared" si="1"/>
        <v>5</v>
      </c>
      <c r="M21" s="13"/>
      <c r="N21" s="13">
        <f>L21*Km</f>
        <v>15</v>
      </c>
      <c r="O21" s="13"/>
      <c r="P21" s="13">
        <f t="shared" si="0"/>
        <v>15</v>
      </c>
      <c r="Q21" s="14">
        <f t="shared" si="2"/>
        <v>341</v>
      </c>
    </row>
    <row r="22" spans="1:21" x14ac:dyDescent="0.25">
      <c r="A22" s="22">
        <v>8</v>
      </c>
      <c r="B22" s="15">
        <v>0.75</v>
      </c>
      <c r="C22" s="13">
        <v>2</v>
      </c>
      <c r="D22" s="13"/>
      <c r="E22" s="13"/>
      <c r="F22" s="13">
        <v>0.56000000000000005</v>
      </c>
      <c r="G22" s="13">
        <v>0</v>
      </c>
      <c r="H22" s="13" t="s">
        <v>36</v>
      </c>
      <c r="I22" s="13"/>
      <c r="J22" s="13"/>
      <c r="K22" s="13">
        <v>5</v>
      </c>
      <c r="L22" s="28">
        <f t="shared" si="1"/>
        <v>3</v>
      </c>
      <c r="M22" s="13"/>
      <c r="N22" s="13">
        <f>L22*Km</f>
        <v>9</v>
      </c>
      <c r="O22" s="13"/>
      <c r="P22" s="28">
        <f t="shared" si="0"/>
        <v>9</v>
      </c>
      <c r="Q22" s="14">
        <f t="shared" si="2"/>
        <v>350</v>
      </c>
    </row>
    <row r="23" spans="1:21" x14ac:dyDescent="0.25">
      <c r="A23" s="22">
        <v>9</v>
      </c>
      <c r="B23" s="29">
        <v>0.92</v>
      </c>
      <c r="C23" s="13">
        <v>3</v>
      </c>
      <c r="D23" s="13"/>
      <c r="E23" s="13"/>
      <c r="F23" s="13">
        <v>0.3</v>
      </c>
      <c r="G23" s="13">
        <v>0</v>
      </c>
      <c r="H23" s="13" t="s">
        <v>36</v>
      </c>
      <c r="I23" s="13"/>
      <c r="J23" s="13"/>
      <c r="K23" s="13">
        <v>3</v>
      </c>
      <c r="L23" s="28">
        <f t="shared" si="1"/>
        <v>0</v>
      </c>
      <c r="M23" s="13"/>
      <c r="N23" s="13">
        <f>L23*Km</f>
        <v>0</v>
      </c>
      <c r="O23" s="13"/>
      <c r="P23" s="28">
        <f t="shared" si="0"/>
        <v>0</v>
      </c>
      <c r="Q23" s="14">
        <f>Q22+P23</f>
        <v>350</v>
      </c>
    </row>
    <row r="24" spans="1:21" ht="15.75" thickBot="1" x14ac:dyDescent="0.3">
      <c r="A24" s="23">
        <v>10</v>
      </c>
      <c r="B24" s="16">
        <v>0.39</v>
      </c>
      <c r="C24" s="16">
        <v>0</v>
      </c>
      <c r="D24" s="16"/>
      <c r="E24" s="16"/>
      <c r="F24" s="16">
        <v>0.5</v>
      </c>
      <c r="G24" s="16">
        <v>0</v>
      </c>
      <c r="H24" s="16" t="s">
        <v>36</v>
      </c>
      <c r="I24" s="16"/>
      <c r="J24" s="16"/>
      <c r="K24" s="16">
        <v>0</v>
      </c>
      <c r="L24" s="16">
        <f t="shared" si="1"/>
        <v>0</v>
      </c>
      <c r="M24" s="16"/>
      <c r="N24" s="16">
        <f>L24*Km</f>
        <v>0</v>
      </c>
      <c r="O24" s="16"/>
      <c r="P24" s="16">
        <f t="shared" si="0"/>
        <v>0</v>
      </c>
      <c r="Q24" s="30">
        <f>Q23+P24</f>
        <v>350</v>
      </c>
      <c r="U24" s="1"/>
    </row>
    <row r="25" spans="1:21" ht="15.75" thickTop="1" x14ac:dyDescent="0.25"/>
    <row r="32" spans="1:21" x14ac:dyDescent="0.25">
      <c r="O32" s="3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Hoja1!Km</vt:lpstr>
      <vt:lpstr>Hoja1!Ko</vt:lpstr>
      <vt:lpstr>Hoja1!Ks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2015-06-05T18:19:34Z</dcterms:created>
  <dcterms:modified xsi:type="dcterms:W3CDTF">2020-05-02T19:32:40Z</dcterms:modified>
</cp:coreProperties>
</file>