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Desktop\MII\TFM\"/>
    </mc:Choice>
  </mc:AlternateContent>
  <bookViews>
    <workbookView xWindow="0" yWindow="0" windowWidth="8430" windowHeight="7035"/>
  </bookViews>
  <sheets>
    <sheet name="Pruebas" sheetId="1" r:id="rId1"/>
    <sheet name="Gráficos" sheetId="2" r:id="rId2"/>
  </sheets>
  <definedNames>
    <definedName name="_xlchart.0" hidden="1">Gráficos!$W$2</definedName>
    <definedName name="_xlchart.1" hidden="1">Gráficos!$W$3:$W$18</definedName>
    <definedName name="_xlchart.10" hidden="1">Gráficos!$W$2</definedName>
    <definedName name="_xlchart.11" hidden="1">Gráficos!$W$3:$W$18</definedName>
    <definedName name="_xlchart.12" hidden="1">Gráficos!$Y$2</definedName>
    <definedName name="_xlchart.13" hidden="1">Gráficos!$Y$3:$Y$18</definedName>
    <definedName name="_xlchart.14" hidden="1">Gráficos!$W$2</definedName>
    <definedName name="_xlchart.15" hidden="1">Gráficos!$W$3:$W$18</definedName>
    <definedName name="_xlchart.16" hidden="1">Gráficos!$Y$2</definedName>
    <definedName name="_xlchart.17" hidden="1">Gráficos!$Y$3:$Y$18</definedName>
    <definedName name="_xlchart.18" hidden="1">Gráficos!$W$2</definedName>
    <definedName name="_xlchart.19" hidden="1">Gráficos!$W$3:$W$18</definedName>
    <definedName name="_xlchart.2" hidden="1">Gráficos!$Y$2</definedName>
    <definedName name="_xlchart.20" hidden="1">Gráficos!$Y$2</definedName>
    <definedName name="_xlchart.21" hidden="1">Gráficos!$Y$3:$Y$18</definedName>
    <definedName name="_xlchart.22" hidden="1">Gráficos!$W$2</definedName>
    <definedName name="_xlchart.23" hidden="1">Gráficos!$W$3:$W$18</definedName>
    <definedName name="_xlchart.24" hidden="1">Gráficos!$Y$2</definedName>
    <definedName name="_xlchart.25" hidden="1">Gráficos!$Y$3:$Y$18</definedName>
    <definedName name="_xlchart.26" hidden="1">Gráficos!$I$2</definedName>
    <definedName name="_xlchart.27" hidden="1">Gráficos!$I$3:$I$12</definedName>
    <definedName name="_xlchart.28" hidden="1">Gráficos!$Q$2</definedName>
    <definedName name="_xlchart.29" hidden="1">Gráficos!$Q$3:$Q$12</definedName>
    <definedName name="_xlchart.3" hidden="1">Gráficos!$Y$3:$Y$18</definedName>
    <definedName name="_xlchart.30" hidden="1">Gráficos!$S$2</definedName>
    <definedName name="_xlchart.31" hidden="1">Gráficos!$S$3:$S$16</definedName>
    <definedName name="_xlchart.32" hidden="1">Gráficos!$T$2</definedName>
    <definedName name="_xlchart.33" hidden="1">Gráficos!$T$3:$T$34</definedName>
    <definedName name="_xlchart.34" hidden="1">Gráficos!$R$2</definedName>
    <definedName name="_xlchart.35" hidden="1">Gráficos!$R$3:$R$10</definedName>
    <definedName name="_xlchart.36" hidden="1">Gráficos!$L$2</definedName>
    <definedName name="_xlchart.37" hidden="1">Gráficos!$L$3:$L$34</definedName>
    <definedName name="_xlchart.38" hidden="1">Gráficos!$J$2</definedName>
    <definedName name="_xlchart.39" hidden="1">Gráficos!$J$3:$J$10</definedName>
    <definedName name="_xlchart.4" hidden="1">Gráficos!$K$2</definedName>
    <definedName name="_xlchart.40" hidden="1">Gráficos!$M$2</definedName>
    <definedName name="_xlchart.41" hidden="1">Gráficos!$M$3:$M$12</definedName>
    <definedName name="_xlchart.42" hidden="1">Gráficos!$N$2</definedName>
    <definedName name="_xlchart.43" hidden="1">Gráficos!$N$3:$N$10</definedName>
    <definedName name="_xlchart.44" hidden="1">Gráficos!$O$2</definedName>
    <definedName name="_xlchart.45" hidden="1">Gráficos!$O$3:$O$16</definedName>
    <definedName name="_xlchart.46" hidden="1">Gráficos!$W$2</definedName>
    <definedName name="_xlchart.47" hidden="1">Gráficos!$W$3:$W$18</definedName>
    <definedName name="_xlchart.48" hidden="1">Gráficos!$Y$2</definedName>
    <definedName name="_xlchart.49" hidden="1">Gráficos!$Y$3:$Y$18</definedName>
    <definedName name="_xlchart.5" hidden="1">Gráficos!$K$3:$K$16</definedName>
    <definedName name="_xlchart.50" hidden="1">Gráficos!$P$2</definedName>
    <definedName name="_xlchart.51" hidden="1">Gráficos!$P$3:$P$34</definedName>
    <definedName name="_xlchart.52" hidden="1">Gráficos!$L$2</definedName>
    <definedName name="_xlchart.53" hidden="1">Gráficos!$L$3:$L$34</definedName>
    <definedName name="_xlchart.54" hidden="1">Gráficos!$L$2</definedName>
    <definedName name="_xlchart.55" hidden="1">Gráficos!$L$3:$L$34</definedName>
    <definedName name="_xlchart.56" hidden="1">Gráficos!$P$2</definedName>
    <definedName name="_xlchart.57" hidden="1">Gráficos!$P$3:$P$34</definedName>
    <definedName name="_xlchart.6" hidden="1">Gráficos!$W$2</definedName>
    <definedName name="_xlchart.7" hidden="1">Gráficos!$W$3:$W$18</definedName>
    <definedName name="_xlchart.8" hidden="1">Gráficos!$Y$2</definedName>
    <definedName name="_xlchart.9" hidden="1">Gráficos!$Y$3:$Y$18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8" i="1"/>
  <c r="F29" i="1"/>
  <c r="J29" i="1"/>
  <c r="F30" i="1"/>
  <c r="J30" i="1"/>
  <c r="L7" i="1"/>
  <c r="L6" i="1" l="1"/>
  <c r="M6" i="1"/>
  <c r="M7" i="1"/>
  <c r="M16" i="1"/>
  <c r="M24" i="1"/>
  <c r="M28" i="1"/>
  <c r="J6" i="1"/>
  <c r="F6" i="1"/>
  <c r="L16" i="1"/>
  <c r="M14" i="1"/>
  <c r="L14" i="1"/>
  <c r="J22" i="1"/>
  <c r="F22" i="1"/>
  <c r="M20" i="1"/>
  <c r="L20" i="1"/>
  <c r="M10" i="1"/>
  <c r="L10" i="1"/>
  <c r="F5" i="1"/>
  <c r="J7" i="1"/>
  <c r="J8" i="1"/>
  <c r="J9" i="1"/>
  <c r="J5" i="1"/>
  <c r="J15" i="1"/>
  <c r="J16" i="1"/>
  <c r="J19" i="1"/>
  <c r="J14" i="1"/>
  <c r="J28" i="1"/>
  <c r="J26" i="1"/>
  <c r="J25" i="1"/>
  <c r="J24" i="1"/>
  <c r="F28" i="1"/>
  <c r="F26" i="1"/>
  <c r="F25" i="1"/>
  <c r="F24" i="1"/>
  <c r="F19" i="1"/>
  <c r="F16" i="1"/>
  <c r="F15" i="1"/>
  <c r="F14" i="1"/>
  <c r="F9" i="1"/>
  <c r="F8" i="1"/>
  <c r="F7" i="1"/>
  <c r="M9" i="1" l="1"/>
  <c r="L9" i="1"/>
  <c r="M26" i="1"/>
  <c r="L26" i="1"/>
  <c r="L18" i="1"/>
  <c r="M18" i="1"/>
</calcChain>
</file>

<file path=xl/sharedStrings.xml><?xml version="1.0" encoding="utf-8"?>
<sst xmlns="http://schemas.openxmlformats.org/spreadsheetml/2006/main" count="114" uniqueCount="39">
  <si>
    <t>Valle Real</t>
  </si>
  <si>
    <t>La Vaca</t>
  </si>
  <si>
    <t>Las Llamas</t>
  </si>
  <si>
    <t>Destino</t>
  </si>
  <si>
    <t>Error X</t>
  </si>
  <si>
    <t>Error Y</t>
  </si>
  <si>
    <t>Total</t>
  </si>
  <si>
    <t>Ida</t>
  </si>
  <si>
    <t>Vuelta</t>
  </si>
  <si>
    <t>Obstáculos</t>
  </si>
  <si>
    <t>E. Total</t>
  </si>
  <si>
    <t>(5,5)</t>
  </si>
  <si>
    <t>(0,3)</t>
  </si>
  <si>
    <t>(22,22)</t>
  </si>
  <si>
    <t>(-4.4,-10.1)</t>
  </si>
  <si>
    <t>(-1,6.9)</t>
  </si>
  <si>
    <t>(-10.5,2.9)</t>
  </si>
  <si>
    <t>(-2.6,10.1)</t>
  </si>
  <si>
    <t>(9.9,4.2)</t>
  </si>
  <si>
    <t>(0,20)</t>
  </si>
  <si>
    <t>(-4.6,2.8)</t>
  </si>
  <si>
    <t>(-17, 5.2)</t>
  </si>
  <si>
    <t>(10,10)</t>
  </si>
  <si>
    <t>(-10,-10)</t>
  </si>
  <si>
    <t>(-11.5, 5.5)</t>
  </si>
  <si>
    <t>Media</t>
  </si>
  <si>
    <t>ErrorX</t>
  </si>
  <si>
    <t>ErrorY</t>
  </si>
  <si>
    <t>E. Tot</t>
  </si>
  <si>
    <t>Obs</t>
  </si>
  <si>
    <t>(-17,-16.9)</t>
  </si>
  <si>
    <t>(8.3,-13.4)</t>
  </si>
  <si>
    <t>Éxito</t>
  </si>
  <si>
    <t>Error</t>
  </si>
  <si>
    <t>(-15.2,-23.3)</t>
  </si>
  <si>
    <t>Error Total</t>
  </si>
  <si>
    <t>Obstaculos</t>
  </si>
  <si>
    <t>IDA</t>
  </si>
  <si>
    <t>Error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</si>
</sst>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Pruebas!$B$37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E1F-4876-AD0A-23048C70ED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1F-4876-AD0A-23048C70ED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Pruebas!$C$33:$D$33</c:f>
              <c:strCache>
                <c:ptCount val="2"/>
                <c:pt idx="0">
                  <c:v>Éxito</c:v>
                </c:pt>
                <c:pt idx="1">
                  <c:v>Error</c:v>
                </c:pt>
              </c:strCache>
            </c:strRef>
          </c:cat>
          <c:val>
            <c:numRef>
              <c:f>Pruebas!$C$37:$D$37</c:f>
              <c:numCache>
                <c:formatCode>General</c:formatCode>
                <c:ptCount val="2"/>
                <c:pt idx="0">
                  <c:v>16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F-4876-AD0A-23048C70ED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Error Y</a:t>
            </a:r>
          </a:p>
        </cx:rich>
      </cx:tx>
    </cx:title>
    <cx:plotArea>
      <cx:plotAreaRegion>
        <cx:series layoutId="boxWhisker" uniqueId="{A91B0F40-ED22-4443-9B48-D42344460D35}">
          <cx:tx>
            <cx:txData>
              <cx:f>_xlchart.40</cx:f>
              <cx:v>Valle Real</cx:v>
            </cx:txData>
          </cx:tx>
          <cx:dataLabels pos="r">
            <cx:numFmt formatCode="#,##0.000" sourceLinked="0"/>
            <cx:visibility seriesName="0" categoryName="0" value="1"/>
            <cx:separator>, </cx:separator>
            <cx:dataLabel idx="13" pos="b">
              <cx:separator>, </cx:separator>
            </cx:dataLabel>
          </cx:dataLabels>
          <cx:dataId val="0"/>
          <cx:layoutPr>
            <cx:visibility meanLine="0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90000000000000002" min="-0.60000000000000009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Error Y</a:t>
            </a:r>
          </a:p>
        </cx:rich>
      </cx:tx>
    </cx:title>
    <cx:plotArea>
      <cx:plotAreaRegion>
        <cx:series layoutId="boxWhisker" uniqueId="{828405E1-7F46-4802-810B-50B227E35C5C}">
          <cx:tx>
            <cx:txData>
              <cx:f>_xlchart.42</cx:f>
              <cx:v>Las Llamas</cx:v>
            </cx:txData>
          </cx:tx>
          <cx:dataLabels pos="r">
            <cx:numFmt formatCode="#,##0.000" sourceLinked="0"/>
            <cx:visibility seriesName="0" categoryName="0" value="1"/>
            <cx:separator>, </cx:separator>
            <cx:dataLabel idx="8" pos="r">
              <cx:separator>, </cx:separator>
            </cx:dataLabel>
            <cx:dataLabel idx="11" pos="l">
              <cx:separator>, </cx:separator>
            </cx:dataLabel>
          </cx:dataLabels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90000000000000002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Error Y</a:t>
            </a:r>
          </a:p>
        </cx:rich>
      </cx:tx>
    </cx:title>
    <cx:plotArea>
      <cx:plotAreaRegion>
        <cx:series layoutId="boxWhisker" uniqueId="{FC21C913-A751-4D7A-B4BA-6C44FCC4382E}">
          <cx:tx>
            <cx:txData>
              <cx:f>_xlchart.44</cx:f>
              <cx:v>La Vaca</cx:v>
            </cx:txData>
          </cx:tx>
          <cx:dataLabels pos="r">
            <cx:numFmt formatCode="#,##0.000" sourceLinked="0"/>
            <cx:visibility seriesName="0" categoryName="0" value="1"/>
            <cx:separator>, </cx:separator>
            <cx:dataLabel idx="17" pos="b">
              <cx:separator>, </cx:separator>
            </cx:dataLabel>
          </cx:dataLabels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90000000000000002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Error Y</a:t>
            </a:r>
          </a:p>
        </cx:rich>
      </cx:tx>
    </cx:title>
    <cx:plotArea>
      <cx:plotAreaRegion>
        <cx:series layoutId="boxWhisker" uniqueId="{222C1B44-78C5-42CE-80D2-1AEA7F1E1D67}">
          <cx:tx>
            <cx:txData>
              <cx:f>_xlchart.50</cx:f>
              <cx:v>Total</cx:v>
            </cx:txData>
          </cx:tx>
          <cx:dataLabels pos="r">
            <cx:numFmt formatCode="#,##0.000" sourceLinked="0"/>
            <cx:visibility seriesName="0" categoryName="0" value="1"/>
            <cx:separator>, </cx:separator>
            <cx:dataLabel idx="35" pos="t">
              <cx:separator>, </cx:separator>
            </cx:dataLabel>
          </cx:dataLabels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90000000000000002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Error Total</a:t>
            </a:r>
          </a:p>
        </cx:rich>
      </cx:tx>
    </cx:title>
    <cx:plotArea>
      <cx:plotAreaRegion>
        <cx:series layoutId="boxWhisker" uniqueId="{93D5BAD1-B457-4D77-A6B2-BB99BD43FE1B}">
          <cx:tx>
            <cx:txData>
              <cx:f>_xlchart.28</cx:f>
              <cx:v>Valle Real</cx:v>
            </cx:txData>
          </cx:tx>
          <cx:dataLabels pos="r">
            <cx:numFmt formatCode="#,##0.000" sourceLinked="0"/>
            <cx:visibility seriesName="0" categoryName="0" value="1"/>
            <cx:separator>, </cx:separator>
            <cx:dataLabel idx="0" pos="b">
              <cx:separator>, </cx:separator>
            </cx:dataLabel>
            <cx:dataLabel idx="13" pos="l">
              <cx:separator>, </cx:separator>
            </cx:dataLabel>
          </cx:dataLabels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90000000000000002" min="-0.60000000000000009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Error Total</a:t>
            </a:r>
          </a:p>
        </cx:rich>
      </cx:tx>
    </cx:title>
    <cx:plotArea>
      <cx:plotAreaRegion>
        <cx:series layoutId="boxWhisker" uniqueId="{882C6EA4-72C9-4199-B85F-AD3CEA120DAE}">
          <cx:tx>
            <cx:txData>
              <cx:f>_xlchart.34</cx:f>
              <cx:v>Las Llamas</cx:v>
            </cx:txData>
          </cx:tx>
          <cx:dataLabels pos="r">
            <cx:numFmt formatCode="#,##0.000" sourceLinked="0"/>
            <cx:visibility seriesName="0" categoryName="0" value="1"/>
            <cx:separator>, </cx:separator>
            <cx:dataLabel idx="0" pos="b">
              <cx:separator>, </cx:separator>
            </cx:dataLabel>
            <cx:dataLabel idx="11" pos="b">
              <cx:separator>, </cx:separator>
            </cx:dataLabel>
          </cx:dataLabels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90000000000000002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Error Total</a:t>
            </a:r>
          </a:p>
        </cx:rich>
      </cx:tx>
    </cx:title>
    <cx:plotArea>
      <cx:plotAreaRegion>
        <cx:series layoutId="boxWhisker" uniqueId="{DBF2FD5C-C2C6-48BB-9A13-1C8A21450870}">
          <cx:tx>
            <cx:txData>
              <cx:f>_xlchart.30</cx:f>
              <cx:v>La Vaca</cx:v>
            </cx:txData>
          </cx:tx>
          <cx:dataLabels pos="r">
            <cx:numFmt formatCode="#,##0.000" sourceLinked="0"/>
            <cx:visibility seriesName="0" categoryName="0" value="1"/>
            <cx:separator>, </cx:separator>
            <cx:dataLabel idx="17" pos="b">
              <cx:separator>, </cx:separator>
            </cx:dataLabel>
          </cx:dataLabels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90000000000000002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Error Total</a:t>
            </a:r>
          </a:p>
        </cx:rich>
      </cx:tx>
    </cx:title>
    <cx:plotArea>
      <cx:plotAreaRegion>
        <cx:series layoutId="boxWhisker" uniqueId="{1A020000-83C3-4BB0-BF7A-CEF80AC9BB10}">
          <cx:tx>
            <cx:txData>
              <cx:f>_xlchart.32</cx:f>
              <cx:v>Total</cx:v>
            </cx:txData>
          </cx:tx>
          <cx:dataLabels pos="r">
            <cx:numFmt formatCode="#,##0.0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90000000000000002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  <cx:data id="1">
      <cx:numDim type="val">
        <cx:f>_xlchart.9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Error Total</a:t>
            </a:r>
          </a:p>
        </cx:rich>
      </cx:tx>
    </cx:title>
    <cx:plotArea>
      <cx:plotAreaRegion>
        <cx:series layoutId="boxWhisker" uniqueId="{667E830F-1B80-4428-A79F-2F322D8FA457}">
          <cx:tx>
            <cx:txData>
              <cx:f>_xlchart.6</cx:f>
              <cx:v>IDA</cx:v>
            </cx:txData>
          </cx:tx>
          <cx:dataLabels pos="t">
            <cx:numFmt formatCode="#,##0.000" sourceLinked="0"/>
            <cx:visibility seriesName="0" categoryName="0" value="1"/>
            <cx:separator>, </cx:separator>
            <cx:dataLabel idx="0" pos="b">
              <cx:numFmt formatCode="#,##0.000" sourceLinked="0"/>
              <cx:visibility seriesName="0" categoryName="0" value="1"/>
              <cx:separator>, </cx:separator>
            </cx:dataLabel>
            <cx:dataLabel idx="16" pos="l">
              <cx:numFmt formatCode="#,##0.000" sourceLinked="0"/>
              <cx:visibility seriesName="0" categoryName="0" value="1"/>
              <cx:separator>, </cx:separator>
            </cx:dataLabel>
            <cx:dataLabel idx="17" pos="l">
              <cx:numFmt formatCode="#,##0.000" sourceLinked="0"/>
              <cx:visibility seriesName="0" categoryName="0" value="1"/>
              <cx:separator>, </cx:separator>
            </cx:dataLabel>
            <cx:dataLabel idx="18" pos="l">
              <cx:numFmt formatCode="#,##0.000" sourceLinked="0"/>
              <cx:visibility seriesName="0" categoryName="0" value="1"/>
              <cx:separator>, </cx:separator>
            </cx:dataLabel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116EB311-5786-4322-8464-17F8A0617B2B}">
          <cx:tx>
            <cx:txData>
              <cx:f>_xlchart.8</cx:f>
              <cx:v>Vuelta</cx:v>
            </cx:txData>
          </cx:tx>
          <cx:dataLabels pos="r">
            <cx:numFmt formatCode="#,##0.000" sourceLinked="0"/>
            <cx:visibility seriesName="0" categoryName="0" value="1"/>
            <cx:separator>, </cx:separator>
            <cx:dataLabel idx="0" pos="b">
              <cx:numFmt formatCode="#,##0.000" sourceLinked="0"/>
              <cx:visibility seriesName="0" categoryName="0" value="1"/>
              <cx:separator>, </cx:separator>
            </cx:dataLabel>
            <cx:dataLabel idx="15" pos="t">
              <cx:numFmt formatCode="#,##0.000" sourceLinked="0"/>
              <cx:visibility seriesName="0" categoryName="0" value="1"/>
              <cx:separator>, </cx:separator>
            </cx:dataLabel>
            <cx:dataLabel idx="19" pos="t">
              <cx:numFmt formatCode="#,##0.000" sourceLinked="0"/>
              <cx:visibility seriesName="0" categoryName="0" value="1"/>
              <cx:separator>, </cx:separator>
            </cx:dataLabel>
          </cx:dataLabels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Valle 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Pruebas!$B$34</c:f>
              <c:strCache>
                <c:ptCount val="1"/>
                <c:pt idx="0">
                  <c:v>Valle Real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02-4B21-9CE2-138762D1B9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02-4B21-9CE2-138762D1B9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Pruebas!$C$33:$D$33</c:f>
              <c:strCache>
                <c:ptCount val="2"/>
                <c:pt idx="0">
                  <c:v>Éxito</c:v>
                </c:pt>
                <c:pt idx="1">
                  <c:v>Error</c:v>
                </c:pt>
              </c:strCache>
            </c:strRef>
          </c:cat>
          <c:val>
            <c:numRef>
              <c:f>Pruebas!$C$34:$D$34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02-4B21-9CE2-138762D1B9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5906507936507932"/>
          <c:y val="0.87301993937065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Pruebas!$B$35</c:f>
              <c:strCache>
                <c:ptCount val="1"/>
                <c:pt idx="0">
                  <c:v>Las Llamas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49-46A7-A9DC-E67E384E12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49-46A7-A9DC-E67E384E12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Pruebas!$C$33:$D$33</c:f>
              <c:strCache>
                <c:ptCount val="2"/>
                <c:pt idx="0">
                  <c:v>Éxito</c:v>
                </c:pt>
                <c:pt idx="1">
                  <c:v>Error</c:v>
                </c:pt>
              </c:strCache>
            </c:strRef>
          </c:cat>
          <c:val>
            <c:numRef>
              <c:f>Pruebas!$C$35:$D$35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49-46A7-A9DC-E67E384E12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Pruebas!$B$36</c:f>
              <c:strCache>
                <c:ptCount val="1"/>
                <c:pt idx="0">
                  <c:v>La Vaca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F0-41A6-92D6-BEDBADE658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F0-41A6-92D6-BEDBADE658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Pruebas!$C$33:$D$33</c:f>
              <c:strCache>
                <c:ptCount val="2"/>
                <c:pt idx="0">
                  <c:v>Éxito</c:v>
                </c:pt>
                <c:pt idx="1">
                  <c:v>Error</c:v>
                </c:pt>
              </c:strCache>
            </c:strRef>
          </c:cat>
          <c:val>
            <c:numRef>
              <c:f>Pruebas!$C$36:$D$36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0-41A6-92D6-BEDBADE6582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Pruebas!$B$37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9E-43FB-A393-ED5DD08E17A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9E-43FB-A393-ED5DD08E17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Pruebas!$C$33:$D$33</c:f>
              <c:strCache>
                <c:ptCount val="2"/>
                <c:pt idx="0">
                  <c:v>Éxito</c:v>
                </c:pt>
                <c:pt idx="1">
                  <c:v>Error</c:v>
                </c:pt>
              </c:strCache>
            </c:strRef>
          </c:cat>
          <c:val>
            <c:numRef>
              <c:f>Pruebas!$C$37:$D$37</c:f>
              <c:numCache>
                <c:formatCode>General</c:formatCode>
                <c:ptCount val="2"/>
                <c:pt idx="0">
                  <c:v>16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E-43FB-A393-ED5DD08E17A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Error X</a:t>
            </a:r>
          </a:p>
        </cx:rich>
      </cx:tx>
    </cx:title>
    <cx:plotArea>
      <cx:plotAreaRegion>
        <cx:series layoutId="boxWhisker" uniqueId="{A07A3C1F-337C-4ACC-8626-2473327443D1}">
          <cx:tx>
            <cx:txData>
              <cx:f>_xlchart.26</cx:f>
              <cx:v>Valle Real</cx:v>
            </cx:txData>
          </cx:tx>
          <cx:dataLabels pos="r">
            <cx:numFmt formatCode="#,##0.000" sourceLinked="0"/>
            <cx:visibility seriesName="0" categoryName="0" value="1"/>
            <cx:separator>, </cx:separator>
            <cx:dataLabel idx="0" pos="b">
              <cx:separator>, </cx:separator>
            </cx:dataLabel>
            <cx:dataLabel idx="13" pos="b">
              <cx:separator>, </cx:separator>
            </cx:dataLabel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90000000000000002" min="-0.60000000000000009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Error X</a:t>
            </a:r>
          </a:p>
        </cx:rich>
      </cx:tx>
    </cx:title>
    <cx:plotArea>
      <cx:plotAreaRegion>
        <cx:series layoutId="boxWhisker" uniqueId="{6087AB82-0423-4474-B322-5A6E7532539A}">
          <cx:tx>
            <cx:txData>
              <cx:f>_xlchart.38</cx:f>
              <cx:v>Las Llamas</cx:v>
            </cx:txData>
          </cx:tx>
          <cx:dataLabels pos="r">
            <cx:numFmt formatCode="#,##0.000" sourceLinked="0"/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90000000000000002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Error X</a:t>
            </a:r>
          </a:p>
        </cx:rich>
      </cx:tx>
    </cx:title>
    <cx:plotArea>
      <cx:plotAreaRegion>
        <cx:series layoutId="boxWhisker" uniqueId="{33521141-631D-4C20-909B-95927180404F}">
          <cx:tx>
            <cx:txData>
              <cx:f>_xlchart.4</cx:f>
              <cx:v>La Vaca</cx:v>
            </cx:txData>
          </cx:tx>
          <cx:dataLabels pos="r">
            <cx:numFmt formatCode="#,##0.000" sourceLinked="0"/>
            <cx:visibility seriesName="0" categoryName="0" value="1"/>
            <cx:separator>, </cx:separator>
            <cx:dataLabel idx="17" pos="b">
              <cx:separator>, </cx:separator>
            </cx:dataLabel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90000000000000002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Error X</a:t>
            </a:r>
          </a:p>
        </cx:rich>
      </cx:tx>
    </cx:title>
    <cx:plotArea>
      <cx:plotAreaRegion>
        <cx:series layoutId="boxWhisker" uniqueId="{D12BFE0A-10CE-43B4-B687-0E87EC32AD8D}">
          <cx:tx>
            <cx:txData>
              <cx:f>_xlchart.36</cx:f>
              <cx:v>Total</cx:v>
            </cx:txData>
          </cx:tx>
          <cx:dataLabels pos="r">
            <cx:numFmt formatCode="#,##0.000" sourceLinked="0"/>
            <cx:visibility seriesName="0" categoryName="0" value="1"/>
            <cx:separator>, </cx:separator>
            <cx:dataLabel idx="35" pos="b">
              <cx:separator>, </cx:separator>
            </cx:dataLabel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90000000000000002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51</xdr:row>
      <xdr:rowOff>104775</xdr:rowOff>
    </xdr:from>
    <xdr:to>
      <xdr:col>7</xdr:col>
      <xdr:colOff>439650</xdr:colOff>
      <xdr:row>63</xdr:row>
      <xdr:rowOff>122775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47625</xdr:rowOff>
    </xdr:from>
    <xdr:to>
      <xdr:col>3</xdr:col>
      <xdr:colOff>262575</xdr:colOff>
      <xdr:row>19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128588</xdr:colOff>
      <xdr:row>7</xdr:row>
      <xdr:rowOff>66675</xdr:rowOff>
    </xdr:from>
    <xdr:to>
      <xdr:col>7</xdr:col>
      <xdr:colOff>362588</xdr:colOff>
      <xdr:row>19</xdr:row>
      <xdr:rowOff>84675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47625</xdr:rowOff>
    </xdr:from>
    <xdr:to>
      <xdr:col>3</xdr:col>
      <xdr:colOff>234000</xdr:colOff>
      <xdr:row>32</xdr:row>
      <xdr:rowOff>65625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20</xdr:row>
      <xdr:rowOff>28575</xdr:rowOff>
    </xdr:from>
    <xdr:to>
      <xdr:col>7</xdr:col>
      <xdr:colOff>148275</xdr:colOff>
      <xdr:row>32</xdr:row>
      <xdr:rowOff>46575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652462</xdr:colOff>
      <xdr:row>33</xdr:row>
      <xdr:rowOff>142875</xdr:rowOff>
    </xdr:from>
    <xdr:to>
      <xdr:col>2</xdr:col>
      <xdr:colOff>676462</xdr:colOff>
      <xdr:row>48</xdr:row>
      <xdr:rowOff>19050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681037</xdr:colOff>
      <xdr:row>33</xdr:row>
      <xdr:rowOff>114300</xdr:rowOff>
    </xdr:from>
    <xdr:to>
      <xdr:col>4</xdr:col>
      <xdr:colOff>705037</xdr:colOff>
      <xdr:row>48</xdr:row>
      <xdr:rowOff>9525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</xdr:col>
      <xdr:colOff>528637</xdr:colOff>
      <xdr:row>33</xdr:row>
      <xdr:rowOff>190500</xdr:rowOff>
    </xdr:from>
    <xdr:to>
      <xdr:col>8</xdr:col>
      <xdr:colOff>552637</xdr:colOff>
      <xdr:row>48</xdr:row>
      <xdr:rowOff>66675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414337</xdr:colOff>
      <xdr:row>34</xdr:row>
      <xdr:rowOff>0</xdr:rowOff>
    </xdr:from>
    <xdr:to>
      <xdr:col>11</xdr:col>
      <xdr:colOff>438337</xdr:colOff>
      <xdr:row>48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34</xdr:row>
      <xdr:rowOff>0</xdr:rowOff>
    </xdr:from>
    <xdr:to>
      <xdr:col>14</xdr:col>
      <xdr:colOff>642000</xdr:colOff>
      <xdr:row>48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7" name="Gráfico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733425</xdr:colOff>
      <xdr:row>34</xdr:row>
      <xdr:rowOff>28575</xdr:rowOff>
    </xdr:from>
    <xdr:to>
      <xdr:col>17</xdr:col>
      <xdr:colOff>613425</xdr:colOff>
      <xdr:row>48</xdr:row>
      <xdr:rowOff>123825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8" name="Gráfico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18</xdr:col>
      <xdr:colOff>638175</xdr:colOff>
      <xdr:row>34</xdr:row>
      <xdr:rowOff>47625</xdr:rowOff>
    </xdr:from>
    <xdr:to>
      <xdr:col>20</xdr:col>
      <xdr:colOff>518175</xdr:colOff>
      <xdr:row>48</xdr:row>
      <xdr:rowOff>123825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9" name="Gráfico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523875</xdr:colOff>
      <xdr:row>34</xdr:row>
      <xdr:rowOff>57150</xdr:rowOff>
    </xdr:from>
    <xdr:to>
      <xdr:col>23</xdr:col>
      <xdr:colOff>403875</xdr:colOff>
      <xdr:row>48</xdr:row>
      <xdr:rowOff>133350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0" name="Gráfico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49</xdr:row>
      <xdr:rowOff>28575</xdr:rowOff>
    </xdr:from>
    <xdr:to>
      <xdr:col>14</xdr:col>
      <xdr:colOff>642000</xdr:colOff>
      <xdr:row>63</xdr:row>
      <xdr:rowOff>104775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1" name="Gráfico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733425</xdr:colOff>
      <xdr:row>49</xdr:row>
      <xdr:rowOff>57150</xdr:rowOff>
    </xdr:from>
    <xdr:to>
      <xdr:col>17</xdr:col>
      <xdr:colOff>613425</xdr:colOff>
      <xdr:row>63</xdr:row>
      <xdr:rowOff>133350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2" name="Gráfico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18</xdr:col>
      <xdr:colOff>638175</xdr:colOff>
      <xdr:row>49</xdr:row>
      <xdr:rowOff>76200</xdr:rowOff>
    </xdr:from>
    <xdr:to>
      <xdr:col>20</xdr:col>
      <xdr:colOff>518175</xdr:colOff>
      <xdr:row>63</xdr:row>
      <xdr:rowOff>152400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3" name="Gráfico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523875</xdr:colOff>
      <xdr:row>49</xdr:row>
      <xdr:rowOff>85725</xdr:rowOff>
    </xdr:from>
    <xdr:to>
      <xdr:col>23</xdr:col>
      <xdr:colOff>403875</xdr:colOff>
      <xdr:row>63</xdr:row>
      <xdr:rowOff>161925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4" name="Gráfico 2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538162</xdr:colOff>
      <xdr:row>19</xdr:row>
      <xdr:rowOff>95250</xdr:rowOff>
    </xdr:from>
    <xdr:to>
      <xdr:col>26</xdr:col>
      <xdr:colOff>328162</xdr:colOff>
      <xdr:row>33</xdr:row>
      <xdr:rowOff>152400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5" name="Gráfico 2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abSelected="1" topLeftCell="A10" workbookViewId="0">
      <selection activeCell="B3" sqref="B3:M30"/>
    </sheetView>
  </sheetViews>
  <sheetFormatPr baseColWidth="10" defaultRowHeight="15" x14ac:dyDescent="0.25"/>
  <sheetData>
    <row r="2" spans="1:13" ht="15.75" thickBot="1" x14ac:dyDescent="0.3"/>
    <row r="3" spans="1:13" x14ac:dyDescent="0.25">
      <c r="B3" s="2" t="s">
        <v>0</v>
      </c>
      <c r="C3" s="2" t="s">
        <v>7</v>
      </c>
      <c r="D3" s="3"/>
      <c r="E3" s="3"/>
      <c r="F3" s="3"/>
      <c r="G3" s="3"/>
      <c r="H3" s="3" t="s">
        <v>8</v>
      </c>
      <c r="I3" s="3"/>
      <c r="J3" s="3"/>
      <c r="K3" s="3"/>
      <c r="L3" s="19" t="s">
        <v>7</v>
      </c>
      <c r="M3" s="20" t="s">
        <v>8</v>
      </c>
    </row>
    <row r="4" spans="1:13" ht="15.75" thickBot="1" x14ac:dyDescent="0.3">
      <c r="B4" s="16"/>
      <c r="C4" s="26" t="s">
        <v>3</v>
      </c>
      <c r="D4" s="17" t="s">
        <v>4</v>
      </c>
      <c r="E4" s="17" t="s">
        <v>5</v>
      </c>
      <c r="F4" s="17" t="s">
        <v>10</v>
      </c>
      <c r="G4" s="17" t="s">
        <v>9</v>
      </c>
      <c r="H4" s="17" t="s">
        <v>4</v>
      </c>
      <c r="I4" s="17" t="s">
        <v>5</v>
      </c>
      <c r="J4" s="17" t="s">
        <v>10</v>
      </c>
      <c r="K4" s="17" t="s">
        <v>9</v>
      </c>
      <c r="L4" s="22" t="s">
        <v>25</v>
      </c>
      <c r="M4" s="23" t="s">
        <v>25</v>
      </c>
    </row>
    <row r="5" spans="1:13" ht="15.75" thickTop="1" x14ac:dyDescent="0.25">
      <c r="B5" s="6">
        <v>1</v>
      </c>
      <c r="C5" s="6" t="s">
        <v>11</v>
      </c>
      <c r="D5" s="4">
        <v>0.1</v>
      </c>
      <c r="E5" s="4">
        <v>0.2</v>
      </c>
      <c r="F5" s="7">
        <f>SQRT(D5^2+E5^2)</f>
        <v>0.22360679774997899</v>
      </c>
      <c r="G5" s="4">
        <v>2</v>
      </c>
      <c r="H5" s="4">
        <v>-0.2</v>
      </c>
      <c r="I5" s="4">
        <v>0.2</v>
      </c>
      <c r="J5" s="7">
        <f>SQRT(H5^2+I5^2)</f>
        <v>0.28284271247461906</v>
      </c>
      <c r="K5" s="4">
        <v>0</v>
      </c>
      <c r="L5" s="24" t="s">
        <v>26</v>
      </c>
      <c r="M5" s="25" t="s">
        <v>26</v>
      </c>
    </row>
    <row r="6" spans="1:13" x14ac:dyDescent="0.25">
      <c r="B6" s="6">
        <v>2</v>
      </c>
      <c r="C6" s="6" t="s">
        <v>12</v>
      </c>
      <c r="D6" s="4">
        <v>0.15</v>
      </c>
      <c r="E6" s="4">
        <v>-0.2</v>
      </c>
      <c r="F6" s="7">
        <f>SQRT(D6^2+E6^2)</f>
        <v>0.25</v>
      </c>
      <c r="G6" s="4">
        <v>1</v>
      </c>
      <c r="H6" s="4">
        <v>0.15</v>
      </c>
      <c r="I6" s="4">
        <v>0.05</v>
      </c>
      <c r="J6" s="7">
        <f t="shared" ref="J6" si="0">SQRT(H6^2+I6^2)</f>
        <v>0.15811388300841897</v>
      </c>
      <c r="K6" s="4">
        <v>0</v>
      </c>
      <c r="L6" s="6">
        <f>(SUMIF((D5:D11),"&gt;0")-SUMIF(D5:D11,"&lt;0"))/5</f>
        <v>0.19</v>
      </c>
      <c r="M6" s="5">
        <f>(SUMIF((H5:H11),"&gt;0")-SUMIF(H5:H11,"&lt;0"))/5</f>
        <v>0.13</v>
      </c>
    </row>
    <row r="7" spans="1:13" x14ac:dyDescent="0.25">
      <c r="B7" s="6">
        <v>3</v>
      </c>
      <c r="C7" s="6" t="s">
        <v>14</v>
      </c>
      <c r="D7" s="4">
        <v>0.5</v>
      </c>
      <c r="E7" s="4">
        <v>0.5</v>
      </c>
      <c r="F7" s="7">
        <f>SQRT(D7^2+E7^2)</f>
        <v>0.70710678118654757</v>
      </c>
      <c r="G7" s="4">
        <v>2</v>
      </c>
      <c r="H7" s="4">
        <v>0</v>
      </c>
      <c r="I7" s="4">
        <v>-0.3</v>
      </c>
      <c r="J7" s="7">
        <f t="shared" ref="J7:J9" si="1">SQRT(H7^2+I7^2)</f>
        <v>0.3</v>
      </c>
      <c r="K7" s="4">
        <v>1</v>
      </c>
      <c r="L7" s="6">
        <f>(SUMIF((E5:E11),"&gt;0")-SUMIF(E5:E11,"&lt;0"))/5</f>
        <v>0.22999999999999998</v>
      </c>
      <c r="M7" s="5">
        <f>(SUMIF((I5:I11),"&gt;0")-SUMIF(I5:I11,"&lt;0"))/5</f>
        <v>0.22000000000000003</v>
      </c>
    </row>
    <row r="8" spans="1:13" x14ac:dyDescent="0.25">
      <c r="B8" s="6">
        <v>4</v>
      </c>
      <c r="C8" s="6" t="s">
        <v>24</v>
      </c>
      <c r="D8" s="4">
        <v>-0.15</v>
      </c>
      <c r="E8" s="4">
        <v>0</v>
      </c>
      <c r="F8" s="7">
        <f>SQRT(D8^2+E8^2)</f>
        <v>0.15</v>
      </c>
      <c r="G8" s="4">
        <v>3</v>
      </c>
      <c r="H8" s="4">
        <v>-0.2</v>
      </c>
      <c r="I8" s="4">
        <v>0.3</v>
      </c>
      <c r="J8" s="7">
        <f t="shared" si="1"/>
        <v>0.36055512754639896</v>
      </c>
      <c r="K8" s="4">
        <v>2</v>
      </c>
      <c r="L8" s="24" t="s">
        <v>28</v>
      </c>
      <c r="M8" s="25" t="s">
        <v>28</v>
      </c>
    </row>
    <row r="9" spans="1:13" x14ac:dyDescent="0.25">
      <c r="B9" s="6">
        <v>5</v>
      </c>
      <c r="C9" s="6" t="s">
        <v>15</v>
      </c>
      <c r="D9" s="4">
        <v>0.05</v>
      </c>
      <c r="E9" s="4">
        <v>0.25</v>
      </c>
      <c r="F9" s="7">
        <f>SQRT(D9^2+E9^2)</f>
        <v>0.25495097567963926</v>
      </c>
      <c r="G9" s="4">
        <v>2</v>
      </c>
      <c r="H9" s="4">
        <v>-0.1</v>
      </c>
      <c r="I9" s="4">
        <v>-0.25</v>
      </c>
      <c r="J9" s="7">
        <f t="shared" si="1"/>
        <v>0.26925824035672524</v>
      </c>
      <c r="K9" s="4">
        <v>0</v>
      </c>
      <c r="L9" s="6">
        <f>(SUMIF((F5:F11),"&gt;0")/5)</f>
        <v>0.31713291092323315</v>
      </c>
      <c r="M9" s="5">
        <f>(SUMIF((J5:J11),"&gt;0")-SUMIF(J5:J11,"&lt;0"))/5</f>
        <v>0.27415399267723239</v>
      </c>
    </row>
    <row r="10" spans="1:13" ht="15.75" thickBot="1" x14ac:dyDescent="0.3">
      <c r="B10" s="6">
        <v>6</v>
      </c>
      <c r="C10" s="6" t="s">
        <v>30</v>
      </c>
      <c r="D10" s="12"/>
      <c r="E10" s="12"/>
      <c r="F10" s="13"/>
      <c r="G10" s="12"/>
      <c r="H10" s="12"/>
      <c r="I10" s="12"/>
      <c r="J10" s="13"/>
      <c r="K10" s="12"/>
      <c r="L10" s="6">
        <f>SUM(G5:G11)</f>
        <v>10</v>
      </c>
      <c r="M10" s="5">
        <f>SUM(K5:K11)</f>
        <v>3</v>
      </c>
    </row>
    <row r="11" spans="1:13" ht="15.75" thickBot="1" x14ac:dyDescent="0.3">
      <c r="A11">
        <v>81.614999999999995</v>
      </c>
      <c r="B11" s="8">
        <v>7</v>
      </c>
      <c r="C11" s="8" t="s">
        <v>23</v>
      </c>
      <c r="D11" s="14"/>
      <c r="E11" s="14"/>
      <c r="F11" s="15"/>
      <c r="G11" s="14"/>
      <c r="H11" s="14"/>
      <c r="I11" s="14"/>
      <c r="J11" s="15"/>
      <c r="K11" s="14"/>
      <c r="L11" s="19" t="s">
        <v>7</v>
      </c>
      <c r="M11" s="20" t="s">
        <v>8</v>
      </c>
    </row>
    <row r="12" spans="1:13" ht="15.75" thickBot="1" x14ac:dyDescent="0.3">
      <c r="B12" s="2" t="s">
        <v>2</v>
      </c>
      <c r="C12" s="2" t="s">
        <v>7</v>
      </c>
      <c r="D12" s="3"/>
      <c r="E12" s="3"/>
      <c r="F12" s="3"/>
      <c r="G12" s="3"/>
      <c r="H12" s="3" t="s">
        <v>8</v>
      </c>
      <c r="I12" s="3"/>
      <c r="J12" s="3"/>
      <c r="K12" s="3"/>
      <c r="L12" s="22" t="s">
        <v>25</v>
      </c>
      <c r="M12" s="23" t="s">
        <v>25</v>
      </c>
    </row>
    <row r="13" spans="1:13" ht="16.5" thickTop="1" thickBot="1" x14ac:dyDescent="0.3">
      <c r="B13" s="16"/>
      <c r="C13" s="26" t="s">
        <v>3</v>
      </c>
      <c r="D13" s="17" t="s">
        <v>4</v>
      </c>
      <c r="E13" s="17" t="s">
        <v>5</v>
      </c>
      <c r="F13" s="17" t="s">
        <v>10</v>
      </c>
      <c r="G13" s="17" t="s">
        <v>9</v>
      </c>
      <c r="H13" s="17" t="s">
        <v>4</v>
      </c>
      <c r="I13" s="17" t="s">
        <v>5</v>
      </c>
      <c r="J13" s="17" t="s">
        <v>10</v>
      </c>
      <c r="K13" s="17" t="s">
        <v>9</v>
      </c>
      <c r="L13" s="24" t="s">
        <v>26</v>
      </c>
      <c r="M13" s="25" t="s">
        <v>26</v>
      </c>
    </row>
    <row r="14" spans="1:13" ht="15.75" thickTop="1" x14ac:dyDescent="0.25">
      <c r="B14" s="6">
        <v>1</v>
      </c>
      <c r="C14" s="6" t="s">
        <v>11</v>
      </c>
      <c r="D14" s="4">
        <v>-0.2</v>
      </c>
      <c r="E14" s="4">
        <v>-0.2</v>
      </c>
      <c r="F14" s="7">
        <f>SQRT(D14^2+E14^2)</f>
        <v>0.28284271247461906</v>
      </c>
      <c r="G14" s="4">
        <v>1</v>
      </c>
      <c r="H14" s="4">
        <v>-0.2</v>
      </c>
      <c r="I14" s="4">
        <v>-0.15</v>
      </c>
      <c r="J14" s="7">
        <f>SQRT(H14^2+I14^2)</f>
        <v>0.25</v>
      </c>
      <c r="K14" s="4">
        <v>1</v>
      </c>
      <c r="L14" s="6">
        <f>(SUMIF((D14:D19),"&gt;0")-SUMIF(D14:D19,"&lt;0"))/4</f>
        <v>0.25</v>
      </c>
      <c r="M14" s="5">
        <f>(SUMIF((H14:H19),"&gt;0")-SUMIF(H14:H19,"&lt;0"))/4</f>
        <v>0.21250000000000002</v>
      </c>
    </row>
    <row r="15" spans="1:13" x14ac:dyDescent="0.25">
      <c r="B15" s="6">
        <v>2</v>
      </c>
      <c r="C15" s="6" t="s">
        <v>12</v>
      </c>
      <c r="D15" s="4">
        <v>0.1</v>
      </c>
      <c r="E15" s="4">
        <v>-0.05</v>
      </c>
      <c r="F15" s="7">
        <f>SQRT(D15^2+E15^2)</f>
        <v>0.1118033988749895</v>
      </c>
      <c r="G15" s="4">
        <v>1</v>
      </c>
      <c r="H15" s="4">
        <v>0</v>
      </c>
      <c r="I15" s="4">
        <v>-0.1</v>
      </c>
      <c r="J15" s="7">
        <f t="shared" ref="J15:J19" si="2">SQRT(H15^2+I15^2)</f>
        <v>0.1</v>
      </c>
      <c r="K15" s="4">
        <v>0</v>
      </c>
      <c r="L15" s="24" t="s">
        <v>27</v>
      </c>
      <c r="M15" s="25" t="s">
        <v>27</v>
      </c>
    </row>
    <row r="16" spans="1:13" x14ac:dyDescent="0.25">
      <c r="B16" s="6">
        <v>3</v>
      </c>
      <c r="C16" s="6" t="s">
        <v>16</v>
      </c>
      <c r="D16" s="4">
        <v>-0.2</v>
      </c>
      <c r="E16" s="4">
        <v>-0.25</v>
      </c>
      <c r="F16" s="7">
        <f>SQRT(D16^2+E16^2)</f>
        <v>0.32015621187164245</v>
      </c>
      <c r="G16" s="4">
        <v>3</v>
      </c>
      <c r="H16" s="4">
        <v>-0.35</v>
      </c>
      <c r="I16" s="4">
        <v>-0.4</v>
      </c>
      <c r="J16" s="7">
        <f t="shared" si="2"/>
        <v>0.53150729063673252</v>
      </c>
      <c r="K16" s="4">
        <v>2</v>
      </c>
      <c r="L16" s="6">
        <f>(SUMIF((E14:E19),"&gt;0")-SUMIF(E14:E19,"&lt;0"))/4</f>
        <v>0.17499999999999999</v>
      </c>
      <c r="M16" s="5">
        <f>(SUMIF((I14:I19),"&gt;0")-SUMIF(I14:I19,"&lt;0"))/4</f>
        <v>0.1875</v>
      </c>
    </row>
    <row r="17" spans="1:13" x14ac:dyDescent="0.25">
      <c r="B17" s="6">
        <v>4</v>
      </c>
      <c r="C17" s="6" t="s">
        <v>17</v>
      </c>
      <c r="D17" s="12"/>
      <c r="E17" s="12"/>
      <c r="F17" s="13"/>
      <c r="G17" s="12"/>
      <c r="H17" s="12"/>
      <c r="I17" s="12"/>
      <c r="J17" s="13"/>
      <c r="K17" s="12"/>
      <c r="L17" s="24" t="s">
        <v>28</v>
      </c>
      <c r="M17" s="25" t="s">
        <v>28</v>
      </c>
    </row>
    <row r="18" spans="1:13" x14ac:dyDescent="0.25">
      <c r="B18" s="6">
        <v>5</v>
      </c>
      <c r="C18" s="6" t="s">
        <v>34</v>
      </c>
      <c r="D18" s="12"/>
      <c r="E18" s="12"/>
      <c r="F18" s="13"/>
      <c r="G18" s="12"/>
      <c r="H18" s="12"/>
      <c r="I18" s="12"/>
      <c r="J18" s="13"/>
      <c r="K18" s="12"/>
      <c r="L18" s="6">
        <f>(SUMIF((F14:F20),"&gt;0")/6)</f>
        <v>0.20888646732245028</v>
      </c>
      <c r="M18" s="5">
        <f>(SUMIF((J14:J19),"&gt;0")-SUMIF(J14:J19,"&lt;0"))/6</f>
        <v>0.19962250944226176</v>
      </c>
    </row>
    <row r="19" spans="1:13" ht="15.75" thickBot="1" x14ac:dyDescent="0.3">
      <c r="A19">
        <v>70.212999999999994</v>
      </c>
      <c r="B19" s="8">
        <v>6</v>
      </c>
      <c r="C19" s="8" t="s">
        <v>22</v>
      </c>
      <c r="D19" s="9">
        <v>0.5</v>
      </c>
      <c r="E19" s="9">
        <v>-0.2</v>
      </c>
      <c r="F19" s="10">
        <f>SQRT(D19^2+E19^2)</f>
        <v>0.53851648071345048</v>
      </c>
      <c r="G19" s="9">
        <v>3</v>
      </c>
      <c r="H19" s="9">
        <v>0.3</v>
      </c>
      <c r="I19" s="9">
        <v>0.1</v>
      </c>
      <c r="J19" s="10">
        <f t="shared" si="2"/>
        <v>0.31622776601683794</v>
      </c>
      <c r="K19" s="9">
        <v>2</v>
      </c>
      <c r="L19" s="24" t="s">
        <v>29</v>
      </c>
      <c r="M19" s="25" t="s">
        <v>29</v>
      </c>
    </row>
    <row r="20" spans="1:13" ht="15.75" thickBot="1" x14ac:dyDescent="0.3">
      <c r="B20" s="2" t="s">
        <v>1</v>
      </c>
      <c r="C20" s="2" t="s">
        <v>7</v>
      </c>
      <c r="D20" s="3"/>
      <c r="E20" s="3"/>
      <c r="F20" s="3"/>
      <c r="G20" s="3"/>
      <c r="H20" s="3" t="s">
        <v>8</v>
      </c>
      <c r="I20" s="3"/>
      <c r="J20" s="3"/>
      <c r="K20" s="3"/>
      <c r="L20" s="6">
        <f>SUM(G14:G19)</f>
        <v>8</v>
      </c>
      <c r="M20" s="5">
        <f>SUM(K14:K19)</f>
        <v>5</v>
      </c>
    </row>
    <row r="21" spans="1:13" ht="15.75" thickBot="1" x14ac:dyDescent="0.3">
      <c r="B21" s="16"/>
      <c r="C21" s="26" t="s">
        <v>3</v>
      </c>
      <c r="D21" s="17" t="s">
        <v>4</v>
      </c>
      <c r="E21" s="17" t="s">
        <v>5</v>
      </c>
      <c r="F21" s="17" t="s">
        <v>6</v>
      </c>
      <c r="G21" s="17" t="s">
        <v>9</v>
      </c>
      <c r="H21" s="17" t="s">
        <v>4</v>
      </c>
      <c r="I21" s="17" t="s">
        <v>5</v>
      </c>
      <c r="J21" s="17" t="s">
        <v>6</v>
      </c>
      <c r="K21" s="17" t="s">
        <v>9</v>
      </c>
      <c r="L21" s="19" t="s">
        <v>7</v>
      </c>
      <c r="M21" s="20" t="s">
        <v>8</v>
      </c>
    </row>
    <row r="22" spans="1:13" ht="16.5" thickTop="1" thickBot="1" x14ac:dyDescent="0.3">
      <c r="B22" s="6">
        <v>1</v>
      </c>
      <c r="C22" s="6" t="s">
        <v>11</v>
      </c>
      <c r="D22" s="4">
        <v>-0.25</v>
      </c>
      <c r="E22" s="4">
        <v>-0.1</v>
      </c>
      <c r="F22" s="7">
        <f>SQRT(D22^2+E22^2)</f>
        <v>0.26925824035672524</v>
      </c>
      <c r="G22" s="4">
        <v>2</v>
      </c>
      <c r="H22" s="4">
        <v>0.35</v>
      </c>
      <c r="I22" s="4">
        <v>0.3</v>
      </c>
      <c r="J22" s="7">
        <f>SQRT(H22^2+I22^2)</f>
        <v>0.46097722286464432</v>
      </c>
      <c r="K22" s="4">
        <v>1</v>
      </c>
      <c r="L22" s="22" t="s">
        <v>25</v>
      </c>
      <c r="M22" s="23" t="s">
        <v>25</v>
      </c>
    </row>
    <row r="23" spans="1:13" ht="15.75" thickTop="1" x14ac:dyDescent="0.25">
      <c r="B23" s="6">
        <v>2</v>
      </c>
      <c r="C23" s="6" t="s">
        <v>12</v>
      </c>
      <c r="D23" s="12"/>
      <c r="E23" s="12"/>
      <c r="F23" s="13"/>
      <c r="G23" s="12"/>
      <c r="H23" s="12"/>
      <c r="I23" s="12"/>
      <c r="J23" s="13"/>
      <c r="K23" s="12"/>
      <c r="L23" s="24" t="s">
        <v>26</v>
      </c>
      <c r="M23" s="25" t="s">
        <v>26</v>
      </c>
    </row>
    <row r="24" spans="1:13" x14ac:dyDescent="0.25">
      <c r="B24" s="6">
        <v>3</v>
      </c>
      <c r="C24" s="6" t="s">
        <v>31</v>
      </c>
      <c r="D24" s="4">
        <v>0.4</v>
      </c>
      <c r="E24" s="4">
        <v>-0.4</v>
      </c>
      <c r="F24" s="7">
        <f>SQRT(D24^2+E24^2)</f>
        <v>0.56568542494923812</v>
      </c>
      <c r="G24" s="4">
        <v>4</v>
      </c>
      <c r="H24" s="4">
        <v>-0.4</v>
      </c>
      <c r="I24" s="4">
        <v>0.3</v>
      </c>
      <c r="J24" s="7">
        <f>SQRT(H24^2+I24^2)</f>
        <v>0.5</v>
      </c>
      <c r="K24" s="4">
        <v>2</v>
      </c>
      <c r="L24" s="6">
        <f>(SUMIF((D22:D30),"&gt;0")-SUMIF(D22:D30,"&lt;0"))/7</f>
        <v>0.39285714285714285</v>
      </c>
      <c r="M24" s="5">
        <f>(SUMIF((H22:H30),"&gt;0")-SUMIF(H22:H30,"&lt;0"))/7</f>
        <v>0.29285714285714287</v>
      </c>
    </row>
    <row r="25" spans="1:13" x14ac:dyDescent="0.25">
      <c r="B25" s="6">
        <v>4</v>
      </c>
      <c r="C25" s="6" t="s">
        <v>18</v>
      </c>
      <c r="D25" s="4">
        <v>-0.45</v>
      </c>
      <c r="E25" s="4">
        <v>0.35</v>
      </c>
      <c r="F25" s="7">
        <f>SQRT(D25^2+E25^2)</f>
        <v>0.57008771254956903</v>
      </c>
      <c r="G25" s="4">
        <v>3</v>
      </c>
      <c r="H25" s="4">
        <v>0.4</v>
      </c>
      <c r="I25" s="4">
        <v>-0.05</v>
      </c>
      <c r="J25" s="7">
        <f>SQRT(H25^2+I25^2)</f>
        <v>0.40311288741492751</v>
      </c>
      <c r="K25" s="4">
        <v>1</v>
      </c>
      <c r="L25" s="24" t="s">
        <v>28</v>
      </c>
      <c r="M25" s="25" t="s">
        <v>28</v>
      </c>
    </row>
    <row r="26" spans="1:13" x14ac:dyDescent="0.25">
      <c r="B26" s="6">
        <v>5</v>
      </c>
      <c r="C26" s="6" t="s">
        <v>19</v>
      </c>
      <c r="D26" s="4">
        <v>-0.25</v>
      </c>
      <c r="E26" s="4">
        <v>-0.3</v>
      </c>
      <c r="F26" s="7">
        <f>SQRT(D26^2+E26^2)</f>
        <v>0.39051248379533271</v>
      </c>
      <c r="G26" s="4">
        <v>3</v>
      </c>
      <c r="H26" s="4">
        <v>-0.45</v>
      </c>
      <c r="I26" s="4">
        <v>0.4</v>
      </c>
      <c r="J26" s="7">
        <f>SQRT(H26^2+I26^2)</f>
        <v>0.60207972893961481</v>
      </c>
      <c r="K26" s="4">
        <v>2</v>
      </c>
      <c r="L26" s="6">
        <f>(SUMIF((F22:F30),"&gt;0")/7)</f>
        <v>0.48393354202085687</v>
      </c>
      <c r="M26" s="5">
        <f>(SUMIF((J22:J30),"&gt;0")-SUMIF(J22:J30,"&lt;0"))/7</f>
        <v>0.37052299978462055</v>
      </c>
    </row>
    <row r="27" spans="1:13" x14ac:dyDescent="0.25">
      <c r="B27" s="6">
        <v>6</v>
      </c>
      <c r="C27" s="6" t="s">
        <v>13</v>
      </c>
      <c r="D27" s="12"/>
      <c r="E27" s="12"/>
      <c r="F27" s="13"/>
      <c r="G27" s="12"/>
      <c r="H27" s="12"/>
      <c r="I27" s="12"/>
      <c r="J27" s="13"/>
      <c r="K27" s="12"/>
      <c r="L27" s="24" t="s">
        <v>29</v>
      </c>
      <c r="M27" s="25" t="s">
        <v>29</v>
      </c>
    </row>
    <row r="28" spans="1:13" x14ac:dyDescent="0.25">
      <c r="B28" s="6">
        <v>7</v>
      </c>
      <c r="C28" s="6" t="s">
        <v>20</v>
      </c>
      <c r="D28" s="4">
        <v>-0.2</v>
      </c>
      <c r="E28" s="4">
        <v>0.25</v>
      </c>
      <c r="F28" s="7">
        <f>SQRT(D28^2+E28^2)</f>
        <v>0.32015621187164245</v>
      </c>
      <c r="G28" s="4">
        <v>1</v>
      </c>
      <c r="H28" s="4">
        <v>0.05</v>
      </c>
      <c r="I28" s="4">
        <v>0.1</v>
      </c>
      <c r="J28" s="7">
        <f>SQRT(H28^2+I28^2)</f>
        <v>0.1118033988749895</v>
      </c>
      <c r="K28" s="4">
        <v>0</v>
      </c>
      <c r="L28" s="6">
        <f>SUM(G22:G30)</f>
        <v>17</v>
      </c>
      <c r="M28" s="5">
        <f>SUM(K22:K30)</f>
        <v>7</v>
      </c>
    </row>
    <row r="29" spans="1:13" x14ac:dyDescent="0.25">
      <c r="B29" s="6">
        <v>8</v>
      </c>
      <c r="C29" s="6" t="s">
        <v>21</v>
      </c>
      <c r="D29" s="4">
        <v>0.8</v>
      </c>
      <c r="E29" s="4">
        <v>0.2</v>
      </c>
      <c r="F29" s="7">
        <f>SQRT(D29^2+E29^2)</f>
        <v>0.82462112512353225</v>
      </c>
      <c r="G29" s="4">
        <v>2</v>
      </c>
      <c r="H29" s="4">
        <v>0.3</v>
      </c>
      <c r="I29" s="4">
        <v>-0.15</v>
      </c>
      <c r="J29" s="7">
        <f>SQRT(H29^2+I29^2)</f>
        <v>0.33541019662496846</v>
      </c>
      <c r="K29" s="4">
        <v>0</v>
      </c>
      <c r="L29" s="24"/>
      <c r="M29" s="25"/>
    </row>
    <row r="30" spans="1:13" ht="15.75" thickBot="1" x14ac:dyDescent="0.3">
      <c r="B30" s="8">
        <v>9</v>
      </c>
      <c r="C30" s="8" t="s">
        <v>22</v>
      </c>
      <c r="D30" s="9">
        <v>0.4</v>
      </c>
      <c r="E30" s="9">
        <v>0.2</v>
      </c>
      <c r="F30" s="10">
        <f>SQRT(D30^2+E30^2)</f>
        <v>0.44721359549995798</v>
      </c>
      <c r="G30" s="9">
        <v>2</v>
      </c>
      <c r="H30" s="9">
        <v>0.1</v>
      </c>
      <c r="I30" s="9">
        <v>-0.15</v>
      </c>
      <c r="J30" s="10">
        <f>SQRT(H30^2+I30^2)</f>
        <v>0.18027756377319948</v>
      </c>
      <c r="K30" s="9">
        <v>1</v>
      </c>
      <c r="L30" s="8"/>
      <c r="M30" s="11"/>
    </row>
    <row r="33" spans="2:4" x14ac:dyDescent="0.25">
      <c r="C33" s="18" t="s">
        <v>32</v>
      </c>
      <c r="D33" t="s">
        <v>33</v>
      </c>
    </row>
    <row r="34" spans="2:4" x14ac:dyDescent="0.25">
      <c r="B34" t="s">
        <v>0</v>
      </c>
      <c r="C34">
        <v>5</v>
      </c>
      <c r="D34">
        <v>2</v>
      </c>
    </row>
    <row r="35" spans="2:4" x14ac:dyDescent="0.25">
      <c r="B35" t="s">
        <v>2</v>
      </c>
      <c r="C35">
        <v>4</v>
      </c>
      <c r="D35">
        <v>2</v>
      </c>
    </row>
    <row r="36" spans="2:4" x14ac:dyDescent="0.25">
      <c r="B36" t="s">
        <v>1</v>
      </c>
      <c r="C36">
        <v>7</v>
      </c>
      <c r="D36">
        <v>2</v>
      </c>
    </row>
    <row r="37" spans="2:4" x14ac:dyDescent="0.25">
      <c r="B37" t="s">
        <v>6</v>
      </c>
      <c r="C37">
        <v>16</v>
      </c>
      <c r="D37">
        <v>6</v>
      </c>
    </row>
  </sheetData>
  <mergeCells count="9">
    <mergeCell ref="H12:K12"/>
    <mergeCell ref="C3:G3"/>
    <mergeCell ref="H3:K3"/>
    <mergeCell ref="B3:B4"/>
    <mergeCell ref="B12:B13"/>
    <mergeCell ref="B20:B21"/>
    <mergeCell ref="C20:G20"/>
    <mergeCell ref="H20:K20"/>
    <mergeCell ref="C12:G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34"/>
  <sheetViews>
    <sheetView topLeftCell="O19" workbookViewId="0">
      <selection activeCell="E6" sqref="B2:E6"/>
    </sheetView>
  </sheetViews>
  <sheetFormatPr baseColWidth="10" defaultRowHeight="15" x14ac:dyDescent="0.25"/>
  <sheetData>
    <row r="1" spans="3:26" x14ac:dyDescent="0.25">
      <c r="I1" s="27" t="s">
        <v>4</v>
      </c>
      <c r="J1" s="28"/>
      <c r="K1" s="28"/>
      <c r="L1" s="29"/>
      <c r="M1" s="27" t="s">
        <v>5</v>
      </c>
      <c r="N1" s="28"/>
      <c r="O1" s="28"/>
      <c r="P1" s="29"/>
      <c r="Q1" s="27" t="s">
        <v>35</v>
      </c>
      <c r="R1" s="28"/>
      <c r="S1" s="28"/>
      <c r="T1" s="29"/>
      <c r="W1" s="1" t="s">
        <v>38</v>
      </c>
      <c r="X1" s="1"/>
      <c r="Y1" s="1"/>
      <c r="Z1" s="1"/>
    </row>
    <row r="2" spans="3:26" x14ac:dyDescent="0.25">
      <c r="C2" s="18"/>
      <c r="I2" s="30" t="s">
        <v>0</v>
      </c>
      <c r="J2" s="31" t="s">
        <v>2</v>
      </c>
      <c r="K2" s="31" t="s">
        <v>1</v>
      </c>
      <c r="L2" s="32" t="s">
        <v>6</v>
      </c>
      <c r="M2" s="30" t="s">
        <v>0</v>
      </c>
      <c r="N2" s="31" t="s">
        <v>2</v>
      </c>
      <c r="O2" s="31" t="s">
        <v>1</v>
      </c>
      <c r="P2" s="32" t="s">
        <v>6</v>
      </c>
      <c r="Q2" s="30" t="s">
        <v>0</v>
      </c>
      <c r="R2" s="31" t="s">
        <v>2</v>
      </c>
      <c r="S2" s="31" t="s">
        <v>1</v>
      </c>
      <c r="T2" s="32" t="s">
        <v>6</v>
      </c>
      <c r="W2" t="s">
        <v>37</v>
      </c>
      <c r="X2" t="s">
        <v>36</v>
      </c>
      <c r="Y2" t="s">
        <v>8</v>
      </c>
      <c r="Z2" t="s">
        <v>36</v>
      </c>
    </row>
    <row r="3" spans="3:26" x14ac:dyDescent="0.25">
      <c r="I3" s="6">
        <v>0.1</v>
      </c>
      <c r="J3" s="4">
        <v>-0.2</v>
      </c>
      <c r="K3" s="4">
        <v>-0.25</v>
      </c>
      <c r="L3" s="5">
        <v>0.1</v>
      </c>
      <c r="M3" s="6">
        <v>0.2</v>
      </c>
      <c r="N3" s="4">
        <v>-0.2</v>
      </c>
      <c r="O3" s="4">
        <v>-0.1</v>
      </c>
      <c r="P3" s="5">
        <v>0.2</v>
      </c>
      <c r="Q3" s="6">
        <v>0.22360679774997899</v>
      </c>
      <c r="R3" s="4">
        <v>0.28284271247461906</v>
      </c>
      <c r="S3" s="4">
        <v>0.26925824035672524</v>
      </c>
      <c r="T3" s="5">
        <v>0.22360679774997899</v>
      </c>
      <c r="W3" s="5">
        <v>0.22360679774997899</v>
      </c>
      <c r="X3" s="4">
        <v>2</v>
      </c>
      <c r="Y3" s="5">
        <v>0.20615528128088306</v>
      </c>
      <c r="Z3" s="4">
        <v>0</v>
      </c>
    </row>
    <row r="4" spans="3:26" x14ac:dyDescent="0.25">
      <c r="I4" s="6">
        <v>0.15</v>
      </c>
      <c r="J4" s="4">
        <v>0.1</v>
      </c>
      <c r="K4" s="4">
        <v>0.4</v>
      </c>
      <c r="L4" s="5">
        <v>0.15</v>
      </c>
      <c r="M4" s="6">
        <v>-0.2</v>
      </c>
      <c r="N4" s="4">
        <v>-0.05</v>
      </c>
      <c r="O4" s="4">
        <v>-0.4</v>
      </c>
      <c r="P4" s="5">
        <v>-0.2</v>
      </c>
      <c r="Q4" s="6">
        <v>0.44721359549995798</v>
      </c>
      <c r="R4" s="4">
        <v>0.1118033988749895</v>
      </c>
      <c r="S4" s="4">
        <v>0.56568542494923812</v>
      </c>
      <c r="T4" s="5">
        <v>0.44721359549995798</v>
      </c>
      <c r="W4" s="5">
        <v>0.44721359549995798</v>
      </c>
      <c r="X4" s="4">
        <v>1</v>
      </c>
      <c r="Y4" s="5">
        <v>0.20615528128088306</v>
      </c>
      <c r="Z4" s="4">
        <v>0</v>
      </c>
    </row>
    <row r="5" spans="3:26" x14ac:dyDescent="0.25">
      <c r="I5" s="6">
        <v>0.5</v>
      </c>
      <c r="J5" s="4">
        <v>-0.2</v>
      </c>
      <c r="K5" s="4">
        <v>-0.45</v>
      </c>
      <c r="L5" s="5">
        <v>0.5</v>
      </c>
      <c r="M5" s="6">
        <v>0.5</v>
      </c>
      <c r="N5" s="4">
        <v>-0.25</v>
      </c>
      <c r="O5" s="4">
        <v>0.35</v>
      </c>
      <c r="P5" s="5">
        <v>0.5</v>
      </c>
      <c r="Q5" s="6">
        <v>0.61032778078668515</v>
      </c>
      <c r="R5" s="4">
        <v>0.32015621187164245</v>
      </c>
      <c r="S5" s="4">
        <v>0.57008771254956903</v>
      </c>
      <c r="T5" s="5">
        <v>0.61032778078668515</v>
      </c>
      <c r="W5" s="5">
        <v>0.61032778078668515</v>
      </c>
      <c r="X5" s="4">
        <v>2</v>
      </c>
      <c r="Y5" s="5">
        <v>0.42426406871192851</v>
      </c>
      <c r="Z5" s="4">
        <v>1</v>
      </c>
    </row>
    <row r="6" spans="3:26" ht="15.75" thickBot="1" x14ac:dyDescent="0.3">
      <c r="I6" s="6">
        <v>-0.15</v>
      </c>
      <c r="J6" s="9">
        <v>0.5</v>
      </c>
      <c r="K6" s="4">
        <v>-0.25</v>
      </c>
      <c r="L6" s="5">
        <v>-0.15</v>
      </c>
      <c r="M6" s="6">
        <v>0</v>
      </c>
      <c r="N6" s="9">
        <v>-0.2</v>
      </c>
      <c r="O6" s="4">
        <v>-0.3</v>
      </c>
      <c r="P6" s="5">
        <v>0</v>
      </c>
      <c r="Q6" s="6">
        <v>0.3</v>
      </c>
      <c r="R6" s="4">
        <v>0.53851648071345048</v>
      </c>
      <c r="S6" s="4">
        <v>0.39051248379533271</v>
      </c>
      <c r="T6" s="5">
        <v>0.3</v>
      </c>
      <c r="W6" s="5">
        <v>0.3</v>
      </c>
      <c r="X6" s="4">
        <v>3</v>
      </c>
      <c r="Y6" s="11">
        <v>0.42426406871192851</v>
      </c>
      <c r="Z6" s="4">
        <v>2</v>
      </c>
    </row>
    <row r="7" spans="3:26" x14ac:dyDescent="0.25">
      <c r="I7" s="6">
        <v>0.05</v>
      </c>
      <c r="J7" s="4">
        <v>-0.2</v>
      </c>
      <c r="K7" s="4">
        <v>-0.2</v>
      </c>
      <c r="L7" s="5">
        <v>0.05</v>
      </c>
      <c r="M7" s="6">
        <v>0.25</v>
      </c>
      <c r="N7" s="4">
        <v>-0.15</v>
      </c>
      <c r="O7" s="4">
        <v>0.25</v>
      </c>
      <c r="P7" s="5">
        <v>0.25</v>
      </c>
      <c r="Q7" s="6">
        <v>0.35355339059327379</v>
      </c>
      <c r="R7" s="4">
        <v>0.25</v>
      </c>
      <c r="S7" s="4">
        <v>0.32015621187164245</v>
      </c>
      <c r="T7" s="5">
        <v>0.35355339059327379</v>
      </c>
      <c r="W7" s="5">
        <v>0.35355339059327379</v>
      </c>
      <c r="X7" s="4">
        <v>2</v>
      </c>
      <c r="Y7" s="5">
        <v>0.25495097567963926</v>
      </c>
      <c r="Z7" s="4">
        <v>0</v>
      </c>
    </row>
    <row r="8" spans="3:26" ht="15.75" thickBot="1" x14ac:dyDescent="0.3">
      <c r="I8" s="6">
        <v>-0.2</v>
      </c>
      <c r="J8" s="4">
        <v>0</v>
      </c>
      <c r="K8" s="4">
        <v>0.8</v>
      </c>
      <c r="L8" s="5">
        <v>-0.2</v>
      </c>
      <c r="M8" s="6">
        <v>0.2</v>
      </c>
      <c r="N8" s="4">
        <v>-0.1</v>
      </c>
      <c r="O8" s="4">
        <v>0.2</v>
      </c>
      <c r="P8" s="5">
        <v>0.2</v>
      </c>
      <c r="Q8" s="6">
        <v>0.20615528128088306</v>
      </c>
      <c r="R8" s="9">
        <v>0.1</v>
      </c>
      <c r="S8" s="4">
        <v>0.82462112512353225</v>
      </c>
      <c r="T8" s="5">
        <v>0.20615528128088306</v>
      </c>
      <c r="W8" s="5">
        <v>0.28284271247461906</v>
      </c>
      <c r="X8" s="4">
        <v>1</v>
      </c>
      <c r="Y8" s="5">
        <v>0.25</v>
      </c>
      <c r="Z8" s="4">
        <v>1</v>
      </c>
    </row>
    <row r="9" spans="3:26" ht="15.75" thickBot="1" x14ac:dyDescent="0.3">
      <c r="I9" s="6">
        <v>0.15</v>
      </c>
      <c r="J9" s="4">
        <v>-0.35</v>
      </c>
      <c r="K9" s="9">
        <v>0.4</v>
      </c>
      <c r="L9" s="5">
        <v>0.1</v>
      </c>
      <c r="M9" s="6">
        <v>0.05</v>
      </c>
      <c r="N9" s="4">
        <v>-0.4</v>
      </c>
      <c r="O9" s="9">
        <v>0.2</v>
      </c>
      <c r="P9" s="5">
        <v>0.05</v>
      </c>
      <c r="Q9" s="6">
        <v>0.20615528128088306</v>
      </c>
      <c r="R9" s="4">
        <v>0.53150729063673252</v>
      </c>
      <c r="S9" s="4">
        <v>0.44721359549995798</v>
      </c>
      <c r="T9" s="5">
        <v>0.20615528128088306</v>
      </c>
      <c r="W9" s="5">
        <v>0.1118033988749895</v>
      </c>
      <c r="X9" s="4">
        <v>1</v>
      </c>
      <c r="Y9" s="11">
        <v>0.1</v>
      </c>
      <c r="Z9" s="4">
        <v>0</v>
      </c>
    </row>
    <row r="10" spans="3:26" ht="15.75" thickBot="1" x14ac:dyDescent="0.3">
      <c r="I10" s="6">
        <v>0</v>
      </c>
      <c r="J10" s="18">
        <v>0.3</v>
      </c>
      <c r="K10" s="18">
        <v>0.35</v>
      </c>
      <c r="L10" s="5">
        <v>-0.2</v>
      </c>
      <c r="M10" s="6">
        <v>-0.3</v>
      </c>
      <c r="N10" s="9">
        <v>0.1</v>
      </c>
      <c r="O10" s="4">
        <v>0.3</v>
      </c>
      <c r="P10" s="5">
        <v>-0.3</v>
      </c>
      <c r="Q10" s="6">
        <v>0.42426406871192851</v>
      </c>
      <c r="R10" s="4">
        <v>0.31622776601683794</v>
      </c>
      <c r="S10" s="4">
        <v>0.46097722286464432</v>
      </c>
      <c r="T10" s="5">
        <v>0.42426406871192851</v>
      </c>
      <c r="W10" s="5">
        <v>0.32015621187164245</v>
      </c>
      <c r="X10" s="4">
        <v>3</v>
      </c>
      <c r="Y10" s="5">
        <v>0.53150729063673252</v>
      </c>
      <c r="Z10" s="4">
        <v>2</v>
      </c>
    </row>
    <row r="11" spans="3:26" ht="15.75" thickBot="1" x14ac:dyDescent="0.3">
      <c r="I11" s="6">
        <v>-0.2</v>
      </c>
      <c r="J11" s="31"/>
      <c r="K11" s="4">
        <v>-0.4</v>
      </c>
      <c r="L11" s="11">
        <v>0.5</v>
      </c>
      <c r="M11" s="6">
        <v>0.3</v>
      </c>
      <c r="N11" s="31"/>
      <c r="O11" s="4">
        <v>0.3</v>
      </c>
      <c r="P11" s="5">
        <v>0.3</v>
      </c>
      <c r="Q11" s="8">
        <v>0.42426406871192851</v>
      </c>
      <c r="R11" s="31"/>
      <c r="S11" s="9">
        <v>0.5</v>
      </c>
      <c r="T11" s="11">
        <v>0.42426406871192851</v>
      </c>
      <c r="W11" s="5">
        <v>0.53851648071345048</v>
      </c>
      <c r="X11" s="9">
        <v>3</v>
      </c>
      <c r="Y11" s="5">
        <v>0.31622776601683794</v>
      </c>
      <c r="Z11" s="9">
        <v>2</v>
      </c>
    </row>
    <row r="12" spans="3:26" x14ac:dyDescent="0.25">
      <c r="I12" s="6">
        <v>-0.1</v>
      </c>
      <c r="J12" s="31"/>
      <c r="K12" s="4">
        <v>0.4</v>
      </c>
      <c r="L12" s="5">
        <v>-0.25</v>
      </c>
      <c r="M12" s="6">
        <v>-0.25</v>
      </c>
      <c r="N12" s="31"/>
      <c r="O12" s="4">
        <v>-0.05</v>
      </c>
      <c r="P12" s="5">
        <v>-0.25</v>
      </c>
      <c r="Q12" s="6">
        <v>0.25495097567963926</v>
      </c>
      <c r="R12" s="31"/>
      <c r="S12" s="4">
        <v>0.40311288741492751</v>
      </c>
      <c r="T12" s="5">
        <v>0.25495097567963926</v>
      </c>
      <c r="W12" s="5">
        <v>0.26925824035672524</v>
      </c>
      <c r="X12" s="4">
        <v>2</v>
      </c>
      <c r="Y12" s="21">
        <v>0.46097722286464432</v>
      </c>
      <c r="Z12" s="4">
        <v>1</v>
      </c>
    </row>
    <row r="13" spans="3:26" x14ac:dyDescent="0.25">
      <c r="I13" s="30"/>
      <c r="J13" s="31"/>
      <c r="K13" s="4">
        <v>-0.45</v>
      </c>
      <c r="L13" s="5">
        <v>0.4</v>
      </c>
      <c r="M13" s="30"/>
      <c r="N13" s="31"/>
      <c r="O13" s="4">
        <v>0.4</v>
      </c>
      <c r="P13" s="5">
        <v>-0.2</v>
      </c>
      <c r="Q13" s="30"/>
      <c r="R13" s="31"/>
      <c r="S13" s="4">
        <v>0.60207972893961481</v>
      </c>
      <c r="T13" s="5">
        <v>0.28284271247461906</v>
      </c>
      <c r="W13" s="5">
        <v>0.56568542494923812</v>
      </c>
      <c r="X13" s="4">
        <v>4</v>
      </c>
      <c r="Y13" s="5">
        <v>0.5</v>
      </c>
      <c r="Z13" s="4">
        <v>2</v>
      </c>
    </row>
    <row r="14" spans="3:26" x14ac:dyDescent="0.25">
      <c r="I14" s="30"/>
      <c r="J14" s="31"/>
      <c r="K14" s="4">
        <v>0.05</v>
      </c>
      <c r="L14" s="5">
        <v>-0.45</v>
      </c>
      <c r="M14" s="30"/>
      <c r="N14" s="31"/>
      <c r="O14" s="4">
        <v>0.1</v>
      </c>
      <c r="P14" s="5">
        <v>-0.05</v>
      </c>
      <c r="Q14" s="30"/>
      <c r="R14" s="31"/>
      <c r="S14" s="4">
        <v>0.1118033988749895</v>
      </c>
      <c r="T14" s="5">
        <v>0.1118033988749895</v>
      </c>
      <c r="W14" s="5">
        <v>0.57008771254956903</v>
      </c>
      <c r="X14" s="4">
        <v>3</v>
      </c>
      <c r="Y14" s="5">
        <v>0.40311288741492751</v>
      </c>
      <c r="Z14" s="4">
        <v>1</v>
      </c>
    </row>
    <row r="15" spans="3:26" x14ac:dyDescent="0.25">
      <c r="I15" s="30"/>
      <c r="J15" s="31"/>
      <c r="K15" s="4">
        <v>0.3</v>
      </c>
      <c r="L15" s="5">
        <v>-0.25</v>
      </c>
      <c r="M15" s="30"/>
      <c r="N15" s="31"/>
      <c r="O15" s="4">
        <v>-0.15</v>
      </c>
      <c r="P15" s="5">
        <v>-0.25</v>
      </c>
      <c r="Q15" s="30"/>
      <c r="R15" s="31"/>
      <c r="S15" s="4">
        <v>0.33541019662496846</v>
      </c>
      <c r="T15" s="5">
        <v>0.32015621187164245</v>
      </c>
      <c r="W15" s="5">
        <v>0.39051248379533271</v>
      </c>
      <c r="X15" s="4">
        <v>3</v>
      </c>
      <c r="Y15" s="5">
        <v>0.60207972893961481</v>
      </c>
      <c r="Z15" s="4">
        <v>2</v>
      </c>
    </row>
    <row r="16" spans="3:26" ht="15.75" thickBot="1" x14ac:dyDescent="0.3">
      <c r="I16" s="30"/>
      <c r="J16" s="31"/>
      <c r="K16" s="9">
        <v>0.1</v>
      </c>
      <c r="L16" s="5">
        <v>-0.2</v>
      </c>
      <c r="M16" s="30"/>
      <c r="N16" s="31"/>
      <c r="O16" s="9">
        <v>-0.15</v>
      </c>
      <c r="P16" s="11">
        <v>-0.2</v>
      </c>
      <c r="Q16" s="30"/>
      <c r="R16" s="31"/>
      <c r="S16" s="4">
        <v>0.18027756377319948</v>
      </c>
      <c r="T16" s="5">
        <v>0.53851648071345048</v>
      </c>
      <c r="W16" s="5">
        <v>0.32015621187164245</v>
      </c>
      <c r="X16" s="4">
        <v>1</v>
      </c>
      <c r="Y16" s="5">
        <v>0.1118033988749895</v>
      </c>
      <c r="Z16" s="4">
        <v>0</v>
      </c>
    </row>
    <row r="17" spans="9:26" x14ac:dyDescent="0.25">
      <c r="I17" s="30"/>
      <c r="J17" s="31"/>
      <c r="K17" s="31"/>
      <c r="L17" s="5">
        <v>0.8</v>
      </c>
      <c r="M17" s="30"/>
      <c r="N17" s="31"/>
      <c r="O17" s="31"/>
      <c r="P17" s="5">
        <v>-0.15</v>
      </c>
      <c r="Q17" s="30"/>
      <c r="R17" s="31"/>
      <c r="S17" s="31"/>
      <c r="T17" s="5">
        <v>0.25</v>
      </c>
      <c r="W17" s="5">
        <v>0.82462112512353225</v>
      </c>
      <c r="X17" s="4">
        <v>2</v>
      </c>
      <c r="Y17" s="5">
        <v>0.33541019662496846</v>
      </c>
      <c r="Z17" s="4">
        <v>0</v>
      </c>
    </row>
    <row r="18" spans="9:26" ht="15.75" thickBot="1" x14ac:dyDescent="0.3">
      <c r="I18" s="30"/>
      <c r="J18" s="31"/>
      <c r="K18" s="31"/>
      <c r="L18" s="11">
        <v>0.4</v>
      </c>
      <c r="M18" s="30"/>
      <c r="N18" s="31"/>
      <c r="O18" s="31"/>
      <c r="P18" s="5">
        <v>-0.1</v>
      </c>
      <c r="Q18" s="30"/>
      <c r="R18" s="31"/>
      <c r="S18" s="31"/>
      <c r="T18" s="11">
        <v>0.1</v>
      </c>
      <c r="W18" s="21">
        <v>0.44721359549995798</v>
      </c>
      <c r="X18" s="9">
        <v>2</v>
      </c>
      <c r="Y18" s="11">
        <v>0.18027756377319948</v>
      </c>
      <c r="Z18" s="9">
        <v>1</v>
      </c>
    </row>
    <row r="19" spans="9:26" x14ac:dyDescent="0.25">
      <c r="I19" s="30"/>
      <c r="J19" s="31"/>
      <c r="K19" s="31"/>
      <c r="L19" s="5">
        <v>-0.2</v>
      </c>
      <c r="M19" s="30"/>
      <c r="N19" s="31"/>
      <c r="O19" s="31"/>
      <c r="P19" s="5">
        <v>-0.4</v>
      </c>
      <c r="Q19" s="30"/>
      <c r="R19" s="31"/>
      <c r="S19" s="31"/>
      <c r="T19" s="5">
        <v>0.53150729063673252</v>
      </c>
    </row>
    <row r="20" spans="9:26" ht="15.75" thickBot="1" x14ac:dyDescent="0.3">
      <c r="I20" s="30"/>
      <c r="J20" s="31"/>
      <c r="K20" s="31"/>
      <c r="L20" s="5">
        <v>0.15</v>
      </c>
      <c r="M20" s="30"/>
      <c r="N20" s="31"/>
      <c r="O20" s="31"/>
      <c r="P20" s="11">
        <v>0.1</v>
      </c>
      <c r="Q20" s="30"/>
      <c r="R20" s="31"/>
      <c r="S20" s="31"/>
      <c r="T20" s="5">
        <v>0.31622776601683794</v>
      </c>
    </row>
    <row r="21" spans="9:26" x14ac:dyDescent="0.25">
      <c r="I21" s="30"/>
      <c r="J21" s="31"/>
      <c r="K21" s="31"/>
      <c r="L21" s="5">
        <v>0</v>
      </c>
      <c r="M21" s="30"/>
      <c r="N21" s="31"/>
      <c r="O21" s="31"/>
      <c r="P21" s="5">
        <v>-0.1</v>
      </c>
      <c r="Q21" s="30"/>
      <c r="R21" s="31"/>
      <c r="S21" s="31"/>
      <c r="T21" s="5">
        <v>0.26925824035672524</v>
      </c>
    </row>
    <row r="22" spans="9:26" x14ac:dyDescent="0.25">
      <c r="I22" s="30"/>
      <c r="J22" s="31"/>
      <c r="K22" s="31"/>
      <c r="L22" s="5">
        <v>-0.2</v>
      </c>
      <c r="M22" s="30"/>
      <c r="N22" s="31"/>
      <c r="O22" s="31"/>
      <c r="P22" s="5">
        <v>-0.4</v>
      </c>
      <c r="Q22" s="30"/>
      <c r="R22" s="31"/>
      <c r="S22" s="31"/>
      <c r="T22" s="5">
        <v>0.56568542494923812</v>
      </c>
    </row>
    <row r="23" spans="9:26" x14ac:dyDescent="0.25">
      <c r="I23" s="30"/>
      <c r="J23" s="31"/>
      <c r="K23" s="31"/>
      <c r="L23" s="5">
        <v>-0.1</v>
      </c>
      <c r="M23" s="30"/>
      <c r="N23" s="31"/>
      <c r="O23" s="31"/>
      <c r="P23" s="5">
        <v>0.35</v>
      </c>
      <c r="Q23" s="30"/>
      <c r="R23" s="31"/>
      <c r="S23" s="31"/>
      <c r="T23" s="5">
        <v>0.57008771254956903</v>
      </c>
    </row>
    <row r="24" spans="9:26" x14ac:dyDescent="0.25">
      <c r="I24" s="30"/>
      <c r="J24" s="31"/>
      <c r="K24" s="31"/>
      <c r="L24" s="5">
        <v>-0.2</v>
      </c>
      <c r="M24" s="30"/>
      <c r="N24" s="31"/>
      <c r="O24" s="31"/>
      <c r="P24" s="5">
        <v>-0.3</v>
      </c>
      <c r="Q24" s="30"/>
      <c r="R24" s="31"/>
      <c r="S24" s="31"/>
      <c r="T24" s="5">
        <v>0.39051248379533271</v>
      </c>
    </row>
    <row r="25" spans="9:26" x14ac:dyDescent="0.25">
      <c r="I25" s="30"/>
      <c r="J25" s="31"/>
      <c r="K25" s="31"/>
      <c r="L25" s="5">
        <v>0</v>
      </c>
      <c r="M25" s="30"/>
      <c r="N25" s="31"/>
      <c r="O25" s="31"/>
      <c r="P25" s="5">
        <v>0.25</v>
      </c>
      <c r="Q25" s="30"/>
      <c r="R25" s="31"/>
      <c r="S25" s="31"/>
      <c r="T25" s="5">
        <v>0.32015621187164245</v>
      </c>
    </row>
    <row r="26" spans="9:26" x14ac:dyDescent="0.25">
      <c r="I26" s="30"/>
      <c r="J26" s="31"/>
      <c r="K26" s="31"/>
      <c r="L26" s="5">
        <v>-0.35</v>
      </c>
      <c r="M26" s="30"/>
      <c r="N26" s="31"/>
      <c r="O26" s="31"/>
      <c r="P26" s="5">
        <v>0.2</v>
      </c>
      <c r="Q26" s="30"/>
      <c r="R26" s="31"/>
      <c r="S26" s="31"/>
      <c r="T26" s="5">
        <v>0.82462112512353225</v>
      </c>
    </row>
    <row r="27" spans="9:26" ht="15.75" thickBot="1" x14ac:dyDescent="0.3">
      <c r="I27" s="30"/>
      <c r="J27" s="31"/>
      <c r="K27" s="31"/>
      <c r="L27" s="21">
        <v>0.3</v>
      </c>
      <c r="M27" s="30"/>
      <c r="N27" s="31"/>
      <c r="O27" s="31"/>
      <c r="P27" s="11">
        <v>0.2</v>
      </c>
      <c r="Q27" s="30"/>
      <c r="R27" s="31"/>
      <c r="S27" s="31"/>
      <c r="T27" s="21">
        <v>0.44721359549995798</v>
      </c>
    </row>
    <row r="28" spans="9:26" x14ac:dyDescent="0.25">
      <c r="I28" s="30"/>
      <c r="J28" s="31"/>
      <c r="K28" s="31"/>
      <c r="L28" s="21">
        <v>0.35</v>
      </c>
      <c r="M28" s="30"/>
      <c r="N28" s="31"/>
      <c r="O28" s="31"/>
      <c r="P28" s="5">
        <v>0.3</v>
      </c>
      <c r="Q28" s="30"/>
      <c r="R28" s="31"/>
      <c r="S28" s="31"/>
      <c r="T28" s="21">
        <v>0.46097722286464432</v>
      </c>
    </row>
    <row r="29" spans="9:26" x14ac:dyDescent="0.25">
      <c r="I29" s="30"/>
      <c r="J29" s="31"/>
      <c r="K29" s="31"/>
      <c r="L29" s="5">
        <v>-0.4</v>
      </c>
      <c r="M29" s="30"/>
      <c r="N29" s="31"/>
      <c r="O29" s="31"/>
      <c r="P29" s="5">
        <v>0.3</v>
      </c>
      <c r="Q29" s="30"/>
      <c r="R29" s="31"/>
      <c r="S29" s="31"/>
      <c r="T29" s="5">
        <v>0.5</v>
      </c>
    </row>
    <row r="30" spans="9:26" x14ac:dyDescent="0.25">
      <c r="I30" s="30"/>
      <c r="J30" s="31"/>
      <c r="K30" s="31"/>
      <c r="L30" s="5">
        <v>0.4</v>
      </c>
      <c r="M30" s="30"/>
      <c r="N30" s="31"/>
      <c r="O30" s="31"/>
      <c r="P30" s="5">
        <v>-0.05</v>
      </c>
      <c r="Q30" s="30"/>
      <c r="R30" s="31"/>
      <c r="S30" s="31"/>
      <c r="T30" s="5">
        <v>0.40311288741492751</v>
      </c>
    </row>
    <row r="31" spans="9:26" x14ac:dyDescent="0.25">
      <c r="I31" s="30"/>
      <c r="J31" s="31"/>
      <c r="K31" s="31"/>
      <c r="L31" s="5">
        <v>-0.45</v>
      </c>
      <c r="M31" s="30"/>
      <c r="N31" s="31"/>
      <c r="O31" s="31"/>
      <c r="P31" s="5">
        <v>0.4</v>
      </c>
      <c r="Q31" s="30"/>
      <c r="R31" s="31"/>
      <c r="S31" s="31"/>
      <c r="T31" s="5">
        <v>0.60207972893961481</v>
      </c>
    </row>
    <row r="32" spans="9:26" x14ac:dyDescent="0.25">
      <c r="I32" s="30"/>
      <c r="J32" s="31"/>
      <c r="K32" s="31"/>
      <c r="L32" s="5">
        <v>0.05</v>
      </c>
      <c r="M32" s="30"/>
      <c r="N32" s="31"/>
      <c r="O32" s="31"/>
      <c r="P32" s="5">
        <v>0.1</v>
      </c>
      <c r="Q32" s="30"/>
      <c r="R32" s="31"/>
      <c r="S32" s="31"/>
      <c r="T32" s="5">
        <v>0.1118033988749895</v>
      </c>
    </row>
    <row r="33" spans="9:20" x14ac:dyDescent="0.25">
      <c r="I33" s="30"/>
      <c r="J33" s="31"/>
      <c r="K33" s="31"/>
      <c r="L33" s="5">
        <v>0.3</v>
      </c>
      <c r="M33" s="30"/>
      <c r="N33" s="31"/>
      <c r="O33" s="31"/>
      <c r="P33" s="5">
        <v>-0.15</v>
      </c>
      <c r="Q33" s="30"/>
      <c r="R33" s="31"/>
      <c r="S33" s="31"/>
      <c r="T33" s="5">
        <v>0.33541019662496846</v>
      </c>
    </row>
    <row r="34" spans="9:20" ht="15.75" thickBot="1" x14ac:dyDescent="0.3">
      <c r="I34" s="33"/>
      <c r="J34" s="34"/>
      <c r="K34" s="34"/>
      <c r="L34" s="11">
        <v>0.1</v>
      </c>
      <c r="M34" s="33"/>
      <c r="N34" s="34"/>
      <c r="O34" s="34"/>
      <c r="P34" s="11">
        <v>-0.15</v>
      </c>
      <c r="Q34" s="33"/>
      <c r="R34" s="34"/>
      <c r="S34" s="34"/>
      <c r="T34" s="11">
        <v>0.18027756377319948</v>
      </c>
    </row>
  </sheetData>
  <mergeCells count="4">
    <mergeCell ref="M1:P1"/>
    <mergeCell ref="I1:L1"/>
    <mergeCell ref="Q1:T1"/>
    <mergeCell ref="W1:Z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docencia</dc:creator>
  <cp:lastModifiedBy>docencia</cp:lastModifiedBy>
  <cp:lastPrinted>2021-09-16T12:53:17Z</cp:lastPrinted>
  <dcterms:created xsi:type="dcterms:W3CDTF">2021-09-15T16:14:51Z</dcterms:created>
  <dcterms:modified xsi:type="dcterms:W3CDTF">2021-09-17T11:38:50Z</dcterms:modified>
</cp:coreProperties>
</file>