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rhall\Desktop\"/>
    </mc:Choice>
  </mc:AlternateContent>
  <bookViews>
    <workbookView xWindow="120" yWindow="120" windowWidth="28515" windowHeight="12585"/>
  </bookViews>
  <sheets>
    <sheet name="Hoja1" sheetId="1" r:id="rId1"/>
  </sheets>
  <definedNames>
    <definedName name="a">Hoja1!$B$6</definedName>
    <definedName name="alpha">Hoja1!$B$1</definedName>
    <definedName name="b">Hoja1!$B$31</definedName>
    <definedName name="beta">Hoja1!$B$2</definedName>
    <definedName name="delta">Hoja1!$B$3</definedName>
    <definedName name="gamma">Hoja1!$G$1</definedName>
    <definedName name="n">Hoja1!$A$31</definedName>
    <definedName name="solver_adj" localSheetId="0" hidden="1">Hoja1!$C$7:$C$30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Hoja1!$D$33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Hoja1!$E$33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B31" i="1" l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C31" i="1"/>
  <c r="A30" i="1" l="1"/>
  <c r="A31" i="1" s="1"/>
  <c r="F6" i="1"/>
  <c r="F31" i="1"/>
  <c r="D12" i="1"/>
  <c r="E12" i="1" s="1"/>
  <c r="D26" i="1"/>
  <c r="E26" i="1" s="1"/>
  <c r="D7" i="1"/>
  <c r="E7" i="1" s="1"/>
  <c r="D23" i="1"/>
  <c r="E23" i="1" s="1"/>
  <c r="D16" i="1"/>
  <c r="E16" i="1" s="1"/>
  <c r="B3" i="1"/>
  <c r="D28" i="1" s="1"/>
  <c r="E28" i="1" s="1"/>
  <c r="B7" i="1"/>
  <c r="B8" i="1" s="1"/>
  <c r="D27" i="1" l="1"/>
  <c r="E27" i="1" s="1"/>
  <c r="D15" i="1"/>
  <c r="E15" i="1" s="1"/>
  <c r="D20" i="1"/>
  <c r="E20" i="1" s="1"/>
  <c r="D19" i="1"/>
  <c r="E19" i="1" s="1"/>
  <c r="D31" i="1"/>
  <c r="E31" i="1" s="1"/>
  <c r="D11" i="1"/>
  <c r="E11" i="1" s="1"/>
  <c r="D21" i="1"/>
  <c r="E21" i="1" s="1"/>
  <c r="D30" i="1"/>
  <c r="E30" i="1" s="1"/>
  <c r="D13" i="1"/>
  <c r="E13" i="1" s="1"/>
  <c r="D18" i="1"/>
  <c r="E18" i="1" s="1"/>
  <c r="F8" i="1"/>
  <c r="G8" i="1" s="1"/>
  <c r="B9" i="1"/>
  <c r="D29" i="1"/>
  <c r="E29" i="1" s="1"/>
  <c r="D24" i="1"/>
  <c r="E24" i="1" s="1"/>
  <c r="D9" i="1"/>
  <c r="E9" i="1" s="1"/>
  <c r="D10" i="1"/>
  <c r="E10" i="1" s="1"/>
  <c r="F7" i="1"/>
  <c r="G7" i="1" s="1"/>
  <c r="D22" i="1"/>
  <c r="E22" i="1" s="1"/>
  <c r="D25" i="1"/>
  <c r="E25" i="1" s="1"/>
  <c r="D6" i="1"/>
  <c r="D17" i="1"/>
  <c r="E17" i="1" s="1"/>
  <c r="D14" i="1"/>
  <c r="E14" i="1" s="1"/>
  <c r="D8" i="1"/>
  <c r="E8" i="1" s="1"/>
  <c r="D33" i="1" l="1"/>
  <c r="E6" i="1"/>
  <c r="E33" i="1" s="1"/>
  <c r="F9" i="1"/>
  <c r="G9" i="1" s="1"/>
  <c r="B10" i="1"/>
  <c r="B11" i="1" l="1"/>
  <c r="F10" i="1"/>
  <c r="G10" i="1" s="1"/>
  <c r="B12" i="1" l="1"/>
  <c r="F11" i="1"/>
  <c r="G11" i="1" s="1"/>
  <c r="B13" i="1" l="1"/>
  <c r="F12" i="1"/>
  <c r="G12" i="1" s="1"/>
  <c r="B14" i="1" l="1"/>
  <c r="F13" i="1"/>
  <c r="G13" i="1" s="1"/>
  <c r="F14" i="1" l="1"/>
  <c r="G14" i="1" s="1"/>
  <c r="B15" i="1"/>
  <c r="B16" i="1" l="1"/>
  <c r="F15" i="1"/>
  <c r="G15" i="1" s="1"/>
  <c r="F16" i="1" l="1"/>
  <c r="G16" i="1" s="1"/>
  <c r="B17" i="1"/>
  <c r="F17" i="1" l="1"/>
  <c r="G17" i="1" s="1"/>
  <c r="B18" i="1"/>
  <c r="F18" i="1" l="1"/>
  <c r="G18" i="1" s="1"/>
  <c r="B19" i="1"/>
  <c r="B20" i="1" l="1"/>
  <c r="F19" i="1"/>
  <c r="G19" i="1" s="1"/>
  <c r="B21" i="1" l="1"/>
  <c r="F20" i="1"/>
  <c r="G20" i="1" s="1"/>
  <c r="F21" i="1" l="1"/>
  <c r="G21" i="1" s="1"/>
  <c r="B22" i="1"/>
  <c r="F22" i="1" l="1"/>
  <c r="G22" i="1" s="1"/>
  <c r="B23" i="1"/>
  <c r="F23" i="1" l="1"/>
  <c r="G23" i="1" s="1"/>
  <c r="B24" i="1"/>
  <c r="F24" i="1" l="1"/>
  <c r="G24" i="1" s="1"/>
  <c r="B25" i="1"/>
  <c r="F25" i="1" l="1"/>
  <c r="G25" i="1" s="1"/>
  <c r="B26" i="1"/>
  <c r="B27" i="1" l="1"/>
  <c r="F26" i="1"/>
  <c r="G26" i="1" s="1"/>
  <c r="F27" i="1" l="1"/>
  <c r="G27" i="1" s="1"/>
  <c r="B28" i="1"/>
  <c r="B29" i="1" l="1"/>
  <c r="F28" i="1"/>
  <c r="G28" i="1" s="1"/>
  <c r="B30" i="1" l="1"/>
  <c r="F30" i="1" s="1"/>
  <c r="G30" i="1" s="1"/>
  <c r="F29" i="1"/>
  <c r="G29" i="1" s="1"/>
</calcChain>
</file>

<file path=xl/sharedStrings.xml><?xml version="1.0" encoding="utf-8"?>
<sst xmlns="http://schemas.openxmlformats.org/spreadsheetml/2006/main" count="12" uniqueCount="12">
  <si>
    <t>delta =</t>
  </si>
  <si>
    <t>v</t>
  </si>
  <si>
    <t>sqrt(1+(dv_dx)^2)</t>
  </si>
  <si>
    <t xml:space="preserve">beta = </t>
  </si>
  <si>
    <t xml:space="preserve">Integral = </t>
  </si>
  <si>
    <t>-v*sqrt(1+(dv_dx)^2)</t>
  </si>
  <si>
    <t>solución teórica</t>
  </si>
  <si>
    <t>i</t>
  </si>
  <si>
    <t xml:space="preserve">gamma = </t>
  </si>
  <si>
    <t>porcentaje de error</t>
  </si>
  <si>
    <t>alpha 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</si>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</sst>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"/>
    <numFmt numFmtId="165" formatCode="#,##0.0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quotePrefix="1" applyNumberFormat="1" applyAlignment="1">
      <alignment horizontal="center" wrapText="1"/>
    </xf>
    <xf numFmtId="10" fontId="0" fillId="0" borderId="0" xfId="1" quotePrefix="1" applyNumberFormat="1" applyFont="1" applyAlignment="1">
      <alignment horizontal="center" wrapText="1"/>
    </xf>
    <xf numFmtId="10" fontId="0" fillId="4" borderId="0" xfId="1" quotePrefix="1" applyNumberFormat="1" applyFont="1" applyFill="1" applyAlignment="1">
      <alignment horizontal="center" wrapText="1"/>
    </xf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Solución a la catenaria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20564096154658E-2"/>
          <c:y val="0.14323178417666607"/>
          <c:w val="0.86895054784818559"/>
          <c:h val="0.84154293603112496"/>
        </c:manualLayout>
      </c:layout>
      <c:scatterChart>
        <c:scatterStyle val="smoothMarker"/>
        <c:varyColors val="0"/>
        <c:ser>
          <c:idx val="0"/>
          <c:order val="0"/>
          <c:tx>
            <c:v>Diferencias finitas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Hoja1!$B$6:$B$31</c:f>
              <c:numCache>
                <c:formatCode>0.00</c:formatCode>
                <c:ptCount val="2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</c:v>
                </c:pt>
              </c:numCache>
            </c:numRef>
          </c:xVal>
          <c:yVal>
            <c:numRef>
              <c:f>Hoja1!$C$6:$C$31</c:f>
              <c:numCache>
                <c:formatCode>0.00000</c:formatCode>
                <c:ptCount val="26"/>
                <c:pt idx="0">
                  <c:v>0</c:v>
                </c:pt>
                <c:pt idx="1">
                  <c:v>8.5234885296156596E-2</c:v>
                </c:pt>
                <c:pt idx="2">
                  <c:v>0.14702371578840734</c:v>
                </c:pt>
                <c:pt idx="3">
                  <c:v>0.20480672356696833</c:v>
                </c:pt>
                <c:pt idx="4">
                  <c:v>0.24841689083052465</c:v>
                </c:pt>
                <c:pt idx="5">
                  <c:v>0.28731294660454104</c:v>
                </c:pt>
                <c:pt idx="6">
                  <c:v>0.31706467089672502</c:v>
                </c:pt>
                <c:pt idx="7">
                  <c:v>0.34249489836879715</c:v>
                </c:pt>
                <c:pt idx="8">
                  <c:v>0.36161927127289073</c:v>
                </c:pt>
                <c:pt idx="9">
                  <c:v>0.37695149036590714</c:v>
                </c:pt>
                <c:pt idx="10">
                  <c:v>0.38759773219208449</c:v>
                </c:pt>
                <c:pt idx="11">
                  <c:v>0.39481009347780838</c:v>
                </c:pt>
                <c:pt idx="12">
                  <c:v>0.3982158886126646</c:v>
                </c:pt>
                <c:pt idx="13">
                  <c:v>0.39823313163477353</c:v>
                </c:pt>
                <c:pt idx="14">
                  <c:v>0.39479571022156756</c:v>
                </c:pt>
                <c:pt idx="15">
                  <c:v>0.38760519133390459</c:v>
                </c:pt>
                <c:pt idx="16">
                  <c:v>0.37693206681632779</c:v>
                </c:pt>
                <c:pt idx="17">
                  <c:v>0.3616256655181494</c:v>
                </c:pt>
                <c:pt idx="18">
                  <c:v>0.34248962240452863</c:v>
                </c:pt>
                <c:pt idx="19">
                  <c:v>0.31707557810285714</c:v>
                </c:pt>
                <c:pt idx="20">
                  <c:v>0.28730651296028109</c:v>
                </c:pt>
                <c:pt idx="21">
                  <c:v>0.24841954762385338</c:v>
                </c:pt>
                <c:pt idx="22">
                  <c:v>0.2048142963329582</c:v>
                </c:pt>
                <c:pt idx="23">
                  <c:v>0.14703655689404974</c:v>
                </c:pt>
                <c:pt idx="24">
                  <c:v>8.5233814847491374E-2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BF-45AC-B63A-AB8C531907DD}"/>
            </c:ext>
          </c:extLst>
        </c:ser>
        <c:ser>
          <c:idx val="1"/>
          <c:order val="1"/>
          <c:tx>
            <c:v>Valor teórico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Hoja1!$B$6:$B$31</c:f>
              <c:numCache>
                <c:formatCode>0.00</c:formatCode>
                <c:ptCount val="2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</c:v>
                </c:pt>
              </c:numCache>
            </c:numRef>
          </c:xVal>
          <c:yVal>
            <c:numRef>
              <c:f>Hoja1!$F$6:$F$31</c:f>
              <c:numCache>
                <c:formatCode>0.00000</c:formatCode>
                <c:ptCount val="26"/>
                <c:pt idx="0">
                  <c:v>0</c:v>
                </c:pt>
                <c:pt idx="1">
                  <c:v>7.9730059080053997E-2</c:v>
                </c:pt>
                <c:pt idx="2">
                  <c:v>0.14628112801613222</c:v>
                </c:pt>
                <c:pt idx="3">
                  <c:v>0.20167748091859852</c:v>
                </c:pt>
                <c:pt idx="4">
                  <c:v>0.24760410053501414</c:v>
                </c:pt>
                <c:pt idx="5">
                  <c:v>0.28545793012342563</c:v>
                </c:pt>
                <c:pt idx="6">
                  <c:v>0.3163903640707143</c:v>
                </c:pt>
                <c:pt idx="7">
                  <c:v>0.34134226968691783</c:v>
                </c:pt>
                <c:pt idx="8">
                  <c:v>0.36107260542831088</c:v>
                </c:pt>
                <c:pt idx="9">
                  <c:v>0.37618150602553824</c:v>
                </c:pt>
                <c:pt idx="10">
                  <c:v>0.38712853669376435</c:v>
                </c:pt>
                <c:pt idx="11">
                  <c:v>0.39424667166047045</c:v>
                </c:pt>
                <c:pt idx="12">
                  <c:v>0.39775242219373314</c:v>
                </c:pt>
                <c:pt idx="13">
                  <c:v>0.39775242219373308</c:v>
                </c:pt>
                <c:pt idx="14">
                  <c:v>0.39424667166047039</c:v>
                </c:pt>
                <c:pt idx="15">
                  <c:v>0.38712853669376435</c:v>
                </c:pt>
                <c:pt idx="16">
                  <c:v>0.37618150602553829</c:v>
                </c:pt>
                <c:pt idx="17">
                  <c:v>0.36107260542831088</c:v>
                </c:pt>
                <c:pt idx="18">
                  <c:v>0.34134226968691783</c:v>
                </c:pt>
                <c:pt idx="19">
                  <c:v>0.31639036407071408</c:v>
                </c:pt>
                <c:pt idx="20">
                  <c:v>0.28545793012342552</c:v>
                </c:pt>
                <c:pt idx="21">
                  <c:v>0.24760410053501397</c:v>
                </c:pt>
                <c:pt idx="22">
                  <c:v>0.2016774809185983</c:v>
                </c:pt>
                <c:pt idx="23">
                  <c:v>0.1462811280161318</c:v>
                </c:pt>
                <c:pt idx="24">
                  <c:v>7.9730059080053484E-2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F-45AC-B63A-AB8C53190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46240"/>
        <c:axId val="213746816"/>
      </c:scatterChart>
      <c:valAx>
        <c:axId val="213746240"/>
        <c:scaling>
          <c:orientation val="minMax"/>
          <c:max val="0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6816"/>
        <c:crossesAt val="0"/>
        <c:crossBetween val="midCat"/>
      </c:valAx>
      <c:valAx>
        <c:axId val="213746816"/>
        <c:scaling>
          <c:orientation val="maxMin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4624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200025</xdr:colOff>
      <xdr:row>3</xdr:row>
      <xdr:rowOff>19050</xdr:rowOff>
    </xdr:from>
    <xdr:to>
      <xdr:col>26</xdr:col>
      <xdr:colOff>666311</xdr:colOff>
      <xdr:row>29</xdr:row>
      <xdr:rowOff>37454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26150" y="400050"/>
          <a:ext cx="3514286" cy="5171429"/>
        </a:xfrm>
        <a:prstGeom prst="rect">
          <a:avLst/>
        </a:prstGeom>
      </xdr:spPr>
    </xdr:pic>
    <xdr:clientData/>
  </xdr:twoCellAnchor>
  <xdr:oneCellAnchor>
    <xdr:from>
      <xdr:col>7</xdr:col>
      <xdr:colOff>1219200</xdr:colOff>
      <xdr:row>19</xdr:row>
      <xdr:rowOff>133350</xdr:rowOff>
    </xdr:from>
    <xdr:ext cx="65" cy="172227"/>
    <xdr:sp macro="" textlink="">
      <xdr:nvSpPr>
        <xdr:cNvPr id="5" name="CuadroTexto 4"/>
        <xdr:cNvSpPr txBox="1"/>
      </xdr:nvSpPr>
      <xdr:spPr>
        <a:xfrm>
          <a:off x="7439025" y="3752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38100</xdr:colOff>
      <xdr:row>35</xdr:row>
      <xdr:rowOff>9525</xdr:rowOff>
    </xdr:from>
    <xdr:ext cx="1805623" cy="4822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/>
            <xdr:cNvSpPr txBox="1"/>
          </xdr:nvSpPr>
          <xdr:spPr>
            <a:xfrm>
              <a:off x="38100" y="6677025"/>
              <a:ext cx="1805623" cy="482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p>
                      <m:e>
                        <m:rad>
                          <m:radPr>
                            <m:degHide m:val="on"/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  <m:sup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  <m:d>
                                  <m:d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nary>
                    <m:r>
                      <a:rPr lang="es-CO" sz="14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38100" y="6677025"/>
              <a:ext cx="1805623" cy="482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</a:rPr>
                <a:t>∫24_</a:t>
              </a:r>
              <a:r>
                <a:rPr lang="es-CO" sz="1400" b="0" i="0">
                  <a:latin typeface="Cambria Math" panose="02040503050406030204" pitchFamily="18" charset="0"/>
                </a:rPr>
                <a:t>0^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𝛼▒√(</a:t>
              </a:r>
              <a:r>
                <a:rPr lang="es-CO" sz="1400" b="0" i="0">
                  <a:latin typeface="Cambria Math" panose="02040503050406030204" pitchFamily="18" charset="0"/>
                </a:rPr>
                <a:t>1+〖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𝑣^′ (𝑥)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CO" sz="1400" b="0" i="0">
                  <a:latin typeface="Cambria Math" panose="02040503050406030204" pitchFamily="18" charset="0"/>
                </a:rPr>
                <a:t>2 ) 𝑑𝑥=1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4</xdr:col>
      <xdr:colOff>95250</xdr:colOff>
      <xdr:row>35</xdr:row>
      <xdr:rowOff>9525</xdr:rowOff>
    </xdr:from>
    <xdr:ext cx="2652393" cy="481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/>
            <xdr:cNvSpPr txBox="1"/>
          </xdr:nvSpPr>
          <xdr:spPr>
            <a:xfrm>
              <a:off x="2790825" y="6877050"/>
              <a:ext cx="2652393" cy="481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𝛱</m:t>
                    </m:r>
                    <m:d>
                      <m:dPr>
                        <m:ctrlP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nary>
                      <m:naryPr>
                        <m:ctrlP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𝛼</m:t>
                        </m:r>
                      </m:sup>
                      <m:e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  <m:d>
                          <m:d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p>
                                  <m:sSup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  <m:sup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  <m:d>
                                  <m:d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e>
                    </m:nary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ⅆ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</m:oMath>
                </m:oMathPara>
              </a14:m>
              <a:endParaRPr lang="es-CO" sz="1400" b="0" i="1">
                <a:effectLst/>
              </a:endParaRPr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2790825" y="6877050"/>
              <a:ext cx="2652393" cy="481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𝛱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∫_0^𝛼▒〖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𝑣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√(1+〖𝑣^′ (𝑥)〗^2 )〗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ⅆ𝑥</a:t>
              </a:r>
              <a:endParaRPr lang="es-CO" sz="1400" b="0" i="1">
                <a:effectLst/>
              </a:endParaRPr>
            </a:p>
          </xdr:txBody>
        </xdr:sp>
      </mc:Fallback>
    </mc:AlternateContent>
    <xdr:clientData/>
  </xdr:oneCellAnchor>
  <xdr:twoCellAnchor>
    <xdr:from>
      <xdr:col>0</xdr:col>
      <xdr:colOff>447675</xdr:colOff>
      <xdr:row>33</xdr:row>
      <xdr:rowOff>38100</xdr:rowOff>
    </xdr:from>
    <xdr:to>
      <xdr:col>3</xdr:col>
      <xdr:colOff>590550</xdr:colOff>
      <xdr:row>35</xdr:row>
      <xdr:rowOff>19051</xdr:rowOff>
    </xdr:to>
    <xdr:cxnSp macro="">
      <xdr:nvCxnSpPr>
        <xdr:cNvPr id="15" name="Conector recto de flecha 14"/>
        <xdr:cNvCxnSpPr/>
      </xdr:nvCxnSpPr>
      <xdr:spPr>
        <a:xfrm flipV="1">
          <a:off x="447675" y="6334125"/>
          <a:ext cx="1657350" cy="3619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33</xdr:row>
      <xdr:rowOff>19050</xdr:rowOff>
    </xdr:from>
    <xdr:to>
      <xdr:col>5</xdr:col>
      <xdr:colOff>61594</xdr:colOff>
      <xdr:row>35</xdr:row>
      <xdr:rowOff>47625</xdr:rowOff>
    </xdr:to>
    <xdr:cxnSp macro="">
      <xdr:nvCxnSpPr>
        <xdr:cNvPr id="19" name="Conector recto de flecha 18"/>
        <xdr:cNvCxnSpPr/>
      </xdr:nvCxnSpPr>
      <xdr:spPr>
        <a:xfrm flipH="1" flipV="1">
          <a:off x="3829050" y="6315075"/>
          <a:ext cx="233044" cy="4095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161927</xdr:colOff>
      <xdr:row>4</xdr:row>
      <xdr:rowOff>1</xdr:rowOff>
    </xdr:from>
    <xdr:to>
      <xdr:col>11</xdr:col>
      <xdr:colOff>285751</xdr:colOff>
      <xdr:row>24</xdr:row>
      <xdr:rowOff>133350</xdr:rowOff>
    </xdr:to>
    <xdr:graphicFrame macro="">
      <xdr:nvGraphicFramePr>
        <xdr:cNvPr id="21" name="Grá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0" zoomScaleNormal="110" workbookViewId="0">
      <selection activeCell="N26" sqref="N26"/>
    </sheetView>
  </sheetViews>
  <sheetFormatPr baseColWidth="10" defaultRowHeight="15" x14ac:dyDescent="0.25"/>
  <cols>
    <col min="1" max="2" width="6.85546875" customWidth="1"/>
    <col min="3" max="3" width="9" customWidth="1"/>
    <col min="4" max="4" width="17.7109375" customWidth="1"/>
    <col min="5" max="5" width="19.5703125" customWidth="1"/>
    <col min="6" max="7" width="10.7109375" customWidth="1"/>
    <col min="8" max="8" width="24.5703125" customWidth="1"/>
  </cols>
  <sheetData>
    <row r="1" spans="1:7" ht="15" customHeight="1" x14ac:dyDescent="0.25">
      <c r="A1" t="s">
        <v>10</v>
      </c>
      <c r="B1" s="15">
        <v>0.5</v>
      </c>
      <c r="F1" t="s">
        <v>8</v>
      </c>
      <c r="G1" s="5">
        <v>4.3545999999999996</v>
      </c>
    </row>
    <row r="2" spans="1:7" ht="15" customHeight="1" x14ac:dyDescent="0.25">
      <c r="A2" t="s">
        <v>3</v>
      </c>
      <c r="B2" s="15">
        <v>0</v>
      </c>
      <c r="G2" s="5"/>
    </row>
    <row r="3" spans="1:7" ht="15" customHeight="1" x14ac:dyDescent="0.25">
      <c r="A3" t="s">
        <v>0</v>
      </c>
      <c r="B3" s="15">
        <f>(b-a)/n</f>
        <v>0.02</v>
      </c>
    </row>
    <row r="4" spans="1:7" ht="15" customHeight="1" x14ac:dyDescent="0.25"/>
    <row r="5" spans="1:7" ht="30.75" customHeight="1" x14ac:dyDescent="0.25">
      <c r="A5" s="1" t="s">
        <v>7</v>
      </c>
      <c r="B5" s="6" t="s">
        <v>11</v>
      </c>
      <c r="C5" s="1" t="s">
        <v>1</v>
      </c>
      <c r="D5" s="1" t="s">
        <v>2</v>
      </c>
      <c r="E5" s="4" t="s">
        <v>5</v>
      </c>
      <c r="F5" s="6" t="s">
        <v>6</v>
      </c>
      <c r="G5" s="6" t="s">
        <v>9</v>
      </c>
    </row>
    <row r="6" spans="1:7" ht="15" customHeight="1" x14ac:dyDescent="0.25">
      <c r="A6" s="7">
        <v>0</v>
      </c>
      <c r="B6" s="8">
        <v>0</v>
      </c>
      <c r="C6" s="9">
        <v>0</v>
      </c>
      <c r="D6" s="10">
        <f>SQRT(1+((C7-C6)/delta)^2)</f>
        <v>4.3774951945858751</v>
      </c>
      <c r="E6" s="11">
        <f>-C6*D6</f>
        <v>0</v>
      </c>
      <c r="F6" s="12">
        <f t="shared" ref="F6:F31" si="0" xml:space="preserve"> (1/(gamma*SQRT(1-beta^2)))*SINH(gamma*B6)*(SINH(gamma*(alpha-B6)) + beta*COSH(gamma*(alpha-B6)))</f>
        <v>0</v>
      </c>
      <c r="G6" s="13">
        <v>0</v>
      </c>
    </row>
    <row r="7" spans="1:7" ht="15" customHeight="1" x14ac:dyDescent="0.25">
      <c r="A7" s="7">
        <f>A6+1</f>
        <v>1</v>
      </c>
      <c r="B7" s="8">
        <f t="shared" ref="B7:B30" si="1">B6+delta</f>
        <v>0.02</v>
      </c>
      <c r="C7" s="11">
        <v>8.5234885296156596E-2</v>
      </c>
      <c r="D7" s="11">
        <f t="shared" ref="D7:D30" si="2">SQRT(1+((C8-C6)/(2*delta))^2)</f>
        <v>3.8091971762622086</v>
      </c>
      <c r="E7" s="11">
        <f t="shared" ref="E7:E31" si="3">-C7*D7</f>
        <v>-0.32467648438915292</v>
      </c>
      <c r="F7" s="12">
        <f t="shared" si="0"/>
        <v>7.9730059080053997E-2</v>
      </c>
      <c r="G7" s="14">
        <f>(C7-F7)/F7</f>
        <v>6.9043297842980481E-2</v>
      </c>
    </row>
    <row r="8" spans="1:7" ht="15" customHeight="1" x14ac:dyDescent="0.25">
      <c r="A8" s="7">
        <f t="shared" ref="A8:A31" si="4">A7+1</f>
        <v>2</v>
      </c>
      <c r="B8" s="8">
        <f t="shared" si="1"/>
        <v>0.04</v>
      </c>
      <c r="C8" s="11">
        <v>0.14702371578840734</v>
      </c>
      <c r="D8" s="11">
        <f t="shared" si="2"/>
        <v>3.1521247305846298</v>
      </c>
      <c r="E8" s="11">
        <f t="shared" si="3"/>
        <v>-0.46343709051908466</v>
      </c>
      <c r="F8" s="12">
        <f t="shared" si="0"/>
        <v>0.14628112801613222</v>
      </c>
      <c r="G8" s="13">
        <f t="shared" ref="G8:G30" si="5">(C8-F8)/F8</f>
        <v>5.0764427533894017E-3</v>
      </c>
    </row>
    <row r="9" spans="1:7" ht="15" customHeight="1" x14ac:dyDescent="0.25">
      <c r="A9" s="7">
        <f t="shared" ref="A9:A23" si="6">A8+1</f>
        <v>3</v>
      </c>
      <c r="B9" s="8">
        <f t="shared" si="1"/>
        <v>0.06</v>
      </c>
      <c r="C9" s="11">
        <v>0.20480672356696833</v>
      </c>
      <c r="D9" s="11">
        <f t="shared" si="2"/>
        <v>2.7249513694194434</v>
      </c>
      <c r="E9" s="11">
        <f t="shared" ref="E9:E23" si="7">-C9*D9</f>
        <v>-0.55808836185011979</v>
      </c>
      <c r="F9" s="12">
        <f t="shared" si="0"/>
        <v>0.20167748091859852</v>
      </c>
      <c r="G9" s="13">
        <f t="shared" si="5"/>
        <v>1.5516073654414783E-2</v>
      </c>
    </row>
    <row r="10" spans="1:7" ht="15" customHeight="1" x14ac:dyDescent="0.25">
      <c r="A10" s="7">
        <f t="shared" si="6"/>
        <v>4</v>
      </c>
      <c r="B10" s="8">
        <f t="shared" si="1"/>
        <v>0.08</v>
      </c>
      <c r="C10" s="11">
        <v>0.24841689083052465</v>
      </c>
      <c r="D10" s="11">
        <f t="shared" si="2"/>
        <v>2.2922800930413278</v>
      </c>
      <c r="E10" s="11">
        <f t="shared" si="7"/>
        <v>-0.56944109362603246</v>
      </c>
      <c r="F10" s="12">
        <f t="shared" si="0"/>
        <v>0.24760410053501414</v>
      </c>
      <c r="G10" s="13">
        <f t="shared" si="5"/>
        <v>3.2826204968102882E-3</v>
      </c>
    </row>
    <row r="11" spans="1:7" ht="15" customHeight="1" x14ac:dyDescent="0.25">
      <c r="A11" s="7">
        <f t="shared" si="6"/>
        <v>5</v>
      </c>
      <c r="B11" s="8">
        <f t="shared" si="1"/>
        <v>0.1</v>
      </c>
      <c r="C11" s="11">
        <v>0.28731294660454104</v>
      </c>
      <c r="D11" s="11">
        <f t="shared" si="2"/>
        <v>1.9862838587449896</v>
      </c>
      <c r="E11" s="11">
        <f t="shared" si="7"/>
        <v>-0.57068506824906096</v>
      </c>
      <c r="F11" s="12">
        <f t="shared" si="0"/>
        <v>0.28545793012342563</v>
      </c>
      <c r="G11" s="13">
        <f t="shared" si="5"/>
        <v>6.4983883275316423E-3</v>
      </c>
    </row>
    <row r="12" spans="1:7" ht="15" customHeight="1" x14ac:dyDescent="0.25">
      <c r="A12" s="7">
        <f t="shared" si="6"/>
        <v>6</v>
      </c>
      <c r="B12" s="8">
        <f t="shared" si="1"/>
        <v>0.12000000000000001</v>
      </c>
      <c r="C12" s="11">
        <v>0.31706467089672502</v>
      </c>
      <c r="D12" s="11">
        <f t="shared" si="2"/>
        <v>1.7038646880901165</v>
      </c>
      <c r="E12" s="11">
        <f t="shared" si="7"/>
        <v>-0.54023529658184377</v>
      </c>
      <c r="F12" s="12">
        <f t="shared" si="0"/>
        <v>0.3163903640707143</v>
      </c>
      <c r="G12" s="13">
        <f t="shared" si="5"/>
        <v>2.1312495656789594E-3</v>
      </c>
    </row>
    <row r="13" spans="1:7" ht="15" customHeight="1" x14ac:dyDescent="0.25">
      <c r="A13" s="7">
        <f t="shared" si="6"/>
        <v>7</v>
      </c>
      <c r="B13" s="8">
        <f t="shared" si="1"/>
        <v>0.14000000000000001</v>
      </c>
      <c r="C13" s="11">
        <v>0.34249489836879715</v>
      </c>
      <c r="D13" s="11">
        <f t="shared" si="2"/>
        <v>1.4968952064773575</v>
      </c>
      <c r="E13" s="11">
        <f t="shared" si="7"/>
        <v>-0.51267897161120224</v>
      </c>
      <c r="F13" s="12">
        <f t="shared" si="0"/>
        <v>0.34134226968691783</v>
      </c>
      <c r="G13" s="13">
        <f t="shared" si="5"/>
        <v>3.3767534355956586E-3</v>
      </c>
    </row>
    <row r="14" spans="1:7" ht="15" customHeight="1" x14ac:dyDescent="0.25">
      <c r="A14" s="7">
        <f t="shared" si="6"/>
        <v>8</v>
      </c>
      <c r="B14" s="8">
        <f t="shared" si="1"/>
        <v>0.16</v>
      </c>
      <c r="C14" s="11">
        <v>0.36161927127289073</v>
      </c>
      <c r="D14" s="11">
        <f t="shared" si="2"/>
        <v>1.3198619085095853</v>
      </c>
      <c r="E14" s="11">
        <f t="shared" si="7"/>
        <v>-0.47728750153608301</v>
      </c>
      <c r="F14" s="12">
        <f t="shared" si="0"/>
        <v>0.36107260542831088</v>
      </c>
      <c r="G14" s="13">
        <f t="shared" si="5"/>
        <v>1.5140053173831542E-3</v>
      </c>
    </row>
    <row r="15" spans="1:7" ht="15" customHeight="1" x14ac:dyDescent="0.25">
      <c r="A15" s="7">
        <f t="shared" si="6"/>
        <v>9</v>
      </c>
      <c r="B15" s="8">
        <f t="shared" si="1"/>
        <v>0.18</v>
      </c>
      <c r="C15" s="11">
        <v>0.37695149036590714</v>
      </c>
      <c r="D15" s="11">
        <f t="shared" si="2"/>
        <v>1.1923926659583655</v>
      </c>
      <c r="E15" s="11">
        <f t="shared" si="7"/>
        <v>-0.44947419253438314</v>
      </c>
      <c r="F15" s="12">
        <f t="shared" si="0"/>
        <v>0.37618150602553824</v>
      </c>
      <c r="G15" s="13">
        <f t="shared" si="5"/>
        <v>2.0468426226052387E-3</v>
      </c>
    </row>
    <row r="16" spans="1:7" ht="15" customHeight="1" x14ac:dyDescent="0.25">
      <c r="A16" s="7">
        <f t="shared" si="6"/>
        <v>10</v>
      </c>
      <c r="B16" s="8">
        <f t="shared" si="1"/>
        <v>0.19999999999999998</v>
      </c>
      <c r="C16" s="11">
        <v>0.38759773219208449</v>
      </c>
      <c r="D16" s="11">
        <f t="shared" si="2"/>
        <v>1.0951397471066218</v>
      </c>
      <c r="E16" s="11">
        <f t="shared" si="7"/>
        <v>-0.4244736824119395</v>
      </c>
      <c r="F16" s="12">
        <f t="shared" si="0"/>
        <v>0.38712853669376435</v>
      </c>
      <c r="G16" s="13">
        <f t="shared" si="5"/>
        <v>1.211988923181075E-3</v>
      </c>
    </row>
    <row r="17" spans="1:7" ht="15" customHeight="1" x14ac:dyDescent="0.25">
      <c r="A17" s="7">
        <f t="shared" si="6"/>
        <v>11</v>
      </c>
      <c r="B17" s="8">
        <f t="shared" si="1"/>
        <v>0.21999999999999997</v>
      </c>
      <c r="C17" s="11">
        <v>0.39481009347780838</v>
      </c>
      <c r="D17" s="11">
        <f t="shared" si="2"/>
        <v>1.0346331613704645</v>
      </c>
      <c r="E17" s="11">
        <f t="shared" si="7"/>
        <v>-0.40848361515591347</v>
      </c>
      <c r="F17" s="12">
        <f t="shared" si="0"/>
        <v>0.39424667166047045</v>
      </c>
      <c r="G17" s="13">
        <f t="shared" si="5"/>
        <v>1.4291098894124667E-3</v>
      </c>
    </row>
    <row r="18" spans="1:7" ht="15" customHeight="1" x14ac:dyDescent="0.25">
      <c r="A18" s="7">
        <f t="shared" si="6"/>
        <v>12</v>
      </c>
      <c r="B18" s="8">
        <f t="shared" si="1"/>
        <v>0.23999999999999996</v>
      </c>
      <c r="C18" s="11">
        <v>0.3982158886126646</v>
      </c>
      <c r="D18" s="11">
        <f t="shared" si="2"/>
        <v>1.0036549426421535</v>
      </c>
      <c r="E18" s="11">
        <f t="shared" si="7"/>
        <v>-0.3996713448447381</v>
      </c>
      <c r="F18" s="12">
        <f t="shared" si="0"/>
        <v>0.39775242219373314</v>
      </c>
      <c r="G18" s="13">
        <f t="shared" si="5"/>
        <v>1.1652133163018883E-3</v>
      </c>
    </row>
    <row r="19" spans="1:7" ht="15" customHeight="1" x14ac:dyDescent="0.25">
      <c r="A19" s="7">
        <f t="shared" si="6"/>
        <v>13</v>
      </c>
      <c r="B19" s="8">
        <f t="shared" si="1"/>
        <v>0.25999999999999995</v>
      </c>
      <c r="C19" s="11">
        <v>0.39823313163477353</v>
      </c>
      <c r="D19" s="11">
        <f t="shared" si="2"/>
        <v>1.0036488492704156</v>
      </c>
      <c r="E19" s="11">
        <f t="shared" si="7"/>
        <v>-0.3996862243065944</v>
      </c>
      <c r="F19" s="12">
        <f t="shared" si="0"/>
        <v>0.39775242219373308</v>
      </c>
      <c r="G19" s="13">
        <f t="shared" si="5"/>
        <v>1.2085644592412087E-3</v>
      </c>
    </row>
    <row r="20" spans="1:7" ht="15" customHeight="1" x14ac:dyDescent="0.25">
      <c r="A20" s="7">
        <f t="shared" si="6"/>
        <v>14</v>
      </c>
      <c r="B20" s="8">
        <f t="shared" si="1"/>
        <v>0.27999999999999997</v>
      </c>
      <c r="C20" s="11">
        <v>0.39479571022156756</v>
      </c>
      <c r="D20" s="11">
        <f t="shared" si="2"/>
        <v>1.0346959441784196</v>
      </c>
      <c r="E20" s="11">
        <f t="shared" si="7"/>
        <v>-0.40849352014529461</v>
      </c>
      <c r="F20" s="12">
        <f t="shared" si="0"/>
        <v>0.39424667166047039</v>
      </c>
      <c r="G20" s="13">
        <f t="shared" si="5"/>
        <v>1.3926270037607534E-3</v>
      </c>
    </row>
    <row r="21" spans="1:7" ht="15" customHeight="1" x14ac:dyDescent="0.25">
      <c r="A21" s="7">
        <f t="shared" si="6"/>
        <v>15</v>
      </c>
      <c r="B21" s="8">
        <f t="shared" si="1"/>
        <v>0.3</v>
      </c>
      <c r="C21" s="11">
        <v>0.38760519133390459</v>
      </c>
      <c r="D21" s="11">
        <f t="shared" si="2"/>
        <v>1.0951911236485068</v>
      </c>
      <c r="E21" s="11">
        <f t="shared" si="7"/>
        <v>-0.42450176502897341</v>
      </c>
      <c r="F21" s="12">
        <f t="shared" si="0"/>
        <v>0.38712853669376435</v>
      </c>
      <c r="G21" s="13">
        <f t="shared" si="5"/>
        <v>1.2312567918941458E-3</v>
      </c>
    </row>
    <row r="22" spans="1:7" ht="15" customHeight="1" x14ac:dyDescent="0.25">
      <c r="A22" s="7">
        <f t="shared" si="6"/>
        <v>16</v>
      </c>
      <c r="B22" s="8">
        <f t="shared" si="1"/>
        <v>0.32</v>
      </c>
      <c r="C22" s="11">
        <v>0.37693206681632779</v>
      </c>
      <c r="D22" s="11">
        <f t="shared" si="2"/>
        <v>1.1924071666201865</v>
      </c>
      <c r="E22" s="11">
        <f t="shared" si="7"/>
        <v>-0.44945649780074826</v>
      </c>
      <c r="F22" s="12">
        <f t="shared" si="0"/>
        <v>0.37618150602553829</v>
      </c>
      <c r="G22" s="13">
        <f t="shared" si="5"/>
        <v>1.9952091710179567E-3</v>
      </c>
    </row>
    <row r="23" spans="1:7" ht="15" customHeight="1" x14ac:dyDescent="0.25">
      <c r="A23" s="7">
        <f t="shared" si="6"/>
        <v>17</v>
      </c>
      <c r="B23" s="8">
        <f t="shared" si="1"/>
        <v>0.34</v>
      </c>
      <c r="C23" s="11">
        <v>0.3616256655181494</v>
      </c>
      <c r="D23" s="11">
        <f t="shared" si="2"/>
        <v>1.3196310983234754</v>
      </c>
      <c r="E23" s="11">
        <f t="shared" si="7"/>
        <v>-0.47721247416967322</v>
      </c>
      <c r="F23" s="12">
        <f t="shared" si="0"/>
        <v>0.36107260542831088</v>
      </c>
      <c r="G23" s="13">
        <f t="shared" si="5"/>
        <v>1.531714346433094E-3</v>
      </c>
    </row>
    <row r="24" spans="1:7" ht="15" customHeight="1" x14ac:dyDescent="0.25">
      <c r="A24" s="7">
        <f t="shared" ref="A24:A29" si="8">A23+1</f>
        <v>18</v>
      </c>
      <c r="B24" s="8">
        <f t="shared" si="1"/>
        <v>0.36000000000000004</v>
      </c>
      <c r="C24" s="11">
        <v>0.34248962240452863</v>
      </c>
      <c r="D24" s="11">
        <f t="shared" si="2"/>
        <v>1.4968112541145138</v>
      </c>
      <c r="E24" s="11">
        <f t="shared" ref="E24:E29" si="9">-C24*D24</f>
        <v>-0.51264232123252873</v>
      </c>
      <c r="F24" s="12">
        <f t="shared" si="0"/>
        <v>0.34134226968691783</v>
      </c>
      <c r="G24" s="13">
        <f t="shared" si="5"/>
        <v>3.3612969136906385E-3</v>
      </c>
    </row>
    <row r="25" spans="1:7" ht="15" customHeight="1" x14ac:dyDescent="0.25">
      <c r="A25" s="7">
        <f t="shared" si="8"/>
        <v>19</v>
      </c>
      <c r="B25" s="8">
        <f t="shared" si="1"/>
        <v>0.38000000000000006</v>
      </c>
      <c r="C25" s="11">
        <v>0.31707557810285714</v>
      </c>
      <c r="D25" s="11">
        <f t="shared" si="2"/>
        <v>1.7038881213154449</v>
      </c>
      <c r="E25" s="11">
        <f t="shared" si="9"/>
        <v>-0.5402613110886858</v>
      </c>
      <c r="F25" s="12">
        <f t="shared" si="0"/>
        <v>0.31639036407071408</v>
      </c>
      <c r="G25" s="13">
        <f t="shared" si="5"/>
        <v>2.1657234541754516E-3</v>
      </c>
    </row>
    <row r="26" spans="1:7" ht="15" customHeight="1" x14ac:dyDescent="0.25">
      <c r="A26" s="7">
        <f t="shared" si="8"/>
        <v>20</v>
      </c>
      <c r="B26" s="8">
        <f t="shared" si="1"/>
        <v>0.40000000000000008</v>
      </c>
      <c r="C26" s="11">
        <v>0.28730651296028109</v>
      </c>
      <c r="D26" s="11">
        <f t="shared" si="2"/>
        <v>1.9864620750743478</v>
      </c>
      <c r="E26" s="11">
        <f t="shared" si="9"/>
        <v>-0.57072349191745497</v>
      </c>
      <c r="F26" s="12">
        <f t="shared" si="0"/>
        <v>0.28545793012342552</v>
      </c>
      <c r="G26" s="13">
        <f t="shared" si="5"/>
        <v>6.4758503505447798E-3</v>
      </c>
    </row>
    <row r="27" spans="1:7" ht="15" customHeight="1" x14ac:dyDescent="0.25">
      <c r="A27" s="7">
        <f t="shared" si="8"/>
        <v>21</v>
      </c>
      <c r="B27" s="8">
        <f t="shared" si="1"/>
        <v>0.4200000000000001</v>
      </c>
      <c r="C27" s="11">
        <v>0.24841954762385338</v>
      </c>
      <c r="D27" s="11">
        <f t="shared" si="2"/>
        <v>2.2919650144702755</v>
      </c>
      <c r="E27" s="11">
        <f t="shared" si="9"/>
        <v>-0.56936891206440443</v>
      </c>
      <c r="F27" s="12">
        <f t="shared" si="0"/>
        <v>0.24760410053501397</v>
      </c>
      <c r="G27" s="13">
        <f t="shared" si="5"/>
        <v>3.2933505021823808E-3</v>
      </c>
    </row>
    <row r="28" spans="1:7" ht="15" customHeight="1" x14ac:dyDescent="0.25">
      <c r="A28" s="7">
        <f t="shared" si="8"/>
        <v>22</v>
      </c>
      <c r="B28" s="8">
        <f t="shared" si="1"/>
        <v>0.44000000000000011</v>
      </c>
      <c r="C28" s="11">
        <v>0.2048142963329582</v>
      </c>
      <c r="D28" s="11">
        <f t="shared" si="2"/>
        <v>2.7247145274000091</v>
      </c>
      <c r="E28" s="11">
        <f t="shared" si="9"/>
        <v>-0.55806048863762159</v>
      </c>
      <c r="F28" s="12">
        <f t="shared" si="0"/>
        <v>0.2016774809185983</v>
      </c>
      <c r="G28" s="13">
        <f t="shared" si="5"/>
        <v>1.5553622546614344E-2</v>
      </c>
    </row>
    <row r="29" spans="1:7" ht="15" customHeight="1" x14ac:dyDescent="0.25">
      <c r="A29" s="7">
        <f t="shared" si="8"/>
        <v>23</v>
      </c>
      <c r="B29" s="8">
        <f t="shared" si="1"/>
        <v>0.46000000000000013</v>
      </c>
      <c r="C29" s="11">
        <v>0.14703655689404974</v>
      </c>
      <c r="D29" s="11">
        <f t="shared" si="2"/>
        <v>3.1523296496694386</v>
      </c>
      <c r="E29" s="11">
        <f t="shared" si="9"/>
        <v>-0.4635076978824203</v>
      </c>
      <c r="F29" s="12">
        <f t="shared" si="0"/>
        <v>0.1462811280161318</v>
      </c>
      <c r="G29" s="13">
        <f t="shared" si="5"/>
        <v>5.1642265011425598E-3</v>
      </c>
    </row>
    <row r="30" spans="1:7" ht="15" customHeight="1" x14ac:dyDescent="0.25">
      <c r="A30" s="7">
        <f t="shared" si="4"/>
        <v>24</v>
      </c>
      <c r="B30" s="8">
        <f t="shared" si="1"/>
        <v>0.48000000000000015</v>
      </c>
      <c r="C30" s="11">
        <v>8.5233814847491374E-2</v>
      </c>
      <c r="D30" s="11">
        <f t="shared" si="2"/>
        <v>3.8095069450698871</v>
      </c>
      <c r="E30" s="11">
        <f t="shared" si="3"/>
        <v>-0.32469880961631925</v>
      </c>
      <c r="F30" s="12">
        <f t="shared" si="0"/>
        <v>7.9730059080053484E-2</v>
      </c>
      <c r="G30" s="14">
        <f t="shared" si="5"/>
        <v>6.9029871932138026E-2</v>
      </c>
    </row>
    <row r="31" spans="1:7" ht="15" customHeight="1" x14ac:dyDescent="0.25">
      <c r="A31" s="7">
        <f t="shared" si="4"/>
        <v>25</v>
      </c>
      <c r="B31" s="8">
        <f>alpha</f>
        <v>0.5</v>
      </c>
      <c r="C31" s="9">
        <f>beta</f>
        <v>0</v>
      </c>
      <c r="D31" s="10">
        <f>SQRT(1+((C31-C30)/delta)^2)</f>
        <v>4.3774430874245649</v>
      </c>
      <c r="E31" s="11">
        <f t="shared" si="3"/>
        <v>0</v>
      </c>
      <c r="F31" s="12">
        <f t="shared" si="0"/>
        <v>0</v>
      </c>
      <c r="G31" s="13">
        <v>0</v>
      </c>
    </row>
    <row r="32" spans="1:7" ht="15" customHeight="1" x14ac:dyDescent="0.25"/>
    <row r="33" spans="3:5" ht="15" customHeight="1" x14ac:dyDescent="0.25">
      <c r="C33" s="3" t="s">
        <v>4</v>
      </c>
      <c r="D33" s="2">
        <f>delta*((D6+D31)/2 + SUM(D7:D30))</f>
        <v>1.0000000091673482</v>
      </c>
      <c r="E33" s="2">
        <f>delta*((E6+E31)/2 + SUM(E7:E30))</f>
        <v>-0.22794492434400554</v>
      </c>
    </row>
    <row r="36" spans="3:5" ht="43.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a</vt:lpstr>
      <vt:lpstr>alpha</vt:lpstr>
      <vt:lpstr>b</vt:lpstr>
      <vt:lpstr>beta</vt:lpstr>
      <vt:lpstr>delta</vt:lpstr>
      <vt:lpstr>gamma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2014-06-20T01:07:56Z</dcterms:created>
  <dcterms:modified xsi:type="dcterms:W3CDTF">2019-03-20T09:45:52Z</dcterms:modified>
</cp:coreProperties>
</file>